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zápasníků'!$A$1:$C$22</definedName>
    <definedName name="_xlnm.Print_Area" localSheetId="3">'Tabulka finále'!$A$1:$R$59</definedName>
    <definedName name="_xlnm.Print_Area" localSheetId="2">'Tabulka kvalifikace'!$A$1:$AB$46</definedName>
    <definedName name="_xlnm.Print_Area" localSheetId="1">'Vážní listina'!$A$1:$I$21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K23"/>
  <c r="B23"/>
  <c r="H23"/>
  <c r="C24"/>
  <c r="B24"/>
  <c r="K24"/>
  <c r="F24"/>
  <c r="H24"/>
  <c r="A21" l="1"/>
  <c r="C21" l="1"/>
  <c r="H21"/>
  <c r="K21"/>
  <c r="B21"/>
  <c r="F21"/>
  <c r="A17"/>
  <c r="A19"/>
  <c r="A20"/>
  <c r="C19" l="1"/>
  <c r="B19"/>
  <c r="K19"/>
  <c r="H19"/>
  <c r="F19"/>
  <c r="C20"/>
  <c r="H20"/>
  <c r="K20"/>
  <c r="F20"/>
  <c r="B20"/>
  <c r="C17"/>
  <c r="H17"/>
  <c r="B17"/>
  <c r="K17"/>
  <c r="F17"/>
  <c r="A18" l="1"/>
  <c r="A22"/>
  <c r="C18" l="1"/>
  <c r="K18"/>
  <c r="F18"/>
  <c r="H18"/>
  <c r="B18"/>
  <c r="C22"/>
  <c r="H22"/>
  <c r="K22"/>
  <c r="F22"/>
  <c r="B22"/>
  <c r="A16" l="1"/>
  <c r="C16" l="1"/>
  <c r="F16"/>
  <c r="H16"/>
  <c r="B16"/>
  <c r="K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0" l="1"/>
  <c r="A11"/>
  <c r="K10" l="1"/>
  <c r="B10"/>
  <c r="C10"/>
  <c r="H10"/>
  <c r="F10"/>
  <c r="H11"/>
  <c r="F11"/>
  <c r="B11"/>
  <c r="K11"/>
  <c r="C11"/>
  <c r="B9" l="1"/>
  <c r="F9"/>
  <c r="C9"/>
  <c r="H9" l="1"/>
  <c r="K9"/>
</calcChain>
</file>

<file path=xl/sharedStrings.xml><?xml version="1.0" encoding="utf-8"?>
<sst xmlns="http://schemas.openxmlformats.org/spreadsheetml/2006/main" count="611" uniqueCount="122">
  <si>
    <t>los</t>
  </si>
  <si>
    <t>finále</t>
  </si>
  <si>
    <t>small</t>
  </si>
  <si>
    <t>délka</t>
  </si>
  <si>
    <t>sense</t>
  </si>
  <si>
    <t>xxx</t>
  </si>
  <si>
    <t>B</t>
  </si>
  <si>
    <t>x</t>
  </si>
  <si>
    <t>index</t>
  </si>
  <si>
    <t>large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</si>
  <si>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</si>
  <si>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</si>
  <si>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</si>
  <si>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</si>
  <si>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</si>
  <si>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</si>
  <si>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</si>
  <si>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</si>
  <si>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</si>
  <si>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</si>
  <si>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</si>
  <si>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</si>
  <si>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</si>
  <si>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</si>
  <si>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</si>
  <si>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</si>
  <si>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</si>
  <si>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</si>
  <si>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</si>
  <si>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</si>
  <si>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/>
  </si>
  <si>
    <t>VL</t>
  </si>
  <si>
    <t>v.s.</t>
  </si>
  <si>
    <t>Sok. Vít.</t>
  </si>
  <si>
    <t>A příp</t>
  </si>
  <si>
    <t>Lukeš Mathyas</t>
  </si>
  <si>
    <t>Tichá</t>
  </si>
  <si>
    <t>Habr Vitězslav</t>
  </si>
  <si>
    <t>Dušička Andrej</t>
  </si>
  <si>
    <t>Gordoň</t>
  </si>
  <si>
    <t>Pinter Ondrej</t>
  </si>
  <si>
    <t>Nitra</t>
  </si>
  <si>
    <t>Schleer Ákos</t>
  </si>
  <si>
    <t>Újpest</t>
  </si>
  <si>
    <t>Štěpáník Vojtěch</t>
  </si>
  <si>
    <t>Sitek Kamil</t>
  </si>
  <si>
    <t>Tychy</t>
  </si>
  <si>
    <t>Novotný Dominik</t>
  </si>
  <si>
    <t>Olom.</t>
  </si>
  <si>
    <t>Bagi Benjámin</t>
  </si>
  <si>
    <t>Krzykwa Jakub</t>
  </si>
  <si>
    <t>Wiatr</t>
  </si>
  <si>
    <t>Siryi Pavlo</t>
  </si>
  <si>
    <t>N.Jič.</t>
  </si>
  <si>
    <t>Bagita Aron</t>
  </si>
  <si>
    <t>Kolár.</t>
  </si>
  <si>
    <t>Megyes Maxim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</si>
  <si>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</si>
  <si>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</si>
  <si>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</si>
  <si>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</si>
  <si>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</si>
  <si>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</si>
  <si>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</si>
  <si>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</si>
  <si>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</si>
  <si>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A příp 43 kg v.s.</t>
  </si>
  <si>
    <t>příjmení a jméno</t>
  </si>
  <si>
    <t>oddíl</t>
  </si>
  <si>
    <t>K III</t>
  </si>
  <si>
    <t>K I</t>
  </si>
  <si>
    <t>K II</t>
  </si>
  <si>
    <t xml:space="preserve">Nový Jičín,  13.5.2023 </t>
  </si>
  <si>
    <t>Tabulka finále</t>
  </si>
  <si>
    <t>A příp 43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</si>
  <si>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</si>
  <si>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</si>
  <si>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</si>
  <si>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</si>
  <si>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</si>
  <si>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</si>
  <si>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</si>
  <si>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</si>
  <si>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</si>
  <si>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</si>
  <si>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</si>
  <si>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</si>
  <si>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</si>
  <si>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</si>
  <si>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</si>
  <si>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</si>
  <si>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</si>
  <si>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</si>
  <si>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</si>
  <si>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</si>
  <si>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</si>
  <si>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13</t>
  </si>
  <si>
    <t>7</t>
  </si>
  <si>
    <t>9</t>
  </si>
  <si>
    <t>5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</si>
  <si>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</si>
  <si>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</si>
  <si>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</si>
  <si>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</si>
  <si>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</si>
  <si>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</si>
  <si>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</si>
  <si>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</si>
  <si>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</si>
  <si>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</si>
  <si>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11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</si>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</sst>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6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0" fillId="0" borderId="0" xfId="0" applyAlignment="1"/>
    <xf numFmtId="0" fontId="0" fillId="0" borderId="79" xfId="0" applyBorder="1" applyAlignment="1">
      <alignment horizontal="center"/>
    </xf>
    <xf numFmtId="0" fontId="0" fillId="0" borderId="79" xfId="0" applyBorder="1" applyAlignment="1">
      <alignment horizontal="center" vertical="center"/>
    </xf>
    <xf numFmtId="0" fontId="0" fillId="0" borderId="79" xfId="0" applyBorder="1"/>
    <xf numFmtId="49" fontId="0" fillId="0" borderId="79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59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6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9" fillId="0" borderId="83" xfId="0" applyFont="1" applyBorder="1" applyAlignment="1">
      <alignment horizontal="center" vertical="center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111" xfId="0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/>
      <protection locked="0"/>
    </xf>
    <xf numFmtId="0" fontId="17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80" xfId="0" applyBorder="1" applyAlignment="1" applyProtection="1">
      <alignment horizontal="center" vertical="center"/>
      <protection locked="0"/>
    </xf>
    <xf numFmtId="0" fontId="0" fillId="0" borderId="67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" fontId="0" fillId="0" borderId="89" xfId="0" applyNumberForma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1" fontId="0" fillId="0" borderId="90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86" xfId="0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1" fillId="0" borderId="88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1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97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3" fillId="0" borderId="90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4" xfId="0" applyBorder="1" applyAlignment="1">
      <alignment horizontal="center" textRotation="90"/>
    </xf>
    <xf numFmtId="0" fontId="0" fillId="0" borderId="27" xfId="0" applyBorder="1" applyAlignment="1">
      <alignment horizontal="center" textRotation="9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4"/>
  <sheetViews>
    <sheetView tabSelected="1" workbookViewId="0">
      <selection activeCell="H30" sqref="H30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20" customWidth="1"/>
  </cols>
  <sheetData>
    <row r="1" spans="1:4" ht="30">
      <c r="A1" s="167" t="s">
        <v>57</v>
      </c>
      <c r="B1" s="167"/>
      <c r="C1" s="167"/>
    </row>
    <row r="3" spans="1:4" ht="15.75">
      <c r="A3" s="15" t="s">
        <v>58</v>
      </c>
      <c r="B3" s="16" t="s">
        <v>59</v>
      </c>
    </row>
    <row r="4" spans="1:4" ht="15.75">
      <c r="A4" s="15" t="s">
        <v>60</v>
      </c>
      <c r="B4" s="16" t="s">
        <v>61</v>
      </c>
    </row>
    <row r="5" spans="1:4" ht="15.75">
      <c r="A5" s="15" t="s">
        <v>62</v>
      </c>
      <c r="B5" s="16" t="s">
        <v>63</v>
      </c>
    </row>
    <row r="6" spans="1:4" ht="15.75">
      <c r="A6" s="16"/>
      <c r="B6" s="16"/>
    </row>
    <row r="7" spans="1:4" ht="15.75">
      <c r="A7" s="15" t="s">
        <v>65</v>
      </c>
      <c r="B7" s="16" t="s">
        <v>66</v>
      </c>
    </row>
    <row r="8" spans="1:4" ht="13.5" thickBot="1"/>
    <row r="9" spans="1:4" ht="20.100000000000001" customHeight="1" thickBot="1">
      <c r="A9" s="20" t="s">
        <v>20</v>
      </c>
      <c r="B9" s="13" t="s">
        <v>67</v>
      </c>
      <c r="C9" s="21" t="s">
        <v>68</v>
      </c>
    </row>
    <row r="10" spans="1:4" ht="39.950000000000003" customHeight="1">
      <c r="A10" s="17">
        <v>1</v>
      </c>
      <c r="B10" s="18" t="s">
        <v>49</v>
      </c>
      <c r="C10" s="19" t="s">
        <v>43</v>
      </c>
      <c r="D10" s="120">
        <v>1</v>
      </c>
    </row>
    <row r="11" spans="1:4" ht="39.950000000000003" customHeight="1">
      <c r="A11" s="17">
        <v>2</v>
      </c>
      <c r="B11" s="18" t="s">
        <v>42</v>
      </c>
      <c r="C11" s="19" t="s">
        <v>43</v>
      </c>
      <c r="D11" s="120">
        <v>2</v>
      </c>
    </row>
    <row r="12" spans="1:4" ht="39.950000000000003" customHeight="1">
      <c r="A12" s="17">
        <v>3</v>
      </c>
      <c r="B12" s="18" t="s">
        <v>56</v>
      </c>
      <c r="C12" s="19" t="s">
        <v>43</v>
      </c>
      <c r="D12" s="120">
        <v>3</v>
      </c>
    </row>
    <row r="13" spans="1:4" ht="39.950000000000003" customHeight="1">
      <c r="A13" s="17">
        <v>4</v>
      </c>
      <c r="B13" s="18" t="s">
        <v>45</v>
      </c>
      <c r="C13" s="19" t="s">
        <v>46</v>
      </c>
      <c r="D13" s="120">
        <v>4</v>
      </c>
    </row>
    <row r="14" spans="1:4" ht="39.950000000000003" customHeight="1">
      <c r="A14" s="17">
        <v>5</v>
      </c>
      <c r="B14" s="18" t="s">
        <v>37</v>
      </c>
      <c r="C14" s="19" t="s">
        <v>33</v>
      </c>
      <c r="D14" s="120">
        <v>5</v>
      </c>
    </row>
    <row r="15" spans="1:4" ht="39.950000000000003" customHeight="1">
      <c r="A15" s="17">
        <v>6</v>
      </c>
      <c r="B15" s="18" t="s">
        <v>52</v>
      </c>
      <c r="C15" s="19" t="s">
        <v>53</v>
      </c>
      <c r="D15" s="120">
        <v>6</v>
      </c>
    </row>
    <row r="16" spans="1:4" ht="39.950000000000003" customHeight="1">
      <c r="A16" s="17">
        <v>7</v>
      </c>
      <c r="B16" s="18" t="s">
        <v>44</v>
      </c>
      <c r="C16" s="19" t="s">
        <v>33</v>
      </c>
      <c r="D16" s="120">
        <v>7</v>
      </c>
    </row>
    <row r="17" spans="1:4" ht="39.950000000000003" customHeight="1">
      <c r="A17" s="17">
        <v>8</v>
      </c>
      <c r="B17" s="18" t="s">
        <v>38</v>
      </c>
      <c r="C17" s="19" t="s">
        <v>39</v>
      </c>
      <c r="D17" s="120">
        <v>8</v>
      </c>
    </row>
    <row r="18" spans="1:4" ht="39.950000000000003" customHeight="1">
      <c r="A18" s="17">
        <v>9</v>
      </c>
      <c r="B18" s="18" t="s">
        <v>47</v>
      </c>
      <c r="C18" s="19" t="s">
        <v>48</v>
      </c>
      <c r="D18" s="120">
        <v>9</v>
      </c>
    </row>
    <row r="19" spans="1:4" ht="39.950000000000003" customHeight="1">
      <c r="A19" s="17">
        <v>10</v>
      </c>
      <c r="B19" s="18" t="s">
        <v>35</v>
      </c>
      <c r="C19" s="19" t="s">
        <v>36</v>
      </c>
      <c r="D19" s="120">
        <v>10</v>
      </c>
    </row>
    <row r="20" spans="1:4" ht="39.950000000000003" customHeight="1">
      <c r="A20" s="17">
        <v>11</v>
      </c>
      <c r="B20" s="18" t="s">
        <v>54</v>
      </c>
      <c r="C20" s="19" t="s">
        <v>55</v>
      </c>
      <c r="D20" s="120">
        <v>11</v>
      </c>
    </row>
    <row r="21" spans="1:4" ht="39.950000000000003" customHeight="1">
      <c r="A21" s="17">
        <v>12</v>
      </c>
      <c r="B21" s="18" t="s">
        <v>40</v>
      </c>
      <c r="C21" s="19" t="s">
        <v>41</v>
      </c>
      <c r="D21" s="120">
        <v>12</v>
      </c>
    </row>
    <row r="22" spans="1:4" ht="39.950000000000003" customHeight="1" thickBot="1">
      <c r="A22" s="17">
        <v>13</v>
      </c>
      <c r="B22" s="18" t="s">
        <v>50</v>
      </c>
      <c r="C22" s="19" t="s">
        <v>51</v>
      </c>
      <c r="D22" s="120">
        <v>13</v>
      </c>
    </row>
    <row r="23" spans="1:4">
      <c r="A23" s="109"/>
      <c r="B23" s="109"/>
      <c r="C23" s="109"/>
    </row>
    <row r="24" spans="1:4">
      <c r="A24" t="s">
        <v>72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22"/>
  <sheetViews>
    <sheetView zoomScale="90" zoomScaleNormal="90" workbookViewId="0">
      <selection activeCell="J35" sqref="J35"/>
    </sheetView>
  </sheetViews>
  <sheetFormatPr defaultRowHeight="12.75"/>
  <cols>
    <col min="1" max="1" width="9.140625" style="1" customWidth="1"/>
    <col min="2" max="2" width="9.85546875" style="86" hidden="1" customWidth="1"/>
    <col min="3" max="3" width="5.5703125" style="85" hidden="1" customWidth="1"/>
    <col min="4" max="4" width="27.85546875" customWidth="1"/>
    <col min="5" max="5" width="10.28515625" style="74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69" t="s">
        <v>118</v>
      </c>
      <c r="B1" s="169"/>
      <c r="C1" s="169"/>
      <c r="D1" s="169"/>
      <c r="E1" s="169"/>
      <c r="F1" s="169"/>
      <c r="G1" s="169"/>
      <c r="H1" s="169"/>
      <c r="I1" s="169"/>
    </row>
    <row r="2" spans="1:9" ht="23.25" customHeight="1">
      <c r="A2" s="173" t="s">
        <v>59</v>
      </c>
      <c r="B2" s="173"/>
      <c r="C2" s="173"/>
      <c r="D2" s="173"/>
      <c r="E2" s="173"/>
      <c r="F2" s="173"/>
      <c r="G2" s="173"/>
      <c r="H2" s="173"/>
      <c r="I2" s="173"/>
    </row>
    <row r="3" spans="1:9">
      <c r="A3" s="93" t="s">
        <v>60</v>
      </c>
      <c r="D3" s="2" t="s">
        <v>61</v>
      </c>
      <c r="E3" s="75"/>
      <c r="F3" s="172"/>
      <c r="G3" s="172"/>
      <c r="H3" s="1"/>
      <c r="I3" s="1"/>
    </row>
    <row r="4" spans="1:9" s="83" customFormat="1" ht="28.5" customHeight="1">
      <c r="A4" s="89" t="s">
        <v>62</v>
      </c>
      <c r="B4" s="86"/>
      <c r="C4" s="85"/>
      <c r="D4" s="111" t="s">
        <v>63</v>
      </c>
      <c r="E4" s="88" t="s">
        <v>65</v>
      </c>
      <c r="F4" s="171" t="s">
        <v>74</v>
      </c>
      <c r="G4" s="171"/>
      <c r="H4" s="87" t="s">
        <v>75</v>
      </c>
      <c r="I4" s="89" t="s">
        <v>32</v>
      </c>
    </row>
    <row r="5" spans="1:9" s="35" customFormat="1" ht="13.5" thickBot="1">
      <c r="A5" s="84"/>
      <c r="B5" s="70"/>
      <c r="C5" s="70"/>
      <c r="D5" s="80"/>
      <c r="E5" s="81"/>
      <c r="F5" s="68"/>
      <c r="G5" s="68"/>
      <c r="H5" s="77"/>
      <c r="I5" s="58"/>
    </row>
    <row r="6" spans="1:9" ht="26.25" thickBot="1">
      <c r="A6" s="112" t="s">
        <v>119</v>
      </c>
      <c r="B6" s="103" t="s">
        <v>120</v>
      </c>
      <c r="C6" s="104">
        <v>25</v>
      </c>
      <c r="D6" s="105" t="s">
        <v>67</v>
      </c>
      <c r="E6" s="76" t="s">
        <v>68</v>
      </c>
      <c r="F6" s="11" t="s">
        <v>121</v>
      </c>
      <c r="G6" s="12" t="s">
        <v>0</v>
      </c>
      <c r="H6" s="13" t="s">
        <v>82</v>
      </c>
      <c r="I6" s="14" t="s">
        <v>32</v>
      </c>
    </row>
    <row r="7" spans="1:9" ht="15.95" customHeight="1">
      <c r="A7" s="102">
        <v>1</v>
      </c>
      <c r="B7" s="96" t="s">
        <v>34</v>
      </c>
      <c r="C7" s="97">
        <v>43</v>
      </c>
      <c r="D7" s="98" t="s">
        <v>35</v>
      </c>
      <c r="E7" s="10" t="s">
        <v>36</v>
      </c>
      <c r="F7" s="9">
        <v>2013</v>
      </c>
      <c r="G7" s="99">
        <v>14</v>
      </c>
      <c r="H7" s="100">
        <v>41.9</v>
      </c>
      <c r="I7" s="91" t="s">
        <v>32</v>
      </c>
    </row>
    <row r="8" spans="1:9" ht="15.95" customHeight="1">
      <c r="A8" s="102">
        <v>2</v>
      </c>
      <c r="B8" s="101" t="s">
        <v>34</v>
      </c>
      <c r="C8" s="99">
        <v>43</v>
      </c>
      <c r="D8" s="98" t="s">
        <v>37</v>
      </c>
      <c r="E8" s="10" t="s">
        <v>33</v>
      </c>
      <c r="F8" s="9">
        <v>2012</v>
      </c>
      <c r="G8" s="99">
        <v>15</v>
      </c>
      <c r="H8" s="100">
        <v>43</v>
      </c>
      <c r="I8" s="90" t="s">
        <v>32</v>
      </c>
    </row>
    <row r="9" spans="1:9" ht="15.95" customHeight="1">
      <c r="A9" s="102">
        <v>3</v>
      </c>
      <c r="B9" s="96" t="s">
        <v>34</v>
      </c>
      <c r="C9" s="97">
        <v>43</v>
      </c>
      <c r="D9" s="98" t="s">
        <v>38</v>
      </c>
      <c r="E9" s="10" t="s">
        <v>39</v>
      </c>
      <c r="F9" s="9">
        <v>2013</v>
      </c>
      <c r="G9" s="99">
        <v>36</v>
      </c>
      <c r="H9" s="100">
        <v>42.7</v>
      </c>
      <c r="I9" s="90" t="s">
        <v>32</v>
      </c>
    </row>
    <row r="10" spans="1:9" ht="15.95" customHeight="1">
      <c r="A10" s="102">
        <v>4</v>
      </c>
      <c r="B10" s="101" t="s">
        <v>34</v>
      </c>
      <c r="C10" s="99">
        <v>43</v>
      </c>
      <c r="D10" s="98" t="s">
        <v>40</v>
      </c>
      <c r="E10" s="10" t="s">
        <v>41</v>
      </c>
      <c r="F10" s="9">
        <v>2013</v>
      </c>
      <c r="G10" s="99">
        <v>42</v>
      </c>
      <c r="H10" s="100">
        <v>41.5</v>
      </c>
      <c r="I10" s="90" t="s">
        <v>32</v>
      </c>
    </row>
    <row r="11" spans="1:9" ht="15.95" customHeight="1">
      <c r="A11" s="102">
        <v>5</v>
      </c>
      <c r="B11" s="96" t="s">
        <v>34</v>
      </c>
      <c r="C11" s="97">
        <v>43</v>
      </c>
      <c r="D11" s="98" t="s">
        <v>42</v>
      </c>
      <c r="E11" s="10" t="s">
        <v>43</v>
      </c>
      <c r="F11" s="9">
        <v>2012</v>
      </c>
      <c r="G11" s="99">
        <v>58</v>
      </c>
      <c r="H11" s="100">
        <v>43</v>
      </c>
      <c r="I11" s="90" t="s">
        <v>32</v>
      </c>
    </row>
    <row r="12" spans="1:9" ht="15.95" customHeight="1">
      <c r="A12" s="102">
        <v>6</v>
      </c>
      <c r="B12" s="101" t="s">
        <v>34</v>
      </c>
      <c r="C12" s="99">
        <v>43</v>
      </c>
      <c r="D12" s="98" t="s">
        <v>44</v>
      </c>
      <c r="E12" s="10" t="s">
        <v>33</v>
      </c>
      <c r="F12" s="9">
        <v>2013</v>
      </c>
      <c r="G12" s="99">
        <v>85</v>
      </c>
      <c r="H12" s="100">
        <v>43</v>
      </c>
      <c r="I12" s="90" t="s">
        <v>32</v>
      </c>
    </row>
    <row r="13" spans="1:9" ht="15.95" customHeight="1">
      <c r="A13" s="102">
        <v>7</v>
      </c>
      <c r="B13" s="96" t="s">
        <v>34</v>
      </c>
      <c r="C13" s="97">
        <v>43</v>
      </c>
      <c r="D13" s="98" t="s">
        <v>45</v>
      </c>
      <c r="E13" s="10" t="s">
        <v>46</v>
      </c>
      <c r="F13" s="9">
        <v>2012</v>
      </c>
      <c r="G13" s="99">
        <v>106</v>
      </c>
      <c r="H13" s="100">
        <v>41</v>
      </c>
      <c r="I13" s="90" t="s">
        <v>32</v>
      </c>
    </row>
    <row r="14" spans="1:9" ht="15.95" customHeight="1">
      <c r="A14" s="102">
        <v>8</v>
      </c>
      <c r="B14" s="96" t="s">
        <v>34</v>
      </c>
      <c r="C14" s="97">
        <v>43</v>
      </c>
      <c r="D14" s="98" t="s">
        <v>47</v>
      </c>
      <c r="E14" s="10" t="s">
        <v>48</v>
      </c>
      <c r="F14" s="9">
        <v>2013</v>
      </c>
      <c r="G14" s="99">
        <v>112</v>
      </c>
      <c r="H14" s="100">
        <v>43</v>
      </c>
      <c r="I14" s="90" t="s">
        <v>32</v>
      </c>
    </row>
    <row r="15" spans="1:9" ht="15.95" customHeight="1">
      <c r="A15" s="102">
        <v>9</v>
      </c>
      <c r="B15" s="101" t="s">
        <v>34</v>
      </c>
      <c r="C15" s="99">
        <v>43</v>
      </c>
      <c r="D15" s="98" t="s">
        <v>49</v>
      </c>
      <c r="E15" s="10" t="s">
        <v>43</v>
      </c>
      <c r="F15" s="9">
        <v>2012</v>
      </c>
      <c r="G15" s="99">
        <v>127</v>
      </c>
      <c r="H15" s="100">
        <v>42.2</v>
      </c>
      <c r="I15" s="90" t="s">
        <v>32</v>
      </c>
    </row>
    <row r="16" spans="1:9" ht="15.95" customHeight="1">
      <c r="A16" s="102">
        <v>10</v>
      </c>
      <c r="B16" s="101" t="s">
        <v>34</v>
      </c>
      <c r="C16" s="99">
        <v>43</v>
      </c>
      <c r="D16" s="98" t="s">
        <v>50</v>
      </c>
      <c r="E16" s="10" t="s">
        <v>51</v>
      </c>
      <c r="F16" s="9">
        <v>2012</v>
      </c>
      <c r="G16" s="99">
        <v>173</v>
      </c>
      <c r="H16" s="100">
        <v>40.1</v>
      </c>
      <c r="I16" s="90" t="s">
        <v>32</v>
      </c>
    </row>
    <row r="17" spans="1:9" ht="15.95" customHeight="1">
      <c r="A17" s="102">
        <v>11</v>
      </c>
      <c r="B17" s="96" t="s">
        <v>34</v>
      </c>
      <c r="C17" s="97">
        <v>43</v>
      </c>
      <c r="D17" s="98" t="s">
        <v>52</v>
      </c>
      <c r="E17" s="10" t="s">
        <v>53</v>
      </c>
      <c r="F17" s="9">
        <v>2012</v>
      </c>
      <c r="G17" s="99">
        <v>209</v>
      </c>
      <c r="H17" s="100">
        <v>42.9</v>
      </c>
      <c r="I17" s="90" t="s">
        <v>32</v>
      </c>
    </row>
    <row r="18" spans="1:9" ht="15.95" customHeight="1">
      <c r="A18" s="102">
        <v>12</v>
      </c>
      <c r="B18" s="96" t="s">
        <v>34</v>
      </c>
      <c r="C18" s="97">
        <v>43</v>
      </c>
      <c r="D18" s="98" t="s">
        <v>54</v>
      </c>
      <c r="E18" s="10" t="s">
        <v>55</v>
      </c>
      <c r="F18" s="9">
        <v>2012</v>
      </c>
      <c r="G18" s="99">
        <v>227</v>
      </c>
      <c r="H18" s="100">
        <v>42.6</v>
      </c>
      <c r="I18" s="90" t="s">
        <v>32</v>
      </c>
    </row>
    <row r="19" spans="1:9" ht="15.95" customHeight="1" thickBot="1">
      <c r="A19" s="102">
        <v>13</v>
      </c>
      <c r="B19" s="101" t="s">
        <v>34</v>
      </c>
      <c r="C19" s="99">
        <v>43</v>
      </c>
      <c r="D19" s="98" t="s">
        <v>56</v>
      </c>
      <c r="E19" s="10" t="s">
        <v>43</v>
      </c>
      <c r="F19" s="9">
        <v>2012</v>
      </c>
      <c r="G19" s="99">
        <v>256</v>
      </c>
      <c r="H19" s="100">
        <v>42.3</v>
      </c>
      <c r="I19" s="90" t="s">
        <v>32</v>
      </c>
    </row>
    <row r="20" spans="1:9" ht="15.95" customHeight="1">
      <c r="A20" s="107"/>
      <c r="B20" s="108"/>
      <c r="C20" s="108"/>
      <c r="D20" s="109"/>
      <c r="E20" s="110"/>
      <c r="F20" s="109"/>
      <c r="G20" s="109"/>
      <c r="H20" s="109"/>
      <c r="I20" s="109"/>
    </row>
    <row r="21" spans="1:9">
      <c r="A21" s="95" t="s">
        <v>72</v>
      </c>
      <c r="B21" s="94"/>
      <c r="C21" s="94"/>
      <c r="D21" s="106"/>
      <c r="E21" s="106"/>
    </row>
    <row r="22" spans="1:9">
      <c r="D22" s="92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W48"/>
  <sheetViews>
    <sheetView zoomScaleSheetLayoutView="100" workbookViewId="0">
      <selection activeCell="A49" sqref="A49:XFD15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5" width="3.28515625" customWidth="1"/>
    <col min="26" max="26" width="4.85546875" customWidth="1"/>
    <col min="27" max="27" width="4" customWidth="1"/>
    <col min="28" max="28" width="4.85546875" customWidth="1"/>
    <col min="29" max="35" width="9.140625" style="128" customWidth="1"/>
    <col min="36" max="45" width="9.140625" customWidth="1"/>
  </cols>
  <sheetData>
    <row r="1" spans="1:35" ht="25.5" customHeight="1">
      <c r="A1" s="239" t="s">
        <v>101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</row>
    <row r="2" spans="1:35" ht="18">
      <c r="A2" s="215" t="s">
        <v>59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</row>
    <row r="3" spans="1:35" ht="13.5" customHeight="1">
      <c r="A3" s="22" t="s">
        <v>60</v>
      </c>
      <c r="B3" s="217" t="s">
        <v>61</v>
      </c>
      <c r="C3" s="217"/>
      <c r="D3" s="217"/>
      <c r="E3" s="217"/>
      <c r="G3" s="240" t="s">
        <v>102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39"/>
      <c r="V3" s="39"/>
      <c r="W3" s="89">
        <v>13</v>
      </c>
      <c r="X3" s="8"/>
    </row>
    <row r="4" spans="1:35" ht="14.25" customHeight="1" thickBot="1">
      <c r="A4" s="22" t="s">
        <v>62</v>
      </c>
      <c r="B4" s="8" t="s">
        <v>63</v>
      </c>
      <c r="C4" s="8"/>
      <c r="E4" s="8"/>
      <c r="F4" s="8"/>
      <c r="G4" s="8" t="s">
        <v>65</v>
      </c>
      <c r="H4" s="8"/>
      <c r="I4" s="8"/>
      <c r="J4" s="221" t="s">
        <v>74</v>
      </c>
      <c r="K4" s="221"/>
      <c r="L4" s="221"/>
      <c r="M4" s="221"/>
      <c r="N4" s="221"/>
      <c r="O4" s="221"/>
      <c r="P4" s="221"/>
      <c r="Q4" s="127"/>
      <c r="R4" s="127"/>
      <c r="S4" s="127"/>
      <c r="T4" s="216" t="s">
        <v>75</v>
      </c>
      <c r="U4" s="216"/>
      <c r="V4" s="216"/>
      <c r="W4" s="216" t="s">
        <v>32</v>
      </c>
      <c r="X4" s="216"/>
      <c r="Y4" s="216"/>
      <c r="Z4" s="216"/>
    </row>
    <row r="5" spans="1:35" s="35" customFormat="1" ht="14.25" thickTop="1" thickBot="1">
      <c r="A5" s="77"/>
      <c r="B5" s="78" t="s">
        <v>107</v>
      </c>
      <c r="C5" s="78"/>
      <c r="D5" s="78"/>
      <c r="E5" s="78"/>
      <c r="F5" s="78"/>
      <c r="G5" s="36"/>
      <c r="H5" s="5" t="s">
        <v>7</v>
      </c>
      <c r="I5" s="36"/>
      <c r="J5" s="36" t="s">
        <v>30</v>
      </c>
      <c r="K5" s="5" t="s">
        <v>7</v>
      </c>
      <c r="L5" s="137"/>
      <c r="M5" s="36"/>
      <c r="N5" s="5" t="s">
        <v>7</v>
      </c>
      <c r="O5" s="137"/>
      <c r="P5" s="36"/>
      <c r="Q5" s="5" t="s">
        <v>7</v>
      </c>
      <c r="R5" s="137"/>
      <c r="S5" s="36"/>
      <c r="T5" s="5" t="s">
        <v>30</v>
      </c>
      <c r="U5" s="137"/>
      <c r="V5" s="137"/>
      <c r="W5" s="229"/>
      <c r="X5" s="229"/>
      <c r="Y5" s="230"/>
      <c r="Z5" s="5" t="s">
        <v>7</v>
      </c>
      <c r="AA5" s="38"/>
      <c r="AB5" s="38"/>
      <c r="AC5" s="129"/>
      <c r="AD5" s="129"/>
      <c r="AE5" s="129"/>
      <c r="AF5" s="129"/>
      <c r="AG5" s="129"/>
      <c r="AH5" s="129"/>
      <c r="AI5" s="129"/>
    </row>
    <row r="6" spans="1:35" ht="24.95" customHeight="1" thickTop="1" thickBot="1">
      <c r="A6" s="3" t="s">
        <v>67</v>
      </c>
      <c r="B6" s="4" t="s">
        <v>68</v>
      </c>
      <c r="C6" s="7"/>
      <c r="D6" s="6" t="s">
        <v>0</v>
      </c>
      <c r="E6" s="189" t="s">
        <v>103</v>
      </c>
      <c r="F6" s="190"/>
      <c r="G6" s="191"/>
      <c r="H6" s="189" t="s">
        <v>104</v>
      </c>
      <c r="I6" s="190"/>
      <c r="J6" s="191"/>
      <c r="K6" s="189" t="s">
        <v>105</v>
      </c>
      <c r="L6" s="190"/>
      <c r="M6" s="191"/>
      <c r="N6" s="189" t="s">
        <v>106</v>
      </c>
      <c r="O6" s="190"/>
      <c r="P6" s="191"/>
      <c r="Q6" s="189" t="s">
        <v>108</v>
      </c>
      <c r="R6" s="190"/>
      <c r="S6" s="191"/>
      <c r="T6" s="189" t="s">
        <v>109</v>
      </c>
      <c r="U6" s="190"/>
      <c r="V6" s="191"/>
      <c r="W6" s="196" t="s">
        <v>80</v>
      </c>
      <c r="X6" s="197"/>
      <c r="Y6" s="198"/>
      <c r="Z6" s="5" t="s">
        <v>81</v>
      </c>
      <c r="AA6" s="5" t="s">
        <v>12</v>
      </c>
      <c r="AB6" s="5" t="s">
        <v>81</v>
      </c>
    </row>
    <row r="7" spans="1:35" ht="14.25" customHeight="1" thickTop="1" thickBot="1">
      <c r="A7" s="218" t="s">
        <v>35</v>
      </c>
      <c r="B7" s="219" t="s">
        <v>36</v>
      </c>
      <c r="C7" s="223" t="s">
        <v>5</v>
      </c>
      <c r="D7" s="220">
        <v>1</v>
      </c>
      <c r="E7" s="222">
        <v>2</v>
      </c>
      <c r="F7" s="23">
        <v>0</v>
      </c>
      <c r="G7" s="24"/>
      <c r="H7" s="194">
        <v>7</v>
      </c>
      <c r="I7" s="23">
        <v>1</v>
      </c>
      <c r="J7" s="24"/>
      <c r="K7" s="194" t="s">
        <v>30</v>
      </c>
      <c r="L7" s="23"/>
      <c r="M7" s="24"/>
      <c r="N7" s="194" t="s">
        <v>30</v>
      </c>
      <c r="O7" s="23"/>
      <c r="P7" s="24"/>
      <c r="Q7" s="194" t="s">
        <v>30</v>
      </c>
      <c r="R7" s="23"/>
      <c r="S7" s="24"/>
      <c r="T7" s="199" t="s">
        <v>30</v>
      </c>
      <c r="U7" s="23"/>
      <c r="V7" s="24"/>
      <c r="W7" s="207">
        <v>1</v>
      </c>
      <c r="X7" s="235">
        <v>2</v>
      </c>
      <c r="Y7" s="236">
        <v>0</v>
      </c>
      <c r="Z7" s="237" t="s">
        <v>30</v>
      </c>
      <c r="AA7" s="178"/>
      <c r="AB7" s="238">
        <v>10</v>
      </c>
    </row>
    <row r="8" spans="1:35" ht="14.25" customHeight="1" thickBot="1">
      <c r="A8" s="214"/>
      <c r="B8" s="209"/>
      <c r="C8" s="212"/>
      <c r="D8" s="211"/>
      <c r="E8" s="183"/>
      <c r="F8" s="28">
        <v>0</v>
      </c>
      <c r="G8" s="27"/>
      <c r="H8" s="195"/>
      <c r="I8" s="28">
        <v>2</v>
      </c>
      <c r="J8" s="27"/>
      <c r="K8" s="195"/>
      <c r="L8" s="28"/>
      <c r="M8" s="27"/>
      <c r="N8" s="195"/>
      <c r="O8" s="28"/>
      <c r="P8" s="27"/>
      <c r="Q8" s="195"/>
      <c r="R8" s="28"/>
      <c r="S8" s="27"/>
      <c r="T8" s="186"/>
      <c r="U8" s="28"/>
      <c r="V8" s="27"/>
      <c r="W8" s="187"/>
      <c r="X8" s="184"/>
      <c r="Y8" s="185"/>
      <c r="Z8" s="204"/>
      <c r="AA8" s="179"/>
      <c r="AB8" s="180"/>
    </row>
    <row r="9" spans="1:35" ht="14.25" customHeight="1" thickBot="1">
      <c r="A9" s="213" t="s">
        <v>37</v>
      </c>
      <c r="B9" s="208" t="s">
        <v>33</v>
      </c>
      <c r="C9" s="212" t="s">
        <v>5</v>
      </c>
      <c r="D9" s="210">
        <v>2</v>
      </c>
      <c r="E9" s="192">
        <v>1</v>
      </c>
      <c r="F9" s="25">
        <v>5</v>
      </c>
      <c r="G9" s="31"/>
      <c r="H9" s="183">
        <v>3</v>
      </c>
      <c r="I9" s="25">
        <v>5</v>
      </c>
      <c r="J9" s="31"/>
      <c r="K9" s="183">
        <v>7</v>
      </c>
      <c r="L9" s="25">
        <v>0</v>
      </c>
      <c r="M9" s="31"/>
      <c r="N9" s="183">
        <v>6</v>
      </c>
      <c r="O9" s="25">
        <v>5</v>
      </c>
      <c r="P9" s="31"/>
      <c r="Q9" s="183">
        <v>5</v>
      </c>
      <c r="R9" s="25">
        <v>0</v>
      </c>
      <c r="S9" s="31"/>
      <c r="T9" s="186" t="s">
        <v>30</v>
      </c>
      <c r="U9" s="25"/>
      <c r="V9" s="31"/>
      <c r="W9" s="187">
        <v>15</v>
      </c>
      <c r="X9" s="184">
        <v>12</v>
      </c>
      <c r="Y9" s="185">
        <v>0</v>
      </c>
      <c r="Z9" s="205" t="s">
        <v>100</v>
      </c>
      <c r="AA9" s="180"/>
      <c r="AB9" s="180">
        <v>5</v>
      </c>
    </row>
    <row r="10" spans="1:35" ht="14.25" customHeight="1" thickBot="1">
      <c r="A10" s="214"/>
      <c r="B10" s="209"/>
      <c r="C10" s="212"/>
      <c r="D10" s="211"/>
      <c r="E10" s="195"/>
      <c r="F10" s="28">
        <v>4</v>
      </c>
      <c r="G10" s="29"/>
      <c r="H10" s="183"/>
      <c r="I10" s="28">
        <v>2</v>
      </c>
      <c r="J10" s="29"/>
      <c r="K10" s="183"/>
      <c r="L10" s="28">
        <v>0</v>
      </c>
      <c r="M10" s="29"/>
      <c r="N10" s="183"/>
      <c r="O10" s="28">
        <v>6</v>
      </c>
      <c r="P10" s="29"/>
      <c r="Q10" s="183"/>
      <c r="R10" s="28">
        <v>0</v>
      </c>
      <c r="S10" s="29"/>
      <c r="T10" s="186"/>
      <c r="U10" s="28"/>
      <c r="V10" s="29"/>
      <c r="W10" s="187"/>
      <c r="X10" s="184"/>
      <c r="Y10" s="185"/>
      <c r="Z10" s="206"/>
      <c r="AA10" s="180"/>
      <c r="AB10" s="180"/>
    </row>
    <row r="11" spans="1:35" ht="14.25" customHeight="1" thickBot="1">
      <c r="A11" s="213" t="s">
        <v>38</v>
      </c>
      <c r="B11" s="208" t="s">
        <v>39</v>
      </c>
      <c r="C11" s="212" t="s">
        <v>5</v>
      </c>
      <c r="D11" s="210">
        <v>3</v>
      </c>
      <c r="E11" s="192">
        <v>4</v>
      </c>
      <c r="F11" s="25">
        <v>5</v>
      </c>
      <c r="G11" s="32"/>
      <c r="H11" s="192">
        <v>2</v>
      </c>
      <c r="I11" s="25">
        <v>0</v>
      </c>
      <c r="J11" s="32"/>
      <c r="K11" s="183">
        <v>6</v>
      </c>
      <c r="L11" s="25">
        <v>0</v>
      </c>
      <c r="M11" s="32"/>
      <c r="N11" s="183" t="s">
        <v>30</v>
      </c>
      <c r="O11" s="25"/>
      <c r="P11" s="32"/>
      <c r="Q11" s="192" t="s">
        <v>30</v>
      </c>
      <c r="R11" s="25"/>
      <c r="S11" s="32"/>
      <c r="T11" s="186" t="s">
        <v>30</v>
      </c>
      <c r="U11" s="25"/>
      <c r="V11" s="32"/>
      <c r="W11" s="187">
        <v>5</v>
      </c>
      <c r="X11" s="184">
        <v>8</v>
      </c>
      <c r="Y11" s="185">
        <v>0</v>
      </c>
      <c r="Z11" s="205" t="s">
        <v>30</v>
      </c>
      <c r="AA11" s="181"/>
      <c r="AB11" s="180">
        <v>8</v>
      </c>
    </row>
    <row r="12" spans="1:35" ht="14.25" customHeight="1" thickBot="1">
      <c r="A12" s="214"/>
      <c r="B12" s="209"/>
      <c r="C12" s="212"/>
      <c r="D12" s="211"/>
      <c r="E12" s="195"/>
      <c r="F12" s="28">
        <v>4</v>
      </c>
      <c r="G12" s="29"/>
      <c r="H12" s="195"/>
      <c r="I12" s="28">
        <v>4</v>
      </c>
      <c r="J12" s="29"/>
      <c r="K12" s="183"/>
      <c r="L12" s="28">
        <v>0</v>
      </c>
      <c r="M12" s="29"/>
      <c r="N12" s="183"/>
      <c r="O12" s="28"/>
      <c r="P12" s="29"/>
      <c r="Q12" s="195"/>
      <c r="R12" s="28"/>
      <c r="S12" s="29"/>
      <c r="T12" s="186"/>
      <c r="U12" s="28"/>
      <c r="V12" s="29"/>
      <c r="W12" s="187"/>
      <c r="X12" s="184"/>
      <c r="Y12" s="185"/>
      <c r="Z12" s="206"/>
      <c r="AA12" s="179"/>
      <c r="AB12" s="180"/>
    </row>
    <row r="13" spans="1:35" ht="14.25" customHeight="1" thickBot="1">
      <c r="A13" s="213" t="s">
        <v>40</v>
      </c>
      <c r="B13" s="208" t="s">
        <v>41</v>
      </c>
      <c r="C13" s="212" t="s">
        <v>5</v>
      </c>
      <c r="D13" s="210">
        <v>4</v>
      </c>
      <c r="E13" s="192">
        <v>3</v>
      </c>
      <c r="F13" s="25">
        <v>0</v>
      </c>
      <c r="G13" s="31"/>
      <c r="H13" s="183">
        <v>5</v>
      </c>
      <c r="I13" s="25">
        <v>0</v>
      </c>
      <c r="J13" s="31"/>
      <c r="K13" s="183" t="s">
        <v>30</v>
      </c>
      <c r="L13" s="25"/>
      <c r="M13" s="31"/>
      <c r="N13" s="183" t="s">
        <v>30</v>
      </c>
      <c r="O13" s="25"/>
      <c r="P13" s="31"/>
      <c r="Q13" s="183" t="s">
        <v>30</v>
      </c>
      <c r="R13" s="25"/>
      <c r="S13" s="31"/>
      <c r="T13" s="186" t="s">
        <v>30</v>
      </c>
      <c r="U13" s="25"/>
      <c r="V13" s="31"/>
      <c r="W13" s="187">
        <v>0</v>
      </c>
      <c r="X13" s="184">
        <v>0</v>
      </c>
      <c r="Y13" s="185">
        <v>0</v>
      </c>
      <c r="Z13" s="205" t="s">
        <v>30</v>
      </c>
      <c r="AA13" s="180"/>
      <c r="AB13" s="180">
        <v>12</v>
      </c>
    </row>
    <row r="14" spans="1:35" ht="14.25" customHeight="1" thickBot="1">
      <c r="A14" s="214"/>
      <c r="B14" s="209"/>
      <c r="C14" s="212"/>
      <c r="D14" s="211"/>
      <c r="E14" s="195"/>
      <c r="F14" s="28">
        <v>0</v>
      </c>
      <c r="G14" s="29"/>
      <c r="H14" s="183"/>
      <c r="I14" s="28">
        <v>0</v>
      </c>
      <c r="J14" s="29"/>
      <c r="K14" s="183"/>
      <c r="L14" s="28"/>
      <c r="M14" s="29"/>
      <c r="N14" s="183"/>
      <c r="O14" s="28"/>
      <c r="P14" s="29"/>
      <c r="Q14" s="183"/>
      <c r="R14" s="28"/>
      <c r="S14" s="29"/>
      <c r="T14" s="186"/>
      <c r="U14" s="28"/>
      <c r="V14" s="29"/>
      <c r="W14" s="187"/>
      <c r="X14" s="184"/>
      <c r="Y14" s="185"/>
      <c r="Z14" s="206"/>
      <c r="AA14" s="180"/>
      <c r="AB14" s="180"/>
    </row>
    <row r="15" spans="1:35" ht="14.25" customHeight="1" thickBot="1">
      <c r="A15" s="213" t="s">
        <v>42</v>
      </c>
      <c r="B15" s="208" t="s">
        <v>43</v>
      </c>
      <c r="C15" s="212" t="s">
        <v>30</v>
      </c>
      <c r="D15" s="210">
        <v>5</v>
      </c>
      <c r="E15" s="192">
        <v>6</v>
      </c>
      <c r="F15" s="25">
        <v>5</v>
      </c>
      <c r="G15" s="32"/>
      <c r="H15" s="192">
        <v>4</v>
      </c>
      <c r="I15" s="25">
        <v>5</v>
      </c>
      <c r="J15" s="32"/>
      <c r="K15" s="183" t="s">
        <v>31</v>
      </c>
      <c r="L15" s="25"/>
      <c r="M15" s="32"/>
      <c r="N15" s="183">
        <v>7</v>
      </c>
      <c r="O15" s="25">
        <v>5</v>
      </c>
      <c r="P15" s="32"/>
      <c r="Q15" s="183">
        <v>2</v>
      </c>
      <c r="R15" s="25">
        <v>5</v>
      </c>
      <c r="S15" s="32"/>
      <c r="T15" s="186" t="s">
        <v>30</v>
      </c>
      <c r="U15" s="25"/>
      <c r="V15" s="32"/>
      <c r="W15" s="187">
        <v>20</v>
      </c>
      <c r="X15" s="184">
        <v>24</v>
      </c>
      <c r="Y15" s="185">
        <v>0</v>
      </c>
      <c r="Z15" s="205" t="s">
        <v>100</v>
      </c>
      <c r="AA15" s="181"/>
      <c r="AB15" s="180">
        <v>2</v>
      </c>
    </row>
    <row r="16" spans="1:35" ht="14.25" customHeight="1" thickBot="1">
      <c r="A16" s="214"/>
      <c r="B16" s="209"/>
      <c r="C16" s="212"/>
      <c r="D16" s="211"/>
      <c r="E16" s="195"/>
      <c r="F16" s="28">
        <v>2</v>
      </c>
      <c r="G16" s="29"/>
      <c r="H16" s="195"/>
      <c r="I16" s="28">
        <v>12</v>
      </c>
      <c r="J16" s="29"/>
      <c r="K16" s="183"/>
      <c r="L16" s="28"/>
      <c r="M16" s="29"/>
      <c r="N16" s="183"/>
      <c r="O16" s="28">
        <v>2</v>
      </c>
      <c r="P16" s="29"/>
      <c r="Q16" s="183"/>
      <c r="R16" s="28">
        <v>8</v>
      </c>
      <c r="S16" s="29"/>
      <c r="T16" s="186"/>
      <c r="U16" s="28"/>
      <c r="V16" s="29"/>
      <c r="W16" s="187"/>
      <c r="X16" s="184"/>
      <c r="Y16" s="185"/>
      <c r="Z16" s="206"/>
      <c r="AA16" s="179"/>
      <c r="AB16" s="180"/>
    </row>
    <row r="17" spans="1:28" ht="14.25" customHeight="1" thickBot="1">
      <c r="A17" s="213" t="s">
        <v>44</v>
      </c>
      <c r="B17" s="208" t="s">
        <v>33</v>
      </c>
      <c r="C17" s="212" t="s">
        <v>5</v>
      </c>
      <c r="D17" s="210">
        <v>6</v>
      </c>
      <c r="E17" s="192">
        <v>5</v>
      </c>
      <c r="F17" s="25">
        <v>0</v>
      </c>
      <c r="G17" s="31"/>
      <c r="H17" s="183" t="s">
        <v>31</v>
      </c>
      <c r="I17" s="25"/>
      <c r="J17" s="31"/>
      <c r="K17" s="183">
        <v>3</v>
      </c>
      <c r="L17" s="25">
        <v>5</v>
      </c>
      <c r="M17" s="31"/>
      <c r="N17" s="183">
        <v>2</v>
      </c>
      <c r="O17" s="25">
        <v>0</v>
      </c>
      <c r="P17" s="31"/>
      <c r="Q17" s="183" t="s">
        <v>30</v>
      </c>
      <c r="R17" s="25"/>
      <c r="S17" s="31"/>
      <c r="T17" s="186" t="s">
        <v>30</v>
      </c>
      <c r="U17" s="25"/>
      <c r="V17" s="31"/>
      <c r="W17" s="187">
        <v>5</v>
      </c>
      <c r="X17" s="184">
        <v>14</v>
      </c>
      <c r="Y17" s="185">
        <v>0</v>
      </c>
      <c r="Z17" s="205" t="s">
        <v>30</v>
      </c>
      <c r="AA17" s="180"/>
      <c r="AB17" s="180">
        <v>7</v>
      </c>
    </row>
    <row r="18" spans="1:28" ht="14.25" customHeight="1" thickBot="1">
      <c r="A18" s="214"/>
      <c r="B18" s="209"/>
      <c r="C18" s="212"/>
      <c r="D18" s="211"/>
      <c r="E18" s="195"/>
      <c r="F18" s="28">
        <v>2</v>
      </c>
      <c r="G18" s="29"/>
      <c r="H18" s="183"/>
      <c r="I18" s="28"/>
      <c r="J18" s="29"/>
      <c r="K18" s="183"/>
      <c r="L18" s="28">
        <v>2</v>
      </c>
      <c r="M18" s="29"/>
      <c r="N18" s="183"/>
      <c r="O18" s="28">
        <v>10</v>
      </c>
      <c r="P18" s="29"/>
      <c r="Q18" s="183"/>
      <c r="R18" s="28"/>
      <c r="S18" s="29"/>
      <c r="T18" s="186"/>
      <c r="U18" s="28"/>
      <c r="V18" s="29"/>
      <c r="W18" s="187"/>
      <c r="X18" s="184"/>
      <c r="Y18" s="185"/>
      <c r="Z18" s="206"/>
      <c r="AA18" s="180"/>
      <c r="AB18" s="180"/>
    </row>
    <row r="19" spans="1:28" ht="14.25" customHeight="1" thickBot="1">
      <c r="A19" s="213" t="s">
        <v>45</v>
      </c>
      <c r="B19" s="208" t="s">
        <v>46</v>
      </c>
      <c r="C19" s="212" t="s">
        <v>30</v>
      </c>
      <c r="D19" s="210">
        <v>7</v>
      </c>
      <c r="E19" s="192" t="s">
        <v>31</v>
      </c>
      <c r="F19" s="25"/>
      <c r="G19" s="32"/>
      <c r="H19" s="192">
        <v>1</v>
      </c>
      <c r="I19" s="25">
        <v>4</v>
      </c>
      <c r="J19" s="32"/>
      <c r="K19" s="183">
        <v>2</v>
      </c>
      <c r="L19" s="25">
        <v>5</v>
      </c>
      <c r="M19" s="32"/>
      <c r="N19" s="183">
        <v>5</v>
      </c>
      <c r="O19" s="25">
        <v>0</v>
      </c>
      <c r="P19" s="32"/>
      <c r="Q19" s="183" t="s">
        <v>31</v>
      </c>
      <c r="R19" s="25"/>
      <c r="S19" s="32"/>
      <c r="T19" s="186" t="s">
        <v>30</v>
      </c>
      <c r="U19" s="25"/>
      <c r="V19" s="32"/>
      <c r="W19" s="187">
        <v>9</v>
      </c>
      <c r="X19" s="184">
        <v>22</v>
      </c>
      <c r="Y19" s="185">
        <v>0</v>
      </c>
      <c r="Z19" s="205" t="s">
        <v>100</v>
      </c>
      <c r="AA19" s="181"/>
      <c r="AB19" s="180">
        <v>4</v>
      </c>
    </row>
    <row r="20" spans="1:28" ht="14.25" customHeight="1" thickBot="1">
      <c r="A20" s="214"/>
      <c r="B20" s="209"/>
      <c r="C20" s="212"/>
      <c r="D20" s="211"/>
      <c r="E20" s="195"/>
      <c r="F20" s="28"/>
      <c r="G20" s="29"/>
      <c r="H20" s="195"/>
      <c r="I20" s="28">
        <v>16</v>
      </c>
      <c r="J20" s="29"/>
      <c r="K20" s="183"/>
      <c r="L20" s="28">
        <v>4</v>
      </c>
      <c r="M20" s="29"/>
      <c r="N20" s="183"/>
      <c r="O20" s="28">
        <v>2</v>
      </c>
      <c r="P20" s="29"/>
      <c r="Q20" s="183"/>
      <c r="R20" s="28"/>
      <c r="S20" s="29"/>
      <c r="T20" s="186"/>
      <c r="U20" s="28"/>
      <c r="V20" s="29"/>
      <c r="W20" s="187"/>
      <c r="X20" s="184"/>
      <c r="Y20" s="185"/>
      <c r="Z20" s="206"/>
      <c r="AA20" s="179"/>
      <c r="AB20" s="180"/>
    </row>
    <row r="21" spans="1:28" ht="14.25" customHeight="1" thickBot="1">
      <c r="A21" s="213" t="s">
        <v>30</v>
      </c>
      <c r="B21" s="208" t="s">
        <v>30</v>
      </c>
      <c r="C21" s="212" t="s">
        <v>30</v>
      </c>
      <c r="D21" s="210" t="s">
        <v>30</v>
      </c>
      <c r="E21" s="192" t="s">
        <v>30</v>
      </c>
      <c r="F21" s="30"/>
      <c r="G21" s="31"/>
      <c r="H21" s="192" t="s">
        <v>30</v>
      </c>
      <c r="I21" s="30"/>
      <c r="J21" s="31"/>
      <c r="K21" s="192" t="s">
        <v>30</v>
      </c>
      <c r="L21" s="30"/>
      <c r="M21" s="31"/>
      <c r="N21" s="183" t="s">
        <v>30</v>
      </c>
      <c r="O21" s="30"/>
      <c r="P21" s="31"/>
      <c r="Q21" s="192" t="s">
        <v>30</v>
      </c>
      <c r="R21" s="30"/>
      <c r="S21" s="31"/>
      <c r="T21" s="186" t="s">
        <v>30</v>
      </c>
      <c r="U21" s="30"/>
      <c r="V21" s="31"/>
      <c r="W21" s="187" t="s">
        <v>30</v>
      </c>
      <c r="X21" s="184" t="s">
        <v>30</v>
      </c>
      <c r="Y21" s="185" t="s">
        <v>30</v>
      </c>
      <c r="Z21" s="205" t="s">
        <v>30</v>
      </c>
      <c r="AA21" s="181"/>
      <c r="AB21" s="180" t="s">
        <v>30</v>
      </c>
    </row>
    <row r="22" spans="1:28" ht="14.25" customHeight="1" thickBot="1">
      <c r="A22" s="214"/>
      <c r="B22" s="209"/>
      <c r="C22" s="228"/>
      <c r="D22" s="211"/>
      <c r="E22" s="193"/>
      <c r="F22" s="33"/>
      <c r="G22" s="34"/>
      <c r="H22" s="193"/>
      <c r="I22" s="33"/>
      <c r="J22" s="34"/>
      <c r="K22" s="193"/>
      <c r="L22" s="33"/>
      <c r="M22" s="34"/>
      <c r="N22" s="183"/>
      <c r="O22" s="33"/>
      <c r="P22" s="34"/>
      <c r="Q22" s="193"/>
      <c r="R22" s="33"/>
      <c r="S22" s="34"/>
      <c r="T22" s="188"/>
      <c r="U22" s="33"/>
      <c r="V22" s="34"/>
      <c r="W22" s="187"/>
      <c r="X22" s="184"/>
      <c r="Y22" s="185"/>
      <c r="Z22" s="182"/>
      <c r="AA22" s="182"/>
      <c r="AB22" s="180"/>
    </row>
    <row r="23" spans="1:28" ht="24.95" customHeight="1" thickTop="1" thickBot="1">
      <c r="A23" s="126" t="s">
        <v>67</v>
      </c>
      <c r="B23" s="4" t="s">
        <v>68</v>
      </c>
      <c r="C23" s="7"/>
      <c r="D23" s="6" t="s">
        <v>0</v>
      </c>
      <c r="E23" s="189" t="s">
        <v>103</v>
      </c>
      <c r="F23" s="190"/>
      <c r="G23" s="191"/>
      <c r="H23" s="189" t="s">
        <v>104</v>
      </c>
      <c r="I23" s="190"/>
      <c r="J23" s="191"/>
      <c r="K23" s="189" t="s">
        <v>105</v>
      </c>
      <c r="L23" s="190"/>
      <c r="M23" s="191"/>
      <c r="N23" s="189" t="s">
        <v>106</v>
      </c>
      <c r="O23" s="190"/>
      <c r="P23" s="191"/>
      <c r="Q23" s="189" t="s">
        <v>108</v>
      </c>
      <c r="R23" s="190"/>
      <c r="S23" s="191"/>
      <c r="T23" s="189" t="s">
        <v>109</v>
      </c>
      <c r="U23" s="190"/>
      <c r="V23" s="191"/>
      <c r="W23" s="196" t="s">
        <v>80</v>
      </c>
      <c r="X23" s="197"/>
      <c r="Y23" s="198"/>
      <c r="Z23" s="5" t="s">
        <v>81</v>
      </c>
      <c r="AA23" s="5" t="s">
        <v>12</v>
      </c>
      <c r="AB23" s="5" t="s">
        <v>81</v>
      </c>
    </row>
    <row r="24" spans="1:28" ht="14.25" customHeight="1" thickTop="1" thickBot="1">
      <c r="A24" s="227" t="s">
        <v>47</v>
      </c>
      <c r="B24" s="224" t="s">
        <v>48</v>
      </c>
      <c r="C24" s="223" t="s">
        <v>5</v>
      </c>
      <c r="D24" s="220">
        <v>8</v>
      </c>
      <c r="E24" s="222">
        <v>9</v>
      </c>
      <c r="F24" s="23">
        <v>0</v>
      </c>
      <c r="G24" s="24"/>
      <c r="H24" s="194">
        <v>10</v>
      </c>
      <c r="I24" s="23">
        <v>5</v>
      </c>
      <c r="J24" s="24"/>
      <c r="K24" s="194">
        <v>11</v>
      </c>
      <c r="L24" s="23">
        <v>0</v>
      </c>
      <c r="M24" s="24"/>
      <c r="N24" s="194" t="s">
        <v>30</v>
      </c>
      <c r="O24" s="23"/>
      <c r="P24" s="24"/>
      <c r="Q24" s="194" t="s">
        <v>30</v>
      </c>
      <c r="R24" s="23"/>
      <c r="S24" s="24"/>
      <c r="T24" s="199" t="s">
        <v>30</v>
      </c>
      <c r="U24" s="23"/>
      <c r="V24" s="24"/>
      <c r="W24" s="207">
        <v>5</v>
      </c>
      <c r="X24" s="235">
        <v>4</v>
      </c>
      <c r="Y24" s="236">
        <v>0</v>
      </c>
      <c r="Z24" s="237" t="s">
        <v>30</v>
      </c>
      <c r="AA24" s="178"/>
      <c r="AB24" s="238">
        <v>9</v>
      </c>
    </row>
    <row r="25" spans="1:28" ht="14.25" customHeight="1" thickBot="1">
      <c r="A25" s="226"/>
      <c r="B25" s="225"/>
      <c r="C25" s="212"/>
      <c r="D25" s="211"/>
      <c r="E25" s="183"/>
      <c r="F25" s="28">
        <v>0</v>
      </c>
      <c r="G25" s="27"/>
      <c r="H25" s="195"/>
      <c r="I25" s="28">
        <v>4</v>
      </c>
      <c r="J25" s="27"/>
      <c r="K25" s="195"/>
      <c r="L25" s="28">
        <v>0</v>
      </c>
      <c r="M25" s="27"/>
      <c r="N25" s="195"/>
      <c r="O25" s="28"/>
      <c r="P25" s="27"/>
      <c r="Q25" s="195"/>
      <c r="R25" s="28"/>
      <c r="S25" s="27"/>
      <c r="T25" s="186"/>
      <c r="U25" s="28"/>
      <c r="V25" s="29"/>
      <c r="W25" s="187"/>
      <c r="X25" s="184"/>
      <c r="Y25" s="185"/>
      <c r="Z25" s="204"/>
      <c r="AA25" s="179"/>
      <c r="AB25" s="180"/>
    </row>
    <row r="26" spans="1:28" ht="14.25" customHeight="1" thickBot="1">
      <c r="A26" s="226" t="s">
        <v>49</v>
      </c>
      <c r="B26" s="225" t="s">
        <v>43</v>
      </c>
      <c r="C26" s="212" t="s">
        <v>30</v>
      </c>
      <c r="D26" s="210">
        <v>9</v>
      </c>
      <c r="E26" s="192">
        <v>8</v>
      </c>
      <c r="F26" s="25">
        <v>4</v>
      </c>
      <c r="G26" s="31"/>
      <c r="H26" s="183">
        <v>12</v>
      </c>
      <c r="I26" s="25">
        <v>5</v>
      </c>
      <c r="J26" s="31"/>
      <c r="K26" s="183">
        <v>13</v>
      </c>
      <c r="L26" s="25">
        <v>3</v>
      </c>
      <c r="M26" s="31"/>
      <c r="N26" s="183" t="s">
        <v>110</v>
      </c>
      <c r="O26" s="25">
        <v>5</v>
      </c>
      <c r="P26" s="31"/>
      <c r="Q26" s="183" t="s">
        <v>30</v>
      </c>
      <c r="R26" s="25"/>
      <c r="S26" s="31"/>
      <c r="T26" s="186" t="s">
        <v>30</v>
      </c>
      <c r="U26" s="25"/>
      <c r="V26" s="32"/>
      <c r="W26" s="187">
        <v>17</v>
      </c>
      <c r="X26" s="184">
        <v>27</v>
      </c>
      <c r="Y26" s="185">
        <v>0</v>
      </c>
      <c r="Z26" s="204" t="s">
        <v>100</v>
      </c>
      <c r="AA26" s="180"/>
      <c r="AB26" s="180">
        <v>1</v>
      </c>
    </row>
    <row r="27" spans="1:28" ht="14.25" customHeight="1" thickBot="1">
      <c r="A27" s="226"/>
      <c r="B27" s="225"/>
      <c r="C27" s="212"/>
      <c r="D27" s="211"/>
      <c r="E27" s="195"/>
      <c r="F27" s="28">
        <v>12</v>
      </c>
      <c r="G27" s="29"/>
      <c r="H27" s="183"/>
      <c r="I27" s="28">
        <v>5</v>
      </c>
      <c r="J27" s="29"/>
      <c r="K27" s="183"/>
      <c r="L27" s="28">
        <v>4</v>
      </c>
      <c r="M27" s="29"/>
      <c r="N27" s="183"/>
      <c r="O27" s="28">
        <v>6</v>
      </c>
      <c r="P27" s="29"/>
      <c r="Q27" s="183"/>
      <c r="R27" s="28"/>
      <c r="S27" s="29"/>
      <c r="T27" s="186"/>
      <c r="U27" s="28"/>
      <c r="V27" s="29"/>
      <c r="W27" s="187"/>
      <c r="X27" s="184"/>
      <c r="Y27" s="185"/>
      <c r="Z27" s="204"/>
      <c r="AA27" s="180"/>
      <c r="AB27" s="180"/>
    </row>
    <row r="28" spans="1:28" ht="14.25" customHeight="1" thickBot="1">
      <c r="A28" s="226" t="s">
        <v>50</v>
      </c>
      <c r="B28" s="225" t="s">
        <v>51</v>
      </c>
      <c r="C28" s="212" t="s">
        <v>5</v>
      </c>
      <c r="D28" s="210">
        <v>10</v>
      </c>
      <c r="E28" s="192">
        <v>11</v>
      </c>
      <c r="F28" s="25">
        <v>0</v>
      </c>
      <c r="G28" s="32"/>
      <c r="H28" s="192">
        <v>8</v>
      </c>
      <c r="I28" s="25">
        <v>0</v>
      </c>
      <c r="J28" s="32"/>
      <c r="K28" s="183" t="s">
        <v>30</v>
      </c>
      <c r="L28" s="25"/>
      <c r="M28" s="32"/>
      <c r="N28" s="183" t="s">
        <v>30</v>
      </c>
      <c r="O28" s="25"/>
      <c r="P28" s="32"/>
      <c r="Q28" s="183" t="s">
        <v>30</v>
      </c>
      <c r="R28" s="25"/>
      <c r="S28" s="32"/>
      <c r="T28" s="186" t="s">
        <v>30</v>
      </c>
      <c r="U28" s="25"/>
      <c r="V28" s="32"/>
      <c r="W28" s="187">
        <v>0</v>
      </c>
      <c r="X28" s="184">
        <v>0</v>
      </c>
      <c r="Y28" s="185">
        <v>0</v>
      </c>
      <c r="Z28" s="204" t="s">
        <v>30</v>
      </c>
      <c r="AA28" s="181"/>
      <c r="AB28" s="180">
        <v>13</v>
      </c>
    </row>
    <row r="29" spans="1:28" ht="14.25" customHeight="1" thickBot="1">
      <c r="A29" s="226"/>
      <c r="B29" s="225"/>
      <c r="C29" s="212"/>
      <c r="D29" s="211"/>
      <c r="E29" s="195"/>
      <c r="F29" s="28">
        <v>0</v>
      </c>
      <c r="G29" s="29"/>
      <c r="H29" s="195"/>
      <c r="I29" s="28">
        <v>0</v>
      </c>
      <c r="J29" s="29"/>
      <c r="K29" s="183"/>
      <c r="L29" s="28"/>
      <c r="M29" s="29"/>
      <c r="N29" s="183"/>
      <c r="O29" s="28"/>
      <c r="P29" s="29"/>
      <c r="Q29" s="183"/>
      <c r="R29" s="28"/>
      <c r="S29" s="29"/>
      <c r="T29" s="186"/>
      <c r="U29" s="28"/>
      <c r="V29" s="29"/>
      <c r="W29" s="187"/>
      <c r="X29" s="184"/>
      <c r="Y29" s="185"/>
      <c r="Z29" s="204"/>
      <c r="AA29" s="179"/>
      <c r="AB29" s="180"/>
    </row>
    <row r="30" spans="1:28" ht="14.25" customHeight="1" thickBot="1">
      <c r="A30" s="226" t="s">
        <v>52</v>
      </c>
      <c r="B30" s="225" t="s">
        <v>53</v>
      </c>
      <c r="C30" s="212" t="s">
        <v>5</v>
      </c>
      <c r="D30" s="210">
        <v>11</v>
      </c>
      <c r="E30" s="192">
        <v>10</v>
      </c>
      <c r="F30" s="25">
        <v>5</v>
      </c>
      <c r="G30" s="31"/>
      <c r="H30" s="183">
        <v>13</v>
      </c>
      <c r="I30" s="25">
        <v>0</v>
      </c>
      <c r="J30" s="31"/>
      <c r="K30" s="183">
        <v>8</v>
      </c>
      <c r="L30" s="25">
        <v>5</v>
      </c>
      <c r="M30" s="31"/>
      <c r="N30" s="183" t="s">
        <v>98</v>
      </c>
      <c r="O30" s="25">
        <v>0</v>
      </c>
      <c r="P30" s="31"/>
      <c r="Q30" s="183" t="s">
        <v>30</v>
      </c>
      <c r="R30" s="25"/>
      <c r="S30" s="31"/>
      <c r="T30" s="186" t="s">
        <v>30</v>
      </c>
      <c r="U30" s="25"/>
      <c r="V30" s="31"/>
      <c r="W30" s="187">
        <v>10</v>
      </c>
      <c r="X30" s="184">
        <v>12</v>
      </c>
      <c r="Y30" s="185">
        <v>0</v>
      </c>
      <c r="Z30" s="204" t="s">
        <v>100</v>
      </c>
      <c r="AA30" s="180"/>
      <c r="AB30" s="180">
        <v>6</v>
      </c>
    </row>
    <row r="31" spans="1:28" ht="14.25" customHeight="1" thickBot="1">
      <c r="A31" s="226"/>
      <c r="B31" s="225"/>
      <c r="C31" s="212"/>
      <c r="D31" s="211"/>
      <c r="E31" s="195"/>
      <c r="F31" s="28">
        <v>4</v>
      </c>
      <c r="G31" s="29"/>
      <c r="H31" s="183"/>
      <c r="I31" s="28">
        <v>0</v>
      </c>
      <c r="J31" s="29"/>
      <c r="K31" s="183"/>
      <c r="L31" s="28">
        <v>4</v>
      </c>
      <c r="M31" s="29"/>
      <c r="N31" s="183"/>
      <c r="O31" s="28">
        <v>4</v>
      </c>
      <c r="P31" s="29"/>
      <c r="Q31" s="183"/>
      <c r="R31" s="28"/>
      <c r="S31" s="29"/>
      <c r="T31" s="186"/>
      <c r="U31" s="28"/>
      <c r="V31" s="29"/>
      <c r="W31" s="187"/>
      <c r="X31" s="184"/>
      <c r="Y31" s="185"/>
      <c r="Z31" s="204"/>
      <c r="AA31" s="180"/>
      <c r="AB31" s="180"/>
    </row>
    <row r="32" spans="1:28" ht="14.25" customHeight="1" thickBot="1">
      <c r="A32" s="226" t="s">
        <v>54</v>
      </c>
      <c r="B32" s="225" t="s">
        <v>55</v>
      </c>
      <c r="C32" s="212" t="s">
        <v>5</v>
      </c>
      <c r="D32" s="210">
        <v>12</v>
      </c>
      <c r="E32" s="192">
        <v>13</v>
      </c>
      <c r="F32" s="25">
        <v>0</v>
      </c>
      <c r="G32" s="32"/>
      <c r="H32" s="192">
        <v>9</v>
      </c>
      <c r="I32" s="25">
        <v>0</v>
      </c>
      <c r="J32" s="32"/>
      <c r="K32" s="183" t="s">
        <v>30</v>
      </c>
      <c r="L32" s="25"/>
      <c r="M32" s="32"/>
      <c r="N32" s="183" t="s">
        <v>30</v>
      </c>
      <c r="O32" s="25"/>
      <c r="P32" s="32"/>
      <c r="Q32" s="183" t="s">
        <v>30</v>
      </c>
      <c r="R32" s="25"/>
      <c r="S32" s="32"/>
      <c r="T32" s="186" t="s">
        <v>30</v>
      </c>
      <c r="U32" s="25"/>
      <c r="V32" s="32"/>
      <c r="W32" s="187">
        <v>0</v>
      </c>
      <c r="X32" s="184">
        <v>6</v>
      </c>
      <c r="Y32" s="185">
        <v>0</v>
      </c>
      <c r="Z32" s="204" t="s">
        <v>30</v>
      </c>
      <c r="AA32" s="181"/>
      <c r="AB32" s="180">
        <v>11</v>
      </c>
    </row>
    <row r="33" spans="1:28" ht="14.25" customHeight="1" thickBot="1">
      <c r="A33" s="226"/>
      <c r="B33" s="225"/>
      <c r="C33" s="212"/>
      <c r="D33" s="211"/>
      <c r="E33" s="195"/>
      <c r="F33" s="28">
        <v>3</v>
      </c>
      <c r="G33" s="29"/>
      <c r="H33" s="195"/>
      <c r="I33" s="28">
        <v>3</v>
      </c>
      <c r="J33" s="29"/>
      <c r="K33" s="183"/>
      <c r="L33" s="28"/>
      <c r="M33" s="29"/>
      <c r="N33" s="183"/>
      <c r="O33" s="28"/>
      <c r="P33" s="29"/>
      <c r="Q33" s="183"/>
      <c r="R33" s="28"/>
      <c r="S33" s="29"/>
      <c r="T33" s="186"/>
      <c r="U33" s="28"/>
      <c r="V33" s="29"/>
      <c r="W33" s="187"/>
      <c r="X33" s="184"/>
      <c r="Y33" s="185"/>
      <c r="Z33" s="204"/>
      <c r="AA33" s="179"/>
      <c r="AB33" s="180"/>
    </row>
    <row r="34" spans="1:28" ht="14.25" customHeight="1" thickBot="1">
      <c r="A34" s="226" t="s">
        <v>56</v>
      </c>
      <c r="B34" s="225" t="s">
        <v>43</v>
      </c>
      <c r="C34" s="212" t="s">
        <v>30</v>
      </c>
      <c r="D34" s="210">
        <v>13</v>
      </c>
      <c r="E34" s="192">
        <v>12</v>
      </c>
      <c r="F34" s="25">
        <v>5</v>
      </c>
      <c r="G34" s="31"/>
      <c r="H34" s="183">
        <v>11</v>
      </c>
      <c r="I34" s="25">
        <v>5</v>
      </c>
      <c r="J34" s="31"/>
      <c r="K34" s="183">
        <v>9</v>
      </c>
      <c r="L34" s="25">
        <v>1</v>
      </c>
      <c r="M34" s="31"/>
      <c r="N34" s="183" t="s">
        <v>31</v>
      </c>
      <c r="O34" s="25"/>
      <c r="P34" s="31"/>
      <c r="Q34" s="183" t="s">
        <v>30</v>
      </c>
      <c r="R34" s="25"/>
      <c r="S34" s="31"/>
      <c r="T34" s="186" t="s">
        <v>30</v>
      </c>
      <c r="U34" s="25"/>
      <c r="V34" s="32"/>
      <c r="W34" s="187">
        <v>11</v>
      </c>
      <c r="X34" s="184">
        <v>24</v>
      </c>
      <c r="Y34" s="185">
        <v>0</v>
      </c>
      <c r="Z34" s="204" t="s">
        <v>100</v>
      </c>
      <c r="AA34" s="180"/>
      <c r="AB34" s="180">
        <v>3</v>
      </c>
    </row>
    <row r="35" spans="1:28" ht="14.25" customHeight="1" thickBot="1">
      <c r="A35" s="226"/>
      <c r="B35" s="225"/>
      <c r="C35" s="212"/>
      <c r="D35" s="211"/>
      <c r="E35" s="195"/>
      <c r="F35" s="28">
        <v>12</v>
      </c>
      <c r="G35" s="29"/>
      <c r="H35" s="183"/>
      <c r="I35" s="28">
        <v>8</v>
      </c>
      <c r="J35" s="29"/>
      <c r="K35" s="183"/>
      <c r="L35" s="28">
        <v>4</v>
      </c>
      <c r="M35" s="29"/>
      <c r="N35" s="183"/>
      <c r="O35" s="28"/>
      <c r="P35" s="29"/>
      <c r="Q35" s="183"/>
      <c r="R35" s="28"/>
      <c r="S35" s="29"/>
      <c r="T35" s="186"/>
      <c r="U35" s="28"/>
      <c r="V35" s="29"/>
      <c r="W35" s="187"/>
      <c r="X35" s="184"/>
      <c r="Y35" s="185"/>
      <c r="Z35" s="204"/>
      <c r="AA35" s="180"/>
      <c r="AB35" s="180"/>
    </row>
    <row r="36" spans="1:28" ht="14.25" customHeight="1" thickBot="1">
      <c r="A36" s="226" t="s">
        <v>30</v>
      </c>
      <c r="B36" s="225" t="s">
        <v>30</v>
      </c>
      <c r="C36" s="212" t="s">
        <v>30</v>
      </c>
      <c r="D36" s="210" t="s">
        <v>30</v>
      </c>
      <c r="E36" s="192" t="s">
        <v>30</v>
      </c>
      <c r="F36" s="30"/>
      <c r="G36" s="31"/>
      <c r="H36" s="192" t="s">
        <v>30</v>
      </c>
      <c r="I36" s="30"/>
      <c r="J36" s="31"/>
      <c r="K36" s="192" t="s">
        <v>30</v>
      </c>
      <c r="L36" s="30"/>
      <c r="M36" s="31"/>
      <c r="N36" s="183" t="s">
        <v>30</v>
      </c>
      <c r="O36" s="30"/>
      <c r="P36" s="31"/>
      <c r="Q36" s="192" t="s">
        <v>30</v>
      </c>
      <c r="R36" s="30"/>
      <c r="S36" s="31"/>
      <c r="T36" s="186" t="s">
        <v>30</v>
      </c>
      <c r="U36" s="30"/>
      <c r="V36" s="31"/>
      <c r="W36" s="187" t="s">
        <v>30</v>
      </c>
      <c r="X36" s="184" t="s">
        <v>30</v>
      </c>
      <c r="Y36" s="185" t="s">
        <v>30</v>
      </c>
      <c r="Z36" s="204" t="s">
        <v>30</v>
      </c>
      <c r="AA36" s="181"/>
      <c r="AB36" s="180" t="s">
        <v>30</v>
      </c>
    </row>
    <row r="37" spans="1:28" ht="14.25" customHeight="1" thickBot="1">
      <c r="A37" s="231"/>
      <c r="B37" s="232"/>
      <c r="C37" s="228"/>
      <c r="D37" s="233"/>
      <c r="E37" s="193"/>
      <c r="F37" s="33"/>
      <c r="G37" s="34"/>
      <c r="H37" s="193"/>
      <c r="I37" s="33"/>
      <c r="J37" s="34"/>
      <c r="K37" s="193"/>
      <c r="L37" s="33"/>
      <c r="M37" s="34"/>
      <c r="N37" s="183"/>
      <c r="O37" s="33"/>
      <c r="P37" s="34"/>
      <c r="Q37" s="193"/>
      <c r="R37" s="33"/>
      <c r="S37" s="34"/>
      <c r="T37" s="188"/>
      <c r="U37" s="33"/>
      <c r="V37" s="34"/>
      <c r="W37" s="187"/>
      <c r="X37" s="184"/>
      <c r="Y37" s="185"/>
      <c r="Z37" s="234"/>
      <c r="AA37" s="182"/>
      <c r="AB37" s="180"/>
    </row>
    <row r="38" spans="1:28" ht="13.5" customHeight="1" thickTop="1" thickBot="1">
      <c r="A38" s="116"/>
      <c r="B38" s="116"/>
      <c r="C38" s="116"/>
      <c r="D38" s="117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</row>
    <row r="39" spans="1:28" ht="14.25" customHeight="1" thickBot="1">
      <c r="B39" t="s">
        <v>111</v>
      </c>
      <c r="E39" s="200">
        <v>2</v>
      </c>
      <c r="F39" s="121">
        <v>3</v>
      </c>
      <c r="G39" s="122">
        <v>1</v>
      </c>
      <c r="W39" s="187">
        <v>6</v>
      </c>
      <c r="X39" s="202">
        <v>18</v>
      </c>
      <c r="Y39" s="203">
        <v>2</v>
      </c>
    </row>
    <row r="40" spans="1:28" ht="13.5" customHeight="1" thickBot="1">
      <c r="E40" s="201"/>
      <c r="F40" s="123">
        <v>10</v>
      </c>
      <c r="G40" s="124"/>
      <c r="W40" s="187"/>
      <c r="X40" s="202"/>
      <c r="Y40" s="203"/>
    </row>
    <row r="41" spans="1:28" ht="12.75" customHeight="1"/>
    <row r="42" spans="1:28" ht="13.5" customHeight="1">
      <c r="C42" s="125">
        <v>2</v>
      </c>
      <c r="E42" t="s">
        <v>112</v>
      </c>
      <c r="T42" s="125">
        <v>6</v>
      </c>
      <c r="V42" t="s">
        <v>113</v>
      </c>
    </row>
    <row r="43" spans="1:28">
      <c r="C43" s="125">
        <v>3</v>
      </c>
      <c r="E43" t="s">
        <v>83</v>
      </c>
      <c r="T43" s="125">
        <v>18</v>
      </c>
      <c r="U43" s="125"/>
      <c r="V43" t="s">
        <v>114</v>
      </c>
      <c r="Z43" s="125"/>
    </row>
    <row r="44" spans="1:28" ht="12.75" customHeight="1">
      <c r="C44" s="125">
        <v>10</v>
      </c>
      <c r="E44" t="s">
        <v>115</v>
      </c>
      <c r="T44" s="125">
        <v>2</v>
      </c>
      <c r="U44" s="125"/>
      <c r="V44" t="s">
        <v>116</v>
      </c>
      <c r="Z44" s="125"/>
    </row>
    <row r="45" spans="1:28">
      <c r="C45" s="125">
        <v>1</v>
      </c>
      <c r="E45" t="s">
        <v>117</v>
      </c>
      <c r="U45" s="125"/>
      <c r="Z45" s="125"/>
    </row>
    <row r="46" spans="1:28" ht="12.75" customHeight="1">
      <c r="A46" t="s">
        <v>72</v>
      </c>
      <c r="C46" s="125"/>
      <c r="U46" s="125"/>
      <c r="Z46" s="125"/>
    </row>
    <row r="47" spans="1:28" ht="13.5" customHeight="1">
      <c r="C47" s="125"/>
      <c r="U47" s="125"/>
      <c r="Z47" s="125"/>
    </row>
    <row r="48" spans="1:28" ht="12.75" customHeight="1">
      <c r="C48" s="125"/>
    </row>
  </sheetData>
  <mergeCells count="266">
    <mergeCell ref="AB9:AB10"/>
    <mergeCell ref="AB11:AB12"/>
    <mergeCell ref="AB7:AB8"/>
    <mergeCell ref="T19:T20"/>
    <mergeCell ref="W7:W8"/>
    <mergeCell ref="X7:X8"/>
    <mergeCell ref="Z13:Z14"/>
    <mergeCell ref="Z15:Z16"/>
    <mergeCell ref="Z17:Z18"/>
    <mergeCell ref="AA15:AA16"/>
    <mergeCell ref="T28:T29"/>
    <mergeCell ref="Y13:Y14"/>
    <mergeCell ref="W15:W16"/>
    <mergeCell ref="X9:X10"/>
    <mergeCell ref="Z7:Z8"/>
    <mergeCell ref="Z9:Z10"/>
    <mergeCell ref="A1:AB1"/>
    <mergeCell ref="W17:W18"/>
    <mergeCell ref="X17:X18"/>
    <mergeCell ref="G3:T3"/>
    <mergeCell ref="AB13:AB14"/>
    <mergeCell ref="AB15:AB16"/>
    <mergeCell ref="AB17:AB18"/>
    <mergeCell ref="AB19:AB20"/>
    <mergeCell ref="Z19:Z20"/>
    <mergeCell ref="W6:Y6"/>
    <mergeCell ref="X15:X16"/>
    <mergeCell ref="Y15:Y16"/>
    <mergeCell ref="Y9:Y10"/>
    <mergeCell ref="Y7:Y8"/>
    <mergeCell ref="W11:W12"/>
    <mergeCell ref="X11:X12"/>
    <mergeCell ref="AB21:AB22"/>
    <mergeCell ref="Z21:Z22"/>
    <mergeCell ref="AA36:AA37"/>
    <mergeCell ref="AA24:AA25"/>
    <mergeCell ref="AA30:AA31"/>
    <mergeCell ref="AA26:AA27"/>
    <mergeCell ref="AB24:AB25"/>
    <mergeCell ref="AB26:AB27"/>
    <mergeCell ref="AB28:AB29"/>
    <mergeCell ref="AB34:AB35"/>
    <mergeCell ref="AA34:AA35"/>
    <mergeCell ref="AA28:AA29"/>
    <mergeCell ref="X36:X37"/>
    <mergeCell ref="Y36:Y37"/>
    <mergeCell ref="Z36:Z37"/>
    <mergeCell ref="X24:X25"/>
    <mergeCell ref="Y24:Y25"/>
    <mergeCell ref="X30:X31"/>
    <mergeCell ref="Y30:Y31"/>
    <mergeCell ref="Z24:Z25"/>
    <mergeCell ref="Z34:Z35"/>
    <mergeCell ref="Z26:Z27"/>
    <mergeCell ref="Z32:Z33"/>
    <mergeCell ref="AB36:AB37"/>
    <mergeCell ref="AB30:AB31"/>
    <mergeCell ref="AB32:AB33"/>
    <mergeCell ref="H34:H35"/>
    <mergeCell ref="T34:T35"/>
    <mergeCell ref="K34:K35"/>
    <mergeCell ref="E32:E33"/>
    <mergeCell ref="Y32:Y33"/>
    <mergeCell ref="X32:X33"/>
    <mergeCell ref="K32:K33"/>
    <mergeCell ref="N34:N35"/>
    <mergeCell ref="N32:N33"/>
    <mergeCell ref="W34:W35"/>
    <mergeCell ref="W32:W33"/>
    <mergeCell ref="W36:W37"/>
    <mergeCell ref="N36:N37"/>
    <mergeCell ref="T36:T37"/>
    <mergeCell ref="A36:A37"/>
    <mergeCell ref="B36:B37"/>
    <mergeCell ref="C36:C37"/>
    <mergeCell ref="D36:D37"/>
    <mergeCell ref="E36:E37"/>
    <mergeCell ref="H36:H37"/>
    <mergeCell ref="K36:K37"/>
    <mergeCell ref="Q36:Q37"/>
    <mergeCell ref="H32:H33"/>
    <mergeCell ref="W5:Y5"/>
    <mergeCell ref="Y34:Y35"/>
    <mergeCell ref="X26:X27"/>
    <mergeCell ref="Y26:Y27"/>
    <mergeCell ref="W28:W29"/>
    <mergeCell ref="X28:X29"/>
    <mergeCell ref="Y28:Y29"/>
    <mergeCell ref="Y11:Y12"/>
    <mergeCell ref="X34:X35"/>
    <mergeCell ref="E34:E35"/>
    <mergeCell ref="A34:A35"/>
    <mergeCell ref="B34:B35"/>
    <mergeCell ref="D34:D35"/>
    <mergeCell ref="C34:C35"/>
    <mergeCell ref="A30:A31"/>
    <mergeCell ref="B30:B31"/>
    <mergeCell ref="D30:D31"/>
    <mergeCell ref="E30:E31"/>
    <mergeCell ref="C30:C31"/>
    <mergeCell ref="A32:A33"/>
    <mergeCell ref="B32:B33"/>
    <mergeCell ref="D32:D33"/>
    <mergeCell ref="C32:C33"/>
    <mergeCell ref="C28:C29"/>
    <mergeCell ref="A21:A22"/>
    <mergeCell ref="B21:B22"/>
    <mergeCell ref="E23:G23"/>
    <mergeCell ref="D21:D22"/>
    <mergeCell ref="E21:E22"/>
    <mergeCell ref="A28:A29"/>
    <mergeCell ref="B28:B29"/>
    <mergeCell ref="D28:D29"/>
    <mergeCell ref="E28:E29"/>
    <mergeCell ref="D24:D25"/>
    <mergeCell ref="E24:E25"/>
    <mergeCell ref="C24:C25"/>
    <mergeCell ref="E26:E27"/>
    <mergeCell ref="C26:C27"/>
    <mergeCell ref="B11:B12"/>
    <mergeCell ref="D11:D12"/>
    <mergeCell ref="K7:K8"/>
    <mergeCell ref="K9:K10"/>
    <mergeCell ref="T9:T10"/>
    <mergeCell ref="E6:G6"/>
    <mergeCell ref="H6:J6"/>
    <mergeCell ref="T6:V6"/>
    <mergeCell ref="E7:E8"/>
    <mergeCell ref="H9:H10"/>
    <mergeCell ref="Q6:S6"/>
    <mergeCell ref="Q7:Q8"/>
    <mergeCell ref="Q9:Q10"/>
    <mergeCell ref="C7:C8"/>
    <mergeCell ref="B24:B25"/>
    <mergeCell ref="A26:A27"/>
    <mergeCell ref="B26:B27"/>
    <mergeCell ref="D26:D27"/>
    <mergeCell ref="A24:A25"/>
    <mergeCell ref="C21:C22"/>
    <mergeCell ref="H21:H22"/>
    <mergeCell ref="K21:K22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Z2"/>
    <mergeCell ref="T4:V4"/>
    <mergeCell ref="W4:Z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D19:D20"/>
    <mergeCell ref="C17:C18"/>
    <mergeCell ref="A19:A20"/>
    <mergeCell ref="B19:B20"/>
    <mergeCell ref="E19:E20"/>
    <mergeCell ref="A17:A18"/>
    <mergeCell ref="B17:B18"/>
    <mergeCell ref="D17:D18"/>
    <mergeCell ref="C19:C20"/>
    <mergeCell ref="H17:H18"/>
    <mergeCell ref="T17:T18"/>
    <mergeCell ref="Y17:Y18"/>
    <mergeCell ref="N7:N8"/>
    <mergeCell ref="K17:K18"/>
    <mergeCell ref="T15:T16"/>
    <mergeCell ref="T11:T12"/>
    <mergeCell ref="N15:N16"/>
    <mergeCell ref="T13:T14"/>
    <mergeCell ref="H13:H14"/>
    <mergeCell ref="K13:K14"/>
    <mergeCell ref="W9:W10"/>
    <mergeCell ref="H19:H20"/>
    <mergeCell ref="N17:N18"/>
    <mergeCell ref="K19:K20"/>
    <mergeCell ref="N19:N20"/>
    <mergeCell ref="W19:W20"/>
    <mergeCell ref="X19:X20"/>
    <mergeCell ref="Y19:Y20"/>
    <mergeCell ref="Q13:Q14"/>
    <mergeCell ref="Q15:Q16"/>
    <mergeCell ref="Q17:Q18"/>
    <mergeCell ref="H11:H12"/>
    <mergeCell ref="K11:K12"/>
    <mergeCell ref="H7:H8"/>
    <mergeCell ref="T7:T8"/>
    <mergeCell ref="Q11:Q12"/>
    <mergeCell ref="W13:W14"/>
    <mergeCell ref="X13:X14"/>
    <mergeCell ref="N28:N29"/>
    <mergeCell ref="N30:N31"/>
    <mergeCell ref="N23:P23"/>
    <mergeCell ref="H23:J23"/>
    <mergeCell ref="K23:M23"/>
    <mergeCell ref="H28:H29"/>
    <mergeCell ref="H26:H27"/>
    <mergeCell ref="K26:K27"/>
    <mergeCell ref="K28:K29"/>
    <mergeCell ref="H24:H25"/>
    <mergeCell ref="K24:K25"/>
    <mergeCell ref="H30:H31"/>
    <mergeCell ref="K30:K31"/>
    <mergeCell ref="Q24:Q25"/>
    <mergeCell ref="E39:E40"/>
    <mergeCell ref="W39:W40"/>
    <mergeCell ref="X39:X40"/>
    <mergeCell ref="Y39:Y40"/>
    <mergeCell ref="Z28:Z29"/>
    <mergeCell ref="Z11:Z12"/>
    <mergeCell ref="N21:N22"/>
    <mergeCell ref="N24:N25"/>
    <mergeCell ref="N26:N27"/>
    <mergeCell ref="AA32:AA33"/>
    <mergeCell ref="Z30:Z31"/>
    <mergeCell ref="W30:W31"/>
    <mergeCell ref="W24:W25"/>
    <mergeCell ref="W23:Y23"/>
    <mergeCell ref="X21:X22"/>
    <mergeCell ref="Y21:Y22"/>
    <mergeCell ref="W26:W27"/>
    <mergeCell ref="T23:V23"/>
    <mergeCell ref="T24:T25"/>
    <mergeCell ref="W21:W22"/>
    <mergeCell ref="Q28:Q29"/>
    <mergeCell ref="Q30:Q31"/>
    <mergeCell ref="Q32:Q33"/>
    <mergeCell ref="T30:T31"/>
    <mergeCell ref="T32:T33"/>
    <mergeCell ref="Q34:Q35"/>
    <mergeCell ref="T21:T22"/>
    <mergeCell ref="Q19:Q20"/>
    <mergeCell ref="Q21:Q22"/>
    <mergeCell ref="T26:T27"/>
    <mergeCell ref="Q23:S23"/>
    <mergeCell ref="Q26:Q27"/>
    <mergeCell ref="AA7:AA8"/>
    <mergeCell ref="AA9:AA10"/>
    <mergeCell ref="AA11:AA12"/>
    <mergeCell ref="AA17:AA18"/>
    <mergeCell ref="AA19:AA20"/>
    <mergeCell ref="AA13:AA14"/>
    <mergeCell ref="AA21:AA22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GL159"/>
  <sheetViews>
    <sheetView workbookViewId="0">
      <selection activeCell="T13" sqref="T12:T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34" width="9.140625" customWidth="1"/>
    <col min="35" max="36" width="11.42578125" bestFit="1" customWidth="1"/>
    <col min="38" max="38" width="11.42578125" bestFit="1" customWidth="1"/>
    <col min="41" max="41" width="11.28515625" bestFit="1" customWidth="1"/>
    <col min="44" max="44" width="15.85546875" customWidth="1"/>
    <col min="51" max="51" width="17.85546875" customWidth="1"/>
    <col min="60" max="60" width="11.42578125" bestFit="1" customWidth="1"/>
    <col min="61" max="61" width="14" customWidth="1"/>
    <col min="65" max="65" width="12" bestFit="1" customWidth="1"/>
    <col min="70" max="70" width="11" customWidth="1"/>
  </cols>
  <sheetData>
    <row r="1" spans="1:18" ht="30" customHeight="1">
      <c r="A1" s="169" t="s">
        <v>73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</row>
    <row r="2" spans="1:18" ht="18">
      <c r="A2" s="215" t="s">
        <v>59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1"/>
    </row>
    <row r="3" spans="1:18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4"/>
    </row>
    <row r="4" spans="1:18">
      <c r="A4" s="22" t="s">
        <v>60</v>
      </c>
      <c r="B4" s="217" t="s">
        <v>61</v>
      </c>
      <c r="C4" s="217"/>
      <c r="D4" s="217"/>
      <c r="E4" s="217"/>
      <c r="K4" s="39"/>
      <c r="L4" s="39"/>
      <c r="M4" s="39"/>
      <c r="N4" s="39"/>
      <c r="O4" s="8"/>
    </row>
    <row r="5" spans="1:18">
      <c r="A5" s="22" t="s">
        <v>62</v>
      </c>
      <c r="B5" s="8" t="s">
        <v>63</v>
      </c>
      <c r="C5" s="8"/>
      <c r="E5" s="172" t="s">
        <v>65</v>
      </c>
      <c r="F5" s="172"/>
      <c r="G5" s="172"/>
      <c r="H5" s="217" t="s">
        <v>74</v>
      </c>
      <c r="I5" s="217"/>
      <c r="J5" s="217"/>
      <c r="K5" s="217"/>
      <c r="L5" s="217"/>
      <c r="M5" s="217"/>
      <c r="N5" s="66"/>
      <c r="O5" s="77" t="s">
        <v>75</v>
      </c>
      <c r="P5" s="66"/>
      <c r="Q5" s="66" t="s">
        <v>32</v>
      </c>
      <c r="R5" s="1"/>
    </row>
    <row r="6" spans="1:18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5"/>
    </row>
    <row r="7" spans="1:18" ht="15.75" customHeight="1" thickBot="1">
      <c r="A7" s="172" t="s">
        <v>76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33"/>
    </row>
    <row r="8" spans="1:18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3" t="s">
        <v>7</v>
      </c>
      <c r="R8" s="131"/>
    </row>
    <row r="9" spans="1:18" ht="24.95" customHeight="1" thickTop="1" thickBot="1">
      <c r="A9" s="3" t="s">
        <v>67</v>
      </c>
      <c r="B9" s="4" t="s">
        <v>68</v>
      </c>
      <c r="C9" s="7"/>
      <c r="D9" s="6" t="s">
        <v>0</v>
      </c>
      <c r="E9" s="189" t="s">
        <v>77</v>
      </c>
      <c r="F9" s="190"/>
      <c r="G9" s="191"/>
      <c r="H9" s="189" t="s">
        <v>78</v>
      </c>
      <c r="I9" s="190"/>
      <c r="J9" s="191"/>
      <c r="K9" s="189" t="s">
        <v>79</v>
      </c>
      <c r="L9" s="190"/>
      <c r="M9" s="191"/>
      <c r="N9" s="196" t="s">
        <v>80</v>
      </c>
      <c r="O9" s="197"/>
      <c r="P9" s="198"/>
      <c r="Q9" s="5" t="s">
        <v>81</v>
      </c>
      <c r="R9" s="71"/>
    </row>
    <row r="10" spans="1:18" ht="14.25" customHeight="1" thickTop="1" thickBot="1">
      <c r="A10" s="269" t="s">
        <v>37</v>
      </c>
      <c r="B10" s="270" t="s">
        <v>33</v>
      </c>
      <c r="C10" s="271"/>
      <c r="D10" s="245">
        <v>2</v>
      </c>
      <c r="E10" s="222">
        <v>5</v>
      </c>
      <c r="F10" s="23">
        <v>0</v>
      </c>
      <c r="G10" s="24"/>
      <c r="H10" s="222">
        <v>7</v>
      </c>
      <c r="I10" s="23">
        <v>0</v>
      </c>
      <c r="J10" s="24"/>
      <c r="K10" s="262" t="s">
        <v>31</v>
      </c>
      <c r="L10" s="23" t="s">
        <v>30</v>
      </c>
      <c r="M10" s="24"/>
      <c r="N10" s="207">
        <v>0</v>
      </c>
      <c r="O10" s="235">
        <v>0</v>
      </c>
      <c r="P10" s="236">
        <v>0</v>
      </c>
      <c r="Q10" s="238" t="s">
        <v>69</v>
      </c>
      <c r="R10" s="174">
        <v>3</v>
      </c>
    </row>
    <row r="11" spans="1:18" ht="14.25" customHeight="1" thickBot="1">
      <c r="A11" s="252"/>
      <c r="B11" s="253"/>
      <c r="C11" s="254"/>
      <c r="D11" s="246"/>
      <c r="E11" s="183"/>
      <c r="F11" s="28">
        <v>0</v>
      </c>
      <c r="G11" s="27"/>
      <c r="H11" s="183"/>
      <c r="I11" s="28">
        <v>0</v>
      </c>
      <c r="J11" s="27"/>
      <c r="K11" s="247"/>
      <c r="L11" s="28" t="s">
        <v>30</v>
      </c>
      <c r="M11" s="27"/>
      <c r="N11" s="187"/>
      <c r="O11" s="184"/>
      <c r="P11" s="185"/>
      <c r="Q11" s="180"/>
      <c r="R11" s="174"/>
    </row>
    <row r="12" spans="1:18" ht="14.25" customHeight="1" thickBot="1">
      <c r="A12" s="252" t="s">
        <v>42</v>
      </c>
      <c r="B12" s="253" t="s">
        <v>43</v>
      </c>
      <c r="C12" s="254"/>
      <c r="D12" s="243">
        <v>5</v>
      </c>
      <c r="E12" s="183">
        <v>2</v>
      </c>
      <c r="F12" s="30">
        <v>5</v>
      </c>
      <c r="G12" s="31"/>
      <c r="H12" s="183" t="s">
        <v>31</v>
      </c>
      <c r="I12" s="30" t="s">
        <v>30</v>
      </c>
      <c r="J12" s="31"/>
      <c r="K12" s="247">
        <v>7</v>
      </c>
      <c r="L12" s="30">
        <v>5</v>
      </c>
      <c r="M12" s="31"/>
      <c r="N12" s="257">
        <v>10</v>
      </c>
      <c r="O12" s="259">
        <v>10</v>
      </c>
      <c r="P12" s="255">
        <v>0</v>
      </c>
      <c r="Q12" s="180" t="s">
        <v>70</v>
      </c>
      <c r="R12" s="174">
        <v>1</v>
      </c>
    </row>
    <row r="13" spans="1:18" ht="14.25" customHeight="1" thickBot="1">
      <c r="A13" s="252"/>
      <c r="B13" s="253"/>
      <c r="C13" s="254"/>
      <c r="D13" s="246"/>
      <c r="E13" s="183"/>
      <c r="F13" s="28">
        <v>8</v>
      </c>
      <c r="G13" s="29"/>
      <c r="H13" s="183"/>
      <c r="I13" s="28" t="s">
        <v>30</v>
      </c>
      <c r="J13" s="29"/>
      <c r="K13" s="247"/>
      <c r="L13" s="28">
        <v>2</v>
      </c>
      <c r="M13" s="29"/>
      <c r="N13" s="258"/>
      <c r="O13" s="260"/>
      <c r="P13" s="256"/>
      <c r="Q13" s="180"/>
      <c r="R13" s="174"/>
    </row>
    <row r="14" spans="1:18" ht="14.25" customHeight="1" thickBot="1">
      <c r="A14" s="252" t="s">
        <v>45</v>
      </c>
      <c r="B14" s="253" t="s">
        <v>46</v>
      </c>
      <c r="C14" s="254"/>
      <c r="D14" s="243">
        <v>7</v>
      </c>
      <c r="E14" s="183" t="s">
        <v>31</v>
      </c>
      <c r="F14" s="25" t="s">
        <v>30</v>
      </c>
      <c r="G14" s="32"/>
      <c r="H14" s="183">
        <v>2</v>
      </c>
      <c r="I14" s="25">
        <v>5</v>
      </c>
      <c r="J14" s="32"/>
      <c r="K14" s="247">
        <v>5</v>
      </c>
      <c r="L14" s="25">
        <v>0</v>
      </c>
      <c r="M14" s="32"/>
      <c r="N14" s="257">
        <v>5</v>
      </c>
      <c r="O14" s="259">
        <v>6</v>
      </c>
      <c r="P14" s="255">
        <v>0</v>
      </c>
      <c r="Q14" s="180" t="s">
        <v>71</v>
      </c>
      <c r="R14" s="174">
        <v>2</v>
      </c>
    </row>
    <row r="15" spans="1:18" ht="14.25" customHeight="1" thickBot="1">
      <c r="A15" s="252"/>
      <c r="B15" s="253"/>
      <c r="C15" s="254"/>
      <c r="D15" s="246"/>
      <c r="E15" s="183"/>
      <c r="F15" s="141" t="s">
        <v>30</v>
      </c>
      <c r="G15" s="29"/>
      <c r="H15" s="183"/>
      <c r="I15" s="141">
        <v>4</v>
      </c>
      <c r="J15" s="29"/>
      <c r="K15" s="247"/>
      <c r="L15" s="141">
        <v>2</v>
      </c>
      <c r="M15" s="29"/>
      <c r="N15" s="258"/>
      <c r="O15" s="260"/>
      <c r="P15" s="256"/>
      <c r="Q15" s="180"/>
      <c r="R15" s="174"/>
    </row>
    <row r="16" spans="1:18" ht="14.25" hidden="1" customHeight="1" thickBot="1">
      <c r="A16" s="252" t="s">
        <v>30</v>
      </c>
      <c r="B16" s="253" t="s">
        <v>30</v>
      </c>
      <c r="C16" s="254"/>
      <c r="D16" s="243"/>
      <c r="E16" s="183"/>
      <c r="F16" s="25"/>
      <c r="G16" s="32"/>
      <c r="H16" s="183"/>
      <c r="I16" s="25"/>
      <c r="J16" s="32"/>
      <c r="K16" s="247" t="e">
        <v>#REF!</v>
      </c>
      <c r="L16" s="25"/>
      <c r="M16" s="32"/>
      <c r="N16" s="187" t="s">
        <v>30</v>
      </c>
      <c r="O16" s="184" t="s">
        <v>30</v>
      </c>
      <c r="P16" s="185" t="s">
        <v>30</v>
      </c>
      <c r="Q16" s="180" t="s">
        <v>30</v>
      </c>
      <c r="R16" s="53"/>
    </row>
    <row r="17" spans="1:18" ht="14.25" hidden="1" customHeight="1" thickBot="1">
      <c r="A17" s="266"/>
      <c r="B17" s="267"/>
      <c r="C17" s="268"/>
      <c r="D17" s="244"/>
      <c r="E17" s="248"/>
      <c r="F17" s="28"/>
      <c r="G17" s="29"/>
      <c r="H17" s="248"/>
      <c r="I17" s="28"/>
      <c r="J17" s="29"/>
      <c r="K17" s="249"/>
      <c r="L17" s="28"/>
      <c r="M17" s="29"/>
      <c r="N17" s="311"/>
      <c r="O17" s="250"/>
      <c r="P17" s="251"/>
      <c r="Q17" s="312"/>
      <c r="R17" s="53"/>
    </row>
    <row r="18" spans="1:18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</row>
    <row r="19" spans="1:18" ht="15.75" customHeight="1">
      <c r="A19" s="172" t="s">
        <v>87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34"/>
    </row>
    <row r="20" spans="1:18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</row>
    <row r="21" spans="1:18" ht="24.95" customHeight="1" thickTop="1" thickBot="1">
      <c r="A21" s="3" t="s">
        <v>67</v>
      </c>
      <c r="B21" s="4" t="s">
        <v>68</v>
      </c>
      <c r="C21" s="7"/>
      <c r="D21" s="6" t="s">
        <v>0</v>
      </c>
      <c r="E21" s="189" t="s">
        <v>77</v>
      </c>
      <c r="F21" s="190"/>
      <c r="G21" s="191"/>
      <c r="H21" s="189" t="s">
        <v>78</v>
      </c>
      <c r="I21" s="190"/>
      <c r="J21" s="191"/>
      <c r="K21" s="189" t="s">
        <v>79</v>
      </c>
      <c r="L21" s="190"/>
      <c r="M21" s="191"/>
      <c r="N21" s="196" t="s">
        <v>80</v>
      </c>
      <c r="O21" s="197"/>
      <c r="P21" s="198"/>
      <c r="Q21" s="5" t="s">
        <v>81</v>
      </c>
      <c r="R21" s="71"/>
    </row>
    <row r="22" spans="1:18" ht="14.25" customHeight="1" thickTop="1" thickBot="1">
      <c r="A22" s="269" t="s">
        <v>49</v>
      </c>
      <c r="B22" s="270" t="s">
        <v>43</v>
      </c>
      <c r="C22" s="271"/>
      <c r="D22" s="245">
        <v>9</v>
      </c>
      <c r="E22" s="222">
        <v>11</v>
      </c>
      <c r="F22" s="23">
        <v>5</v>
      </c>
      <c r="G22" s="24"/>
      <c r="H22" s="222">
        <v>13</v>
      </c>
      <c r="I22" s="23">
        <v>3</v>
      </c>
      <c r="J22" s="24"/>
      <c r="K22" s="262" t="s">
        <v>31</v>
      </c>
      <c r="L22" s="23" t="s">
        <v>30</v>
      </c>
      <c r="M22" s="24"/>
      <c r="N22" s="291">
        <v>8</v>
      </c>
      <c r="O22" s="287">
        <v>10</v>
      </c>
      <c r="P22" s="261">
        <v>0</v>
      </c>
      <c r="Q22" s="238" t="s">
        <v>70</v>
      </c>
      <c r="R22" s="174">
        <v>1</v>
      </c>
    </row>
    <row r="23" spans="1:18" ht="14.25" customHeight="1" thickBot="1">
      <c r="A23" s="252"/>
      <c r="B23" s="253"/>
      <c r="C23" s="254"/>
      <c r="D23" s="246"/>
      <c r="E23" s="183"/>
      <c r="F23" s="28">
        <v>6</v>
      </c>
      <c r="G23" s="27"/>
      <c r="H23" s="183"/>
      <c r="I23" s="28">
        <v>4</v>
      </c>
      <c r="J23" s="27"/>
      <c r="K23" s="247"/>
      <c r="L23" s="28" t="s">
        <v>30</v>
      </c>
      <c r="M23" s="27"/>
      <c r="N23" s="258"/>
      <c r="O23" s="260"/>
      <c r="P23" s="256"/>
      <c r="Q23" s="180"/>
      <c r="R23" s="174"/>
    </row>
    <row r="24" spans="1:18" ht="14.25" customHeight="1" thickBot="1">
      <c r="A24" s="252" t="s">
        <v>52</v>
      </c>
      <c r="B24" s="253" t="s">
        <v>53</v>
      </c>
      <c r="C24" s="254"/>
      <c r="D24" s="243">
        <v>11</v>
      </c>
      <c r="E24" s="183">
        <v>9</v>
      </c>
      <c r="F24" s="30">
        <v>0</v>
      </c>
      <c r="G24" s="31"/>
      <c r="H24" s="183" t="s">
        <v>31</v>
      </c>
      <c r="I24" s="30" t="s">
        <v>30</v>
      </c>
      <c r="J24" s="31"/>
      <c r="K24" s="247">
        <v>13</v>
      </c>
      <c r="L24" s="30">
        <v>0</v>
      </c>
      <c r="M24" s="31"/>
      <c r="N24" s="257">
        <v>0</v>
      </c>
      <c r="O24" s="259">
        <v>4</v>
      </c>
      <c r="P24" s="255">
        <v>0</v>
      </c>
      <c r="Q24" s="180" t="s">
        <v>69</v>
      </c>
      <c r="R24" s="174">
        <v>3</v>
      </c>
    </row>
    <row r="25" spans="1:18" ht="14.25" customHeight="1" thickBot="1">
      <c r="A25" s="252"/>
      <c r="B25" s="253"/>
      <c r="C25" s="254"/>
      <c r="D25" s="246"/>
      <c r="E25" s="183"/>
      <c r="F25" s="28">
        <v>4</v>
      </c>
      <c r="G25" s="29"/>
      <c r="H25" s="183"/>
      <c r="I25" s="28" t="s">
        <v>30</v>
      </c>
      <c r="J25" s="29"/>
      <c r="K25" s="247"/>
      <c r="L25" s="28">
        <v>0</v>
      </c>
      <c r="M25" s="29"/>
      <c r="N25" s="258"/>
      <c r="O25" s="260"/>
      <c r="P25" s="256"/>
      <c r="Q25" s="180"/>
      <c r="R25" s="174"/>
    </row>
    <row r="26" spans="1:18" ht="14.25" customHeight="1" thickBot="1">
      <c r="A26" s="252" t="s">
        <v>56</v>
      </c>
      <c r="B26" s="253" t="s">
        <v>43</v>
      </c>
      <c r="C26" s="254"/>
      <c r="D26" s="243">
        <v>13</v>
      </c>
      <c r="E26" s="183" t="s">
        <v>31</v>
      </c>
      <c r="F26" s="25" t="s">
        <v>30</v>
      </c>
      <c r="G26" s="32"/>
      <c r="H26" s="183">
        <v>9</v>
      </c>
      <c r="I26" s="25">
        <v>1</v>
      </c>
      <c r="J26" s="32"/>
      <c r="K26" s="247">
        <v>11</v>
      </c>
      <c r="L26" s="25">
        <v>5</v>
      </c>
      <c r="M26" s="32"/>
      <c r="N26" s="257">
        <v>6</v>
      </c>
      <c r="O26" s="259">
        <v>12</v>
      </c>
      <c r="P26" s="255">
        <v>0</v>
      </c>
      <c r="Q26" s="180" t="s">
        <v>71</v>
      </c>
      <c r="R26" s="174">
        <v>2</v>
      </c>
    </row>
    <row r="27" spans="1:18" ht="14.25" customHeight="1" thickBot="1">
      <c r="A27" s="252"/>
      <c r="B27" s="253"/>
      <c r="C27" s="254"/>
      <c r="D27" s="246"/>
      <c r="E27" s="183"/>
      <c r="F27" s="141" t="s">
        <v>30</v>
      </c>
      <c r="G27" s="29"/>
      <c r="H27" s="183"/>
      <c r="I27" s="141">
        <v>4</v>
      </c>
      <c r="J27" s="29"/>
      <c r="K27" s="247"/>
      <c r="L27" s="141">
        <v>8</v>
      </c>
      <c r="M27" s="29"/>
      <c r="N27" s="258"/>
      <c r="O27" s="260"/>
      <c r="P27" s="256"/>
      <c r="Q27" s="180"/>
      <c r="R27" s="174"/>
    </row>
    <row r="28" spans="1:18" ht="14.25" hidden="1" customHeight="1" thickBot="1">
      <c r="A28" s="252" t="s">
        <v>30</v>
      </c>
      <c r="B28" s="253" t="s">
        <v>30</v>
      </c>
      <c r="C28" s="254"/>
      <c r="D28" s="243"/>
      <c r="E28" s="183"/>
      <c r="F28" s="25"/>
      <c r="G28" s="32"/>
      <c r="H28" s="183"/>
      <c r="I28" s="25"/>
      <c r="J28" s="32"/>
      <c r="K28" s="247" t="e">
        <v>#REF!</v>
      </c>
      <c r="L28" s="25"/>
      <c r="M28" s="32"/>
      <c r="N28" s="187" t="s">
        <v>30</v>
      </c>
      <c r="O28" s="184" t="s">
        <v>30</v>
      </c>
      <c r="P28" s="185" t="s">
        <v>30</v>
      </c>
      <c r="Q28" s="180" t="s">
        <v>30</v>
      </c>
      <c r="R28" s="174" t="s">
        <v>30</v>
      </c>
    </row>
    <row r="29" spans="1:18" ht="14.25" hidden="1" customHeight="1" thickBot="1">
      <c r="A29" s="266"/>
      <c r="B29" s="267"/>
      <c r="C29" s="268"/>
      <c r="D29" s="244"/>
      <c r="E29" s="248"/>
      <c r="F29" s="28"/>
      <c r="G29" s="29"/>
      <c r="H29" s="248"/>
      <c r="I29" s="28"/>
      <c r="J29" s="29"/>
      <c r="K29" s="249"/>
      <c r="L29" s="28"/>
      <c r="M29" s="29"/>
      <c r="N29" s="311"/>
      <c r="O29" s="250"/>
      <c r="P29" s="251"/>
      <c r="Q29" s="312"/>
      <c r="R29" s="174"/>
    </row>
    <row r="30" spans="1:18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</row>
    <row r="31" spans="1:18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18" ht="14.25" customHeight="1" thickTop="1" thickBot="1">
      <c r="A32" s="280" t="s">
        <v>88</v>
      </c>
      <c r="B32" s="280"/>
      <c r="C32" s="280"/>
      <c r="D32" s="280"/>
      <c r="E32" s="280"/>
      <c r="F32" s="280"/>
      <c r="G32" s="280"/>
      <c r="H32" s="135"/>
      <c r="I32" s="281" t="s">
        <v>89</v>
      </c>
      <c r="J32" s="282"/>
      <c r="K32" s="282"/>
      <c r="L32" s="282"/>
      <c r="M32" s="282"/>
      <c r="N32" s="282"/>
      <c r="O32" s="282"/>
      <c r="P32" s="282"/>
      <c r="Q32" s="136" t="s">
        <v>90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83" t="s">
        <v>67</v>
      </c>
      <c r="B34" s="292" t="s">
        <v>68</v>
      </c>
      <c r="C34" s="294"/>
      <c r="D34" s="296" t="s">
        <v>0</v>
      </c>
      <c r="E34" s="241" t="s">
        <v>1</v>
      </c>
      <c r="F34" s="241"/>
      <c r="G34" s="242"/>
      <c r="H34" s="263" t="s">
        <v>64</v>
      </c>
      <c r="I34" s="264"/>
      <c r="J34" s="265"/>
      <c r="K34" s="299" t="s">
        <v>81</v>
      </c>
      <c r="L34" s="300"/>
      <c r="M34" s="41"/>
      <c r="N34" s="61"/>
      <c r="O34" s="62"/>
      <c r="P34" s="63"/>
      <c r="Q34" s="64"/>
      <c r="R34" s="63"/>
    </row>
    <row r="35" spans="1:18" ht="14.25" customHeight="1" thickTop="1" thickBot="1">
      <c r="A35" s="284"/>
      <c r="B35" s="293"/>
      <c r="C35" s="295"/>
      <c r="D35" s="297"/>
      <c r="E35" s="170"/>
      <c r="F35" s="170"/>
      <c r="G35" s="298"/>
      <c r="H35" s="79" t="s">
        <v>6</v>
      </c>
      <c r="I35" s="42" t="s">
        <v>91</v>
      </c>
      <c r="J35" s="69" t="s">
        <v>92</v>
      </c>
      <c r="K35" s="299"/>
      <c r="L35" s="300"/>
      <c r="M35" s="41"/>
      <c r="N35" s="53"/>
      <c r="O35" s="54"/>
      <c r="P35" s="55"/>
      <c r="Q35" s="56"/>
      <c r="R35" s="55"/>
    </row>
    <row r="36" spans="1:18" ht="14.25" customHeight="1" thickTop="1" thickBot="1">
      <c r="A36" s="269" t="s">
        <v>37</v>
      </c>
      <c r="B36" s="270" t="s">
        <v>33</v>
      </c>
      <c r="C36" s="303"/>
      <c r="D36" s="305">
        <v>2</v>
      </c>
      <c r="E36" s="194" t="s">
        <v>30</v>
      </c>
      <c r="F36" s="23"/>
      <c r="G36" s="24"/>
      <c r="H36" s="291">
        <v>0</v>
      </c>
      <c r="I36" s="287">
        <v>0</v>
      </c>
      <c r="J36" s="289">
        <v>0</v>
      </c>
      <c r="K36" s="301">
        <v>5</v>
      </c>
      <c r="L36" s="302"/>
      <c r="M36" s="41"/>
      <c r="N36" s="53"/>
      <c r="O36" s="54"/>
      <c r="P36" s="55"/>
      <c r="Q36" s="56"/>
      <c r="R36" s="55"/>
    </row>
    <row r="37" spans="1:18" ht="14.25" customHeight="1" thickBot="1">
      <c r="A37" s="252"/>
      <c r="B37" s="253"/>
      <c r="C37" s="304"/>
      <c r="D37" s="306"/>
      <c r="E37" s="195"/>
      <c r="F37" s="26"/>
      <c r="G37" s="27"/>
      <c r="H37" s="310"/>
      <c r="I37" s="288"/>
      <c r="J37" s="290"/>
      <c r="K37" s="276"/>
      <c r="L37" s="277"/>
      <c r="M37" s="41"/>
      <c r="N37" s="53"/>
      <c r="O37" s="54"/>
      <c r="P37" s="55"/>
      <c r="Q37" s="56"/>
      <c r="R37" s="55"/>
    </row>
    <row r="38" spans="1:18" ht="14.25" customHeight="1" thickBot="1">
      <c r="A38" s="252" t="s">
        <v>52</v>
      </c>
      <c r="B38" s="253" t="s">
        <v>53</v>
      </c>
      <c r="C38" s="307"/>
      <c r="D38" s="306">
        <v>11</v>
      </c>
      <c r="E38" s="192" t="s">
        <v>30</v>
      </c>
      <c r="F38" s="30"/>
      <c r="G38" s="31"/>
      <c r="H38" s="285">
        <v>0</v>
      </c>
      <c r="I38" s="272">
        <v>0</v>
      </c>
      <c r="J38" s="274">
        <v>0</v>
      </c>
      <c r="K38" s="276">
        <v>6</v>
      </c>
      <c r="L38" s="277"/>
      <c r="M38" s="41"/>
      <c r="N38" s="53"/>
      <c r="O38" s="54"/>
      <c r="P38" s="55"/>
      <c r="Q38" s="56"/>
      <c r="R38" s="55"/>
    </row>
    <row r="39" spans="1:18" ht="14.25" customHeight="1" thickBot="1">
      <c r="A39" s="266"/>
      <c r="B39" s="267"/>
      <c r="C39" s="308"/>
      <c r="D39" s="309"/>
      <c r="E39" s="193"/>
      <c r="F39" s="33"/>
      <c r="G39" s="34"/>
      <c r="H39" s="286"/>
      <c r="I39" s="273"/>
      <c r="J39" s="275"/>
      <c r="K39" s="278"/>
      <c r="L39" s="279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80" t="s">
        <v>94</v>
      </c>
      <c r="B42" s="280"/>
      <c r="C42" s="280"/>
      <c r="D42" s="280"/>
      <c r="E42" s="280"/>
      <c r="F42" s="280"/>
      <c r="G42" s="280"/>
      <c r="H42" s="135"/>
      <c r="I42" s="282" t="s">
        <v>93</v>
      </c>
      <c r="J42" s="282"/>
      <c r="K42" s="282"/>
      <c r="L42" s="282"/>
      <c r="M42" s="282"/>
      <c r="N42" s="282"/>
      <c r="O42" s="282"/>
      <c r="P42" s="282"/>
      <c r="Q42" s="136" t="s">
        <v>7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83" t="s">
        <v>67</v>
      </c>
      <c r="B44" s="292" t="s">
        <v>68</v>
      </c>
      <c r="C44" s="294"/>
      <c r="D44" s="296" t="s">
        <v>0</v>
      </c>
      <c r="E44" s="241" t="s">
        <v>1</v>
      </c>
      <c r="F44" s="241"/>
      <c r="G44" s="242"/>
      <c r="H44" s="263" t="s">
        <v>64</v>
      </c>
      <c r="I44" s="264"/>
      <c r="J44" s="265"/>
      <c r="K44" s="299" t="s">
        <v>81</v>
      </c>
      <c r="L44" s="300"/>
      <c r="M44" s="41"/>
      <c r="N44" s="61"/>
      <c r="O44" s="62"/>
      <c r="P44" s="63"/>
      <c r="Q44" s="64"/>
      <c r="R44" s="63"/>
    </row>
    <row r="45" spans="1:18" ht="14.25" customHeight="1" thickTop="1" thickBot="1">
      <c r="A45" s="284"/>
      <c r="B45" s="293"/>
      <c r="C45" s="295"/>
      <c r="D45" s="297"/>
      <c r="E45" s="170"/>
      <c r="F45" s="170"/>
      <c r="G45" s="298"/>
      <c r="H45" s="79" t="s">
        <v>6</v>
      </c>
      <c r="I45" s="42" t="s">
        <v>91</v>
      </c>
      <c r="J45" s="69" t="s">
        <v>92</v>
      </c>
      <c r="K45" s="299"/>
      <c r="L45" s="300"/>
      <c r="M45" s="41"/>
      <c r="N45" s="53"/>
      <c r="O45" s="54"/>
      <c r="P45" s="55"/>
      <c r="Q45" s="56"/>
      <c r="R45" s="55"/>
    </row>
    <row r="46" spans="1:18" ht="14.25" customHeight="1" thickTop="1" thickBot="1">
      <c r="A46" s="269" t="s">
        <v>45</v>
      </c>
      <c r="B46" s="270" t="s">
        <v>46</v>
      </c>
      <c r="C46" s="303"/>
      <c r="D46" s="305">
        <v>7</v>
      </c>
      <c r="E46" s="194" t="s">
        <v>96</v>
      </c>
      <c r="F46" s="23">
        <v>0</v>
      </c>
      <c r="G46" s="24"/>
      <c r="H46" s="291">
        <v>0</v>
      </c>
      <c r="I46" s="287">
        <v>0</v>
      </c>
      <c r="J46" s="289">
        <v>0</v>
      </c>
      <c r="K46" s="301">
        <v>4</v>
      </c>
      <c r="L46" s="302"/>
      <c r="M46" s="41"/>
      <c r="N46" s="53"/>
      <c r="O46" s="54"/>
      <c r="P46" s="82"/>
      <c r="Q46" s="56"/>
      <c r="R46" s="82"/>
    </row>
    <row r="47" spans="1:18" ht="14.25" customHeight="1" thickBot="1">
      <c r="A47" s="252"/>
      <c r="B47" s="253"/>
      <c r="C47" s="304"/>
      <c r="D47" s="306"/>
      <c r="E47" s="195"/>
      <c r="F47" s="26">
        <v>0</v>
      </c>
      <c r="G47" s="27"/>
      <c r="H47" s="310"/>
      <c r="I47" s="288"/>
      <c r="J47" s="290"/>
      <c r="K47" s="276"/>
      <c r="L47" s="277"/>
      <c r="M47" s="41"/>
      <c r="N47" s="53"/>
      <c r="O47" s="54"/>
      <c r="P47" s="82"/>
      <c r="Q47" s="56"/>
      <c r="R47" s="82"/>
    </row>
    <row r="48" spans="1:18" ht="14.25" customHeight="1" thickBot="1">
      <c r="A48" s="252" t="s">
        <v>56</v>
      </c>
      <c r="B48" s="253" t="s">
        <v>43</v>
      </c>
      <c r="C48" s="307"/>
      <c r="D48" s="306">
        <v>13</v>
      </c>
      <c r="E48" s="192" t="s">
        <v>97</v>
      </c>
      <c r="F48" s="30">
        <v>4</v>
      </c>
      <c r="G48" s="31"/>
      <c r="H48" s="285">
        <v>4</v>
      </c>
      <c r="I48" s="272">
        <v>12</v>
      </c>
      <c r="J48" s="274">
        <v>0</v>
      </c>
      <c r="K48" s="276">
        <v>3</v>
      </c>
      <c r="L48" s="277"/>
      <c r="M48" s="41"/>
      <c r="N48" s="53"/>
      <c r="O48" s="54"/>
      <c r="P48" s="82"/>
      <c r="Q48" s="56"/>
      <c r="R48" s="82"/>
    </row>
    <row r="49" spans="1:18" ht="14.25" customHeight="1" thickBot="1">
      <c r="A49" s="266"/>
      <c r="B49" s="267"/>
      <c r="C49" s="308"/>
      <c r="D49" s="309"/>
      <c r="E49" s="193"/>
      <c r="F49" s="33">
        <v>12</v>
      </c>
      <c r="G49" s="34"/>
      <c r="H49" s="286"/>
      <c r="I49" s="273"/>
      <c r="J49" s="275"/>
      <c r="K49" s="278"/>
      <c r="L49" s="279"/>
      <c r="M49" s="41"/>
      <c r="N49" s="53"/>
      <c r="O49" s="54"/>
      <c r="P49" s="82"/>
      <c r="Q49" s="56"/>
      <c r="R49" s="82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80" t="s">
        <v>95</v>
      </c>
      <c r="B52" s="280"/>
      <c r="C52" s="280"/>
      <c r="D52" s="280"/>
      <c r="E52" s="280"/>
      <c r="F52" s="280"/>
      <c r="G52" s="280"/>
      <c r="H52" s="135"/>
      <c r="I52" s="135"/>
      <c r="J52" s="135"/>
      <c r="K52" s="135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32"/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83" t="s">
        <v>67</v>
      </c>
      <c r="B54" s="292" t="s">
        <v>68</v>
      </c>
      <c r="C54" s="294"/>
      <c r="D54" s="296" t="s">
        <v>0</v>
      </c>
      <c r="E54" s="241" t="s">
        <v>1</v>
      </c>
      <c r="F54" s="241"/>
      <c r="G54" s="242"/>
      <c r="H54" s="263" t="s">
        <v>64</v>
      </c>
      <c r="I54" s="264"/>
      <c r="J54" s="265"/>
      <c r="K54" s="299" t="s">
        <v>81</v>
      </c>
      <c r="L54" s="300"/>
      <c r="M54" s="41"/>
      <c r="N54" s="53"/>
      <c r="O54" s="54"/>
      <c r="P54" s="55"/>
      <c r="Q54" s="56"/>
      <c r="R54" s="55"/>
    </row>
    <row r="55" spans="1:18" ht="14.25" customHeight="1" thickTop="1" thickBot="1">
      <c r="A55" s="284"/>
      <c r="B55" s="293"/>
      <c r="C55" s="295"/>
      <c r="D55" s="297"/>
      <c r="E55" s="170"/>
      <c r="F55" s="170"/>
      <c r="G55" s="298"/>
      <c r="H55" s="79" t="s">
        <v>6</v>
      </c>
      <c r="I55" s="42" t="s">
        <v>91</v>
      </c>
      <c r="J55" s="69" t="s">
        <v>92</v>
      </c>
      <c r="K55" s="299"/>
      <c r="L55" s="300"/>
      <c r="M55" s="41"/>
      <c r="N55" s="53"/>
      <c r="O55" s="54"/>
      <c r="P55" s="55"/>
      <c r="Q55" s="56"/>
      <c r="R55" s="55"/>
    </row>
    <row r="56" spans="1:18" ht="14.25" customHeight="1" thickTop="1" thickBot="1">
      <c r="A56" s="269" t="s">
        <v>42</v>
      </c>
      <c r="B56" s="270" t="s">
        <v>43</v>
      </c>
      <c r="C56" s="303"/>
      <c r="D56" s="305">
        <v>5</v>
      </c>
      <c r="E56" s="194" t="s">
        <v>98</v>
      </c>
      <c r="F56" s="23">
        <v>1</v>
      </c>
      <c r="G56" s="24"/>
      <c r="H56" s="291">
        <v>1</v>
      </c>
      <c r="I56" s="287">
        <v>4</v>
      </c>
      <c r="J56" s="289">
        <v>0</v>
      </c>
      <c r="K56" s="301">
        <v>2</v>
      </c>
      <c r="L56" s="302"/>
      <c r="M56" s="41"/>
      <c r="N56" s="53"/>
      <c r="O56" s="54"/>
      <c r="P56" s="55"/>
      <c r="Q56" s="56"/>
      <c r="R56" s="55"/>
    </row>
    <row r="57" spans="1:18" ht="14.25" customHeight="1" thickBot="1">
      <c r="A57" s="252"/>
      <c r="B57" s="253"/>
      <c r="C57" s="304"/>
      <c r="D57" s="306"/>
      <c r="E57" s="195"/>
      <c r="F57" s="26">
        <v>4</v>
      </c>
      <c r="G57" s="27"/>
      <c r="H57" s="310"/>
      <c r="I57" s="288"/>
      <c r="J57" s="290"/>
      <c r="K57" s="276"/>
      <c r="L57" s="277"/>
      <c r="M57" s="41"/>
      <c r="N57" s="53"/>
      <c r="O57" s="54"/>
      <c r="P57" s="55"/>
      <c r="Q57" s="56"/>
      <c r="R57" s="55"/>
    </row>
    <row r="58" spans="1:18" ht="14.25" customHeight="1" thickBot="1">
      <c r="A58" s="252" t="s">
        <v>49</v>
      </c>
      <c r="B58" s="253" t="s">
        <v>43</v>
      </c>
      <c r="C58" s="307"/>
      <c r="D58" s="306">
        <v>9</v>
      </c>
      <c r="E58" s="192" t="s">
        <v>99</v>
      </c>
      <c r="F58" s="30">
        <v>3</v>
      </c>
      <c r="G58" s="31"/>
      <c r="H58" s="285">
        <v>3</v>
      </c>
      <c r="I58" s="272">
        <v>12</v>
      </c>
      <c r="J58" s="274">
        <v>0</v>
      </c>
      <c r="K58" s="276">
        <v>1</v>
      </c>
      <c r="L58" s="277"/>
      <c r="M58" s="41"/>
      <c r="N58" s="53"/>
      <c r="O58" s="54"/>
      <c r="P58" s="55"/>
      <c r="Q58" s="56"/>
      <c r="R58" s="55"/>
    </row>
    <row r="59" spans="1:18" ht="14.25" customHeight="1" thickBot="1">
      <c r="A59" s="266"/>
      <c r="B59" s="267"/>
      <c r="C59" s="308"/>
      <c r="D59" s="309"/>
      <c r="E59" s="193"/>
      <c r="F59" s="33">
        <v>12</v>
      </c>
      <c r="G59" s="34"/>
      <c r="H59" s="286"/>
      <c r="I59" s="273"/>
      <c r="J59" s="275"/>
      <c r="K59" s="278"/>
      <c r="L59" s="279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  <row r="65" spans="1:49" ht="14.2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5"/>
      <c r="Q65" s="56"/>
      <c r="R65" s="55"/>
    </row>
    <row r="66" spans="1:49" ht="14.25" hidden="1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5"/>
      <c r="Q66" s="56"/>
      <c r="R66" s="55"/>
    </row>
    <row r="67" spans="1:49" ht="14.25" hidden="1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5"/>
      <c r="Q67" s="56"/>
      <c r="R67" s="55"/>
    </row>
    <row r="68" spans="1:49" ht="12.75" hidden="1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49" ht="12.75" hidden="1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AI69" s="142" t="s">
        <v>15</v>
      </c>
      <c r="AJ69" s="142" t="s">
        <v>13</v>
      </c>
      <c r="AK69" s="142" t="s">
        <v>14</v>
      </c>
    </row>
    <row r="70" spans="1:49" hidden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AI70" s="142">
        <v>0</v>
      </c>
      <c r="AJ70" s="142">
        <v>1</v>
      </c>
      <c r="AK70" s="142">
        <v>0</v>
      </c>
    </row>
    <row r="71" spans="1:49" hidden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AI71" s="142"/>
      <c r="AJ71" s="142"/>
      <c r="AK71" s="142"/>
    </row>
    <row r="72" spans="1:49" hidden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AI72" s="142"/>
      <c r="AJ72" s="142"/>
      <c r="AK72" s="142"/>
    </row>
    <row r="73" spans="1:49" hidden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49" hidden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AJ74" s="313" t="s">
        <v>17</v>
      </c>
      <c r="AK74" s="313"/>
      <c r="AL74" s="313"/>
      <c r="AM74" s="313"/>
      <c r="AN74" s="313"/>
      <c r="AU74" s="148" t="s">
        <v>23</v>
      </c>
      <c r="AV74" s="147">
        <v>2</v>
      </c>
      <c r="AW74" s="147">
        <v>1</v>
      </c>
    </row>
    <row r="75" spans="1:49" hidden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AI75" s="175" t="s">
        <v>0</v>
      </c>
      <c r="AJ75" s="175" t="s">
        <v>83</v>
      </c>
      <c r="AK75" s="175" t="s">
        <v>84</v>
      </c>
      <c r="AL75" s="175" t="s">
        <v>85</v>
      </c>
      <c r="AM75" s="175" t="s">
        <v>86</v>
      </c>
      <c r="AN75" s="175" t="s">
        <v>24</v>
      </c>
      <c r="AO75" s="175" t="s">
        <v>19</v>
      </c>
      <c r="AU75" s="148" t="s">
        <v>23</v>
      </c>
      <c r="AV75" s="147">
        <v>11</v>
      </c>
      <c r="AW75" s="147">
        <v>1</v>
      </c>
    </row>
    <row r="76" spans="1:49" hidden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AI76" s="175"/>
      <c r="AJ76" s="175"/>
      <c r="AK76" s="175"/>
      <c r="AL76" s="175"/>
      <c r="AM76" s="175"/>
      <c r="AN76" s="175"/>
      <c r="AO76" s="175"/>
      <c r="AU76" s="148" t="s">
        <v>22</v>
      </c>
      <c r="AV76" s="147">
        <v>7</v>
      </c>
      <c r="AW76" s="147">
        <v>2</v>
      </c>
    </row>
    <row r="77" spans="1:49" hidden="1">
      <c r="AI77" s="175"/>
      <c r="AJ77" s="175"/>
      <c r="AK77" s="175"/>
      <c r="AL77" s="175"/>
      <c r="AM77" s="175"/>
      <c r="AN77" s="175"/>
      <c r="AO77" s="175"/>
      <c r="AU77" s="148" t="s">
        <v>22</v>
      </c>
      <c r="AV77" s="147">
        <v>13</v>
      </c>
      <c r="AW77" s="147">
        <v>2</v>
      </c>
    </row>
    <row r="78" spans="1:49" ht="12.75" hidden="1" customHeight="1">
      <c r="AI78" s="175"/>
      <c r="AJ78" s="175"/>
      <c r="AK78" s="175"/>
      <c r="AL78" s="175"/>
      <c r="AM78" s="175"/>
      <c r="AN78" s="175"/>
      <c r="AO78" s="175"/>
      <c r="AU78" s="148" t="s">
        <v>21</v>
      </c>
      <c r="AV78" s="147">
        <v>5</v>
      </c>
      <c r="AW78" s="147">
        <v>4</v>
      </c>
    </row>
    <row r="79" spans="1:49" hidden="1">
      <c r="AI79" s="175"/>
      <c r="AJ79" s="175"/>
      <c r="AK79" s="175"/>
      <c r="AL79" s="175"/>
      <c r="AM79" s="175"/>
      <c r="AN79" s="175"/>
      <c r="AO79" s="175"/>
      <c r="AU79" s="148" t="s">
        <v>21</v>
      </c>
      <c r="AV79" s="147">
        <v>9</v>
      </c>
      <c r="AW79" s="147">
        <v>4</v>
      </c>
    </row>
    <row r="80" spans="1:49" hidden="1">
      <c r="AI80" s="153">
        <v>2</v>
      </c>
      <c r="AJ80" s="142">
        <v>0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</row>
    <row r="81" spans="4:194" hidden="1">
      <c r="AI81" s="153">
        <v>5</v>
      </c>
      <c r="AJ81" s="142">
        <v>0</v>
      </c>
      <c r="AK81" s="142">
        <v>0</v>
      </c>
      <c r="AL81" s="142">
        <v>0</v>
      </c>
      <c r="AM81" s="142">
        <v>0</v>
      </c>
      <c r="AN81" s="142">
        <v>0</v>
      </c>
      <c r="AO81" s="142">
        <v>0</v>
      </c>
    </row>
    <row r="82" spans="4:194" hidden="1">
      <c r="AI82" s="153">
        <v>7</v>
      </c>
      <c r="AJ82" s="142">
        <v>0</v>
      </c>
      <c r="AK82" s="142">
        <v>0</v>
      </c>
      <c r="AL82" s="142">
        <v>0</v>
      </c>
      <c r="AM82" s="142">
        <v>0</v>
      </c>
      <c r="AN82" s="142">
        <v>0</v>
      </c>
      <c r="AO82" s="142">
        <v>0</v>
      </c>
    </row>
    <row r="83" spans="4:194" hidden="1">
      <c r="AI83" s="153">
        <v>9</v>
      </c>
      <c r="AJ83" s="142">
        <v>0</v>
      </c>
      <c r="AK83" s="142">
        <v>0</v>
      </c>
      <c r="AL83" s="142">
        <v>0</v>
      </c>
      <c r="AM83" s="142">
        <v>0</v>
      </c>
      <c r="AN83" s="142">
        <v>0</v>
      </c>
      <c r="AO83" s="142">
        <v>0</v>
      </c>
    </row>
    <row r="84" spans="4:194" hidden="1">
      <c r="AI84" s="153">
        <v>11</v>
      </c>
      <c r="AJ84" s="142">
        <v>0</v>
      </c>
      <c r="AK84" s="142">
        <v>0</v>
      </c>
      <c r="AL84" s="142">
        <v>0</v>
      </c>
      <c r="AM84" s="142">
        <v>0</v>
      </c>
      <c r="AN84" s="142">
        <v>0</v>
      </c>
      <c r="AO84" s="142">
        <v>0</v>
      </c>
      <c r="CA84" s="168" t="s">
        <v>28</v>
      </c>
      <c r="CB84" s="168"/>
    </row>
    <row r="85" spans="4:194" hidden="1">
      <c r="AI85" s="153">
        <v>13</v>
      </c>
      <c r="AJ85" s="142">
        <v>0</v>
      </c>
      <c r="AK85" s="142">
        <v>0</v>
      </c>
      <c r="AL85" s="142">
        <v>0</v>
      </c>
      <c r="AM85" s="142">
        <v>0</v>
      </c>
      <c r="AN85" s="142">
        <v>0</v>
      </c>
      <c r="AO85" s="142">
        <v>0</v>
      </c>
      <c r="CA85" s="168" t="s">
        <v>29</v>
      </c>
      <c r="CB85" s="168"/>
    </row>
    <row r="86" spans="4:194" hidden="1">
      <c r="AJ86" s="142"/>
      <c r="AK86" s="142"/>
      <c r="AL86" s="142"/>
      <c r="AM86" s="142"/>
      <c r="AN86" s="142"/>
      <c r="CA86" s="156" t="s">
        <v>90</v>
      </c>
      <c r="CB86" s="155">
        <v>0</v>
      </c>
    </row>
    <row r="87" spans="4:194" hidden="1"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  <c r="AF87" s="174"/>
      <c r="AG87" s="174"/>
      <c r="AH87" s="174"/>
      <c r="AI87" s="174"/>
      <c r="AJ87" s="174"/>
      <c r="AK87" s="174"/>
      <c r="AL87" s="174"/>
      <c r="AM87" s="174"/>
      <c r="AN87" s="174"/>
      <c r="AO87" s="174"/>
      <c r="AQ87" s="313" t="s">
        <v>16</v>
      </c>
      <c r="AR87" s="313"/>
      <c r="AS87" s="313"/>
      <c r="AT87" s="313"/>
      <c r="AU87" s="313"/>
      <c r="AV87" s="313"/>
      <c r="AW87" s="313"/>
      <c r="AZ87" s="174" t="s">
        <v>18</v>
      </c>
      <c r="BA87" s="174"/>
      <c r="BB87" s="174"/>
      <c r="BC87" s="174"/>
      <c r="BD87" s="174"/>
      <c r="BE87" s="174"/>
      <c r="BF87" s="174"/>
      <c r="BG87" s="174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53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53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53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53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53"/>
      <c r="EE87" s="53"/>
      <c r="EF87" s="53"/>
      <c r="EG87" s="53"/>
      <c r="EH87" s="53"/>
      <c r="EI87" s="53"/>
      <c r="EJ87" s="53"/>
      <c r="EK87" s="53"/>
      <c r="EL87" s="53"/>
      <c r="EM87" s="53"/>
      <c r="EN87" s="53"/>
      <c r="EO87" s="53"/>
      <c r="EP87" s="53"/>
      <c r="EQ87" s="53"/>
      <c r="ER87" s="53"/>
      <c r="ES87" s="53"/>
      <c r="ET87" s="53"/>
      <c r="EU87" s="53"/>
      <c r="EV87" s="53"/>
      <c r="EW87" s="53"/>
      <c r="EX87" s="53"/>
      <c r="EY87" s="53"/>
      <c r="EZ87" s="53"/>
      <c r="FA87" s="53"/>
      <c r="FB87" s="53"/>
      <c r="FC87" s="53"/>
      <c r="FD87" s="53"/>
      <c r="FE87" s="53"/>
      <c r="FF87" s="53"/>
      <c r="FG87" s="53"/>
      <c r="FH87" s="53"/>
      <c r="FI87" s="53"/>
      <c r="FJ87" s="53"/>
      <c r="FK87" s="53"/>
      <c r="FL87" s="53"/>
      <c r="FM87" s="53"/>
      <c r="FN87" s="53"/>
      <c r="FO87" s="53"/>
      <c r="FP87" s="53"/>
      <c r="FQ87" s="53"/>
      <c r="FR87" s="53"/>
      <c r="FS87" s="53"/>
      <c r="FT87" s="53"/>
      <c r="FU87" s="53"/>
      <c r="FV87" s="53"/>
      <c r="FW87" s="53"/>
      <c r="FX87" s="53"/>
      <c r="FY87" s="53"/>
      <c r="FZ87" s="53"/>
      <c r="GA87" s="53"/>
      <c r="GB87" s="53"/>
      <c r="GC87" s="53"/>
      <c r="GD87" s="53"/>
      <c r="GE87" s="53"/>
      <c r="GF87" s="53"/>
      <c r="GG87" s="53"/>
      <c r="GH87" s="53"/>
      <c r="GI87" s="53"/>
      <c r="GJ87" s="53"/>
      <c r="GK87" s="53"/>
      <c r="GL87" s="53"/>
    </row>
    <row r="88" spans="4:194" ht="12.75" hidden="1" customHeight="1">
      <c r="D88"/>
      <c r="AI88" s="175" t="s">
        <v>0</v>
      </c>
      <c r="AJ88" s="175" t="s">
        <v>83</v>
      </c>
      <c r="AK88" s="175" t="s">
        <v>84</v>
      </c>
      <c r="AL88" s="175" t="s">
        <v>85</v>
      </c>
      <c r="AM88" s="175" t="s">
        <v>86</v>
      </c>
      <c r="AN88" s="175" t="s">
        <v>24</v>
      </c>
      <c r="AO88" s="175" t="s">
        <v>10</v>
      </c>
      <c r="AP88" s="175" t="s">
        <v>11</v>
      </c>
      <c r="AQ88" s="315" t="s">
        <v>1</v>
      </c>
      <c r="AR88" s="318" t="s">
        <v>1</v>
      </c>
      <c r="AS88" s="317" t="s">
        <v>83</v>
      </c>
      <c r="AT88" s="175" t="s">
        <v>84</v>
      </c>
      <c r="AU88" s="175" t="s">
        <v>85</v>
      </c>
      <c r="AV88" s="175" t="s">
        <v>86</v>
      </c>
      <c r="AW88" s="175" t="s">
        <v>24</v>
      </c>
      <c r="AX88" s="315" t="s">
        <v>19</v>
      </c>
      <c r="AY88" s="318" t="s">
        <v>1</v>
      </c>
      <c r="AZ88" s="143"/>
      <c r="BA88" s="144"/>
      <c r="BB88" s="316" t="s">
        <v>0</v>
      </c>
      <c r="BC88" s="316" t="s">
        <v>83</v>
      </c>
      <c r="BD88" s="316" t="s">
        <v>84</v>
      </c>
      <c r="BE88" s="316" t="s">
        <v>85</v>
      </c>
      <c r="BF88" s="316" t="s">
        <v>86</v>
      </c>
      <c r="BG88" s="316" t="s">
        <v>24</v>
      </c>
      <c r="BH88" s="316" t="s">
        <v>19</v>
      </c>
      <c r="BI88" s="154">
        <v>10000000000</v>
      </c>
      <c r="BJ88" s="154"/>
      <c r="BK88" s="146"/>
      <c r="BL88" s="146"/>
      <c r="BM88" s="146"/>
      <c r="BN88" s="146"/>
      <c r="BO88" s="146"/>
      <c r="BP88" s="144"/>
      <c r="BQ88" s="144"/>
      <c r="BR88" s="150"/>
      <c r="BS88" s="150"/>
      <c r="BT88" s="150"/>
      <c r="BU88" s="144"/>
      <c r="BV88" s="144"/>
      <c r="BW88" s="144"/>
      <c r="BX88" s="150"/>
      <c r="BY88" s="144"/>
      <c r="BZ88" s="144"/>
      <c r="CA88" s="144"/>
      <c r="CE88" s="313" t="s">
        <v>26</v>
      </c>
      <c r="CF88" s="313"/>
      <c r="CG88" s="313"/>
      <c r="CS88" s="73"/>
      <c r="CT88" s="73"/>
      <c r="CU88" s="73"/>
      <c r="DF88" s="142"/>
      <c r="DG88" s="142"/>
      <c r="DH88" s="142"/>
      <c r="DI88" s="142"/>
      <c r="DJ88" s="142"/>
      <c r="DK88" s="142"/>
      <c r="DL88" s="142"/>
      <c r="DM88" s="142"/>
      <c r="DN88" s="142"/>
      <c r="DO88" s="142"/>
      <c r="DP88" s="142"/>
      <c r="DQ88" s="142"/>
      <c r="DR88" s="142">
        <v>1</v>
      </c>
      <c r="DS88" s="142">
        <v>0</v>
      </c>
      <c r="DV88" s="142"/>
      <c r="DZ88" s="142"/>
      <c r="EA88" s="142"/>
      <c r="EC88" s="118"/>
      <c r="EF88" s="142"/>
      <c r="EG88" s="142"/>
      <c r="EH88" s="142"/>
      <c r="EI88" s="142">
        <v>0</v>
      </c>
      <c r="EK88" s="142">
        <v>99</v>
      </c>
      <c r="EM88" s="142">
        <v>1</v>
      </c>
      <c r="EO88" s="142">
        <v>1</v>
      </c>
      <c r="EP88" s="142">
        <v>0</v>
      </c>
      <c r="GF88" s="175">
        <v>0</v>
      </c>
      <c r="GG88" s="175">
        <v>0</v>
      </c>
      <c r="GH88" s="175">
        <v>0</v>
      </c>
      <c r="GI88" s="175">
        <v>0</v>
      </c>
      <c r="GJ88" s="175">
        <v>0</v>
      </c>
      <c r="GK88" s="175">
        <v>0</v>
      </c>
      <c r="GL88" s="175">
        <v>23</v>
      </c>
    </row>
    <row r="89" spans="4:194" hidden="1">
      <c r="D89"/>
      <c r="AI89" s="175"/>
      <c r="AJ89" s="175"/>
      <c r="AK89" s="175"/>
      <c r="AL89" s="175"/>
      <c r="AM89" s="175"/>
      <c r="AN89" s="175"/>
      <c r="AO89" s="175"/>
      <c r="AP89" s="175"/>
      <c r="AQ89" s="315"/>
      <c r="AR89" s="318"/>
      <c r="AS89" s="317"/>
      <c r="AT89" s="175"/>
      <c r="AU89" s="175"/>
      <c r="AV89" s="175"/>
      <c r="AW89" s="175"/>
      <c r="AX89" s="315"/>
      <c r="AY89" s="318"/>
      <c r="AZ89" s="143"/>
      <c r="BA89" s="144"/>
      <c r="BB89" s="316"/>
      <c r="BC89" s="316"/>
      <c r="BD89" s="316"/>
      <c r="BE89" s="316"/>
      <c r="BF89" s="316"/>
      <c r="BG89" s="316"/>
      <c r="BH89" s="316"/>
      <c r="BI89" s="146"/>
      <c r="BJ89" s="146"/>
      <c r="BK89" s="146"/>
      <c r="BL89" s="146"/>
      <c r="BM89" s="146"/>
      <c r="BN89" s="146"/>
      <c r="BO89" s="146"/>
      <c r="BP89" s="144"/>
      <c r="BQ89" s="144"/>
      <c r="BR89" s="150"/>
      <c r="BS89" s="150"/>
      <c r="BT89" s="150"/>
      <c r="BU89" s="144"/>
      <c r="BV89" s="144"/>
      <c r="BW89" s="144"/>
      <c r="BX89" s="150"/>
      <c r="BY89" s="144"/>
      <c r="BZ89" s="144"/>
      <c r="CA89" s="144"/>
      <c r="CS89" s="73"/>
      <c r="CT89" s="73"/>
      <c r="CU89" s="73"/>
      <c r="DF89" s="142"/>
      <c r="DG89" s="142"/>
      <c r="DH89" s="142"/>
      <c r="DI89" s="142"/>
      <c r="DJ89" s="142"/>
      <c r="DK89" s="142"/>
      <c r="DL89" s="142"/>
      <c r="DM89" s="142"/>
      <c r="DN89" s="142"/>
      <c r="DO89" s="142"/>
      <c r="DP89" s="142"/>
      <c r="DQ89" s="142"/>
      <c r="DR89" s="142">
        <v>2</v>
      </c>
      <c r="DS89" s="142">
        <v>0</v>
      </c>
      <c r="DV89" s="142"/>
      <c r="DZ89" s="142"/>
      <c r="EA89" s="142"/>
      <c r="EC89" s="118"/>
      <c r="EF89" s="142"/>
      <c r="EG89" s="142"/>
      <c r="EH89" s="142"/>
      <c r="EI89" s="142">
        <v>0</v>
      </c>
      <c r="EK89" s="142">
        <v>99</v>
      </c>
      <c r="EM89" s="142">
        <v>3</v>
      </c>
      <c r="EO89" s="142">
        <v>2</v>
      </c>
      <c r="EP89" s="142">
        <v>0</v>
      </c>
      <c r="GF89" s="175"/>
      <c r="GG89" s="175"/>
      <c r="GH89" s="175"/>
      <c r="GI89" s="175"/>
      <c r="GJ89" s="175"/>
      <c r="GK89" s="175"/>
      <c r="GL89" s="175"/>
    </row>
    <row r="90" spans="4:194" hidden="1">
      <c r="D90"/>
      <c r="AI90" s="175"/>
      <c r="AJ90" s="175"/>
      <c r="AK90" s="175"/>
      <c r="AL90" s="175"/>
      <c r="AM90" s="175"/>
      <c r="AN90" s="175"/>
      <c r="AO90" s="175"/>
      <c r="AP90" s="175"/>
      <c r="AQ90" s="315"/>
      <c r="AR90" s="318"/>
      <c r="AS90" s="317"/>
      <c r="AT90" s="175"/>
      <c r="AU90" s="175"/>
      <c r="AV90" s="175"/>
      <c r="AW90" s="175"/>
      <c r="AX90" s="315"/>
      <c r="AY90" s="318"/>
      <c r="AZ90" s="143"/>
      <c r="BA90" s="144"/>
      <c r="BB90" s="316"/>
      <c r="BC90" s="316"/>
      <c r="BD90" s="316"/>
      <c r="BE90" s="316"/>
      <c r="BF90" s="316"/>
      <c r="BG90" s="316"/>
      <c r="BH90" s="316"/>
      <c r="BI90" s="146"/>
      <c r="BJ90" s="146"/>
      <c r="BK90" s="146"/>
      <c r="BL90" s="146"/>
      <c r="BM90" s="146"/>
      <c r="BN90" s="146"/>
      <c r="BO90" s="146"/>
      <c r="BP90" s="144"/>
      <c r="BQ90" s="144"/>
      <c r="BR90" s="150"/>
      <c r="BS90" s="150"/>
      <c r="BT90" s="150"/>
      <c r="BU90" s="149">
        <v>10000</v>
      </c>
      <c r="BV90" s="144"/>
      <c r="BW90" s="144"/>
      <c r="BX90" s="150"/>
      <c r="BY90" s="144"/>
      <c r="BZ90" s="144"/>
      <c r="CA90" s="144"/>
      <c r="CE90" s="147" t="s">
        <v>15</v>
      </c>
      <c r="CF90" s="147" t="s">
        <v>13</v>
      </c>
      <c r="CG90" s="147" t="s">
        <v>14</v>
      </c>
      <c r="CI90" s="147" t="s">
        <v>27</v>
      </c>
      <c r="CS90" s="73"/>
      <c r="CT90" s="73"/>
      <c r="CU90" s="73"/>
      <c r="DF90" s="142"/>
      <c r="DG90" s="142"/>
      <c r="DH90" s="142"/>
      <c r="DI90" s="142"/>
      <c r="DJ90" s="142"/>
      <c r="DK90" s="142"/>
      <c r="DL90" s="142"/>
      <c r="DM90" s="142"/>
      <c r="DN90" s="142"/>
      <c r="DO90" s="142"/>
      <c r="DP90" s="142"/>
      <c r="DQ90" s="142"/>
      <c r="DR90" s="142">
        <v>3</v>
      </c>
      <c r="DS90" s="142">
        <v>0</v>
      </c>
      <c r="DV90" s="142"/>
      <c r="DZ90" s="142"/>
      <c r="EA90" s="142"/>
      <c r="EC90" s="118"/>
      <c r="EF90" s="142"/>
      <c r="EG90" s="142"/>
      <c r="EH90" s="142"/>
      <c r="EI90" s="142">
        <v>0</v>
      </c>
      <c r="EK90" s="142">
        <v>99</v>
      </c>
      <c r="EM90" s="142">
        <v>5</v>
      </c>
      <c r="EO90" s="142">
        <v>3</v>
      </c>
      <c r="EP90" s="142">
        <v>0</v>
      </c>
      <c r="GF90" s="175"/>
      <c r="GG90" s="175"/>
      <c r="GH90" s="175"/>
      <c r="GI90" s="175"/>
      <c r="GJ90" s="175"/>
      <c r="GK90" s="175"/>
      <c r="GL90" s="175"/>
    </row>
    <row r="91" spans="4:194" hidden="1">
      <c r="D91"/>
      <c r="AI91" s="175"/>
      <c r="AJ91" s="175"/>
      <c r="AK91" s="175"/>
      <c r="AL91" s="175"/>
      <c r="AM91" s="175"/>
      <c r="AN91" s="175"/>
      <c r="AO91" s="175"/>
      <c r="AP91" s="175"/>
      <c r="AQ91" s="315"/>
      <c r="AR91" s="318"/>
      <c r="AS91" s="317"/>
      <c r="AT91" s="175"/>
      <c r="AU91" s="175"/>
      <c r="AV91" s="175"/>
      <c r="AW91" s="175"/>
      <c r="AX91" s="315"/>
      <c r="AY91" s="318"/>
      <c r="AZ91" s="130"/>
      <c r="BA91" s="50"/>
      <c r="BB91" s="316"/>
      <c r="BC91" s="316"/>
      <c r="BD91" s="316"/>
      <c r="BE91" s="316"/>
      <c r="BF91" s="316"/>
      <c r="BG91" s="316"/>
      <c r="BH91" s="316"/>
      <c r="BI91" s="146"/>
      <c r="BJ91" s="146"/>
      <c r="BK91" s="146"/>
      <c r="BL91" s="146"/>
      <c r="BM91" s="146"/>
      <c r="BN91" s="146"/>
      <c r="BO91" s="146"/>
      <c r="BP91" s="144"/>
      <c r="BQ91" s="144"/>
      <c r="BR91" s="150"/>
      <c r="BS91" s="150"/>
      <c r="BT91" s="150"/>
      <c r="BU91" s="144"/>
      <c r="BV91" s="144"/>
      <c r="BW91" s="144"/>
      <c r="BX91" s="150"/>
      <c r="BY91" s="144"/>
      <c r="BZ91" s="144"/>
      <c r="CA91" s="176" t="s">
        <v>25</v>
      </c>
      <c r="CB91" s="176"/>
      <c r="CE91" s="147">
        <v>0</v>
      </c>
      <c r="CF91" s="147">
        <v>1</v>
      </c>
      <c r="CG91" s="147">
        <v>0</v>
      </c>
      <c r="CS91" s="73"/>
      <c r="CT91" s="73"/>
      <c r="CU91" s="73"/>
      <c r="DF91" s="142"/>
      <c r="DG91" s="142"/>
      <c r="DH91" s="142"/>
      <c r="DI91" s="142"/>
      <c r="DJ91" s="142"/>
      <c r="DK91" s="142"/>
      <c r="DL91" s="142"/>
      <c r="DM91" s="142"/>
      <c r="DN91" s="142"/>
      <c r="DO91" s="142"/>
      <c r="DP91" s="142"/>
      <c r="DQ91" s="142"/>
      <c r="DR91" s="142">
        <v>4</v>
      </c>
      <c r="DS91" s="142">
        <v>0</v>
      </c>
      <c r="DV91" s="142"/>
      <c r="DZ91" s="142"/>
      <c r="EA91" s="142"/>
      <c r="EC91" s="118"/>
      <c r="EF91" s="142"/>
      <c r="EG91" s="142"/>
      <c r="EH91" s="142"/>
      <c r="EI91" s="142">
        <v>0</v>
      </c>
      <c r="EK91" s="142">
        <v>99</v>
      </c>
      <c r="EM91" s="142">
        <v>7</v>
      </c>
      <c r="EO91" s="142">
        <v>4</v>
      </c>
      <c r="EP91" s="142">
        <v>0</v>
      </c>
      <c r="GF91" s="175"/>
      <c r="GG91" s="175"/>
      <c r="GH91" s="175"/>
      <c r="GI91" s="175"/>
      <c r="GJ91" s="175"/>
      <c r="GK91" s="175"/>
      <c r="GL91" s="175"/>
    </row>
    <row r="92" spans="4:194" hidden="1">
      <c r="D92"/>
      <c r="AI92" s="175"/>
      <c r="AJ92" s="175"/>
      <c r="AK92" s="175"/>
      <c r="AL92" s="175"/>
      <c r="AM92" s="175"/>
      <c r="AN92" s="175"/>
      <c r="AO92" s="175"/>
      <c r="AP92" s="175"/>
      <c r="AQ92" s="315"/>
      <c r="AR92" s="318"/>
      <c r="AS92" s="317"/>
      <c r="AT92" s="175"/>
      <c r="AU92" s="175"/>
      <c r="AV92" s="175"/>
      <c r="AW92" s="175"/>
      <c r="AX92" s="315"/>
      <c r="AY92" s="318"/>
      <c r="AZ92" s="143"/>
      <c r="BA92" s="144">
        <v>999</v>
      </c>
      <c r="BB92" s="316"/>
      <c r="BC92" s="316"/>
      <c r="BD92" s="316"/>
      <c r="BE92" s="316"/>
      <c r="BF92" s="316"/>
      <c r="BG92" s="316"/>
      <c r="BH92" s="316"/>
      <c r="BI92" s="177" t="s">
        <v>4</v>
      </c>
      <c r="BJ92" s="177"/>
      <c r="BK92" s="146"/>
      <c r="BL92" s="146"/>
      <c r="BM92" s="146" t="s">
        <v>9</v>
      </c>
      <c r="BN92" s="146"/>
      <c r="BO92" s="146"/>
      <c r="BP92" s="150" t="s">
        <v>0</v>
      </c>
      <c r="BQ92" s="150" t="s">
        <v>20</v>
      </c>
      <c r="BR92" s="150"/>
      <c r="BS92" s="150"/>
      <c r="BT92" s="150"/>
      <c r="BU92" s="150" t="s">
        <v>4</v>
      </c>
      <c r="BV92" s="150" t="s">
        <v>2</v>
      </c>
      <c r="BW92" s="150" t="s">
        <v>3</v>
      </c>
      <c r="BX92" s="150" t="s">
        <v>0</v>
      </c>
      <c r="BY92" s="150" t="s">
        <v>20</v>
      </c>
      <c r="BZ92" s="144"/>
      <c r="CA92" s="144"/>
      <c r="CC92" s="147" t="s">
        <v>8</v>
      </c>
      <c r="CS92" s="73"/>
      <c r="CT92" s="73"/>
      <c r="CU92" s="73"/>
      <c r="DF92" s="142"/>
      <c r="DG92" s="142"/>
      <c r="DH92" s="142"/>
      <c r="DI92" s="142"/>
      <c r="DJ92" s="142"/>
      <c r="DK92" s="142"/>
      <c r="DL92" s="142"/>
      <c r="DM92" s="142"/>
      <c r="DN92" s="142"/>
      <c r="DO92" s="142"/>
      <c r="DP92" s="142"/>
      <c r="DQ92" s="142"/>
      <c r="DR92" s="142">
        <v>5</v>
      </c>
      <c r="DS92" s="142">
        <v>0</v>
      </c>
      <c r="DV92" s="142"/>
      <c r="DZ92" s="142"/>
      <c r="EA92" s="142"/>
      <c r="EC92" s="118"/>
      <c r="EF92" s="142"/>
      <c r="EG92" s="142"/>
      <c r="EH92" s="142"/>
      <c r="EI92" s="142">
        <v>0</v>
      </c>
      <c r="EK92" s="142">
        <v>99</v>
      </c>
      <c r="EM92" s="142">
        <v>9</v>
      </c>
      <c r="EO92" s="142">
        <v>5</v>
      </c>
      <c r="EP92" s="142">
        <v>0</v>
      </c>
      <c r="GF92" s="175"/>
      <c r="GG92" s="175"/>
      <c r="GH92" s="175"/>
      <c r="GI92" s="175"/>
      <c r="GJ92" s="175"/>
      <c r="GK92" s="175"/>
      <c r="GL92" s="175"/>
    </row>
    <row r="93" spans="4:194" hidden="1">
      <c r="AI93" s="142">
        <v>1</v>
      </c>
      <c r="AJ93" s="142">
        <v>1</v>
      </c>
      <c r="AK93" s="142">
        <v>2</v>
      </c>
      <c r="AL93" s="142">
        <v>0</v>
      </c>
      <c r="AM93" s="142">
        <v>0</v>
      </c>
      <c r="AN93" s="142">
        <v>0</v>
      </c>
      <c r="AO93" s="142">
        <v>5</v>
      </c>
      <c r="AP93" s="142">
        <v>1</v>
      </c>
      <c r="AQ93" s="151" t="s">
        <v>30</v>
      </c>
      <c r="AR93" s="119">
        <v>0</v>
      </c>
      <c r="AS93" s="152">
        <v>0</v>
      </c>
      <c r="AT93" s="142">
        <v>0</v>
      </c>
      <c r="AU93" s="142">
        <v>0</v>
      </c>
      <c r="AV93" s="142">
        <v>0</v>
      </c>
      <c r="AW93" s="142">
        <v>0</v>
      </c>
      <c r="AX93" s="145">
        <v>0</v>
      </c>
      <c r="AY93" s="150">
        <v>0</v>
      </c>
      <c r="AZ93" s="143">
        <v>1</v>
      </c>
      <c r="BA93" s="142">
        <v>1</v>
      </c>
      <c r="BB93" s="142">
        <v>1</v>
      </c>
      <c r="BC93" s="142">
        <v>1</v>
      </c>
      <c r="BD93" s="142">
        <v>2</v>
      </c>
      <c r="BE93" s="142">
        <v>0</v>
      </c>
      <c r="BF93" s="142">
        <v>0</v>
      </c>
      <c r="BG93" s="142">
        <v>0</v>
      </c>
      <c r="BH93" s="142">
        <v>1</v>
      </c>
      <c r="BI93" s="314">
        <v>40150200001</v>
      </c>
      <c r="BJ93" s="168"/>
      <c r="BK93" s="142">
        <v>11</v>
      </c>
      <c r="BM93">
        <v>82072420005</v>
      </c>
      <c r="BN93" s="142">
        <v>11</v>
      </c>
      <c r="BO93" s="142">
        <v>8</v>
      </c>
      <c r="BP93" s="142">
        <v>5</v>
      </c>
      <c r="BQ93" s="142">
        <v>1</v>
      </c>
      <c r="BR93" s="147"/>
      <c r="BS93" s="147"/>
      <c r="BT93" s="147"/>
      <c r="BU93">
        <v>10501</v>
      </c>
      <c r="BV93">
        <v>10110</v>
      </c>
      <c r="BW93" s="147">
        <v>5</v>
      </c>
      <c r="BX93" s="147">
        <v>1</v>
      </c>
      <c r="BY93" s="147">
        <v>10</v>
      </c>
      <c r="CA93" s="147" t="s">
        <v>21</v>
      </c>
      <c r="CB93" s="147">
        <v>5</v>
      </c>
      <c r="CC93" s="147">
        <v>1</v>
      </c>
      <c r="CI93" s="147">
        <v>1</v>
      </c>
    </row>
    <row r="94" spans="4:194" hidden="1">
      <c r="AI94" s="142">
        <v>2</v>
      </c>
      <c r="AJ94" s="142">
        <v>15</v>
      </c>
      <c r="AK94" s="142">
        <v>12</v>
      </c>
      <c r="AL94" s="142">
        <v>2</v>
      </c>
      <c r="AM94" s="142">
        <v>0</v>
      </c>
      <c r="AN94" s="142">
        <v>0</v>
      </c>
      <c r="AO94" s="142">
        <v>5</v>
      </c>
      <c r="AP94" s="142">
        <v>1</v>
      </c>
      <c r="AQ94" s="151" t="s">
        <v>100</v>
      </c>
      <c r="AR94" s="119">
        <v>10000000000</v>
      </c>
      <c r="AS94" s="152">
        <v>0</v>
      </c>
      <c r="AT94" s="142">
        <v>0</v>
      </c>
      <c r="AU94" s="142">
        <v>0</v>
      </c>
      <c r="AV94" s="142">
        <v>0</v>
      </c>
      <c r="AW94" s="142">
        <v>0</v>
      </c>
      <c r="AX94" s="145">
        <v>0</v>
      </c>
      <c r="AY94" s="150">
        <v>10000000000</v>
      </c>
      <c r="AZ94" s="143">
        <v>2</v>
      </c>
      <c r="BA94" s="142">
        <v>2</v>
      </c>
      <c r="BB94" s="142">
        <v>2</v>
      </c>
      <c r="BC94" s="142">
        <v>15</v>
      </c>
      <c r="BD94" s="142">
        <v>12</v>
      </c>
      <c r="BE94" s="142">
        <v>2</v>
      </c>
      <c r="BF94" s="142">
        <v>0</v>
      </c>
      <c r="BG94" s="142">
        <v>0</v>
      </c>
      <c r="BH94" s="142">
        <v>1</v>
      </c>
      <c r="BI94" s="314">
        <v>51551220002</v>
      </c>
      <c r="BJ94" s="168"/>
      <c r="BK94" s="142">
        <v>11</v>
      </c>
      <c r="BM94">
        <v>81772711009</v>
      </c>
      <c r="BN94" s="142">
        <v>11</v>
      </c>
      <c r="BO94" s="142">
        <v>8</v>
      </c>
      <c r="BP94" s="142">
        <v>9</v>
      </c>
      <c r="BQ94" s="142">
        <v>2</v>
      </c>
      <c r="BR94" s="147"/>
      <c r="BS94" s="147"/>
      <c r="BT94" s="147"/>
      <c r="BU94">
        <v>10902</v>
      </c>
      <c r="BV94">
        <v>10205</v>
      </c>
      <c r="BW94" s="147">
        <v>5</v>
      </c>
      <c r="BX94" s="147">
        <v>2</v>
      </c>
      <c r="BY94" s="147">
        <v>5</v>
      </c>
      <c r="CA94" s="147" t="s">
        <v>21</v>
      </c>
      <c r="CB94" s="147">
        <v>9</v>
      </c>
      <c r="CC94" s="147">
        <v>2</v>
      </c>
      <c r="CI94" s="147">
        <v>2</v>
      </c>
    </row>
    <row r="95" spans="4:194" hidden="1">
      <c r="AI95" s="142">
        <v>3</v>
      </c>
      <c r="AJ95" s="142">
        <v>5</v>
      </c>
      <c r="AK95" s="142">
        <v>8</v>
      </c>
      <c r="AL95" s="142">
        <v>1</v>
      </c>
      <c r="AM95" s="142">
        <v>0</v>
      </c>
      <c r="AN95" s="142">
        <v>0</v>
      </c>
      <c r="AO95" s="142">
        <v>5</v>
      </c>
      <c r="AP95" s="142">
        <v>1</v>
      </c>
      <c r="AQ95" s="151" t="s">
        <v>30</v>
      </c>
      <c r="AR95" s="119">
        <v>0</v>
      </c>
      <c r="AS95" s="152">
        <v>0</v>
      </c>
      <c r="AT95" s="142">
        <v>0</v>
      </c>
      <c r="AU95" s="142">
        <v>0</v>
      </c>
      <c r="AV95" s="142">
        <v>0</v>
      </c>
      <c r="AW95" s="142">
        <v>0</v>
      </c>
      <c r="AX95" s="145">
        <v>0</v>
      </c>
      <c r="AY95" s="150">
        <v>0</v>
      </c>
      <c r="AZ95" s="143">
        <v>3</v>
      </c>
      <c r="BA95" s="142">
        <v>3</v>
      </c>
      <c r="BB95" s="142">
        <v>3</v>
      </c>
      <c r="BC95" s="142">
        <v>5</v>
      </c>
      <c r="BD95" s="142">
        <v>8</v>
      </c>
      <c r="BE95" s="142">
        <v>1</v>
      </c>
      <c r="BF95" s="142">
        <v>0</v>
      </c>
      <c r="BG95" s="142">
        <v>0</v>
      </c>
      <c r="BH95" s="142">
        <v>1</v>
      </c>
      <c r="BI95" s="314">
        <v>40550810003</v>
      </c>
      <c r="BJ95" s="168"/>
      <c r="BK95" s="142">
        <v>11</v>
      </c>
      <c r="BM95">
        <v>61162420013</v>
      </c>
      <c r="BN95" s="142">
        <v>11</v>
      </c>
      <c r="BO95" s="142">
        <v>6</v>
      </c>
      <c r="BP95" s="142">
        <v>13</v>
      </c>
      <c r="BQ95" s="147">
        <v>3</v>
      </c>
      <c r="BR95" s="147">
        <v>611624200</v>
      </c>
      <c r="BS95" s="147">
        <v>3</v>
      </c>
      <c r="BT95" s="147"/>
      <c r="BU95">
        <v>11303</v>
      </c>
      <c r="BV95">
        <v>10308</v>
      </c>
      <c r="BW95" s="147">
        <v>5</v>
      </c>
      <c r="BX95" s="150">
        <v>3</v>
      </c>
      <c r="BY95" s="150">
        <v>8</v>
      </c>
      <c r="CA95" s="147" t="s">
        <v>22</v>
      </c>
      <c r="CB95" s="147">
        <v>7</v>
      </c>
      <c r="CC95" s="147">
        <v>4</v>
      </c>
      <c r="CE95" s="147">
        <v>4</v>
      </c>
      <c r="CI95" s="147"/>
    </row>
    <row r="96" spans="4:194" hidden="1">
      <c r="AI96" s="142">
        <v>4</v>
      </c>
      <c r="AJ96" s="142">
        <v>0</v>
      </c>
      <c r="AK96" s="142">
        <v>0</v>
      </c>
      <c r="AL96" s="142">
        <v>0</v>
      </c>
      <c r="AM96" s="142">
        <v>0</v>
      </c>
      <c r="AN96" s="142">
        <v>0</v>
      </c>
      <c r="AO96" s="142">
        <v>5</v>
      </c>
      <c r="AP96" s="142">
        <v>1</v>
      </c>
      <c r="AQ96" s="151" t="s">
        <v>30</v>
      </c>
      <c r="AR96" s="119">
        <v>0</v>
      </c>
      <c r="AS96" s="152">
        <v>0</v>
      </c>
      <c r="AT96" s="142">
        <v>0</v>
      </c>
      <c r="AU96" s="142">
        <v>0</v>
      </c>
      <c r="AV96" s="142">
        <v>0</v>
      </c>
      <c r="AW96" s="142">
        <v>0</v>
      </c>
      <c r="AX96" s="145">
        <v>0</v>
      </c>
      <c r="AY96" s="150">
        <v>0</v>
      </c>
      <c r="AZ96" s="143">
        <v>4</v>
      </c>
      <c r="BA96" s="142">
        <v>4</v>
      </c>
      <c r="BB96" s="142">
        <v>4</v>
      </c>
      <c r="BC96" s="142">
        <v>0</v>
      </c>
      <c r="BD96" s="142">
        <v>0</v>
      </c>
      <c r="BE96" s="142">
        <v>0</v>
      </c>
      <c r="BF96" s="142">
        <v>0</v>
      </c>
      <c r="BG96" s="142">
        <v>0</v>
      </c>
      <c r="BH96" s="142">
        <v>1</v>
      </c>
      <c r="BI96" s="314">
        <v>40050000004</v>
      </c>
      <c r="BJ96" s="168"/>
      <c r="BK96" s="142">
        <v>11</v>
      </c>
      <c r="BM96">
        <v>60962201007</v>
      </c>
      <c r="BN96" s="142">
        <v>11</v>
      </c>
      <c r="BO96" s="142">
        <v>6</v>
      </c>
      <c r="BP96" s="142">
        <v>7</v>
      </c>
      <c r="BQ96" s="147">
        <v>4</v>
      </c>
      <c r="BR96" s="147">
        <v>609622010</v>
      </c>
      <c r="BS96" s="147">
        <v>4</v>
      </c>
      <c r="BT96" s="147"/>
      <c r="BU96">
        <v>10704</v>
      </c>
      <c r="BV96">
        <v>10413</v>
      </c>
      <c r="BW96" s="147">
        <v>5</v>
      </c>
      <c r="BX96" s="150">
        <v>4</v>
      </c>
      <c r="BY96" s="150">
        <v>13</v>
      </c>
      <c r="CA96" s="147" t="s">
        <v>22</v>
      </c>
      <c r="CB96" s="147">
        <v>13</v>
      </c>
      <c r="CC96" s="147">
        <v>3</v>
      </c>
      <c r="CE96" s="147">
        <v>3</v>
      </c>
      <c r="CI96" s="147"/>
    </row>
    <row r="97" spans="35:87" hidden="1">
      <c r="AI97" s="142">
        <v>5</v>
      </c>
      <c r="AJ97" s="142">
        <v>20</v>
      </c>
      <c r="AK97" s="142">
        <v>24</v>
      </c>
      <c r="AL97" s="142">
        <v>2</v>
      </c>
      <c r="AM97" s="142">
        <v>0</v>
      </c>
      <c r="AN97" s="142">
        <v>0</v>
      </c>
      <c r="AO97" s="142">
        <v>7</v>
      </c>
      <c r="AP97" s="142">
        <v>0</v>
      </c>
      <c r="AQ97" s="151" t="s">
        <v>100</v>
      </c>
      <c r="AR97" s="119">
        <v>10000000000</v>
      </c>
      <c r="AS97" s="152">
        <v>0</v>
      </c>
      <c r="AT97" s="142">
        <v>0</v>
      </c>
      <c r="AU97" s="142">
        <v>0</v>
      </c>
      <c r="AV97" s="142">
        <v>0</v>
      </c>
      <c r="AW97" s="142">
        <v>0</v>
      </c>
      <c r="AX97" s="145">
        <v>0</v>
      </c>
      <c r="AY97" s="150">
        <v>40000000000</v>
      </c>
      <c r="AZ97" s="143">
        <v>5</v>
      </c>
      <c r="BA97" s="142">
        <v>5</v>
      </c>
      <c r="BB97" s="142">
        <v>5</v>
      </c>
      <c r="BC97" s="142">
        <v>20</v>
      </c>
      <c r="BD97" s="142">
        <v>24</v>
      </c>
      <c r="BE97" s="142">
        <v>2</v>
      </c>
      <c r="BF97" s="142">
        <v>0</v>
      </c>
      <c r="BG97" s="142">
        <v>0</v>
      </c>
      <c r="BH97" s="142">
        <v>0</v>
      </c>
      <c r="BI97" s="314">
        <v>82072420005</v>
      </c>
      <c r="BJ97" s="168"/>
      <c r="BK97" s="142">
        <v>11</v>
      </c>
      <c r="BM97">
        <v>51551220002</v>
      </c>
      <c r="BN97" s="142">
        <v>11</v>
      </c>
      <c r="BO97" s="142">
        <v>5</v>
      </c>
      <c r="BP97" s="142">
        <v>2</v>
      </c>
      <c r="BQ97" s="147">
        <v>5</v>
      </c>
      <c r="BR97" s="147">
        <v>515512200</v>
      </c>
      <c r="BS97" s="147">
        <v>5</v>
      </c>
      <c r="BT97" s="147"/>
      <c r="BU97">
        <v>10205</v>
      </c>
      <c r="BV97">
        <v>10501</v>
      </c>
      <c r="BW97" s="147">
        <v>5</v>
      </c>
      <c r="BX97" s="150">
        <v>5</v>
      </c>
      <c r="BY97" s="150">
        <v>1</v>
      </c>
      <c r="CA97" s="147" t="s">
        <v>23</v>
      </c>
      <c r="CB97" s="147">
        <v>2</v>
      </c>
      <c r="CC97" s="147">
        <v>5</v>
      </c>
      <c r="CE97" s="147">
        <v>5</v>
      </c>
      <c r="CF97" s="148">
        <v>5</v>
      </c>
      <c r="CI97" s="147"/>
    </row>
    <row r="98" spans="35:87" hidden="1">
      <c r="AI98" s="142">
        <v>6</v>
      </c>
      <c r="AJ98" s="142">
        <v>5</v>
      </c>
      <c r="AK98" s="142">
        <v>14</v>
      </c>
      <c r="AL98" s="142">
        <v>0</v>
      </c>
      <c r="AM98" s="142">
        <v>0</v>
      </c>
      <c r="AN98" s="142">
        <v>0</v>
      </c>
      <c r="AO98" s="142">
        <v>5</v>
      </c>
      <c r="AP98" s="142">
        <v>1</v>
      </c>
      <c r="AQ98" s="151" t="s">
        <v>30</v>
      </c>
      <c r="AR98" s="119">
        <v>0</v>
      </c>
      <c r="AS98" s="152">
        <v>0</v>
      </c>
      <c r="AT98" s="142">
        <v>0</v>
      </c>
      <c r="AU98" s="142">
        <v>0</v>
      </c>
      <c r="AV98" s="142">
        <v>0</v>
      </c>
      <c r="AW98" s="142">
        <v>0</v>
      </c>
      <c r="AX98" s="145">
        <v>0</v>
      </c>
      <c r="AY98" s="150">
        <v>0</v>
      </c>
      <c r="AZ98" s="143">
        <v>6</v>
      </c>
      <c r="BA98" s="142">
        <v>6</v>
      </c>
      <c r="BB98" s="142">
        <v>6</v>
      </c>
      <c r="BC98" s="142">
        <v>5</v>
      </c>
      <c r="BD98" s="142">
        <v>14</v>
      </c>
      <c r="BE98" s="142">
        <v>0</v>
      </c>
      <c r="BF98" s="142">
        <v>0</v>
      </c>
      <c r="BG98" s="142">
        <v>0</v>
      </c>
      <c r="BH98" s="142">
        <v>1</v>
      </c>
      <c r="BI98" s="314">
        <v>40551400006</v>
      </c>
      <c r="BJ98" s="168"/>
      <c r="BK98" s="142">
        <v>11</v>
      </c>
      <c r="BM98">
        <v>51051210011</v>
      </c>
      <c r="BN98" s="142">
        <v>11</v>
      </c>
      <c r="BO98" s="142">
        <v>5</v>
      </c>
      <c r="BP98" s="142">
        <v>11</v>
      </c>
      <c r="BQ98" s="147">
        <v>6</v>
      </c>
      <c r="BR98" s="147">
        <v>510512100</v>
      </c>
      <c r="BS98" s="147">
        <v>6</v>
      </c>
      <c r="BT98" s="147"/>
      <c r="BU98">
        <v>11106</v>
      </c>
      <c r="BV98">
        <v>10607</v>
      </c>
      <c r="BW98" s="147">
        <v>5</v>
      </c>
      <c r="BX98" s="150">
        <v>6</v>
      </c>
      <c r="BY98" s="150">
        <v>7</v>
      </c>
      <c r="CA98" s="147" t="s">
        <v>23</v>
      </c>
      <c r="CB98" s="147">
        <v>11</v>
      </c>
      <c r="CC98" s="147">
        <v>6</v>
      </c>
      <c r="CE98" s="147">
        <v>6</v>
      </c>
      <c r="CF98" s="148">
        <v>6</v>
      </c>
      <c r="CI98" s="147"/>
    </row>
    <row r="99" spans="35:87" hidden="1">
      <c r="AI99" s="142">
        <v>7</v>
      </c>
      <c r="AJ99" s="142">
        <v>9</v>
      </c>
      <c r="AK99" s="142">
        <v>22</v>
      </c>
      <c r="AL99" s="142">
        <v>0</v>
      </c>
      <c r="AM99" s="142">
        <v>1</v>
      </c>
      <c r="AN99" s="142">
        <v>0</v>
      </c>
      <c r="AO99" s="142">
        <v>6</v>
      </c>
      <c r="AP99" s="142">
        <v>0</v>
      </c>
      <c r="AQ99" s="151" t="s">
        <v>100</v>
      </c>
      <c r="AR99" s="119">
        <v>10000000000</v>
      </c>
      <c r="AS99" s="152">
        <v>0</v>
      </c>
      <c r="AT99" s="142">
        <v>0</v>
      </c>
      <c r="AU99" s="142">
        <v>0</v>
      </c>
      <c r="AV99" s="142">
        <v>0</v>
      </c>
      <c r="AW99" s="142">
        <v>0</v>
      </c>
      <c r="AX99" s="145">
        <v>0</v>
      </c>
      <c r="AY99" s="150">
        <v>20000000000</v>
      </c>
      <c r="AZ99" s="143">
        <v>7</v>
      </c>
      <c r="BA99" s="142">
        <v>7</v>
      </c>
      <c r="BB99" s="142">
        <v>7</v>
      </c>
      <c r="BC99" s="142">
        <v>9</v>
      </c>
      <c r="BD99" s="142">
        <v>22</v>
      </c>
      <c r="BE99" s="142">
        <v>0</v>
      </c>
      <c r="BF99" s="142">
        <v>1</v>
      </c>
      <c r="BG99" s="142">
        <v>0</v>
      </c>
      <c r="BH99" s="142">
        <v>0</v>
      </c>
      <c r="BI99" s="314">
        <v>60962201007</v>
      </c>
      <c r="BJ99" s="168"/>
      <c r="BK99" s="142">
        <v>11</v>
      </c>
      <c r="BM99">
        <v>40551400006</v>
      </c>
      <c r="BN99" s="142">
        <v>11</v>
      </c>
      <c r="BO99" s="142">
        <v>4</v>
      </c>
      <c r="BP99" s="142">
        <v>6</v>
      </c>
      <c r="BQ99" s="147">
        <v>7</v>
      </c>
      <c r="BR99" s="147"/>
      <c r="BS99" s="147"/>
      <c r="BT99" s="147"/>
      <c r="BU99">
        <v>10607</v>
      </c>
      <c r="BV99">
        <v>10704</v>
      </c>
      <c r="BW99" s="147">
        <v>5</v>
      </c>
      <c r="BX99" s="150">
        <v>7</v>
      </c>
      <c r="BY99" s="150">
        <v>4</v>
      </c>
      <c r="CC99" s="147"/>
    </row>
    <row r="100" spans="35:87" hidden="1">
      <c r="AI100" s="142" t="s">
        <v>30</v>
      </c>
      <c r="AJ100" s="142">
        <v>0</v>
      </c>
      <c r="AK100" s="142">
        <v>0</v>
      </c>
      <c r="AL100" s="142">
        <v>0</v>
      </c>
      <c r="AM100" s="142">
        <v>0</v>
      </c>
      <c r="AN100" s="142">
        <v>0</v>
      </c>
      <c r="AO100" s="142">
        <v>0</v>
      </c>
      <c r="AP100" s="142">
        <v>0</v>
      </c>
      <c r="AQ100" s="151" t="s">
        <v>30</v>
      </c>
      <c r="AR100" s="119">
        <v>0</v>
      </c>
      <c r="AS100" s="152">
        <v>0</v>
      </c>
      <c r="AT100" s="142">
        <v>0</v>
      </c>
      <c r="AU100" s="142">
        <v>0</v>
      </c>
      <c r="AV100" s="142">
        <v>0</v>
      </c>
      <c r="AW100" s="142">
        <v>0</v>
      </c>
      <c r="AX100" s="145">
        <v>0</v>
      </c>
      <c r="AY100" s="150">
        <v>0</v>
      </c>
      <c r="AZ100" s="143">
        <v>8</v>
      </c>
      <c r="BA100" s="142">
        <v>999</v>
      </c>
      <c r="BB100" s="142" t="s">
        <v>30</v>
      </c>
      <c r="BC100" s="142">
        <v>0</v>
      </c>
      <c r="BD100" s="142">
        <v>0</v>
      </c>
      <c r="BE100" s="142">
        <v>0</v>
      </c>
      <c r="BF100" s="142">
        <v>0</v>
      </c>
      <c r="BG100" s="142">
        <v>0</v>
      </c>
      <c r="BH100" s="142">
        <v>0</v>
      </c>
      <c r="BI100" s="314">
        <v>10000000000</v>
      </c>
      <c r="BJ100" s="168"/>
      <c r="BK100" s="142">
        <v>11</v>
      </c>
      <c r="BM100">
        <v>40550810003</v>
      </c>
      <c r="BN100" s="142">
        <v>11</v>
      </c>
      <c r="BO100" s="142">
        <v>4</v>
      </c>
      <c r="BP100" s="142">
        <v>3</v>
      </c>
      <c r="BQ100" s="147">
        <v>8</v>
      </c>
      <c r="BR100" s="147"/>
      <c r="BS100" s="147"/>
      <c r="BT100" s="147"/>
      <c r="BU100">
        <v>10308</v>
      </c>
      <c r="BV100">
        <v>10809</v>
      </c>
      <c r="BW100" s="147">
        <v>5</v>
      </c>
      <c r="BX100" s="150">
        <v>8</v>
      </c>
      <c r="BY100" s="150">
        <v>9</v>
      </c>
      <c r="CC100" s="147"/>
    </row>
    <row r="101" spans="35:87" hidden="1">
      <c r="AI101" s="142" t="s">
        <v>30</v>
      </c>
      <c r="AJ101" s="142">
        <v>0</v>
      </c>
      <c r="AK101" s="142">
        <v>0</v>
      </c>
      <c r="AL101" s="142">
        <v>0</v>
      </c>
      <c r="AM101" s="142">
        <v>0</v>
      </c>
      <c r="AN101" s="142">
        <v>0</v>
      </c>
      <c r="AO101" s="142">
        <v>0</v>
      </c>
      <c r="AP101" s="142">
        <v>0</v>
      </c>
      <c r="AQ101" s="151" t="s">
        <v>30</v>
      </c>
      <c r="AR101" s="119">
        <v>0</v>
      </c>
      <c r="AS101" s="152">
        <v>0</v>
      </c>
      <c r="AT101" s="142">
        <v>0</v>
      </c>
      <c r="AU101" s="142">
        <v>0</v>
      </c>
      <c r="AV101" s="142">
        <v>0</v>
      </c>
      <c r="AW101" s="142">
        <v>0</v>
      </c>
      <c r="AX101" s="145">
        <v>0</v>
      </c>
      <c r="AY101" s="150">
        <v>0</v>
      </c>
      <c r="AZ101" s="143">
        <v>9</v>
      </c>
      <c r="BA101" s="142">
        <v>999</v>
      </c>
      <c r="BB101" s="142" t="s">
        <v>30</v>
      </c>
      <c r="BC101" s="142">
        <v>0</v>
      </c>
      <c r="BD101" s="142">
        <v>0</v>
      </c>
      <c r="BE101" s="142">
        <v>0</v>
      </c>
      <c r="BF101" s="142">
        <v>0</v>
      </c>
      <c r="BG101" s="142">
        <v>0</v>
      </c>
      <c r="BH101" s="142">
        <v>0</v>
      </c>
      <c r="BI101" s="314">
        <v>10000000000</v>
      </c>
      <c r="BJ101" s="168"/>
      <c r="BK101" s="142">
        <v>11</v>
      </c>
      <c r="BM101">
        <v>40550410008</v>
      </c>
      <c r="BN101" s="142">
        <v>11</v>
      </c>
      <c r="BO101" s="142">
        <v>4</v>
      </c>
      <c r="BP101" s="142">
        <v>8</v>
      </c>
      <c r="BQ101" s="147">
        <v>9</v>
      </c>
      <c r="BR101" s="147"/>
      <c r="BS101" s="147"/>
      <c r="BT101" s="147"/>
      <c r="BU101">
        <v>10809</v>
      </c>
      <c r="BV101">
        <v>10902</v>
      </c>
      <c r="BW101" s="147">
        <v>5</v>
      </c>
      <c r="BX101" s="150">
        <v>9</v>
      </c>
      <c r="BY101" s="150">
        <v>2</v>
      </c>
      <c r="CC101" s="147"/>
    </row>
    <row r="102" spans="35:87" hidden="1">
      <c r="AI102" s="142" t="s">
        <v>30</v>
      </c>
      <c r="AJ102" s="142">
        <v>0</v>
      </c>
      <c r="AK102" s="142">
        <v>0</v>
      </c>
      <c r="AL102" s="142">
        <v>0</v>
      </c>
      <c r="AM102" s="142">
        <v>0</v>
      </c>
      <c r="AN102" s="142">
        <v>0</v>
      </c>
      <c r="AO102" s="142">
        <v>0</v>
      </c>
      <c r="AP102" s="142">
        <v>0</v>
      </c>
      <c r="AQ102" s="151" t="s">
        <v>30</v>
      </c>
      <c r="AR102" s="119">
        <v>0</v>
      </c>
      <c r="AS102" s="152">
        <v>0</v>
      </c>
      <c r="AT102" s="142">
        <v>0</v>
      </c>
      <c r="AU102" s="142">
        <v>0</v>
      </c>
      <c r="AV102" s="142">
        <v>0</v>
      </c>
      <c r="AW102" s="142">
        <v>0</v>
      </c>
      <c r="AX102" s="145">
        <v>0</v>
      </c>
      <c r="AY102" s="150">
        <v>0</v>
      </c>
      <c r="AZ102" s="143">
        <v>10</v>
      </c>
      <c r="BA102" s="142">
        <v>999</v>
      </c>
      <c r="BB102" s="142" t="s">
        <v>30</v>
      </c>
      <c r="BC102" s="142">
        <v>0</v>
      </c>
      <c r="BD102" s="142">
        <v>0</v>
      </c>
      <c r="BE102" s="142">
        <v>0</v>
      </c>
      <c r="BF102" s="142">
        <v>0</v>
      </c>
      <c r="BG102" s="142">
        <v>0</v>
      </c>
      <c r="BH102" s="142">
        <v>0</v>
      </c>
      <c r="BI102" s="314">
        <v>10000000000</v>
      </c>
      <c r="BJ102" s="168"/>
      <c r="BK102" s="142">
        <v>11</v>
      </c>
      <c r="BM102">
        <v>40150200001</v>
      </c>
      <c r="BN102" s="142">
        <v>11</v>
      </c>
      <c r="BO102" s="142">
        <v>4</v>
      </c>
      <c r="BP102" s="142">
        <v>1</v>
      </c>
      <c r="BQ102" s="147">
        <v>10</v>
      </c>
      <c r="BR102" s="147"/>
      <c r="BS102" s="147"/>
      <c r="BT102" s="147"/>
      <c r="BU102">
        <v>10110</v>
      </c>
      <c r="BV102">
        <v>11012</v>
      </c>
      <c r="BW102" s="147">
        <v>5</v>
      </c>
      <c r="BX102" s="150">
        <v>10</v>
      </c>
      <c r="BY102" s="150">
        <v>12</v>
      </c>
      <c r="CC102" s="147"/>
    </row>
    <row r="103" spans="35:87" hidden="1">
      <c r="AI103" s="142" t="s">
        <v>30</v>
      </c>
      <c r="AJ103" s="142">
        <v>0</v>
      </c>
      <c r="AK103" s="142">
        <v>0</v>
      </c>
      <c r="AL103" s="142">
        <v>0</v>
      </c>
      <c r="AM103" s="142">
        <v>0</v>
      </c>
      <c r="AN103" s="142">
        <v>0</v>
      </c>
      <c r="AO103" s="142">
        <v>0</v>
      </c>
      <c r="AP103" s="142">
        <v>0</v>
      </c>
      <c r="AQ103" s="151" t="s">
        <v>30</v>
      </c>
      <c r="AR103" s="119">
        <v>0</v>
      </c>
      <c r="AS103" s="152">
        <v>0</v>
      </c>
      <c r="AT103" s="142">
        <v>0</v>
      </c>
      <c r="AU103" s="142">
        <v>0</v>
      </c>
      <c r="AV103" s="142">
        <v>0</v>
      </c>
      <c r="AW103" s="142">
        <v>0</v>
      </c>
      <c r="AX103" s="145">
        <v>0</v>
      </c>
      <c r="AY103" s="150">
        <v>0</v>
      </c>
      <c r="AZ103" s="143">
        <v>11</v>
      </c>
      <c r="BA103" s="142">
        <v>999</v>
      </c>
      <c r="BB103" s="142" t="s">
        <v>30</v>
      </c>
      <c r="BC103" s="142">
        <v>0</v>
      </c>
      <c r="BD103" s="142">
        <v>0</v>
      </c>
      <c r="BE103" s="142">
        <v>0</v>
      </c>
      <c r="BF103" s="142">
        <v>0</v>
      </c>
      <c r="BG103" s="142">
        <v>0</v>
      </c>
      <c r="BH103" s="142">
        <v>0</v>
      </c>
      <c r="BI103" s="314">
        <v>10000000000</v>
      </c>
      <c r="BJ103" s="168"/>
      <c r="BK103" s="142">
        <v>11</v>
      </c>
      <c r="BM103">
        <v>40050600012</v>
      </c>
      <c r="BN103" s="142">
        <v>11</v>
      </c>
      <c r="BO103" s="142">
        <v>4</v>
      </c>
      <c r="BP103" s="142">
        <v>12</v>
      </c>
      <c r="BQ103" s="147">
        <v>11</v>
      </c>
      <c r="BR103" s="147"/>
      <c r="BS103" s="147"/>
      <c r="BT103" s="147"/>
      <c r="BU103">
        <v>11211</v>
      </c>
      <c r="BV103">
        <v>11106</v>
      </c>
      <c r="BW103" s="147">
        <v>5</v>
      </c>
      <c r="BX103" s="150">
        <v>11</v>
      </c>
      <c r="BY103" s="150">
        <v>6</v>
      </c>
      <c r="CC103" s="147"/>
    </row>
    <row r="104" spans="35:87" hidden="1">
      <c r="AI104" s="142" t="s">
        <v>30</v>
      </c>
      <c r="AJ104" s="142">
        <v>0</v>
      </c>
      <c r="AK104" s="142">
        <v>0</v>
      </c>
      <c r="AL104" s="142">
        <v>0</v>
      </c>
      <c r="AM104" s="142">
        <v>0</v>
      </c>
      <c r="AN104" s="142">
        <v>0</v>
      </c>
      <c r="AO104" s="142">
        <v>0</v>
      </c>
      <c r="AP104" s="142">
        <v>0</v>
      </c>
      <c r="AQ104" s="151" t="s">
        <v>30</v>
      </c>
      <c r="AR104" s="119">
        <v>0</v>
      </c>
      <c r="AS104" s="152">
        <v>0</v>
      </c>
      <c r="AT104" s="142">
        <v>0</v>
      </c>
      <c r="AU104" s="142">
        <v>0</v>
      </c>
      <c r="AV104" s="142">
        <v>0</v>
      </c>
      <c r="AW104" s="142">
        <v>0</v>
      </c>
      <c r="AX104" s="145">
        <v>0</v>
      </c>
      <c r="AY104" s="150">
        <v>0</v>
      </c>
      <c r="AZ104" s="143">
        <v>12</v>
      </c>
      <c r="BA104" s="142">
        <v>999</v>
      </c>
      <c r="BB104" s="142" t="s">
        <v>30</v>
      </c>
      <c r="BC104" s="142">
        <v>0</v>
      </c>
      <c r="BD104" s="142">
        <v>0</v>
      </c>
      <c r="BE104" s="142">
        <v>0</v>
      </c>
      <c r="BF104" s="142">
        <v>0</v>
      </c>
      <c r="BG104" s="142">
        <v>0</v>
      </c>
      <c r="BH104" s="142">
        <v>0</v>
      </c>
      <c r="BI104" s="314">
        <v>10000000000</v>
      </c>
      <c r="BJ104" s="168"/>
      <c r="BK104" s="142">
        <v>11</v>
      </c>
      <c r="BM104">
        <v>40050000010</v>
      </c>
      <c r="BN104" s="142">
        <v>11</v>
      </c>
      <c r="BO104" s="142">
        <v>4</v>
      </c>
      <c r="BP104" s="142">
        <v>10</v>
      </c>
      <c r="BQ104" s="147">
        <v>12</v>
      </c>
      <c r="BR104" s="147"/>
      <c r="BS104" s="147"/>
      <c r="BT104" s="147"/>
      <c r="BU104">
        <v>11012</v>
      </c>
      <c r="BV104">
        <v>11211</v>
      </c>
      <c r="BW104" s="147">
        <v>5</v>
      </c>
      <c r="BX104" s="150">
        <v>12</v>
      </c>
      <c r="BY104" s="150">
        <v>11</v>
      </c>
      <c r="CC104" s="147"/>
    </row>
    <row r="105" spans="35:87" hidden="1">
      <c r="AI105" s="142" t="s">
        <v>30</v>
      </c>
      <c r="AJ105" s="142">
        <v>0</v>
      </c>
      <c r="AK105" s="142">
        <v>0</v>
      </c>
      <c r="AL105" s="142">
        <v>0</v>
      </c>
      <c r="AM105" s="142">
        <v>0</v>
      </c>
      <c r="AN105" s="142">
        <v>0</v>
      </c>
      <c r="AO105" s="142">
        <v>0</v>
      </c>
      <c r="AP105" s="142">
        <v>0</v>
      </c>
      <c r="AQ105" s="151" t="s">
        <v>30</v>
      </c>
      <c r="AR105" s="119">
        <v>0</v>
      </c>
      <c r="AS105" s="152">
        <v>0</v>
      </c>
      <c r="AT105" s="142">
        <v>0</v>
      </c>
      <c r="AU105" s="142">
        <v>0</v>
      </c>
      <c r="AV105" s="142">
        <v>0</v>
      </c>
      <c r="AW105" s="142">
        <v>0</v>
      </c>
      <c r="AX105" s="145">
        <v>0</v>
      </c>
      <c r="AY105" s="150">
        <v>0</v>
      </c>
      <c r="AZ105" s="143">
        <v>13</v>
      </c>
      <c r="BA105" s="142">
        <v>999</v>
      </c>
      <c r="BB105" s="142" t="s">
        <v>30</v>
      </c>
      <c r="BC105" s="142">
        <v>0</v>
      </c>
      <c r="BD105" s="142">
        <v>0</v>
      </c>
      <c r="BE105" s="142">
        <v>0</v>
      </c>
      <c r="BF105" s="142">
        <v>0</v>
      </c>
      <c r="BG105" s="142">
        <v>0</v>
      </c>
      <c r="BH105" s="142">
        <v>0</v>
      </c>
      <c r="BI105" s="314">
        <v>10000000000</v>
      </c>
      <c r="BJ105" s="168"/>
      <c r="BK105" s="142">
        <v>11</v>
      </c>
      <c r="BM105">
        <v>40050000004</v>
      </c>
      <c r="BN105" s="142">
        <v>11</v>
      </c>
      <c r="BO105" s="142">
        <v>4</v>
      </c>
      <c r="BP105" s="142">
        <v>4</v>
      </c>
      <c r="BQ105" s="147">
        <v>13</v>
      </c>
      <c r="BR105" s="147"/>
      <c r="BS105" s="147"/>
      <c r="BT105" s="147"/>
      <c r="BU105">
        <v>10413</v>
      </c>
      <c r="BV105">
        <v>11303</v>
      </c>
      <c r="BW105" s="147">
        <v>5</v>
      </c>
      <c r="BX105" s="150">
        <v>13</v>
      </c>
      <c r="BY105" s="150">
        <v>3</v>
      </c>
      <c r="CC105" s="147"/>
    </row>
    <row r="106" spans="35:87" hidden="1">
      <c r="AI106" s="142" t="s">
        <v>30</v>
      </c>
      <c r="AJ106" s="142">
        <v>0</v>
      </c>
      <c r="AK106" s="142">
        <v>0</v>
      </c>
      <c r="AL106" s="142">
        <v>0</v>
      </c>
      <c r="AM106" s="142">
        <v>0</v>
      </c>
      <c r="AN106" s="142">
        <v>0</v>
      </c>
      <c r="AO106" s="142">
        <v>0</v>
      </c>
      <c r="AP106" s="142">
        <v>0</v>
      </c>
      <c r="AQ106" s="151" t="s">
        <v>30</v>
      </c>
      <c r="AR106" s="119">
        <v>0</v>
      </c>
      <c r="AS106" s="152">
        <v>0</v>
      </c>
      <c r="AT106" s="142">
        <v>0</v>
      </c>
      <c r="AU106" s="142">
        <v>0</v>
      </c>
      <c r="AV106" s="142">
        <v>0</v>
      </c>
      <c r="AW106" s="142">
        <v>0</v>
      </c>
      <c r="AX106" s="145">
        <v>0</v>
      </c>
      <c r="AY106" s="150">
        <v>0</v>
      </c>
      <c r="AZ106" s="143">
        <v>14</v>
      </c>
      <c r="BA106" s="142">
        <v>999</v>
      </c>
      <c r="BB106" s="142" t="s">
        <v>30</v>
      </c>
      <c r="BC106" s="142">
        <v>0</v>
      </c>
      <c r="BD106" s="142">
        <v>0</v>
      </c>
      <c r="BE106" s="142">
        <v>0</v>
      </c>
      <c r="BF106" s="142">
        <v>0</v>
      </c>
      <c r="BG106" s="142">
        <v>0</v>
      </c>
      <c r="BH106" s="142">
        <v>0</v>
      </c>
      <c r="BI106" s="314">
        <v>10000000000</v>
      </c>
      <c r="BJ106" s="168"/>
      <c r="BK106" s="142">
        <v>11</v>
      </c>
      <c r="BM106">
        <v>10000000000</v>
      </c>
      <c r="BN106" s="142">
        <v>11</v>
      </c>
      <c r="BO106" s="142">
        <v>1</v>
      </c>
      <c r="BP106" s="142" t="s">
        <v>30</v>
      </c>
      <c r="BQ106" s="147">
        <v>14</v>
      </c>
      <c r="BR106" s="147"/>
      <c r="BS106" s="147"/>
      <c r="BT106" s="147"/>
      <c r="BU106">
        <v>20000</v>
      </c>
      <c r="BV106">
        <v>20000</v>
      </c>
      <c r="BW106" s="147">
        <v>5</v>
      </c>
      <c r="BX106" s="150" t="s">
        <v>30</v>
      </c>
      <c r="BY106" s="150" t="s">
        <v>30</v>
      </c>
      <c r="CC106" s="147"/>
    </row>
    <row r="107" spans="35:87" hidden="1">
      <c r="AI107" s="142" t="s">
        <v>30</v>
      </c>
      <c r="AJ107" s="142">
        <v>0</v>
      </c>
      <c r="AK107" s="142">
        <v>0</v>
      </c>
      <c r="AL107" s="142">
        <v>0</v>
      </c>
      <c r="AM107" s="142">
        <v>0</v>
      </c>
      <c r="AN107" s="142">
        <v>0</v>
      </c>
      <c r="AO107" s="142">
        <v>0</v>
      </c>
      <c r="AP107" s="142">
        <v>0</v>
      </c>
      <c r="AQ107" s="151" t="s">
        <v>30</v>
      </c>
      <c r="AR107" s="119">
        <v>0</v>
      </c>
      <c r="AS107" s="152">
        <v>0</v>
      </c>
      <c r="AT107" s="142">
        <v>0</v>
      </c>
      <c r="AU107" s="142">
        <v>0</v>
      </c>
      <c r="AV107" s="142">
        <v>0</v>
      </c>
      <c r="AW107" s="142">
        <v>0</v>
      </c>
      <c r="AX107" s="145">
        <v>0</v>
      </c>
      <c r="AY107" s="150">
        <v>0</v>
      </c>
      <c r="AZ107" s="143">
        <v>15</v>
      </c>
      <c r="BA107" s="142">
        <v>999</v>
      </c>
      <c r="BB107" s="142" t="s">
        <v>30</v>
      </c>
      <c r="BC107" s="142">
        <v>0</v>
      </c>
      <c r="BD107" s="142">
        <v>0</v>
      </c>
      <c r="BE107" s="142">
        <v>0</v>
      </c>
      <c r="BF107" s="142">
        <v>0</v>
      </c>
      <c r="BG107" s="142">
        <v>0</v>
      </c>
      <c r="BH107" s="142">
        <v>0</v>
      </c>
      <c r="BI107" s="314">
        <v>10000000000</v>
      </c>
      <c r="BJ107" s="168"/>
      <c r="BK107" s="142">
        <v>11</v>
      </c>
      <c r="BM107">
        <v>10000000000</v>
      </c>
      <c r="BN107" s="142">
        <v>11</v>
      </c>
      <c r="BO107" s="142">
        <v>1</v>
      </c>
      <c r="BP107" s="142" t="s">
        <v>30</v>
      </c>
      <c r="BQ107" s="147">
        <v>15</v>
      </c>
      <c r="BR107" s="147"/>
      <c r="BS107" s="147"/>
      <c r="BT107" s="147"/>
      <c r="BU107">
        <v>20000</v>
      </c>
      <c r="BV107">
        <v>20000</v>
      </c>
      <c r="BW107" s="147">
        <v>5</v>
      </c>
      <c r="BX107" s="150" t="s">
        <v>30</v>
      </c>
      <c r="BY107" s="150" t="s">
        <v>30</v>
      </c>
      <c r="CC107" s="147"/>
    </row>
    <row r="108" spans="35:87" hidden="1">
      <c r="AI108" s="142" t="s">
        <v>30</v>
      </c>
      <c r="AJ108" s="142">
        <v>0</v>
      </c>
      <c r="AK108" s="142">
        <v>0</v>
      </c>
      <c r="AL108" s="142">
        <v>0</v>
      </c>
      <c r="AM108" s="142">
        <v>0</v>
      </c>
      <c r="AN108" s="142">
        <v>0</v>
      </c>
      <c r="AO108" s="142">
        <v>0</v>
      </c>
      <c r="AP108" s="142">
        <v>0</v>
      </c>
      <c r="AQ108" s="151" t="s">
        <v>30</v>
      </c>
      <c r="AR108" s="119">
        <v>0</v>
      </c>
      <c r="AS108" s="152">
        <v>0</v>
      </c>
      <c r="AT108" s="142">
        <v>0</v>
      </c>
      <c r="AU108" s="142">
        <v>0</v>
      </c>
      <c r="AV108" s="142">
        <v>0</v>
      </c>
      <c r="AW108" s="142">
        <v>0</v>
      </c>
      <c r="AX108" s="145">
        <v>0</v>
      </c>
      <c r="AY108" s="150">
        <v>0</v>
      </c>
      <c r="AZ108" s="143">
        <v>16</v>
      </c>
      <c r="BA108" s="142">
        <v>999</v>
      </c>
      <c r="BB108" s="142" t="s">
        <v>30</v>
      </c>
      <c r="BC108" s="142">
        <v>0</v>
      </c>
      <c r="BD108" s="142">
        <v>0</v>
      </c>
      <c r="BE108" s="142">
        <v>0</v>
      </c>
      <c r="BF108" s="142">
        <v>0</v>
      </c>
      <c r="BG108" s="142">
        <v>0</v>
      </c>
      <c r="BH108" s="142">
        <v>0</v>
      </c>
      <c r="BI108" s="314">
        <v>10000000000</v>
      </c>
      <c r="BJ108" s="168"/>
      <c r="BK108" s="142">
        <v>11</v>
      </c>
      <c r="BM108">
        <v>10000000000</v>
      </c>
      <c r="BN108" s="142">
        <v>11</v>
      </c>
      <c r="BO108" s="142">
        <v>1</v>
      </c>
      <c r="BP108" s="142" t="s">
        <v>30</v>
      </c>
      <c r="BQ108" s="147">
        <v>16</v>
      </c>
      <c r="BR108" s="147"/>
      <c r="BS108" s="147"/>
      <c r="BT108" s="147"/>
      <c r="BU108">
        <v>20000</v>
      </c>
      <c r="BV108">
        <v>20000</v>
      </c>
      <c r="BW108" s="147">
        <v>5</v>
      </c>
      <c r="BX108" s="150" t="s">
        <v>30</v>
      </c>
      <c r="BY108" s="150" t="s">
        <v>30</v>
      </c>
      <c r="CC108" s="147"/>
    </row>
    <row r="109" spans="35:87" hidden="1">
      <c r="AI109" s="142">
        <v>8</v>
      </c>
      <c r="AJ109" s="142">
        <v>5</v>
      </c>
      <c r="AK109" s="142">
        <v>4</v>
      </c>
      <c r="AL109" s="142">
        <v>1</v>
      </c>
      <c r="AM109" s="142">
        <v>0</v>
      </c>
      <c r="AN109" s="142">
        <v>0</v>
      </c>
      <c r="AO109" s="142">
        <v>5</v>
      </c>
      <c r="AP109" s="142">
        <v>1</v>
      </c>
      <c r="AQ109" s="151" t="s">
        <v>30</v>
      </c>
      <c r="AR109" s="119">
        <v>0</v>
      </c>
      <c r="AS109" s="152">
        <v>0</v>
      </c>
      <c r="AT109" s="142">
        <v>0</v>
      </c>
      <c r="AU109" s="142">
        <v>0</v>
      </c>
      <c r="AV109" s="142">
        <v>0</v>
      </c>
      <c r="AW109" s="142">
        <v>0</v>
      </c>
      <c r="AX109" s="145">
        <v>0</v>
      </c>
      <c r="AY109" s="150">
        <v>0</v>
      </c>
      <c r="AZ109" s="143">
        <v>17</v>
      </c>
      <c r="BA109" s="142">
        <v>8</v>
      </c>
      <c r="BB109" s="142">
        <v>8</v>
      </c>
      <c r="BC109" s="142">
        <v>5</v>
      </c>
      <c r="BD109" s="142">
        <v>4</v>
      </c>
      <c r="BE109" s="142">
        <v>1</v>
      </c>
      <c r="BF109" s="142">
        <v>0</v>
      </c>
      <c r="BG109" s="142">
        <v>0</v>
      </c>
      <c r="BH109" s="142">
        <v>1</v>
      </c>
      <c r="BI109" s="314">
        <v>40550410008</v>
      </c>
      <c r="BJ109" s="168"/>
      <c r="BK109" s="142">
        <v>11</v>
      </c>
      <c r="BM109">
        <v>10000000000</v>
      </c>
      <c r="BN109" s="142">
        <v>11</v>
      </c>
      <c r="BO109" s="142">
        <v>1</v>
      </c>
      <c r="BP109" s="142" t="s">
        <v>30</v>
      </c>
      <c r="BQ109" s="147">
        <v>17</v>
      </c>
      <c r="BR109" s="147"/>
      <c r="BS109" s="147"/>
      <c r="BT109" s="147"/>
      <c r="BU109">
        <v>20000</v>
      </c>
      <c r="BV109">
        <v>20000</v>
      </c>
      <c r="BW109" s="147">
        <v>5</v>
      </c>
      <c r="BX109" s="150" t="s">
        <v>30</v>
      </c>
      <c r="BY109" s="150" t="s">
        <v>30</v>
      </c>
      <c r="CC109" s="147"/>
    </row>
    <row r="110" spans="35:87" hidden="1">
      <c r="AI110" s="142">
        <v>9</v>
      </c>
      <c r="AJ110" s="142">
        <v>17</v>
      </c>
      <c r="AK110" s="142">
        <v>27</v>
      </c>
      <c r="AL110" s="142">
        <v>1</v>
      </c>
      <c r="AM110" s="142">
        <v>1</v>
      </c>
      <c r="AN110" s="142">
        <v>0</v>
      </c>
      <c r="AO110" s="142">
        <v>7</v>
      </c>
      <c r="AP110" s="142">
        <v>0</v>
      </c>
      <c r="AQ110" s="151" t="s">
        <v>100</v>
      </c>
      <c r="AR110" s="119">
        <v>10000000000</v>
      </c>
      <c r="AS110" s="152">
        <v>0</v>
      </c>
      <c r="AT110" s="142">
        <v>0</v>
      </c>
      <c r="AU110" s="142">
        <v>0</v>
      </c>
      <c r="AV110" s="142">
        <v>0</v>
      </c>
      <c r="AW110" s="142">
        <v>0</v>
      </c>
      <c r="AX110" s="145">
        <v>0</v>
      </c>
      <c r="AY110" s="150">
        <v>40000000000</v>
      </c>
      <c r="AZ110" s="143">
        <v>18</v>
      </c>
      <c r="BA110" s="142">
        <v>9</v>
      </c>
      <c r="BB110" s="142">
        <v>9</v>
      </c>
      <c r="BC110" s="142">
        <v>17</v>
      </c>
      <c r="BD110" s="142">
        <v>27</v>
      </c>
      <c r="BE110" s="142">
        <v>1</v>
      </c>
      <c r="BF110" s="142">
        <v>1</v>
      </c>
      <c r="BG110" s="142">
        <v>0</v>
      </c>
      <c r="BH110" s="142">
        <v>0</v>
      </c>
      <c r="BI110" s="314">
        <v>81772711009</v>
      </c>
      <c r="BJ110" s="168"/>
      <c r="BK110" s="142">
        <v>11</v>
      </c>
      <c r="BM110">
        <v>10000000000</v>
      </c>
      <c r="BN110" s="142">
        <v>11</v>
      </c>
      <c r="BO110" s="142">
        <v>1</v>
      </c>
      <c r="BP110" s="142" t="s">
        <v>30</v>
      </c>
      <c r="BQ110" s="147">
        <v>18</v>
      </c>
      <c r="BR110" s="147"/>
      <c r="BS110" s="147"/>
      <c r="BT110" s="147"/>
      <c r="BU110">
        <v>20000</v>
      </c>
      <c r="BV110">
        <v>20000</v>
      </c>
      <c r="BW110" s="147">
        <v>5</v>
      </c>
      <c r="BX110" s="150" t="s">
        <v>30</v>
      </c>
      <c r="BY110" s="150" t="s">
        <v>30</v>
      </c>
      <c r="CC110" s="147"/>
    </row>
    <row r="111" spans="35:87" hidden="1">
      <c r="AI111" s="142">
        <v>10</v>
      </c>
      <c r="AJ111" s="142">
        <v>0</v>
      </c>
      <c r="AK111" s="142">
        <v>0</v>
      </c>
      <c r="AL111" s="142">
        <v>0</v>
      </c>
      <c r="AM111" s="142">
        <v>0</v>
      </c>
      <c r="AN111" s="142">
        <v>0</v>
      </c>
      <c r="AO111" s="142">
        <v>5</v>
      </c>
      <c r="AP111" s="142">
        <v>1</v>
      </c>
      <c r="AQ111" s="151" t="s">
        <v>30</v>
      </c>
      <c r="AR111" s="119">
        <v>0</v>
      </c>
      <c r="AS111" s="152">
        <v>0</v>
      </c>
      <c r="AT111" s="142">
        <v>0</v>
      </c>
      <c r="AU111" s="142">
        <v>0</v>
      </c>
      <c r="AV111" s="142">
        <v>0</v>
      </c>
      <c r="AW111" s="142">
        <v>0</v>
      </c>
      <c r="AX111" s="145">
        <v>0</v>
      </c>
      <c r="AY111" s="150">
        <v>0</v>
      </c>
      <c r="AZ111" s="143">
        <v>19</v>
      </c>
      <c r="BA111" s="142">
        <v>10</v>
      </c>
      <c r="BB111" s="142">
        <v>10</v>
      </c>
      <c r="BC111" s="142">
        <v>0</v>
      </c>
      <c r="BD111" s="142">
        <v>0</v>
      </c>
      <c r="BE111" s="142">
        <v>0</v>
      </c>
      <c r="BF111" s="142">
        <v>0</v>
      </c>
      <c r="BG111" s="142">
        <v>0</v>
      </c>
      <c r="BH111" s="142">
        <v>1</v>
      </c>
      <c r="BI111" s="314">
        <v>40050000010</v>
      </c>
      <c r="BJ111" s="168"/>
      <c r="BK111" s="142">
        <v>11</v>
      </c>
      <c r="BM111">
        <v>10000000000</v>
      </c>
      <c r="BN111" s="142">
        <v>11</v>
      </c>
      <c r="BO111" s="142">
        <v>1</v>
      </c>
      <c r="BP111" s="142" t="s">
        <v>30</v>
      </c>
      <c r="BQ111" s="147">
        <v>19</v>
      </c>
      <c r="BR111" s="147"/>
      <c r="BS111" s="147"/>
      <c r="BT111" s="147"/>
      <c r="BU111">
        <v>20000</v>
      </c>
      <c r="BV111">
        <v>20000</v>
      </c>
      <c r="BW111" s="147">
        <v>5</v>
      </c>
      <c r="BX111" s="150" t="s">
        <v>30</v>
      </c>
      <c r="BY111" s="150" t="s">
        <v>30</v>
      </c>
      <c r="CC111" s="147"/>
    </row>
    <row r="112" spans="35:87" hidden="1">
      <c r="AI112" s="142">
        <v>11</v>
      </c>
      <c r="AJ112" s="142">
        <v>10</v>
      </c>
      <c r="AK112" s="142">
        <v>12</v>
      </c>
      <c r="AL112" s="142">
        <v>1</v>
      </c>
      <c r="AM112" s="142">
        <v>0</v>
      </c>
      <c r="AN112" s="142">
        <v>0</v>
      </c>
      <c r="AO112" s="142">
        <v>5</v>
      </c>
      <c r="AP112" s="142">
        <v>1</v>
      </c>
      <c r="AQ112" s="151" t="s">
        <v>100</v>
      </c>
      <c r="AR112" s="119">
        <v>10000000000</v>
      </c>
      <c r="AS112" s="152">
        <v>0</v>
      </c>
      <c r="AT112" s="142">
        <v>0</v>
      </c>
      <c r="AU112" s="142">
        <v>0</v>
      </c>
      <c r="AV112" s="142">
        <v>0</v>
      </c>
      <c r="AW112" s="142">
        <v>0</v>
      </c>
      <c r="AX112" s="145">
        <v>0</v>
      </c>
      <c r="AY112" s="150">
        <v>10000000000</v>
      </c>
      <c r="AZ112" s="143">
        <v>20</v>
      </c>
      <c r="BA112" s="142">
        <v>11</v>
      </c>
      <c r="BB112" s="142">
        <v>11</v>
      </c>
      <c r="BC112" s="142">
        <v>10</v>
      </c>
      <c r="BD112" s="142">
        <v>12</v>
      </c>
      <c r="BE112" s="142">
        <v>1</v>
      </c>
      <c r="BF112" s="142">
        <v>0</v>
      </c>
      <c r="BG112" s="142">
        <v>0</v>
      </c>
      <c r="BH112" s="142">
        <v>1</v>
      </c>
      <c r="BI112" s="314">
        <v>51051210011</v>
      </c>
      <c r="BJ112" s="168"/>
      <c r="BK112" s="142">
        <v>11</v>
      </c>
      <c r="BM112">
        <v>10000000000</v>
      </c>
      <c r="BN112" s="142">
        <v>11</v>
      </c>
      <c r="BO112" s="142">
        <v>1</v>
      </c>
      <c r="BP112" s="142" t="s">
        <v>30</v>
      </c>
      <c r="BQ112" s="147">
        <v>20</v>
      </c>
      <c r="BR112" s="147"/>
      <c r="BS112" s="147"/>
      <c r="BT112" s="147"/>
      <c r="BU112">
        <v>20000</v>
      </c>
      <c r="BV112">
        <v>20000</v>
      </c>
      <c r="BW112" s="147">
        <v>5</v>
      </c>
      <c r="BX112" s="150" t="s">
        <v>30</v>
      </c>
      <c r="BY112" s="150" t="s">
        <v>30</v>
      </c>
      <c r="CC112" s="147"/>
    </row>
    <row r="113" spans="35:81" hidden="1">
      <c r="AI113" s="142">
        <v>12</v>
      </c>
      <c r="AJ113" s="142">
        <v>0</v>
      </c>
      <c r="AK113" s="142">
        <v>6</v>
      </c>
      <c r="AL113" s="142">
        <v>0</v>
      </c>
      <c r="AM113" s="142">
        <v>0</v>
      </c>
      <c r="AN113" s="142">
        <v>0</v>
      </c>
      <c r="AO113" s="142">
        <v>5</v>
      </c>
      <c r="AP113" s="142">
        <v>1</v>
      </c>
      <c r="AQ113" s="151" t="s">
        <v>30</v>
      </c>
      <c r="AR113" s="119">
        <v>0</v>
      </c>
      <c r="AS113" s="152">
        <v>0</v>
      </c>
      <c r="AT113" s="142">
        <v>0</v>
      </c>
      <c r="AU113" s="142">
        <v>0</v>
      </c>
      <c r="AV113" s="142">
        <v>0</v>
      </c>
      <c r="AW113" s="142">
        <v>0</v>
      </c>
      <c r="AX113" s="145">
        <v>0</v>
      </c>
      <c r="AY113" s="150">
        <v>0</v>
      </c>
      <c r="AZ113" s="143">
        <v>21</v>
      </c>
      <c r="BA113" s="142">
        <v>12</v>
      </c>
      <c r="BB113" s="142">
        <v>12</v>
      </c>
      <c r="BC113" s="142">
        <v>0</v>
      </c>
      <c r="BD113" s="142">
        <v>6</v>
      </c>
      <c r="BE113" s="142">
        <v>0</v>
      </c>
      <c r="BF113" s="142">
        <v>0</v>
      </c>
      <c r="BG113" s="142">
        <v>0</v>
      </c>
      <c r="BH113" s="142">
        <v>1</v>
      </c>
      <c r="BI113" s="314">
        <v>40050600012</v>
      </c>
      <c r="BJ113" s="168"/>
      <c r="BK113" s="142">
        <v>11</v>
      </c>
      <c r="BM113">
        <v>10000000000</v>
      </c>
      <c r="BN113" s="142">
        <v>11</v>
      </c>
      <c r="BO113" s="142">
        <v>1</v>
      </c>
      <c r="BP113" s="142" t="s">
        <v>30</v>
      </c>
      <c r="BQ113" s="147">
        <v>21</v>
      </c>
      <c r="BR113" s="147"/>
      <c r="BS113" s="147"/>
      <c r="BT113" s="147"/>
      <c r="BU113">
        <v>20000</v>
      </c>
      <c r="BV113">
        <v>20000</v>
      </c>
      <c r="BW113" s="147">
        <v>5</v>
      </c>
      <c r="BX113" s="150" t="s">
        <v>30</v>
      </c>
      <c r="BY113" s="150" t="s">
        <v>30</v>
      </c>
      <c r="CC113" s="147"/>
    </row>
    <row r="114" spans="35:81" hidden="1">
      <c r="AI114" s="142">
        <v>13</v>
      </c>
      <c r="AJ114" s="142">
        <v>11</v>
      </c>
      <c r="AK114" s="142">
        <v>24</v>
      </c>
      <c r="AL114" s="142">
        <v>2</v>
      </c>
      <c r="AM114" s="142">
        <v>0</v>
      </c>
      <c r="AN114" s="142">
        <v>0</v>
      </c>
      <c r="AO114" s="142">
        <v>6</v>
      </c>
      <c r="AP114" s="142">
        <v>0</v>
      </c>
      <c r="AQ114" s="151" t="s">
        <v>100</v>
      </c>
      <c r="AR114" s="119">
        <v>10000000000</v>
      </c>
      <c r="AS114" s="152">
        <v>0</v>
      </c>
      <c r="AT114" s="142">
        <v>0</v>
      </c>
      <c r="AU114" s="142">
        <v>0</v>
      </c>
      <c r="AV114" s="142">
        <v>0</v>
      </c>
      <c r="AW114" s="142">
        <v>0</v>
      </c>
      <c r="AX114" s="145">
        <v>0</v>
      </c>
      <c r="AY114" s="150">
        <v>20000000000</v>
      </c>
      <c r="AZ114" s="143">
        <v>22</v>
      </c>
      <c r="BA114" s="142">
        <v>13</v>
      </c>
      <c r="BB114" s="142">
        <v>13</v>
      </c>
      <c r="BC114" s="142">
        <v>11</v>
      </c>
      <c r="BD114" s="142">
        <v>24</v>
      </c>
      <c r="BE114" s="142">
        <v>2</v>
      </c>
      <c r="BF114" s="142">
        <v>0</v>
      </c>
      <c r="BG114" s="142">
        <v>0</v>
      </c>
      <c r="BH114" s="142">
        <v>0</v>
      </c>
      <c r="BI114" s="314">
        <v>61162420013</v>
      </c>
      <c r="BJ114" s="168"/>
      <c r="BK114" s="142">
        <v>11</v>
      </c>
      <c r="BM114">
        <v>10000000000</v>
      </c>
      <c r="BN114" s="142">
        <v>11</v>
      </c>
      <c r="BO114" s="142">
        <v>1</v>
      </c>
      <c r="BP114" s="142" t="s">
        <v>30</v>
      </c>
      <c r="BQ114" s="147">
        <v>22</v>
      </c>
      <c r="BR114" s="147"/>
      <c r="BS114" s="147"/>
      <c r="BT114" s="147"/>
      <c r="BU114">
        <v>20000</v>
      </c>
      <c r="BV114">
        <v>20000</v>
      </c>
      <c r="BW114" s="147">
        <v>5</v>
      </c>
      <c r="BX114" s="150" t="s">
        <v>30</v>
      </c>
      <c r="BY114" s="150" t="s">
        <v>30</v>
      </c>
      <c r="CC114" s="147"/>
    </row>
    <row r="115" spans="35:81" hidden="1">
      <c r="AI115" s="142" t="s">
        <v>30</v>
      </c>
      <c r="AJ115" s="142">
        <v>0</v>
      </c>
      <c r="AK115" s="142">
        <v>0</v>
      </c>
      <c r="AL115" s="142">
        <v>0</v>
      </c>
      <c r="AM115" s="142">
        <v>0</v>
      </c>
      <c r="AN115" s="142">
        <v>0</v>
      </c>
      <c r="AO115" s="142">
        <v>0</v>
      </c>
      <c r="AP115" s="142">
        <v>0</v>
      </c>
      <c r="AQ115" s="151" t="s">
        <v>30</v>
      </c>
      <c r="AR115" s="119">
        <v>0</v>
      </c>
      <c r="AS115" s="152">
        <v>0</v>
      </c>
      <c r="AT115" s="142">
        <v>0</v>
      </c>
      <c r="AU115" s="142">
        <v>0</v>
      </c>
      <c r="AV115" s="142">
        <v>0</v>
      </c>
      <c r="AW115" s="142">
        <v>0</v>
      </c>
      <c r="AX115" s="145">
        <v>0</v>
      </c>
      <c r="AY115" s="150">
        <v>0</v>
      </c>
      <c r="AZ115" s="143">
        <v>23</v>
      </c>
      <c r="BA115" s="142">
        <v>999</v>
      </c>
      <c r="BB115" s="142" t="s">
        <v>30</v>
      </c>
      <c r="BC115" s="142">
        <v>0</v>
      </c>
      <c r="BD115" s="142">
        <v>0</v>
      </c>
      <c r="BE115" s="142">
        <v>0</v>
      </c>
      <c r="BF115" s="142">
        <v>0</v>
      </c>
      <c r="BG115" s="142">
        <v>0</v>
      </c>
      <c r="BH115" s="142">
        <v>0</v>
      </c>
      <c r="BI115" s="314">
        <v>10000000000</v>
      </c>
      <c r="BJ115" s="168"/>
      <c r="BK115" s="142">
        <v>11</v>
      </c>
      <c r="BM115">
        <v>10000000000</v>
      </c>
      <c r="BN115" s="142">
        <v>11</v>
      </c>
      <c r="BO115" s="142">
        <v>1</v>
      </c>
      <c r="BP115" s="142" t="s">
        <v>30</v>
      </c>
      <c r="BQ115" s="147">
        <v>23</v>
      </c>
      <c r="BR115" s="147"/>
      <c r="BS115" s="147"/>
      <c r="BT115" s="147"/>
      <c r="BU115">
        <v>20000</v>
      </c>
      <c r="BV115">
        <v>20000</v>
      </c>
      <c r="BW115" s="147">
        <v>5</v>
      </c>
      <c r="BX115" s="150" t="s">
        <v>30</v>
      </c>
      <c r="BY115" s="150" t="s">
        <v>30</v>
      </c>
      <c r="CC115" s="147"/>
    </row>
    <row r="116" spans="35:81" hidden="1">
      <c r="AI116" s="142" t="s">
        <v>30</v>
      </c>
      <c r="AJ116" s="142">
        <v>0</v>
      </c>
      <c r="AK116" s="142">
        <v>0</v>
      </c>
      <c r="AL116" s="142">
        <v>0</v>
      </c>
      <c r="AM116" s="142">
        <v>0</v>
      </c>
      <c r="AN116" s="142">
        <v>0</v>
      </c>
      <c r="AO116" s="142">
        <v>0</v>
      </c>
      <c r="AP116" s="142">
        <v>0</v>
      </c>
      <c r="AQ116" s="151" t="s">
        <v>30</v>
      </c>
      <c r="AR116" s="119">
        <v>0</v>
      </c>
      <c r="AS116" s="152">
        <v>0</v>
      </c>
      <c r="AT116" s="142">
        <v>0</v>
      </c>
      <c r="AU116" s="142">
        <v>0</v>
      </c>
      <c r="AV116" s="142">
        <v>0</v>
      </c>
      <c r="AW116" s="142">
        <v>0</v>
      </c>
      <c r="AX116" s="145">
        <v>0</v>
      </c>
      <c r="AY116" s="150">
        <v>0</v>
      </c>
      <c r="AZ116" s="143">
        <v>24</v>
      </c>
      <c r="BA116" s="142">
        <v>999</v>
      </c>
      <c r="BB116" s="142" t="s">
        <v>30</v>
      </c>
      <c r="BC116" s="142">
        <v>0</v>
      </c>
      <c r="BD116" s="142">
        <v>0</v>
      </c>
      <c r="BE116" s="142">
        <v>0</v>
      </c>
      <c r="BF116" s="142">
        <v>0</v>
      </c>
      <c r="BG116" s="142">
        <v>0</v>
      </c>
      <c r="BH116" s="142">
        <v>0</v>
      </c>
      <c r="BI116" s="314">
        <v>10000000000</v>
      </c>
      <c r="BJ116" s="168"/>
      <c r="BK116" s="142">
        <v>11</v>
      </c>
      <c r="BM116">
        <v>10000000000</v>
      </c>
      <c r="BN116" s="142">
        <v>11</v>
      </c>
      <c r="BO116" s="142">
        <v>1</v>
      </c>
      <c r="BP116" s="142" t="s">
        <v>30</v>
      </c>
      <c r="BQ116" s="147">
        <v>24</v>
      </c>
      <c r="BR116" s="147"/>
      <c r="BS116" s="147"/>
      <c r="BT116" s="147"/>
      <c r="BU116">
        <v>20000</v>
      </c>
      <c r="BV116">
        <v>20000</v>
      </c>
      <c r="BW116" s="147">
        <v>5</v>
      </c>
      <c r="BX116" s="150" t="s">
        <v>30</v>
      </c>
      <c r="BY116" s="150" t="s">
        <v>30</v>
      </c>
      <c r="CC116" s="147"/>
    </row>
    <row r="117" spans="35:81" hidden="1">
      <c r="AI117" s="142" t="s">
        <v>30</v>
      </c>
      <c r="AJ117" s="142">
        <v>0</v>
      </c>
      <c r="AK117" s="142">
        <v>0</v>
      </c>
      <c r="AL117" s="142">
        <v>0</v>
      </c>
      <c r="AM117" s="142">
        <v>0</v>
      </c>
      <c r="AN117" s="142">
        <v>0</v>
      </c>
      <c r="AO117" s="142">
        <v>0</v>
      </c>
      <c r="AP117" s="142">
        <v>0</v>
      </c>
      <c r="AQ117" s="151" t="s">
        <v>30</v>
      </c>
      <c r="AR117" s="119">
        <v>0</v>
      </c>
      <c r="AS117" s="152">
        <v>0</v>
      </c>
      <c r="AT117" s="142">
        <v>0</v>
      </c>
      <c r="AU117" s="142">
        <v>0</v>
      </c>
      <c r="AV117" s="142">
        <v>0</v>
      </c>
      <c r="AW117" s="142">
        <v>0</v>
      </c>
      <c r="AX117" s="145">
        <v>0</v>
      </c>
      <c r="AY117" s="150">
        <v>0</v>
      </c>
      <c r="AZ117" s="143">
        <v>25</v>
      </c>
      <c r="BA117" s="142">
        <v>999</v>
      </c>
      <c r="BB117" s="142" t="s">
        <v>30</v>
      </c>
      <c r="BC117" s="142">
        <v>0</v>
      </c>
      <c r="BD117" s="142">
        <v>0</v>
      </c>
      <c r="BE117" s="142">
        <v>0</v>
      </c>
      <c r="BF117" s="142">
        <v>0</v>
      </c>
      <c r="BG117" s="142">
        <v>0</v>
      </c>
      <c r="BH117" s="142">
        <v>0</v>
      </c>
      <c r="BI117" s="314">
        <v>10000000000</v>
      </c>
      <c r="BJ117" s="168"/>
      <c r="BK117" s="142">
        <v>11</v>
      </c>
      <c r="BM117">
        <v>10000000000</v>
      </c>
      <c r="BN117" s="142">
        <v>11</v>
      </c>
      <c r="BO117" s="142">
        <v>1</v>
      </c>
      <c r="BP117" s="142" t="s">
        <v>30</v>
      </c>
      <c r="BQ117" s="147">
        <v>25</v>
      </c>
      <c r="BR117" s="147"/>
      <c r="BS117" s="147"/>
      <c r="BT117" s="147"/>
      <c r="BU117">
        <v>20000</v>
      </c>
      <c r="BV117">
        <v>20000</v>
      </c>
      <c r="BW117" s="147">
        <v>5</v>
      </c>
      <c r="BX117" s="150" t="s">
        <v>30</v>
      </c>
      <c r="BY117" s="150" t="s">
        <v>30</v>
      </c>
      <c r="CC117" s="147"/>
    </row>
    <row r="118" spans="35:81" hidden="1">
      <c r="AI118" s="142" t="s">
        <v>30</v>
      </c>
      <c r="AJ118" s="142">
        <v>0</v>
      </c>
      <c r="AK118" s="142">
        <v>0</v>
      </c>
      <c r="AL118" s="142">
        <v>0</v>
      </c>
      <c r="AM118" s="142">
        <v>0</v>
      </c>
      <c r="AN118" s="142">
        <v>0</v>
      </c>
      <c r="AO118" s="142">
        <v>0</v>
      </c>
      <c r="AP118" s="142">
        <v>0</v>
      </c>
      <c r="AQ118" s="151" t="s">
        <v>30</v>
      </c>
      <c r="AR118" s="119">
        <v>0</v>
      </c>
      <c r="AS118" s="152">
        <v>0</v>
      </c>
      <c r="AT118" s="142">
        <v>0</v>
      </c>
      <c r="AU118" s="142">
        <v>0</v>
      </c>
      <c r="AV118" s="142">
        <v>0</v>
      </c>
      <c r="AW118" s="142">
        <v>0</v>
      </c>
      <c r="AX118" s="145">
        <v>0</v>
      </c>
      <c r="AY118" s="150">
        <v>0</v>
      </c>
      <c r="AZ118" s="143">
        <v>26</v>
      </c>
      <c r="BA118" s="142">
        <v>999</v>
      </c>
      <c r="BB118" s="142" t="s">
        <v>30</v>
      </c>
      <c r="BC118" s="142">
        <v>0</v>
      </c>
      <c r="BD118" s="142">
        <v>0</v>
      </c>
      <c r="BE118" s="142">
        <v>0</v>
      </c>
      <c r="BF118" s="142">
        <v>0</v>
      </c>
      <c r="BG118" s="142">
        <v>0</v>
      </c>
      <c r="BH118" s="142">
        <v>0</v>
      </c>
      <c r="BI118" s="314">
        <v>10000000000</v>
      </c>
      <c r="BJ118" s="168"/>
      <c r="BK118" s="142">
        <v>11</v>
      </c>
      <c r="BM118">
        <v>10000000000</v>
      </c>
      <c r="BN118" s="142">
        <v>11</v>
      </c>
      <c r="BO118" s="142">
        <v>1</v>
      </c>
      <c r="BP118" s="142" t="s">
        <v>30</v>
      </c>
      <c r="BQ118" s="147">
        <v>26</v>
      </c>
      <c r="BR118" s="147"/>
      <c r="BS118" s="147"/>
      <c r="BT118" s="147"/>
      <c r="BU118">
        <v>20000</v>
      </c>
      <c r="BV118">
        <v>20000</v>
      </c>
      <c r="BW118" s="147">
        <v>5</v>
      </c>
      <c r="BX118" s="150" t="s">
        <v>30</v>
      </c>
      <c r="BY118" s="150" t="s">
        <v>30</v>
      </c>
      <c r="CC118" s="147"/>
    </row>
    <row r="119" spans="35:81" hidden="1">
      <c r="AI119" s="142" t="s">
        <v>30</v>
      </c>
      <c r="AJ119" s="142">
        <v>0</v>
      </c>
      <c r="AK119" s="142">
        <v>0</v>
      </c>
      <c r="AL119" s="142">
        <v>0</v>
      </c>
      <c r="AM119" s="142">
        <v>0</v>
      </c>
      <c r="AN119" s="142">
        <v>0</v>
      </c>
      <c r="AO119" s="142">
        <v>0</v>
      </c>
      <c r="AP119" s="142">
        <v>0</v>
      </c>
      <c r="AQ119" s="151" t="s">
        <v>30</v>
      </c>
      <c r="AR119" s="119">
        <v>0</v>
      </c>
      <c r="AS119" s="152">
        <v>0</v>
      </c>
      <c r="AT119" s="142">
        <v>0</v>
      </c>
      <c r="AU119" s="142">
        <v>0</v>
      </c>
      <c r="AV119" s="142">
        <v>0</v>
      </c>
      <c r="AW119" s="142">
        <v>0</v>
      </c>
      <c r="AX119" s="145">
        <v>0</v>
      </c>
      <c r="AY119" s="150">
        <v>0</v>
      </c>
      <c r="AZ119" s="143">
        <v>27</v>
      </c>
      <c r="BA119" s="142">
        <v>999</v>
      </c>
      <c r="BB119" s="142" t="s">
        <v>30</v>
      </c>
      <c r="BC119" s="142">
        <v>0</v>
      </c>
      <c r="BD119" s="142">
        <v>0</v>
      </c>
      <c r="BE119" s="142">
        <v>0</v>
      </c>
      <c r="BF119" s="142">
        <v>0</v>
      </c>
      <c r="BG119" s="142">
        <v>0</v>
      </c>
      <c r="BH119" s="142">
        <v>0</v>
      </c>
      <c r="BI119" s="314">
        <v>10000000000</v>
      </c>
      <c r="BJ119" s="168"/>
      <c r="BK119" s="142">
        <v>11</v>
      </c>
      <c r="BM119">
        <v>10000000000</v>
      </c>
      <c r="BN119" s="142">
        <v>11</v>
      </c>
      <c r="BO119" s="142">
        <v>1</v>
      </c>
      <c r="BP119" s="142" t="s">
        <v>30</v>
      </c>
      <c r="BQ119" s="147">
        <v>27</v>
      </c>
      <c r="BR119" s="147"/>
      <c r="BS119" s="147"/>
      <c r="BT119" s="147"/>
      <c r="BU119">
        <v>20000</v>
      </c>
      <c r="BV119">
        <v>20000</v>
      </c>
      <c r="BW119" s="147">
        <v>5</v>
      </c>
      <c r="BX119" s="150" t="s">
        <v>30</v>
      </c>
      <c r="BY119" s="150" t="s">
        <v>30</v>
      </c>
      <c r="CC119" s="147"/>
    </row>
    <row r="120" spans="35:81" hidden="1">
      <c r="AI120" s="142" t="s">
        <v>30</v>
      </c>
      <c r="AJ120" s="142">
        <v>0</v>
      </c>
      <c r="AK120" s="142">
        <v>0</v>
      </c>
      <c r="AL120" s="142">
        <v>0</v>
      </c>
      <c r="AM120" s="142">
        <v>0</v>
      </c>
      <c r="AN120" s="142">
        <v>0</v>
      </c>
      <c r="AO120" s="142">
        <v>0</v>
      </c>
      <c r="AP120" s="142">
        <v>0</v>
      </c>
      <c r="AQ120" s="151" t="s">
        <v>30</v>
      </c>
      <c r="AR120" s="119">
        <v>0</v>
      </c>
      <c r="AS120" s="152">
        <v>0</v>
      </c>
      <c r="AT120" s="142">
        <v>0</v>
      </c>
      <c r="AU120" s="142">
        <v>0</v>
      </c>
      <c r="AV120" s="142">
        <v>0</v>
      </c>
      <c r="AW120" s="142">
        <v>0</v>
      </c>
      <c r="AX120" s="145">
        <v>0</v>
      </c>
      <c r="AY120" s="150">
        <v>0</v>
      </c>
      <c r="AZ120" s="143">
        <v>28</v>
      </c>
      <c r="BA120" s="142">
        <v>999</v>
      </c>
      <c r="BB120" s="142" t="s">
        <v>30</v>
      </c>
      <c r="BC120" s="142">
        <v>0</v>
      </c>
      <c r="BD120" s="142">
        <v>0</v>
      </c>
      <c r="BE120" s="142">
        <v>0</v>
      </c>
      <c r="BF120" s="142">
        <v>0</v>
      </c>
      <c r="BG120" s="142">
        <v>0</v>
      </c>
      <c r="BH120" s="142">
        <v>0</v>
      </c>
      <c r="BI120" s="314">
        <v>10000000000</v>
      </c>
      <c r="BJ120" s="168"/>
      <c r="BK120" s="142">
        <v>11</v>
      </c>
      <c r="BM120">
        <v>10000000000</v>
      </c>
      <c r="BN120" s="142">
        <v>11</v>
      </c>
      <c r="BO120" s="142">
        <v>1</v>
      </c>
      <c r="BP120" s="142" t="s">
        <v>30</v>
      </c>
      <c r="BQ120" s="147">
        <v>28</v>
      </c>
      <c r="BR120" s="147"/>
      <c r="BS120" s="147"/>
      <c r="BT120" s="147"/>
      <c r="BU120">
        <v>20000</v>
      </c>
      <c r="BV120">
        <v>20000</v>
      </c>
      <c r="BW120" s="147">
        <v>5</v>
      </c>
      <c r="BX120" s="150" t="s">
        <v>30</v>
      </c>
      <c r="BY120" s="150" t="s">
        <v>30</v>
      </c>
      <c r="CC120" s="147"/>
    </row>
    <row r="121" spans="35:81" hidden="1">
      <c r="AI121" s="142" t="s">
        <v>30</v>
      </c>
      <c r="AJ121" s="142">
        <v>0</v>
      </c>
      <c r="AK121" s="142">
        <v>0</v>
      </c>
      <c r="AL121" s="142">
        <v>0</v>
      </c>
      <c r="AM121" s="142">
        <v>0</v>
      </c>
      <c r="AN121" s="142">
        <v>0</v>
      </c>
      <c r="AO121" s="142">
        <v>0</v>
      </c>
      <c r="AP121" s="142">
        <v>0</v>
      </c>
      <c r="AQ121" s="151" t="s">
        <v>30</v>
      </c>
      <c r="AR121" s="119">
        <v>0</v>
      </c>
      <c r="AS121" s="152">
        <v>0</v>
      </c>
      <c r="AT121" s="142">
        <v>0</v>
      </c>
      <c r="AU121" s="142">
        <v>0</v>
      </c>
      <c r="AV121" s="142">
        <v>0</v>
      </c>
      <c r="AW121" s="142">
        <v>0</v>
      </c>
      <c r="AX121" s="145">
        <v>0</v>
      </c>
      <c r="AY121" s="150">
        <v>0</v>
      </c>
      <c r="AZ121" s="143">
        <v>29</v>
      </c>
      <c r="BA121" s="142">
        <v>999</v>
      </c>
      <c r="BB121" s="142" t="s">
        <v>30</v>
      </c>
      <c r="BC121" s="142">
        <v>0</v>
      </c>
      <c r="BD121" s="142">
        <v>0</v>
      </c>
      <c r="BE121" s="142">
        <v>0</v>
      </c>
      <c r="BF121" s="142">
        <v>0</v>
      </c>
      <c r="BG121" s="142">
        <v>0</v>
      </c>
      <c r="BH121" s="142">
        <v>0</v>
      </c>
      <c r="BI121" s="314">
        <v>10000000000</v>
      </c>
      <c r="BJ121" s="168"/>
      <c r="BK121" s="142">
        <v>11</v>
      </c>
      <c r="BM121">
        <v>10000000000</v>
      </c>
      <c r="BN121" s="142">
        <v>11</v>
      </c>
      <c r="BO121" s="142">
        <v>1</v>
      </c>
      <c r="BP121" s="142" t="s">
        <v>30</v>
      </c>
      <c r="BQ121" s="147">
        <v>29</v>
      </c>
      <c r="BR121" s="147"/>
      <c r="BS121" s="147"/>
      <c r="BT121" s="147"/>
      <c r="BU121">
        <v>20000</v>
      </c>
      <c r="BV121">
        <v>20000</v>
      </c>
      <c r="BW121" s="147">
        <v>5</v>
      </c>
      <c r="BX121" s="150" t="s">
        <v>30</v>
      </c>
      <c r="BY121" s="150" t="s">
        <v>30</v>
      </c>
      <c r="CC121" s="147"/>
    </row>
    <row r="122" spans="35:81" hidden="1">
      <c r="AI122" s="142" t="s">
        <v>30</v>
      </c>
      <c r="AJ122" s="142">
        <v>0</v>
      </c>
      <c r="AK122" s="142">
        <v>0</v>
      </c>
      <c r="AL122" s="142">
        <v>0</v>
      </c>
      <c r="AM122" s="142">
        <v>0</v>
      </c>
      <c r="AN122" s="142">
        <v>0</v>
      </c>
      <c r="AO122" s="142">
        <v>0</v>
      </c>
      <c r="AP122" s="142">
        <v>0</v>
      </c>
      <c r="AQ122" s="151" t="s">
        <v>30</v>
      </c>
      <c r="AR122" s="119">
        <v>0</v>
      </c>
      <c r="AS122" s="152">
        <v>0</v>
      </c>
      <c r="AT122" s="142">
        <v>0</v>
      </c>
      <c r="AU122" s="142">
        <v>0</v>
      </c>
      <c r="AV122" s="142">
        <v>0</v>
      </c>
      <c r="AW122" s="142">
        <v>0</v>
      </c>
      <c r="AX122" s="145">
        <v>0</v>
      </c>
      <c r="AY122" s="150">
        <v>0</v>
      </c>
      <c r="AZ122" s="143">
        <v>30</v>
      </c>
      <c r="BA122" s="142">
        <v>999</v>
      </c>
      <c r="BB122" s="142" t="s">
        <v>30</v>
      </c>
      <c r="BC122" s="142">
        <v>0</v>
      </c>
      <c r="BD122" s="142">
        <v>0</v>
      </c>
      <c r="BE122" s="142">
        <v>0</v>
      </c>
      <c r="BF122" s="142">
        <v>0</v>
      </c>
      <c r="BG122" s="142">
        <v>0</v>
      </c>
      <c r="BH122" s="142">
        <v>0</v>
      </c>
      <c r="BI122" s="314">
        <v>10000000000</v>
      </c>
      <c r="BJ122" s="168"/>
      <c r="BK122" s="142">
        <v>11</v>
      </c>
      <c r="BM122">
        <v>10000000000</v>
      </c>
      <c r="BN122" s="142">
        <v>11</v>
      </c>
      <c r="BO122" s="142">
        <v>1</v>
      </c>
      <c r="BP122" s="142" t="s">
        <v>30</v>
      </c>
      <c r="BQ122" s="147">
        <v>30</v>
      </c>
      <c r="BR122" s="147"/>
      <c r="BS122" s="147"/>
      <c r="BT122" s="147"/>
      <c r="BU122">
        <v>20000</v>
      </c>
      <c r="BV122">
        <v>20000</v>
      </c>
      <c r="BW122" s="147">
        <v>5</v>
      </c>
      <c r="BX122" s="150" t="s">
        <v>30</v>
      </c>
      <c r="BY122" s="150" t="s">
        <v>30</v>
      </c>
      <c r="CC122" s="147"/>
    </row>
    <row r="123" spans="35:81" hidden="1">
      <c r="AI123" s="142" t="s">
        <v>30</v>
      </c>
      <c r="AJ123" s="142">
        <v>0</v>
      </c>
      <c r="AK123" s="142">
        <v>0</v>
      </c>
      <c r="AL123" s="142">
        <v>0</v>
      </c>
      <c r="AM123" s="142">
        <v>0</v>
      </c>
      <c r="AN123" s="142">
        <v>0</v>
      </c>
      <c r="AO123" s="142">
        <v>0</v>
      </c>
      <c r="AP123" s="142">
        <v>0</v>
      </c>
      <c r="AQ123" s="151" t="s">
        <v>30</v>
      </c>
      <c r="AR123" s="119">
        <v>0</v>
      </c>
      <c r="AS123" s="152">
        <v>0</v>
      </c>
      <c r="AT123" s="142">
        <v>0</v>
      </c>
      <c r="AU123" s="142">
        <v>0</v>
      </c>
      <c r="AV123" s="142">
        <v>0</v>
      </c>
      <c r="AW123" s="142">
        <v>0</v>
      </c>
      <c r="AX123" s="145">
        <v>0</v>
      </c>
      <c r="AY123" s="150">
        <v>0</v>
      </c>
      <c r="AZ123" s="143">
        <v>31</v>
      </c>
      <c r="BA123" s="142">
        <v>999</v>
      </c>
      <c r="BB123" s="142" t="s">
        <v>30</v>
      </c>
      <c r="BC123" s="142">
        <v>0</v>
      </c>
      <c r="BD123" s="142">
        <v>0</v>
      </c>
      <c r="BE123" s="142">
        <v>0</v>
      </c>
      <c r="BF123" s="142">
        <v>0</v>
      </c>
      <c r="BG123" s="142">
        <v>0</v>
      </c>
      <c r="BH123" s="142">
        <v>0</v>
      </c>
      <c r="BI123" s="314">
        <v>10000000000</v>
      </c>
      <c r="BJ123" s="168"/>
      <c r="BK123" s="142">
        <v>11</v>
      </c>
      <c r="BM123">
        <v>10000000000</v>
      </c>
      <c r="BN123" s="142">
        <v>11</v>
      </c>
      <c r="BO123" s="142">
        <v>1</v>
      </c>
      <c r="BP123" s="142" t="s">
        <v>30</v>
      </c>
      <c r="BQ123" s="147">
        <v>31</v>
      </c>
      <c r="BR123" s="147"/>
      <c r="BS123" s="147"/>
      <c r="BT123" s="147"/>
      <c r="BU123">
        <v>20000</v>
      </c>
      <c r="BV123">
        <v>20000</v>
      </c>
      <c r="BW123" s="147">
        <v>5</v>
      </c>
      <c r="BX123" s="150" t="s">
        <v>30</v>
      </c>
      <c r="BY123" s="150" t="s">
        <v>30</v>
      </c>
      <c r="CC123" s="147"/>
    </row>
    <row r="124" spans="35:81" hidden="1">
      <c r="AI124" s="142" t="s">
        <v>30</v>
      </c>
      <c r="AJ124" s="142">
        <v>0</v>
      </c>
      <c r="AK124" s="142">
        <v>0</v>
      </c>
      <c r="AL124" s="142">
        <v>0</v>
      </c>
      <c r="AM124" s="142">
        <v>0</v>
      </c>
      <c r="AN124" s="142">
        <v>0</v>
      </c>
      <c r="AO124" s="142">
        <v>0</v>
      </c>
      <c r="AP124" s="142">
        <v>0</v>
      </c>
      <c r="AQ124" s="151" t="s">
        <v>30</v>
      </c>
      <c r="AR124" s="119">
        <v>0</v>
      </c>
      <c r="AS124" s="152">
        <v>0</v>
      </c>
      <c r="AT124" s="142">
        <v>0</v>
      </c>
      <c r="AU124" s="142">
        <v>0</v>
      </c>
      <c r="AV124" s="142">
        <v>0</v>
      </c>
      <c r="AW124" s="142">
        <v>0</v>
      </c>
      <c r="AX124" s="145">
        <v>0</v>
      </c>
      <c r="AY124" s="150">
        <v>0</v>
      </c>
      <c r="AZ124" s="143">
        <v>32</v>
      </c>
      <c r="BA124" s="142">
        <v>999</v>
      </c>
      <c r="BB124" s="142" t="s">
        <v>30</v>
      </c>
      <c r="BC124" s="142">
        <v>0</v>
      </c>
      <c r="BD124" s="142">
        <v>0</v>
      </c>
      <c r="BE124" s="142">
        <v>0</v>
      </c>
      <c r="BF124" s="142">
        <v>0</v>
      </c>
      <c r="BG124" s="142">
        <v>0</v>
      </c>
      <c r="BH124" s="142">
        <v>0</v>
      </c>
      <c r="BI124" s="314">
        <v>10000000000</v>
      </c>
      <c r="BJ124" s="168"/>
      <c r="BK124" s="142">
        <v>11</v>
      </c>
      <c r="BM124">
        <v>10000000000</v>
      </c>
      <c r="BN124" s="142">
        <v>11</v>
      </c>
      <c r="BO124" s="142">
        <v>1</v>
      </c>
      <c r="BP124" s="142" t="s">
        <v>30</v>
      </c>
      <c r="BQ124" s="147">
        <v>32</v>
      </c>
      <c r="BR124" s="147"/>
      <c r="BS124" s="147"/>
      <c r="BT124" s="147"/>
      <c r="BU124">
        <v>20000</v>
      </c>
      <c r="BV124">
        <v>20000</v>
      </c>
      <c r="BW124" s="147">
        <v>5</v>
      </c>
      <c r="BX124" s="150" t="s">
        <v>30</v>
      </c>
      <c r="BY124" s="150" t="s">
        <v>30</v>
      </c>
      <c r="CC124" s="147"/>
    </row>
    <row r="125" spans="35:81" hidden="1"/>
    <row r="126" spans="35:81" hidden="1"/>
    <row r="127" spans="35:81" hidden="1"/>
    <row r="128" spans="35:81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69">
    <mergeCell ref="BI123:BJ123"/>
    <mergeCell ref="BI124:BJ124"/>
    <mergeCell ref="BI114:BJ114"/>
    <mergeCell ref="BI115:BJ115"/>
    <mergeCell ref="BI116:BJ116"/>
    <mergeCell ref="BI117:BJ117"/>
    <mergeCell ref="BI118:BJ118"/>
    <mergeCell ref="BI119:BJ119"/>
    <mergeCell ref="BI120:BJ120"/>
    <mergeCell ref="BI121:BJ121"/>
    <mergeCell ref="BI122:BJ122"/>
    <mergeCell ref="BI105:BJ105"/>
    <mergeCell ref="BI106:BJ106"/>
    <mergeCell ref="BI107:BJ107"/>
    <mergeCell ref="BI108:BJ108"/>
    <mergeCell ref="BI109:BJ109"/>
    <mergeCell ref="BI110:BJ110"/>
    <mergeCell ref="BI111:BJ111"/>
    <mergeCell ref="BI112:BJ112"/>
    <mergeCell ref="BI113:BJ113"/>
    <mergeCell ref="BI96:BJ96"/>
    <mergeCell ref="BI97:BJ97"/>
    <mergeCell ref="BI98:BJ98"/>
    <mergeCell ref="BI99:BJ99"/>
    <mergeCell ref="BI100:BJ100"/>
    <mergeCell ref="BI101:BJ101"/>
    <mergeCell ref="BI102:BJ102"/>
    <mergeCell ref="BI103:BJ103"/>
    <mergeCell ref="BI104:BJ104"/>
    <mergeCell ref="BI94:BJ94"/>
    <mergeCell ref="BI95:BJ95"/>
    <mergeCell ref="AQ88:AQ92"/>
    <mergeCell ref="AS88:AS92"/>
    <mergeCell ref="AT88:AT92"/>
    <mergeCell ref="AU88:AU92"/>
    <mergeCell ref="AV88:AV92"/>
    <mergeCell ref="AW88:AW92"/>
    <mergeCell ref="AQ87:AW87"/>
    <mergeCell ref="AZ87:BG87"/>
    <mergeCell ref="AR88:AR92"/>
    <mergeCell ref="AY88:AY92"/>
    <mergeCell ref="GJ88:GJ92"/>
    <mergeCell ref="GK88:GK92"/>
    <mergeCell ref="BI93:BJ93"/>
    <mergeCell ref="BI92:BJ92"/>
    <mergeCell ref="AX88:AX92"/>
    <mergeCell ref="AP88:AP92"/>
    <mergeCell ref="GL88:GL92"/>
    <mergeCell ref="BB88:BB92"/>
    <mergeCell ref="BC88:BC92"/>
    <mergeCell ref="BD88:BD92"/>
    <mergeCell ref="BE88:BE92"/>
    <mergeCell ref="BF88:BF92"/>
    <mergeCell ref="BG88:BG92"/>
    <mergeCell ref="BH88:BH92"/>
    <mergeCell ref="CA91:CB91"/>
    <mergeCell ref="CE88:CG88"/>
    <mergeCell ref="GF88:GF92"/>
    <mergeCell ref="GG88:GG92"/>
    <mergeCell ref="GH88:GH92"/>
    <mergeCell ref="GI88:GI92"/>
    <mergeCell ref="AO88:AO92"/>
    <mergeCell ref="AN88:AN92"/>
    <mergeCell ref="AM88:AM92"/>
    <mergeCell ref="AL88:AL92"/>
    <mergeCell ref="AK88:AK92"/>
    <mergeCell ref="AJ88:AJ92"/>
    <mergeCell ref="AI88:AI92"/>
    <mergeCell ref="S87:AO87"/>
    <mergeCell ref="AJ75:AJ79"/>
    <mergeCell ref="AK75:AK79"/>
    <mergeCell ref="AL75:AL79"/>
    <mergeCell ref="AM75:AM79"/>
    <mergeCell ref="AN75:AN79"/>
    <mergeCell ref="AJ74:AN74"/>
    <mergeCell ref="AI75:AI79"/>
    <mergeCell ref="AO75:AO79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CA84:CB84"/>
    <mergeCell ref="CA85:CB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3" customWidth="1"/>
    <col min="2" max="2" width="7.140625" style="83" customWidth="1"/>
    <col min="3" max="3" width="9.140625" style="83" customWidth="1"/>
    <col min="4" max="4" width="10" style="83" customWidth="1"/>
    <col min="5" max="5" width="9.140625" style="83"/>
    <col min="6" max="6" width="10.7109375" style="83" customWidth="1"/>
    <col min="7" max="7" width="4.140625" style="83" customWidth="1"/>
    <col min="8" max="8" width="9.140625" style="83"/>
    <col min="9" max="9" width="11.42578125" style="83" bestFit="1" customWidth="1"/>
    <col min="10" max="10" width="9.140625" style="83"/>
    <col min="11" max="11" width="10.7109375" style="83" customWidth="1"/>
  </cols>
  <sheetData>
    <row r="1" spans="1:19" ht="45">
      <c r="B1" s="319" t="str">
        <f>[1]List1!$A$274</f>
        <v>Informační tabule</v>
      </c>
      <c r="C1" s="319"/>
      <c r="D1" s="319"/>
      <c r="E1" s="319"/>
      <c r="F1" s="319"/>
      <c r="G1" s="319"/>
      <c r="H1" s="319"/>
      <c r="I1" s="319"/>
      <c r="J1" s="319"/>
      <c r="K1" s="319"/>
    </row>
    <row r="3" spans="1:19" ht="15.75">
      <c r="B3" s="320" t="e">
        <f>#REF!</f>
        <v>#REF!</v>
      </c>
      <c r="C3" s="320"/>
      <c r="D3" s="320"/>
      <c r="E3" s="320"/>
      <c r="F3" s="138" t="e">
        <f>#REF!</f>
        <v>#REF!</v>
      </c>
      <c r="G3" s="138"/>
      <c r="H3" s="139"/>
      <c r="I3" s="140" t="e">
        <f>#REF!</f>
        <v>#REF!</v>
      </c>
      <c r="J3" s="160" t="e">
        <f>#REF!</f>
        <v>#REF!</v>
      </c>
      <c r="P3" t="e">
        <f>B5</f>
        <v>#REF!</v>
      </c>
    </row>
    <row r="4" spans="1:19" ht="15.75">
      <c r="B4" s="160"/>
      <c r="C4" s="160"/>
      <c r="D4" s="160"/>
      <c r="E4" s="160"/>
      <c r="F4" s="138"/>
      <c r="G4" s="138"/>
      <c r="H4" s="139"/>
      <c r="I4" s="140"/>
      <c r="J4" s="160"/>
    </row>
    <row r="5" spans="1:19" ht="15.75">
      <c r="A5" s="166" t="e">
        <f>#REF!</f>
        <v>#REF!</v>
      </c>
      <c r="B5" s="160" t="e">
        <f>CONCATENATE((J3*10000+A5)," ",#REF!," kolo ",#REF!," ",#REF!)</f>
        <v>#REF!</v>
      </c>
      <c r="C5" s="160"/>
      <c r="D5" s="160"/>
      <c r="E5" s="160"/>
      <c r="F5" s="138"/>
      <c r="G5" s="138"/>
      <c r="H5" s="139" t="e">
        <f>CONCATENATE(#REF!)</f>
        <v>#REF!</v>
      </c>
      <c r="I5" s="140"/>
      <c r="J5" s="160" t="e">
        <f>CONCATENATE(#REF!)</f>
        <v>#REF!</v>
      </c>
      <c r="Q5" s="164"/>
      <c r="R5" s="161"/>
      <c r="S5" s="162"/>
    </row>
    <row r="7" spans="1:19" ht="25.5">
      <c r="A7" s="72" t="e">
        <f>#REF!</f>
        <v>#REF!</v>
      </c>
      <c r="B7" s="83" t="e">
        <f>#REF!</f>
        <v>#REF!</v>
      </c>
      <c r="C7" s="168" t="e">
        <f>#REF!</f>
        <v>#REF!</v>
      </c>
      <c r="D7" s="168"/>
      <c r="E7" s="168"/>
      <c r="F7" s="168"/>
      <c r="H7" s="168" t="e">
        <f>#REF!</f>
        <v>#REF!</v>
      </c>
      <c r="I7" s="168"/>
      <c r="J7" s="168"/>
      <c r="K7" s="168"/>
      <c r="Q7" s="163"/>
    </row>
    <row r="8" spans="1:19">
      <c r="A8" s="72"/>
      <c r="C8" s="157"/>
      <c r="D8" s="157"/>
      <c r="E8" s="157"/>
      <c r="F8" s="157"/>
      <c r="H8" s="157"/>
      <c r="I8" s="157"/>
      <c r="J8" s="157"/>
      <c r="K8" s="157"/>
    </row>
    <row r="9" spans="1:19" ht="15.75" customHeight="1">
      <c r="A9" s="157" t="e">
        <f>IF(#REF!="x",#REF!,(#REF!))</f>
        <v>#REF!</v>
      </c>
      <c r="B9" s="157" t="e">
        <f>IF(A9="","",(#REF!))</f>
        <v>#REF!</v>
      </c>
      <c r="C9" s="321" t="e">
        <f>IF(#REF!="x",'Tabulka finále'!A32,((IF(A9="",$O$7,(#REF!)))))</f>
        <v>#REF!</v>
      </c>
      <c r="D9" s="321"/>
      <c r="E9" s="321"/>
      <c r="F9" s="159" t="e">
        <f>IF(#REF!="x","",IF(A9="",$O$7,(#REF!)))</f>
        <v>#REF!</v>
      </c>
      <c r="G9" s="159"/>
      <c r="H9" s="321" t="e">
        <f>IF(#REF!="x","",IF(A9="",$O$7,(#REF!)))</f>
        <v>#REF!</v>
      </c>
      <c r="I9" s="321"/>
      <c r="J9" s="321"/>
      <c r="K9" s="159" t="e">
        <f>IF(#REF!="x","",IF(A9="",$O$7,(#REF!)))</f>
        <v>#REF!</v>
      </c>
    </row>
    <row r="10" spans="1:19" ht="15.75" customHeight="1">
      <c r="A10" s="157" t="e">
        <f>#REF!</f>
        <v>#REF!</v>
      </c>
      <c r="B10" s="157" t="e">
        <f>IF(A10="","",(#REF!))</f>
        <v>#REF!</v>
      </c>
      <c r="C10" s="321" t="e">
        <f>IF('Tabulka finále'!Q42="","",(IF('Tabulka finále'!Q32="","",(IF(#REF!="x",'Tabulka finále'!A36,IF(A10="",$O$7,(#REF!)))))))</f>
        <v>#REF!</v>
      </c>
      <c r="D10" s="321"/>
      <c r="E10" s="321"/>
      <c r="F10" s="159" t="e">
        <f>IF('Tabulka finále'!Q42="","",(IF('Tabulka finále'!Q32="","",(IF(#REF!="x",'Tabulka finále'!B36,IF(A10="",$O$7,(#REF!)))))))</f>
        <v>#REF!</v>
      </c>
      <c r="G10" s="159"/>
      <c r="H10" s="321" t="e">
        <f>IF('Tabulka finále'!Q42="","",(IF('Tabulka finále'!Q32="","",(IF(#REF!="x",'Tabulka finále'!A38,IF(A10="",$O$7,(#REF!)))))))</f>
        <v>#REF!</v>
      </c>
      <c r="I10" s="321"/>
      <c r="J10" s="321"/>
      <c r="K10" s="159" t="e">
        <f>IF('Tabulka finále'!Q42="","",(IF('Tabulka finále'!Q32="","",(IF(#REF!="x",'Tabulka finále'!B38,IF(A10="",$O$7,(#REF!)))))))</f>
        <v>#REF!</v>
      </c>
    </row>
    <row r="11" spans="1:19" ht="15.75" customHeight="1">
      <c r="A11" s="157" t="e">
        <f>#REF!</f>
        <v>#REF!</v>
      </c>
      <c r="B11" s="157" t="e">
        <f>IF(A11="","",(#REF!))</f>
        <v>#REF!</v>
      </c>
      <c r="C11" s="321" t="e">
        <f>IF(A11="",$O$7,(#REF!))</f>
        <v>#REF!</v>
      </c>
      <c r="D11" s="321"/>
      <c r="E11" s="321"/>
      <c r="F11" s="159" t="e">
        <f>IF(A11="",$O$7,(#REF!))</f>
        <v>#REF!</v>
      </c>
      <c r="G11" s="159"/>
      <c r="H11" s="321" t="e">
        <f>IF(A11="",$O$7,(#REF!))</f>
        <v>#REF!</v>
      </c>
      <c r="I11" s="321"/>
      <c r="J11" s="321"/>
      <c r="K11" s="159" t="e">
        <f>IF(A11="",$O$7,(#REF!))</f>
        <v>#REF!</v>
      </c>
    </row>
    <row r="12" spans="1:19" ht="15.75" customHeight="1">
      <c r="A12" s="157" t="e">
        <f>IF(#REF!="x",(#REF!+1),(#REF!))</f>
        <v>#REF!</v>
      </c>
      <c r="B12" s="157" t="e">
        <f>IF(A12="","",(#REF!))</f>
        <v>#REF!</v>
      </c>
      <c r="C12" s="321" t="e">
        <f>IF(#REF!="x",'Tabulka finále'!A42,(IF(A12="",$O$7,(#REF!))))</f>
        <v>#REF!</v>
      </c>
      <c r="D12" s="321"/>
      <c r="E12" s="321"/>
      <c r="F12" s="159" t="e">
        <f>IF(#REF!="x","",IF(A12="",$O$7,(#REF!)))</f>
        <v>#REF!</v>
      </c>
      <c r="G12" s="159"/>
      <c r="H12" s="321" t="e">
        <f>IF(#REF!="x","",IF(A12="",$O$7,(#REF!)))</f>
        <v>#REF!</v>
      </c>
      <c r="I12" s="321"/>
      <c r="J12" s="321"/>
      <c r="K12" s="159" t="e">
        <f>IF(#REF!="x","",IF(A12="",$O$7,(#REF!)))</f>
        <v>#REF!</v>
      </c>
    </row>
    <row r="13" spans="1:19" ht="15.75" customHeight="1">
      <c r="A13" s="165" t="e">
        <f>IF(#REF!="x",(#REF!+1),(#REF!))</f>
        <v>#REF!</v>
      </c>
      <c r="B13" s="157" t="e">
        <f>IF(A13="","",(#REF!))</f>
        <v>#REF!</v>
      </c>
      <c r="C13" s="321" t="e">
        <f>IF(#REF!="x",'Tabulka finále'!A43,(IF(A13="",$O$7,(#REF!))))</f>
        <v>#REF!</v>
      </c>
      <c r="D13" s="321"/>
      <c r="E13" s="321"/>
      <c r="F13" s="159" t="e">
        <f>IF('Tabulka finále'!Q42="","",(IF(#REF!="x",'Tabulka finále'!B46,IF(A13="",$O$7,(#REF!)))))</f>
        <v>#REF!</v>
      </c>
      <c r="G13" s="159"/>
      <c r="H13" s="321" t="e">
        <f>IF('Tabulka finále'!Q42="","",(IF(#REF!="x",'Tabulka finále'!A48,IF(A13="",$O$7,(#REF!)))))</f>
        <v>#REF!</v>
      </c>
      <c r="I13" s="321"/>
      <c r="J13" s="321"/>
      <c r="K13" s="159" t="e">
        <f>IF('Tabulka finále'!Q42="","",(IF(#REF!="x",'Tabulka finále'!B48,IF(A13="",$O$7,(#REF!)))))</f>
        <v>#REF!</v>
      </c>
    </row>
    <row r="14" spans="1:19" ht="15.75" customHeight="1">
      <c r="A14" s="165" t="e">
        <f>IF(#REF!="x",(#REF!+1),(#REF!))</f>
        <v>#REF!</v>
      </c>
      <c r="B14" s="157" t="e">
        <f>IF(A14="","",(#REF!))</f>
        <v>#REF!</v>
      </c>
      <c r="C14" s="321" t="e">
        <f>IF(#REF!="x",'Tabulka finále'!A44,(IF(A14="",$O$7,(#REF!))))</f>
        <v>#REF!</v>
      </c>
      <c r="D14" s="321"/>
      <c r="E14" s="321"/>
      <c r="F14" s="159" t="e">
        <f>IF(A14="",$O$7,(#REF!))</f>
        <v>#REF!</v>
      </c>
      <c r="G14" s="159"/>
      <c r="H14" s="321" t="e">
        <f>IF(A14="",$O$7,(#REF!))</f>
        <v>#REF!</v>
      </c>
      <c r="I14" s="321"/>
      <c r="J14" s="321"/>
      <c r="K14" s="159" t="e">
        <f>IF(A14="",$O$7,(#REF!))</f>
        <v>#REF!</v>
      </c>
    </row>
    <row r="15" spans="1:19" ht="15.75" customHeight="1">
      <c r="A15" s="157" t="e">
        <f>IF(#REF!="x",(#REF!+1),#REF!)</f>
        <v>#REF!</v>
      </c>
      <c r="B15" s="157" t="e">
        <f>IF(A15="","",(#REF!))</f>
        <v>#REF!</v>
      </c>
      <c r="C15" s="321" t="e">
        <f>IF(#REF!="x",'Tabulka finále'!A45,(IF(A15="",$O$7,(#REF!))))</f>
        <v>#REF!</v>
      </c>
      <c r="D15" s="321"/>
      <c r="E15" s="321"/>
      <c r="F15" s="159" t="e">
        <f>IF(#REF!="x","",IF(A15="",$O$7,(#REF!)))</f>
        <v>#REF!</v>
      </c>
      <c r="G15" s="159"/>
      <c r="H15" s="321" t="e">
        <f>IF(#REF!="x","",IF(A15="",$O$7,(#REF!)))</f>
        <v>#REF!</v>
      </c>
      <c r="I15" s="321"/>
      <c r="J15" s="321"/>
      <c r="K15" s="159" t="e">
        <f>IF(#REF!="x","",IF(A15="",$O$7,(#REF!)))</f>
        <v>#REF!</v>
      </c>
    </row>
    <row r="16" spans="1:19" ht="15.75" customHeight="1">
      <c r="A16" s="157" t="e">
        <f>#REF!</f>
        <v>#REF!</v>
      </c>
      <c r="B16" s="157" t="e">
        <f>IF(A16="","",(#REF!))</f>
        <v>#REF!</v>
      </c>
      <c r="C16" s="321" t="e">
        <f>IF(#REF!="x",'Tabulka finále'!A46,(IF(A16="",$O$7,(#REF!))))</f>
        <v>#REF!</v>
      </c>
      <c r="D16" s="321"/>
      <c r="E16" s="321"/>
      <c r="F16" s="159" t="e">
        <f>IF(#REF!="x",'Tabulka finále'!B56,IF(A16="",$O$7,(#REF!)))</f>
        <v>#REF!</v>
      </c>
      <c r="G16" s="159"/>
      <c r="H16" s="321" t="e">
        <f>IF(#REF!="x",'Tabulka finále'!A58,IF(A16="",$O$7,(#REF!)))</f>
        <v>#REF!</v>
      </c>
      <c r="I16" s="321"/>
      <c r="J16" s="321"/>
      <c r="K16" s="159" t="e">
        <f>IF(#REF!="x",'Tabulka finále'!B58,IF(A16="",$O$7,(#REF!)))</f>
        <v>#REF!</v>
      </c>
    </row>
    <row r="17" spans="1:11" ht="15.75" customHeight="1">
      <c r="A17" s="157" t="e">
        <f>#REF!</f>
        <v>#REF!</v>
      </c>
      <c r="B17" s="157" t="e">
        <f>IF(A17="","",(#REF!))</f>
        <v>#REF!</v>
      </c>
      <c r="C17" s="321" t="e">
        <f>IF(#REF!="x",'Tabulka finále'!A47,(IF(A17="",$O$7,(#REF!))))</f>
        <v>#REF!</v>
      </c>
      <c r="D17" s="321"/>
      <c r="E17" s="321"/>
      <c r="F17" s="159" t="e">
        <f>IF(A17="",$O$7,(#REF!))</f>
        <v>#REF!</v>
      </c>
      <c r="G17" s="159"/>
      <c r="H17" s="321" t="e">
        <f>IF(A17="",$O$7,(#REF!))</f>
        <v>#REF!</v>
      </c>
      <c r="I17" s="321"/>
      <c r="J17" s="321"/>
      <c r="K17" s="159" t="e">
        <f>IF(A17="",$O$7,(#REF!))</f>
        <v>#REF!</v>
      </c>
    </row>
    <row r="18" spans="1:11" ht="15.75" customHeight="1">
      <c r="A18" s="157" t="e">
        <f>#REF!</f>
        <v>#REF!</v>
      </c>
      <c r="B18" s="157" t="e">
        <f>IF(A18="","",(#REF!))</f>
        <v>#REF!</v>
      </c>
      <c r="C18" s="321" t="e">
        <f>IF(#REF!="x",'Tabulka finále'!A48,(IF(A18="",$O$7,(#REF!))))</f>
        <v>#REF!</v>
      </c>
      <c r="D18" s="321"/>
      <c r="E18" s="321"/>
      <c r="F18" s="159" t="e">
        <f>IF(A18="",$O$7,(#REF!))</f>
        <v>#REF!</v>
      </c>
      <c r="G18" s="159"/>
      <c r="H18" s="321" t="e">
        <f>IF(A18="",$O$7,(#REF!))</f>
        <v>#REF!</v>
      </c>
      <c r="I18" s="321"/>
      <c r="J18" s="321"/>
      <c r="K18" s="159" t="e">
        <f>IF(A18="",$O$7,(#REF!))</f>
        <v>#REF!</v>
      </c>
    </row>
    <row r="19" spans="1:11" ht="15.75" customHeight="1">
      <c r="A19" s="157" t="e">
        <f>#REF!</f>
        <v>#REF!</v>
      </c>
      <c r="B19" s="157" t="e">
        <f>IF(A19="","",(#REF!))</f>
        <v>#REF!</v>
      </c>
      <c r="C19" s="321" t="e">
        <f>IF(#REF!="x",'Tabulka finále'!A49,(IF(A19="",$O$7,(#REF!))))</f>
        <v>#REF!</v>
      </c>
      <c r="D19" s="321"/>
      <c r="E19" s="321"/>
      <c r="F19" s="159" t="e">
        <f>IF(A19="",$O$7,(#REF!))</f>
        <v>#REF!</v>
      </c>
      <c r="G19" s="159"/>
      <c r="H19" s="321" t="e">
        <f>IF(A19="",$O$7,(#REF!))</f>
        <v>#REF!</v>
      </c>
      <c r="I19" s="321"/>
      <c r="J19" s="321"/>
      <c r="K19" s="159" t="e">
        <f>IF(A19="",$O$7,(#REF!))</f>
        <v>#REF!</v>
      </c>
    </row>
    <row r="20" spans="1:11" ht="15.75" customHeight="1">
      <c r="A20" s="157" t="e">
        <f>#REF!</f>
        <v>#REF!</v>
      </c>
      <c r="B20" s="157" t="e">
        <f>IF(A20="","",(#REF!))</f>
        <v>#REF!</v>
      </c>
      <c r="C20" s="321" t="e">
        <f>IF(#REF!="x",'Tabulka finále'!A50,(IF(A20="",$O$7,(#REF!))))</f>
        <v>#REF!</v>
      </c>
      <c r="D20" s="321"/>
      <c r="E20" s="321"/>
      <c r="F20" s="159" t="e">
        <f>IF(A20="",$O$7,(#REF!))</f>
        <v>#REF!</v>
      </c>
      <c r="G20" s="159"/>
      <c r="H20" s="321" t="e">
        <f>IF(A20="",$O$7,(#REF!))</f>
        <v>#REF!</v>
      </c>
      <c r="I20" s="321"/>
      <c r="J20" s="321"/>
      <c r="K20" s="159" t="e">
        <f>IF(A20="",$O$7,(#REF!))</f>
        <v>#REF!</v>
      </c>
    </row>
    <row r="21" spans="1:11" ht="15.75" customHeight="1">
      <c r="A21" s="157" t="e">
        <f>#REF!</f>
        <v>#REF!</v>
      </c>
      <c r="B21" s="157" t="e">
        <f>IF(A21="","",(#REF!))</f>
        <v>#REF!</v>
      </c>
      <c r="C21" s="321" t="e">
        <f>IF(#REF!="x",'Tabulka finále'!A51,(IF(A21="",$O$7,(#REF!))))</f>
        <v>#REF!</v>
      </c>
      <c r="D21" s="321"/>
      <c r="E21" s="321"/>
      <c r="F21" s="159" t="e">
        <f>IF(A21="",$O$7,(#REF!))</f>
        <v>#REF!</v>
      </c>
      <c r="G21" s="159"/>
      <c r="H21" s="321" t="e">
        <f>IF(A21="",$O$7,(#REF!))</f>
        <v>#REF!</v>
      </c>
      <c r="I21" s="321"/>
      <c r="J21" s="321"/>
      <c r="K21" s="159" t="e">
        <f>IF(A21="",$O$7,(#REF!))</f>
        <v>#REF!</v>
      </c>
    </row>
    <row r="22" spans="1:11" ht="15.75" customHeight="1">
      <c r="A22" s="157" t="e">
        <f>#REF!</f>
        <v>#REF!</v>
      </c>
      <c r="B22" s="157" t="e">
        <f>IF(A22="","",(#REF!))</f>
        <v>#REF!</v>
      </c>
      <c r="C22" s="321" t="e">
        <f>IF(#REF!="x",'Tabulka finále'!A52,(IF(A22="",$O$7,(#REF!))))</f>
        <v>#REF!</v>
      </c>
      <c r="D22" s="321"/>
      <c r="E22" s="321"/>
      <c r="F22" s="159" t="e">
        <f>IF(A22="",$O$7,(#REF!))</f>
        <v>#REF!</v>
      </c>
      <c r="G22" s="159"/>
      <c r="H22" s="321" t="e">
        <f>IF(A22="",$O$7,(#REF!))</f>
        <v>#REF!</v>
      </c>
      <c r="I22" s="321"/>
      <c r="J22" s="321"/>
      <c r="K22" s="159" t="e">
        <f>IF(A22="",$O$7,(#REF!))</f>
        <v>#REF!</v>
      </c>
    </row>
    <row r="23" spans="1:11" ht="15.75" customHeight="1">
      <c r="A23" s="157" t="e">
        <f>#REF!</f>
        <v>#REF!</v>
      </c>
      <c r="B23" s="157" t="e">
        <f>IF(A23="","",(#REF!))</f>
        <v>#REF!</v>
      </c>
      <c r="C23" s="321" t="e">
        <f>IF(#REF!="x",'Tabulka finále'!A53,(IF(A23="",$O$7,(#REF!))))</f>
        <v>#REF!</v>
      </c>
      <c r="D23" s="321"/>
      <c r="E23" s="321"/>
      <c r="F23" s="159" t="e">
        <f>IF(A23="",$O$7,(#REF!))</f>
        <v>#REF!</v>
      </c>
      <c r="G23" s="159"/>
      <c r="H23" s="321" t="e">
        <f>IF(A23="",$O$7,(#REF!))</f>
        <v>#REF!</v>
      </c>
      <c r="I23" s="321"/>
      <c r="J23" s="321"/>
      <c r="K23" s="159" t="e">
        <f>IF(A23="",$O$7,(#REF!))</f>
        <v>#REF!</v>
      </c>
    </row>
    <row r="24" spans="1:11" ht="15.75" customHeight="1">
      <c r="A24" s="157" t="e">
        <f>#REF!</f>
        <v>#REF!</v>
      </c>
      <c r="B24" s="157" t="e">
        <f>IF(A24="","",(#REF!))</f>
        <v>#REF!</v>
      </c>
      <c r="C24" s="321" t="e">
        <f>IF(#REF!="x",'Tabulka finále'!A54,(IF(A24="",$O$7,(#REF!))))</f>
        <v>#REF!</v>
      </c>
      <c r="D24" s="321"/>
      <c r="E24" s="321"/>
      <c r="F24" s="159" t="e">
        <f>IF(A24="",$O$7,(#REF!))</f>
        <v>#REF!</v>
      </c>
      <c r="G24" s="159"/>
      <c r="H24" s="321" t="e">
        <f>IF(A24="",$O$7,(#REF!))</f>
        <v>#REF!</v>
      </c>
      <c r="I24" s="321"/>
      <c r="J24" s="321"/>
      <c r="K24" s="159" t="e">
        <f>IF(A24="",$O$7,(#REF!))</f>
        <v>#REF!</v>
      </c>
    </row>
    <row r="25" spans="1:11">
      <c r="B25" s="157"/>
      <c r="C25" s="322"/>
      <c r="D25" s="322"/>
      <c r="E25" s="322"/>
      <c r="F25" s="158"/>
      <c r="G25" s="158"/>
      <c r="H25" s="322"/>
      <c r="I25" s="322"/>
      <c r="J25" s="322"/>
      <c r="K25" s="158"/>
    </row>
    <row r="26" spans="1:11">
      <c r="B26" s="157"/>
      <c r="C26" s="322"/>
      <c r="D26" s="322"/>
      <c r="E26" s="322"/>
      <c r="F26" s="158"/>
      <c r="G26" s="158"/>
      <c r="H26" s="322"/>
      <c r="I26" s="322"/>
      <c r="J26" s="322"/>
      <c r="K26" s="158"/>
    </row>
    <row r="27" spans="1:11">
      <c r="B27" s="157"/>
      <c r="C27" s="322"/>
      <c r="D27" s="322"/>
      <c r="E27" s="322"/>
      <c r="F27" s="158"/>
      <c r="G27" s="158"/>
      <c r="H27" s="322"/>
      <c r="I27" s="322"/>
      <c r="J27" s="322"/>
      <c r="K27" s="158"/>
    </row>
    <row r="28" spans="1:11">
      <c r="B28" s="157"/>
      <c r="C28" s="322"/>
      <c r="D28" s="322"/>
      <c r="E28" s="322"/>
      <c r="F28" s="158"/>
      <c r="G28" s="158"/>
      <c r="H28" s="322"/>
      <c r="I28" s="322"/>
      <c r="J28" s="322"/>
      <c r="K28" s="15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2023-05-13T16:36:54Z</cp:lastPrinted>
  <dcterms:created xsi:type="dcterms:W3CDTF">2002-01-25T08:02:23Z</dcterms:created>
  <dcterms:modified xsi:type="dcterms:W3CDTF">2023-05-14T07:45:08Z</dcterms:modified>
</cp:coreProperties>
</file>