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finále'!$A$1:$R$59</definedName>
    <definedName name="_xlnm.Print_Area" localSheetId="2">'Tabulka kvalifikace'!$A$1:$V$37</definedName>
    <definedName name="_xlnm.Print_Area" localSheetId="1">'Vážní listina'!$A$1:$I$16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K23"/>
  <c r="B23"/>
  <c r="H23"/>
  <c r="C24"/>
  <c r="B24"/>
  <c r="K24"/>
  <c r="H24"/>
  <c r="F24"/>
  <c r="A21" l="1"/>
  <c r="C21" l="1"/>
  <c r="H21"/>
  <c r="F21"/>
  <c r="B21"/>
  <c r="K21"/>
  <c r="A17"/>
  <c r="A19"/>
  <c r="A20"/>
  <c r="C19" l="1"/>
  <c r="F19"/>
  <c r="K19"/>
  <c r="B19"/>
  <c r="H19"/>
  <c r="C20"/>
  <c r="H20"/>
  <c r="B20"/>
  <c r="F20"/>
  <c r="K20"/>
  <c r="C17"/>
  <c r="H17"/>
  <c r="F17"/>
  <c r="B17"/>
  <c r="K17"/>
  <c r="A22" l="1"/>
  <c r="A18"/>
  <c r="C22" l="1"/>
  <c r="H22"/>
  <c r="B22"/>
  <c r="K22"/>
  <c r="F22"/>
  <c r="C18"/>
  <c r="K18"/>
  <c r="F18"/>
  <c r="H18"/>
  <c r="B18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6" l="1"/>
  <c r="A13"/>
  <c r="A11"/>
  <c r="K11" l="1"/>
  <c r="C11"/>
  <c r="B11"/>
  <c r="F11"/>
  <c r="H11"/>
  <c r="K13"/>
  <c r="F13"/>
  <c r="H13"/>
  <c r="B13"/>
  <c r="C13"/>
  <c r="F16"/>
  <c r="H16"/>
  <c r="K16"/>
  <c r="C16"/>
  <c r="B16"/>
  <c r="F9" l="1"/>
  <c r="B9"/>
  <c r="C9"/>
  <c r="H9" l="1"/>
  <c r="K9"/>
  <c r="A10" l="1"/>
  <c r="C10" l="1"/>
  <c r="F10"/>
  <c r="H10"/>
  <c r="K10"/>
  <c r="B10"/>
</calcChain>
</file>

<file path=xl/sharedStrings.xml><?xml version="1.0" encoding="utf-8"?>
<sst xmlns="http://schemas.openxmlformats.org/spreadsheetml/2006/main" count="548" uniqueCount="111">
  <si>
    <t>los</t>
  </si>
  <si>
    <t>finále</t>
  </si>
  <si>
    <t>small</t>
  </si>
  <si>
    <t>délka</t>
  </si>
  <si>
    <t>sense</t>
  </si>
  <si>
    <t>xxx</t>
  </si>
  <si>
    <t>B</t>
  </si>
  <si>
    <t>x</t>
  </si>
  <si>
    <t>index</t>
  </si>
  <si>
    <t>large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</si>
  <si>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</si>
  <si>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</si>
  <si>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</si>
  <si>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</si>
  <si>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</si>
  <si>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</si>
  <si>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</si>
  <si>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</si>
  <si>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</si>
  <si>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</si>
  <si>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</si>
  <si>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</si>
  <si>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</si>
  <si>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</si>
  <si>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</si>
  <si>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</si>
  <si>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</si>
  <si>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</si>
  <si>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</si>
  <si>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</si>
  <si>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/>
  </si>
  <si>
    <t>VL</t>
  </si>
  <si>
    <t>v.s.</t>
  </si>
  <si>
    <t>Priev.</t>
  </si>
  <si>
    <t>Kolár.</t>
  </si>
  <si>
    <t>A příp</t>
  </si>
  <si>
    <t>Trenčín</t>
  </si>
  <si>
    <t>Krn.</t>
  </si>
  <si>
    <t>Tichá</t>
  </si>
  <si>
    <t>Chládek Samuel</t>
  </si>
  <si>
    <t>Beran Matěj</t>
  </si>
  <si>
    <t>Matýsek Matěj</t>
  </si>
  <si>
    <t>Vitoušek Sebastian</t>
  </si>
  <si>
    <t>Mezib.</t>
  </si>
  <si>
    <t>Kocián William</t>
  </si>
  <si>
    <t>Brož Theodor</t>
  </si>
  <si>
    <t>N.Jič.</t>
  </si>
  <si>
    <t>Kuruc Jozef</t>
  </si>
  <si>
    <t>Šutek Rastislav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</si>
  <si>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</si>
  <si>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</si>
  <si>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</si>
  <si>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</si>
  <si>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</si>
  <si>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</si>
  <si>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</si>
  <si>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</si>
  <si>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</si>
  <si>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A příp 39 kg v.s.</t>
  </si>
  <si>
    <t>příjmení a jméno</t>
  </si>
  <si>
    <t>oddíl</t>
  </si>
  <si>
    <t>K III</t>
  </si>
  <si>
    <t>K I</t>
  </si>
  <si>
    <t>K II</t>
  </si>
  <si>
    <t xml:space="preserve">Nový Jičín,  13.5.2023 </t>
  </si>
  <si>
    <t>Tabulka finále</t>
  </si>
  <si>
    <t>A příp 39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</si>
  <si>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</si>
  <si>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</si>
  <si>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</si>
  <si>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</si>
  <si>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</si>
  <si>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</si>
  <si>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</si>
  <si>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</si>
  <si>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</si>
  <si>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</si>
  <si>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</si>
  <si>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</si>
  <si>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</si>
  <si>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</si>
  <si>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</si>
  <si>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</si>
  <si>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</si>
  <si>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</si>
  <si>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</si>
  <si>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</si>
  <si>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</si>
  <si>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6</t>
  </si>
  <si>
    <t>3</t>
  </si>
  <si>
    <t>8</t>
  </si>
  <si>
    <t>2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</si>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</sst>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6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0" fillId="0" borderId="0" xfId="0" applyAlignment="1"/>
    <xf numFmtId="0" fontId="0" fillId="0" borderId="79" xfId="0" applyBorder="1" applyAlignment="1">
      <alignment horizontal="center"/>
    </xf>
    <xf numFmtId="0" fontId="0" fillId="0" borderId="79" xfId="0" applyBorder="1" applyAlignment="1">
      <alignment horizontal="center" vertical="center"/>
    </xf>
    <xf numFmtId="0" fontId="0" fillId="0" borderId="79" xfId="0" applyBorder="1"/>
    <xf numFmtId="49" fontId="0" fillId="0" borderId="79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6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9" fillId="0" borderId="83" xfId="0" applyFont="1" applyBorder="1" applyAlignment="1">
      <alignment horizontal="center" vertical="center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11" xfId="0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17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80" xfId="0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89" xfId="0" applyNumberForma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1" fontId="0" fillId="0" borderId="90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6" xfId="0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97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4" xfId="0" applyBorder="1" applyAlignment="1">
      <alignment horizontal="center" textRotation="90"/>
    </xf>
    <xf numFmtId="0" fontId="0" fillId="0" borderId="27" xfId="0" applyBorder="1" applyAlignment="1">
      <alignment horizontal="center" textRotation="9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9"/>
  <sheetViews>
    <sheetView tabSelected="1" workbookViewId="0">
      <selection activeCell="I15" sqref="I15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20" customWidth="1"/>
  </cols>
  <sheetData>
    <row r="1" spans="1:4" ht="30">
      <c r="A1" s="166" t="s">
        <v>49</v>
      </c>
      <c r="B1" s="166"/>
      <c r="C1" s="166"/>
    </row>
    <row r="3" spans="1:4" ht="15.75">
      <c r="A3" s="15" t="s">
        <v>50</v>
      </c>
      <c r="B3" s="16" t="s">
        <v>51</v>
      </c>
    </row>
    <row r="4" spans="1:4" ht="15.75">
      <c r="A4" s="15" t="s">
        <v>52</v>
      </c>
      <c r="B4" s="16" t="s">
        <v>53</v>
      </c>
    </row>
    <row r="5" spans="1:4" ht="15.75">
      <c r="A5" s="15" t="s">
        <v>54</v>
      </c>
      <c r="B5" s="16" t="s">
        <v>55</v>
      </c>
    </row>
    <row r="6" spans="1:4" ht="15.75">
      <c r="A6" s="16"/>
      <c r="B6" s="16"/>
    </row>
    <row r="7" spans="1:4" ht="15.75">
      <c r="A7" s="15" t="s">
        <v>57</v>
      </c>
      <c r="B7" s="16" t="s">
        <v>58</v>
      </c>
    </row>
    <row r="8" spans="1:4" ht="13.5" thickBot="1"/>
    <row r="9" spans="1:4" ht="20.100000000000001" customHeight="1" thickBot="1">
      <c r="A9" s="20" t="s">
        <v>20</v>
      </c>
      <c r="B9" s="13" t="s">
        <v>59</v>
      </c>
      <c r="C9" s="21" t="s">
        <v>60</v>
      </c>
    </row>
    <row r="10" spans="1:4" ht="39.950000000000003" customHeight="1">
      <c r="A10" s="17">
        <v>1</v>
      </c>
      <c r="B10" s="18" t="s">
        <v>40</v>
      </c>
      <c r="C10" s="19" t="s">
        <v>37</v>
      </c>
      <c r="D10" s="120">
        <v>1</v>
      </c>
    </row>
    <row r="11" spans="1:4" ht="39.950000000000003" customHeight="1">
      <c r="A11" s="17">
        <v>2</v>
      </c>
      <c r="B11" s="18" t="s">
        <v>48</v>
      </c>
      <c r="C11" s="19" t="s">
        <v>33</v>
      </c>
      <c r="D11" s="120">
        <v>2</v>
      </c>
    </row>
    <row r="12" spans="1:4" ht="39.950000000000003" customHeight="1">
      <c r="A12" s="17">
        <v>3</v>
      </c>
      <c r="B12" s="18" t="s">
        <v>45</v>
      </c>
      <c r="C12" s="19" t="s">
        <v>46</v>
      </c>
      <c r="D12" s="120">
        <v>3</v>
      </c>
    </row>
    <row r="13" spans="1:4" ht="39.950000000000003" customHeight="1">
      <c r="A13" s="17">
        <v>4</v>
      </c>
      <c r="B13" s="18" t="s">
        <v>41</v>
      </c>
      <c r="C13" s="19" t="s">
        <v>37</v>
      </c>
      <c r="D13" s="120">
        <v>4</v>
      </c>
    </row>
    <row r="14" spans="1:4" ht="39.950000000000003" customHeight="1">
      <c r="A14" s="17">
        <v>5</v>
      </c>
      <c r="B14" s="18" t="s">
        <v>47</v>
      </c>
      <c r="C14" s="19" t="s">
        <v>34</v>
      </c>
      <c r="D14" s="120">
        <v>5</v>
      </c>
    </row>
    <row r="15" spans="1:4" ht="39.950000000000003" customHeight="1">
      <c r="A15" s="17">
        <v>6</v>
      </c>
      <c r="B15" s="18" t="s">
        <v>39</v>
      </c>
      <c r="C15" s="19" t="s">
        <v>36</v>
      </c>
      <c r="D15" s="120">
        <v>6</v>
      </c>
    </row>
    <row r="16" spans="1:4" ht="39.950000000000003" customHeight="1">
      <c r="A16" s="17">
        <v>7</v>
      </c>
      <c r="B16" s="18" t="s">
        <v>42</v>
      </c>
      <c r="C16" s="19" t="s">
        <v>43</v>
      </c>
      <c r="D16" s="120">
        <v>7</v>
      </c>
    </row>
    <row r="17" spans="1:4" ht="39.950000000000003" customHeight="1" thickBot="1">
      <c r="A17" s="17">
        <v>8</v>
      </c>
      <c r="B17" s="18" t="s">
        <v>44</v>
      </c>
      <c r="C17" s="19" t="s">
        <v>38</v>
      </c>
      <c r="D17" s="120">
        <v>8</v>
      </c>
    </row>
    <row r="18" spans="1:4">
      <c r="A18" s="109"/>
      <c r="B18" s="109"/>
      <c r="C18" s="109"/>
    </row>
    <row r="19" spans="1:4">
      <c r="A19" t="s">
        <v>64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7"/>
  <sheetViews>
    <sheetView zoomScale="90" zoomScaleNormal="90" workbookViewId="0">
      <selection activeCell="L23" sqref="L23"/>
    </sheetView>
  </sheetViews>
  <sheetFormatPr defaultRowHeight="12.75"/>
  <cols>
    <col min="1" max="1" width="9.140625" style="1" customWidth="1"/>
    <col min="2" max="2" width="9.85546875" style="86" hidden="1" customWidth="1"/>
    <col min="3" max="3" width="5.5703125" style="85" hidden="1" customWidth="1"/>
    <col min="4" max="4" width="27.85546875" customWidth="1"/>
    <col min="5" max="5" width="10.28515625" style="74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68" t="s">
        <v>107</v>
      </c>
      <c r="B1" s="168"/>
      <c r="C1" s="168"/>
      <c r="D1" s="168"/>
      <c r="E1" s="168"/>
      <c r="F1" s="168"/>
      <c r="G1" s="168"/>
      <c r="H1" s="168"/>
      <c r="I1" s="168"/>
    </row>
    <row r="2" spans="1:9" ht="23.25" customHeight="1">
      <c r="A2" s="172" t="s">
        <v>51</v>
      </c>
      <c r="B2" s="172"/>
      <c r="C2" s="172"/>
      <c r="D2" s="172"/>
      <c r="E2" s="172"/>
      <c r="F2" s="172"/>
      <c r="G2" s="172"/>
      <c r="H2" s="172"/>
      <c r="I2" s="172"/>
    </row>
    <row r="3" spans="1:9">
      <c r="A3" s="93" t="s">
        <v>52</v>
      </c>
      <c r="D3" s="2" t="s">
        <v>53</v>
      </c>
      <c r="E3" s="75"/>
      <c r="F3" s="171"/>
      <c r="G3" s="171"/>
      <c r="H3" s="1"/>
      <c r="I3" s="1"/>
    </row>
    <row r="4" spans="1:9" s="83" customFormat="1" ht="28.5" customHeight="1">
      <c r="A4" s="89" t="s">
        <v>54</v>
      </c>
      <c r="B4" s="86"/>
      <c r="C4" s="85"/>
      <c r="D4" s="111" t="s">
        <v>55</v>
      </c>
      <c r="E4" s="88" t="s">
        <v>57</v>
      </c>
      <c r="F4" s="170" t="s">
        <v>66</v>
      </c>
      <c r="G4" s="170"/>
      <c r="H4" s="87" t="s">
        <v>67</v>
      </c>
      <c r="I4" s="89" t="s">
        <v>32</v>
      </c>
    </row>
    <row r="5" spans="1:9" s="35" customFormat="1" ht="13.5" thickBot="1">
      <c r="A5" s="84"/>
      <c r="B5" s="70"/>
      <c r="C5" s="70"/>
      <c r="D5" s="80"/>
      <c r="E5" s="81"/>
      <c r="F5" s="68"/>
      <c r="G5" s="68"/>
      <c r="H5" s="77"/>
      <c r="I5" s="58"/>
    </row>
    <row r="6" spans="1:9" ht="26.25" thickBot="1">
      <c r="A6" s="112" t="s">
        <v>108</v>
      </c>
      <c r="B6" s="103" t="s">
        <v>109</v>
      </c>
      <c r="C6" s="104">
        <v>25</v>
      </c>
      <c r="D6" s="105" t="s">
        <v>59</v>
      </c>
      <c r="E6" s="76" t="s">
        <v>60</v>
      </c>
      <c r="F6" s="11" t="s">
        <v>110</v>
      </c>
      <c r="G6" s="12" t="s">
        <v>0</v>
      </c>
      <c r="H6" s="13" t="s">
        <v>74</v>
      </c>
      <c r="I6" s="14" t="s">
        <v>32</v>
      </c>
    </row>
    <row r="7" spans="1:9" ht="15.95" customHeight="1">
      <c r="A7" s="102">
        <v>1</v>
      </c>
      <c r="B7" s="96" t="s">
        <v>35</v>
      </c>
      <c r="C7" s="97">
        <v>39</v>
      </c>
      <c r="D7" s="98" t="s">
        <v>39</v>
      </c>
      <c r="E7" s="10" t="s">
        <v>36</v>
      </c>
      <c r="F7" s="9">
        <v>2012</v>
      </c>
      <c r="G7" s="99">
        <v>31</v>
      </c>
      <c r="H7" s="100">
        <v>35.4</v>
      </c>
      <c r="I7" s="91" t="s">
        <v>32</v>
      </c>
    </row>
    <row r="8" spans="1:9" ht="15.95" customHeight="1">
      <c r="A8" s="102">
        <v>2</v>
      </c>
      <c r="B8" s="101" t="s">
        <v>35</v>
      </c>
      <c r="C8" s="99">
        <v>39</v>
      </c>
      <c r="D8" s="98" t="s">
        <v>40</v>
      </c>
      <c r="E8" s="10" t="s">
        <v>37</v>
      </c>
      <c r="F8" s="9">
        <v>2012</v>
      </c>
      <c r="G8" s="99">
        <v>84</v>
      </c>
      <c r="H8" s="100">
        <v>38.299999999999997</v>
      </c>
      <c r="I8" s="90" t="s">
        <v>32</v>
      </c>
    </row>
    <row r="9" spans="1:9" ht="15.95" customHeight="1">
      <c r="A9" s="102">
        <v>3</v>
      </c>
      <c r="B9" s="96" t="s">
        <v>35</v>
      </c>
      <c r="C9" s="97">
        <v>39</v>
      </c>
      <c r="D9" s="98" t="s">
        <v>41</v>
      </c>
      <c r="E9" s="10" t="s">
        <v>37</v>
      </c>
      <c r="F9" s="9">
        <v>2013</v>
      </c>
      <c r="G9" s="99">
        <v>140</v>
      </c>
      <c r="H9" s="100">
        <v>36.700000000000003</v>
      </c>
      <c r="I9" s="90" t="s">
        <v>32</v>
      </c>
    </row>
    <row r="10" spans="1:9" ht="15.95" customHeight="1">
      <c r="A10" s="102">
        <v>4</v>
      </c>
      <c r="B10" s="101" t="s">
        <v>35</v>
      </c>
      <c r="C10" s="99">
        <v>39</v>
      </c>
      <c r="D10" s="98" t="s">
        <v>42</v>
      </c>
      <c r="E10" s="10" t="s">
        <v>43</v>
      </c>
      <c r="F10" s="9">
        <v>2013</v>
      </c>
      <c r="G10" s="99">
        <v>153</v>
      </c>
      <c r="H10" s="100">
        <v>39</v>
      </c>
      <c r="I10" s="90" t="s">
        <v>32</v>
      </c>
    </row>
    <row r="11" spans="1:9" ht="15.95" customHeight="1">
      <c r="A11" s="102">
        <v>5</v>
      </c>
      <c r="B11" s="96" t="s">
        <v>35</v>
      </c>
      <c r="C11" s="97">
        <v>39</v>
      </c>
      <c r="D11" s="98" t="s">
        <v>44</v>
      </c>
      <c r="E11" s="10" t="s">
        <v>38</v>
      </c>
      <c r="F11" s="9">
        <v>2012</v>
      </c>
      <c r="G11" s="99">
        <v>161</v>
      </c>
      <c r="H11" s="100">
        <v>38.5</v>
      </c>
      <c r="I11" s="90" t="s">
        <v>32</v>
      </c>
    </row>
    <row r="12" spans="1:9" ht="15.95" customHeight="1">
      <c r="A12" s="102">
        <v>6</v>
      </c>
      <c r="B12" s="101" t="s">
        <v>35</v>
      </c>
      <c r="C12" s="99">
        <v>39</v>
      </c>
      <c r="D12" s="98" t="s">
        <v>45</v>
      </c>
      <c r="E12" s="10" t="s">
        <v>46</v>
      </c>
      <c r="F12" s="9">
        <v>2013</v>
      </c>
      <c r="G12" s="99">
        <v>179</v>
      </c>
      <c r="H12" s="100">
        <v>39</v>
      </c>
      <c r="I12" s="90" t="s">
        <v>32</v>
      </c>
    </row>
    <row r="13" spans="1:9" ht="15.95" customHeight="1">
      <c r="A13" s="102">
        <v>7</v>
      </c>
      <c r="B13" s="96" t="s">
        <v>35</v>
      </c>
      <c r="C13" s="97">
        <v>39</v>
      </c>
      <c r="D13" s="98" t="s">
        <v>47</v>
      </c>
      <c r="E13" s="10" t="s">
        <v>34</v>
      </c>
      <c r="F13" s="9">
        <v>2012</v>
      </c>
      <c r="G13" s="99">
        <v>215</v>
      </c>
      <c r="H13" s="100">
        <v>36.299999999999997</v>
      </c>
      <c r="I13" s="90" t="s">
        <v>32</v>
      </c>
    </row>
    <row r="14" spans="1:9" ht="15.95" customHeight="1" thickBot="1">
      <c r="A14" s="102">
        <v>8</v>
      </c>
      <c r="B14" s="96" t="s">
        <v>35</v>
      </c>
      <c r="C14" s="97">
        <v>39</v>
      </c>
      <c r="D14" s="98" t="s">
        <v>48</v>
      </c>
      <c r="E14" s="10" t="s">
        <v>33</v>
      </c>
      <c r="F14" s="9">
        <v>2012</v>
      </c>
      <c r="G14" s="99">
        <v>250</v>
      </c>
      <c r="H14" s="100">
        <v>36.5</v>
      </c>
      <c r="I14" s="90" t="s">
        <v>32</v>
      </c>
    </row>
    <row r="15" spans="1:9" ht="15.95" customHeight="1">
      <c r="A15" s="107"/>
      <c r="B15" s="108"/>
      <c r="C15" s="108"/>
      <c r="D15" s="109"/>
      <c r="E15" s="110"/>
      <c r="F15" s="109"/>
      <c r="G15" s="109"/>
      <c r="H15" s="109"/>
      <c r="I15" s="109"/>
    </row>
    <row r="16" spans="1:9">
      <c r="A16" s="95" t="s">
        <v>64</v>
      </c>
      <c r="B16" s="94"/>
      <c r="C16" s="94"/>
      <c r="D16" s="106"/>
      <c r="E16" s="106"/>
    </row>
    <row r="17" spans="4:4">
      <c r="D17" s="92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9"/>
  <sheetViews>
    <sheetView zoomScaleSheetLayoutView="100" workbookViewId="0">
      <selection activeCell="G46" sqref="G4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28" width="9.140625" style="127" customWidth="1"/>
    <col min="29" max="38" width="9.140625" customWidth="1"/>
  </cols>
  <sheetData>
    <row r="1" spans="1:28" ht="25.5" customHeight="1">
      <c r="A1" s="238" t="s">
        <v>93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</row>
    <row r="2" spans="1:28" ht="18">
      <c r="A2" s="214" t="s">
        <v>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</row>
    <row r="3" spans="1:28" ht="13.5" customHeight="1">
      <c r="A3" s="22" t="s">
        <v>52</v>
      </c>
      <c r="B3" s="216" t="s">
        <v>53</v>
      </c>
      <c r="C3" s="216"/>
      <c r="D3" s="216"/>
      <c r="E3" s="216"/>
      <c r="G3" s="239" t="s">
        <v>94</v>
      </c>
      <c r="H3" s="239"/>
      <c r="I3" s="239"/>
      <c r="J3" s="239"/>
      <c r="K3" s="239"/>
      <c r="L3" s="239"/>
      <c r="M3" s="239"/>
      <c r="N3" s="239"/>
      <c r="O3" s="39"/>
      <c r="P3" s="39"/>
      <c r="Q3" s="89">
        <v>8</v>
      </c>
      <c r="R3" s="8"/>
    </row>
    <row r="4" spans="1:28" ht="14.25" customHeight="1" thickBot="1">
      <c r="A4" s="22" t="s">
        <v>54</v>
      </c>
      <c r="B4" s="8" t="s">
        <v>55</v>
      </c>
      <c r="C4" s="8"/>
      <c r="E4" s="8"/>
      <c r="F4" s="8"/>
      <c r="G4" s="8" t="s">
        <v>57</v>
      </c>
      <c r="H4" s="8"/>
      <c r="I4" s="8"/>
      <c r="J4" s="220" t="s">
        <v>66</v>
      </c>
      <c r="K4" s="220"/>
      <c r="L4" s="220"/>
      <c r="M4" s="220"/>
      <c r="N4" s="215" t="s">
        <v>67</v>
      </c>
      <c r="O4" s="215"/>
      <c r="P4" s="215"/>
      <c r="Q4" s="215" t="s">
        <v>32</v>
      </c>
      <c r="R4" s="215"/>
      <c r="S4" s="215"/>
      <c r="T4" s="215"/>
    </row>
    <row r="5" spans="1:28" s="35" customFormat="1" ht="14.25" thickTop="1" thickBot="1">
      <c r="A5" s="77"/>
      <c r="B5" s="78" t="s">
        <v>99</v>
      </c>
      <c r="C5" s="78"/>
      <c r="D5" s="78"/>
      <c r="E5" s="78"/>
      <c r="F5" s="78"/>
      <c r="G5" s="36"/>
      <c r="H5" s="5" t="s">
        <v>7</v>
      </c>
      <c r="I5" s="36"/>
      <c r="J5" s="36" t="s">
        <v>30</v>
      </c>
      <c r="K5" s="5" t="s">
        <v>7</v>
      </c>
      <c r="L5" s="136"/>
      <c r="M5" s="36"/>
      <c r="N5" s="5" t="s">
        <v>30</v>
      </c>
      <c r="O5" s="136"/>
      <c r="P5" s="136"/>
      <c r="Q5" s="228"/>
      <c r="R5" s="228"/>
      <c r="S5" s="229"/>
      <c r="T5" s="5" t="s">
        <v>7</v>
      </c>
      <c r="U5" s="38"/>
      <c r="V5" s="38"/>
      <c r="W5" s="128"/>
      <c r="X5" s="128"/>
      <c r="Y5" s="128"/>
      <c r="Z5" s="128"/>
      <c r="AA5" s="128"/>
      <c r="AB5" s="128"/>
    </row>
    <row r="6" spans="1:28" ht="24.95" customHeight="1" thickTop="1" thickBot="1">
      <c r="A6" s="3" t="s">
        <v>59</v>
      </c>
      <c r="B6" s="4" t="s">
        <v>60</v>
      </c>
      <c r="C6" s="7"/>
      <c r="D6" s="6" t="s">
        <v>0</v>
      </c>
      <c r="E6" s="188" t="s">
        <v>95</v>
      </c>
      <c r="F6" s="189"/>
      <c r="G6" s="190"/>
      <c r="H6" s="188" t="s">
        <v>96</v>
      </c>
      <c r="I6" s="189"/>
      <c r="J6" s="190"/>
      <c r="K6" s="188" t="s">
        <v>97</v>
      </c>
      <c r="L6" s="189"/>
      <c r="M6" s="190"/>
      <c r="N6" s="188" t="s">
        <v>98</v>
      </c>
      <c r="O6" s="189"/>
      <c r="P6" s="190"/>
      <c r="Q6" s="195" t="s">
        <v>72</v>
      </c>
      <c r="R6" s="196"/>
      <c r="S6" s="197"/>
      <c r="T6" s="5" t="s">
        <v>73</v>
      </c>
      <c r="U6" s="5" t="s">
        <v>12</v>
      </c>
      <c r="V6" s="5" t="s">
        <v>73</v>
      </c>
    </row>
    <row r="7" spans="1:28" ht="14.25" customHeight="1" thickTop="1" thickBot="1">
      <c r="A7" s="217" t="s">
        <v>39</v>
      </c>
      <c r="B7" s="218" t="s">
        <v>36</v>
      </c>
      <c r="C7" s="222" t="s">
        <v>5</v>
      </c>
      <c r="D7" s="219">
        <v>1</v>
      </c>
      <c r="E7" s="221">
        <v>2</v>
      </c>
      <c r="F7" s="23">
        <v>0</v>
      </c>
      <c r="G7" s="24"/>
      <c r="H7" s="193">
        <v>3</v>
      </c>
      <c r="I7" s="23">
        <v>0</v>
      </c>
      <c r="J7" s="24"/>
      <c r="K7" s="193" t="s">
        <v>30</v>
      </c>
      <c r="L7" s="23"/>
      <c r="M7" s="24"/>
      <c r="N7" s="198" t="s">
        <v>30</v>
      </c>
      <c r="O7" s="23"/>
      <c r="P7" s="24"/>
      <c r="Q7" s="206">
        <v>0</v>
      </c>
      <c r="R7" s="234">
        <v>0</v>
      </c>
      <c r="S7" s="235">
        <v>0</v>
      </c>
      <c r="T7" s="236" t="s">
        <v>92</v>
      </c>
      <c r="U7" s="177"/>
      <c r="V7" s="237">
        <v>6</v>
      </c>
    </row>
    <row r="8" spans="1:28" ht="14.25" customHeight="1" thickBot="1">
      <c r="A8" s="213"/>
      <c r="B8" s="208"/>
      <c r="C8" s="211"/>
      <c r="D8" s="210"/>
      <c r="E8" s="182"/>
      <c r="F8" s="28">
        <v>0</v>
      </c>
      <c r="G8" s="27"/>
      <c r="H8" s="194"/>
      <c r="I8" s="28">
        <v>0</v>
      </c>
      <c r="J8" s="27"/>
      <c r="K8" s="194"/>
      <c r="L8" s="28"/>
      <c r="M8" s="27"/>
      <c r="N8" s="185"/>
      <c r="O8" s="28"/>
      <c r="P8" s="27"/>
      <c r="Q8" s="186"/>
      <c r="R8" s="183"/>
      <c r="S8" s="184"/>
      <c r="T8" s="203"/>
      <c r="U8" s="178"/>
      <c r="V8" s="179"/>
    </row>
    <row r="9" spans="1:28" ht="14.25" customHeight="1" thickBot="1">
      <c r="A9" s="212" t="s">
        <v>40</v>
      </c>
      <c r="B9" s="207" t="s">
        <v>37</v>
      </c>
      <c r="C9" s="211" t="s">
        <v>30</v>
      </c>
      <c r="D9" s="209">
        <v>2</v>
      </c>
      <c r="E9" s="191">
        <v>1</v>
      </c>
      <c r="F9" s="25">
        <v>5</v>
      </c>
      <c r="G9" s="31"/>
      <c r="H9" s="182">
        <v>4</v>
      </c>
      <c r="I9" s="25">
        <v>5</v>
      </c>
      <c r="J9" s="31"/>
      <c r="K9" s="182">
        <v>3</v>
      </c>
      <c r="L9" s="25">
        <v>5</v>
      </c>
      <c r="M9" s="31"/>
      <c r="N9" s="185" t="s">
        <v>30</v>
      </c>
      <c r="O9" s="25"/>
      <c r="P9" s="31"/>
      <c r="Q9" s="186">
        <v>15</v>
      </c>
      <c r="R9" s="183">
        <v>8</v>
      </c>
      <c r="S9" s="184">
        <v>0</v>
      </c>
      <c r="T9" s="204" t="s">
        <v>92</v>
      </c>
      <c r="U9" s="179"/>
      <c r="V9" s="179">
        <v>1</v>
      </c>
    </row>
    <row r="10" spans="1:28" ht="14.25" customHeight="1" thickBot="1">
      <c r="A10" s="213"/>
      <c r="B10" s="208"/>
      <c r="C10" s="211"/>
      <c r="D10" s="210"/>
      <c r="E10" s="194"/>
      <c r="F10" s="28">
        <v>4</v>
      </c>
      <c r="G10" s="29"/>
      <c r="H10" s="182"/>
      <c r="I10" s="28">
        <v>2</v>
      </c>
      <c r="J10" s="29"/>
      <c r="K10" s="182"/>
      <c r="L10" s="28">
        <v>2</v>
      </c>
      <c r="M10" s="29"/>
      <c r="N10" s="185"/>
      <c r="O10" s="28"/>
      <c r="P10" s="29"/>
      <c r="Q10" s="186"/>
      <c r="R10" s="183"/>
      <c r="S10" s="184"/>
      <c r="T10" s="205"/>
      <c r="U10" s="179"/>
      <c r="V10" s="179"/>
    </row>
    <row r="11" spans="1:28" ht="14.25" customHeight="1" thickBot="1">
      <c r="A11" s="212" t="s">
        <v>41</v>
      </c>
      <c r="B11" s="207" t="s">
        <v>37</v>
      </c>
      <c r="C11" s="211" t="s">
        <v>30</v>
      </c>
      <c r="D11" s="209">
        <v>3</v>
      </c>
      <c r="E11" s="191">
        <v>4</v>
      </c>
      <c r="F11" s="25">
        <v>5</v>
      </c>
      <c r="G11" s="32"/>
      <c r="H11" s="191">
        <v>1</v>
      </c>
      <c r="I11" s="25">
        <v>5</v>
      </c>
      <c r="J11" s="32"/>
      <c r="K11" s="182">
        <v>2</v>
      </c>
      <c r="L11" s="25">
        <v>0</v>
      </c>
      <c r="M11" s="32"/>
      <c r="N11" s="185" t="s">
        <v>30</v>
      </c>
      <c r="O11" s="25"/>
      <c r="P11" s="32"/>
      <c r="Q11" s="186">
        <v>10</v>
      </c>
      <c r="R11" s="183">
        <v>6</v>
      </c>
      <c r="S11" s="184">
        <v>0</v>
      </c>
      <c r="T11" s="204" t="s">
        <v>92</v>
      </c>
      <c r="U11" s="180"/>
      <c r="V11" s="179">
        <v>4</v>
      </c>
    </row>
    <row r="12" spans="1:28" ht="14.25" customHeight="1" thickBot="1">
      <c r="A12" s="213"/>
      <c r="B12" s="208"/>
      <c r="C12" s="211"/>
      <c r="D12" s="210"/>
      <c r="E12" s="194"/>
      <c r="F12" s="28">
        <v>6</v>
      </c>
      <c r="G12" s="29"/>
      <c r="H12" s="194"/>
      <c r="I12" s="28">
        <v>0</v>
      </c>
      <c r="J12" s="29"/>
      <c r="K12" s="182"/>
      <c r="L12" s="28">
        <v>0</v>
      </c>
      <c r="M12" s="29"/>
      <c r="N12" s="185"/>
      <c r="O12" s="28"/>
      <c r="P12" s="29"/>
      <c r="Q12" s="186"/>
      <c r="R12" s="183"/>
      <c r="S12" s="184"/>
      <c r="T12" s="205"/>
      <c r="U12" s="178"/>
      <c r="V12" s="179"/>
    </row>
    <row r="13" spans="1:28" ht="14.25" customHeight="1" thickBot="1">
      <c r="A13" s="212" t="s">
        <v>42</v>
      </c>
      <c r="B13" s="207" t="s">
        <v>43</v>
      </c>
      <c r="C13" s="211" t="s">
        <v>5</v>
      </c>
      <c r="D13" s="209">
        <v>4</v>
      </c>
      <c r="E13" s="191">
        <v>3</v>
      </c>
      <c r="F13" s="25">
        <v>0</v>
      </c>
      <c r="G13" s="31"/>
      <c r="H13" s="182">
        <v>2</v>
      </c>
      <c r="I13" s="25">
        <v>0</v>
      </c>
      <c r="J13" s="31"/>
      <c r="K13" s="182" t="s">
        <v>30</v>
      </c>
      <c r="L13" s="25"/>
      <c r="M13" s="31"/>
      <c r="N13" s="185" t="s">
        <v>30</v>
      </c>
      <c r="O13" s="25"/>
      <c r="P13" s="31"/>
      <c r="Q13" s="186">
        <v>0</v>
      </c>
      <c r="R13" s="183">
        <v>0</v>
      </c>
      <c r="S13" s="184">
        <v>0</v>
      </c>
      <c r="T13" s="204" t="s">
        <v>30</v>
      </c>
      <c r="U13" s="179"/>
      <c r="V13" s="179">
        <v>7</v>
      </c>
    </row>
    <row r="14" spans="1:28" ht="14.25" customHeight="1" thickBot="1">
      <c r="A14" s="213"/>
      <c r="B14" s="208"/>
      <c r="C14" s="211"/>
      <c r="D14" s="210"/>
      <c r="E14" s="194"/>
      <c r="F14" s="28">
        <v>0</v>
      </c>
      <c r="G14" s="29"/>
      <c r="H14" s="182"/>
      <c r="I14" s="28">
        <v>0</v>
      </c>
      <c r="J14" s="29"/>
      <c r="K14" s="182"/>
      <c r="L14" s="28"/>
      <c r="M14" s="29"/>
      <c r="N14" s="185"/>
      <c r="O14" s="28"/>
      <c r="P14" s="29"/>
      <c r="Q14" s="186"/>
      <c r="R14" s="183"/>
      <c r="S14" s="184"/>
      <c r="T14" s="205"/>
      <c r="U14" s="179"/>
      <c r="V14" s="179"/>
    </row>
    <row r="15" spans="1:28" ht="14.25" customHeight="1" thickBot="1">
      <c r="A15" s="212" t="s">
        <v>30</v>
      </c>
      <c r="B15" s="207" t="s">
        <v>30</v>
      </c>
      <c r="C15" s="211" t="s">
        <v>30</v>
      </c>
      <c r="D15" s="209" t="s">
        <v>30</v>
      </c>
      <c r="E15" s="191" t="s">
        <v>30</v>
      </c>
      <c r="F15" s="30"/>
      <c r="G15" s="31"/>
      <c r="H15" s="191" t="s">
        <v>30</v>
      </c>
      <c r="I15" s="30"/>
      <c r="J15" s="31"/>
      <c r="K15" s="191" t="s">
        <v>30</v>
      </c>
      <c r="L15" s="30"/>
      <c r="M15" s="31"/>
      <c r="N15" s="185" t="s">
        <v>30</v>
      </c>
      <c r="O15" s="30"/>
      <c r="P15" s="31"/>
      <c r="Q15" s="186" t="s">
        <v>30</v>
      </c>
      <c r="R15" s="183" t="s">
        <v>30</v>
      </c>
      <c r="S15" s="184" t="s">
        <v>30</v>
      </c>
      <c r="T15" s="204" t="s">
        <v>30</v>
      </c>
      <c r="U15" s="180"/>
      <c r="V15" s="179" t="s">
        <v>30</v>
      </c>
    </row>
    <row r="16" spans="1:28" ht="14.25" customHeight="1" thickBot="1">
      <c r="A16" s="213"/>
      <c r="B16" s="208"/>
      <c r="C16" s="227"/>
      <c r="D16" s="210"/>
      <c r="E16" s="192"/>
      <c r="F16" s="33"/>
      <c r="G16" s="34"/>
      <c r="H16" s="192"/>
      <c r="I16" s="33"/>
      <c r="J16" s="34"/>
      <c r="K16" s="192"/>
      <c r="L16" s="33"/>
      <c r="M16" s="34"/>
      <c r="N16" s="187"/>
      <c r="O16" s="33"/>
      <c r="P16" s="34"/>
      <c r="Q16" s="186"/>
      <c r="R16" s="183"/>
      <c r="S16" s="184"/>
      <c r="T16" s="181"/>
      <c r="U16" s="181"/>
      <c r="V16" s="179"/>
    </row>
    <row r="17" spans="1:22" ht="24.95" customHeight="1" thickTop="1" thickBot="1">
      <c r="A17" s="126" t="s">
        <v>59</v>
      </c>
      <c r="B17" s="4" t="s">
        <v>60</v>
      </c>
      <c r="C17" s="7"/>
      <c r="D17" s="6" t="s">
        <v>0</v>
      </c>
      <c r="E17" s="188" t="s">
        <v>95</v>
      </c>
      <c r="F17" s="189"/>
      <c r="G17" s="190"/>
      <c r="H17" s="188" t="s">
        <v>96</v>
      </c>
      <c r="I17" s="189"/>
      <c r="J17" s="190"/>
      <c r="K17" s="188" t="s">
        <v>97</v>
      </c>
      <c r="L17" s="189"/>
      <c r="M17" s="190"/>
      <c r="N17" s="188" t="s">
        <v>98</v>
      </c>
      <c r="O17" s="189"/>
      <c r="P17" s="190"/>
      <c r="Q17" s="195" t="s">
        <v>72</v>
      </c>
      <c r="R17" s="196"/>
      <c r="S17" s="197"/>
      <c r="T17" s="5" t="s">
        <v>73</v>
      </c>
      <c r="U17" s="5" t="s">
        <v>12</v>
      </c>
      <c r="V17" s="5" t="s">
        <v>73</v>
      </c>
    </row>
    <row r="18" spans="1:22" ht="14.25" customHeight="1" thickTop="1" thickBot="1">
      <c r="A18" s="226" t="s">
        <v>44</v>
      </c>
      <c r="B18" s="223" t="s">
        <v>38</v>
      </c>
      <c r="C18" s="222" t="s">
        <v>5</v>
      </c>
      <c r="D18" s="219">
        <v>5</v>
      </c>
      <c r="E18" s="221">
        <v>6</v>
      </c>
      <c r="F18" s="23">
        <v>0</v>
      </c>
      <c r="G18" s="24"/>
      <c r="H18" s="193">
        <v>7</v>
      </c>
      <c r="I18" s="23">
        <v>0</v>
      </c>
      <c r="J18" s="24"/>
      <c r="K18" s="193" t="s">
        <v>30</v>
      </c>
      <c r="L18" s="23"/>
      <c r="M18" s="24"/>
      <c r="N18" s="198" t="s">
        <v>30</v>
      </c>
      <c r="O18" s="23"/>
      <c r="P18" s="24"/>
      <c r="Q18" s="206">
        <v>0</v>
      </c>
      <c r="R18" s="234">
        <v>0</v>
      </c>
      <c r="S18" s="235">
        <v>0</v>
      </c>
      <c r="T18" s="236" t="s">
        <v>30</v>
      </c>
      <c r="U18" s="177"/>
      <c r="V18" s="237">
        <v>8</v>
      </c>
    </row>
    <row r="19" spans="1:22" ht="14.25" customHeight="1" thickBot="1">
      <c r="A19" s="225"/>
      <c r="B19" s="224"/>
      <c r="C19" s="211"/>
      <c r="D19" s="210"/>
      <c r="E19" s="182"/>
      <c r="F19" s="28">
        <v>0</v>
      </c>
      <c r="G19" s="27"/>
      <c r="H19" s="194"/>
      <c r="I19" s="28">
        <v>0</v>
      </c>
      <c r="J19" s="27"/>
      <c r="K19" s="194"/>
      <c r="L19" s="28"/>
      <c r="M19" s="27"/>
      <c r="N19" s="185"/>
      <c r="O19" s="28"/>
      <c r="P19" s="29"/>
      <c r="Q19" s="186"/>
      <c r="R19" s="183"/>
      <c r="S19" s="184"/>
      <c r="T19" s="203"/>
      <c r="U19" s="178"/>
      <c r="V19" s="179"/>
    </row>
    <row r="20" spans="1:22" ht="14.25" customHeight="1" thickBot="1">
      <c r="A20" s="225" t="s">
        <v>45</v>
      </c>
      <c r="B20" s="224" t="s">
        <v>46</v>
      </c>
      <c r="C20" s="211" t="s">
        <v>30</v>
      </c>
      <c r="D20" s="209">
        <v>6</v>
      </c>
      <c r="E20" s="191">
        <v>5</v>
      </c>
      <c r="F20" s="25">
        <v>5</v>
      </c>
      <c r="G20" s="31"/>
      <c r="H20" s="182">
        <v>8</v>
      </c>
      <c r="I20" s="25">
        <v>0</v>
      </c>
      <c r="J20" s="31"/>
      <c r="K20" s="182">
        <v>7</v>
      </c>
      <c r="L20" s="25">
        <v>5</v>
      </c>
      <c r="M20" s="31"/>
      <c r="N20" s="185" t="s">
        <v>30</v>
      </c>
      <c r="O20" s="25"/>
      <c r="P20" s="32"/>
      <c r="Q20" s="186">
        <v>10</v>
      </c>
      <c r="R20" s="183">
        <v>10</v>
      </c>
      <c r="S20" s="184">
        <v>0</v>
      </c>
      <c r="T20" s="203" t="s">
        <v>92</v>
      </c>
      <c r="U20" s="179"/>
      <c r="V20" s="179">
        <v>3</v>
      </c>
    </row>
    <row r="21" spans="1:22" ht="14.25" customHeight="1" thickBot="1">
      <c r="A21" s="225"/>
      <c r="B21" s="224"/>
      <c r="C21" s="211"/>
      <c r="D21" s="210"/>
      <c r="E21" s="194"/>
      <c r="F21" s="28">
        <v>4</v>
      </c>
      <c r="G21" s="29"/>
      <c r="H21" s="182"/>
      <c r="I21" s="28">
        <v>2</v>
      </c>
      <c r="J21" s="29"/>
      <c r="K21" s="182"/>
      <c r="L21" s="28">
        <v>4</v>
      </c>
      <c r="M21" s="29"/>
      <c r="N21" s="185"/>
      <c r="O21" s="28"/>
      <c r="P21" s="29"/>
      <c r="Q21" s="186"/>
      <c r="R21" s="183"/>
      <c r="S21" s="184"/>
      <c r="T21" s="203"/>
      <c r="U21" s="179"/>
      <c r="V21" s="179"/>
    </row>
    <row r="22" spans="1:22" ht="14.25" customHeight="1" thickBot="1">
      <c r="A22" s="225" t="s">
        <v>47</v>
      </c>
      <c r="B22" s="224" t="s">
        <v>34</v>
      </c>
      <c r="C22" s="211" t="s">
        <v>5</v>
      </c>
      <c r="D22" s="209">
        <v>7</v>
      </c>
      <c r="E22" s="191">
        <v>8</v>
      </c>
      <c r="F22" s="25">
        <v>0</v>
      </c>
      <c r="G22" s="32"/>
      <c r="H22" s="191">
        <v>5</v>
      </c>
      <c r="I22" s="25">
        <v>5</v>
      </c>
      <c r="J22" s="32"/>
      <c r="K22" s="182">
        <v>6</v>
      </c>
      <c r="L22" s="25">
        <v>0</v>
      </c>
      <c r="M22" s="32"/>
      <c r="N22" s="185" t="s">
        <v>30</v>
      </c>
      <c r="O22" s="25"/>
      <c r="P22" s="32"/>
      <c r="Q22" s="186">
        <v>5</v>
      </c>
      <c r="R22" s="183">
        <v>17</v>
      </c>
      <c r="S22" s="184">
        <v>0</v>
      </c>
      <c r="T22" s="203" t="s">
        <v>92</v>
      </c>
      <c r="U22" s="180"/>
      <c r="V22" s="179">
        <v>5</v>
      </c>
    </row>
    <row r="23" spans="1:22" ht="14.25" customHeight="1" thickBot="1">
      <c r="A23" s="225"/>
      <c r="B23" s="224"/>
      <c r="C23" s="211"/>
      <c r="D23" s="210"/>
      <c r="E23" s="194"/>
      <c r="F23" s="28">
        <v>8</v>
      </c>
      <c r="G23" s="29"/>
      <c r="H23" s="194"/>
      <c r="I23" s="28">
        <v>8</v>
      </c>
      <c r="J23" s="29"/>
      <c r="K23" s="182"/>
      <c r="L23" s="28">
        <v>1</v>
      </c>
      <c r="M23" s="29"/>
      <c r="N23" s="185"/>
      <c r="O23" s="28"/>
      <c r="P23" s="29"/>
      <c r="Q23" s="186"/>
      <c r="R23" s="183"/>
      <c r="S23" s="184"/>
      <c r="T23" s="203"/>
      <c r="U23" s="178"/>
      <c r="V23" s="179"/>
    </row>
    <row r="24" spans="1:22" ht="14.25" customHeight="1" thickBot="1">
      <c r="A24" s="225" t="s">
        <v>48</v>
      </c>
      <c r="B24" s="224" t="s">
        <v>33</v>
      </c>
      <c r="C24" s="211" t="s">
        <v>30</v>
      </c>
      <c r="D24" s="209">
        <v>8</v>
      </c>
      <c r="E24" s="191">
        <v>7</v>
      </c>
      <c r="F24" s="25">
        <v>5</v>
      </c>
      <c r="G24" s="31"/>
      <c r="H24" s="182">
        <v>6</v>
      </c>
      <c r="I24" s="25">
        <v>5</v>
      </c>
      <c r="J24" s="31"/>
      <c r="K24" s="182" t="s">
        <v>31</v>
      </c>
      <c r="L24" s="25"/>
      <c r="M24" s="31"/>
      <c r="N24" s="185" t="s">
        <v>30</v>
      </c>
      <c r="O24" s="25"/>
      <c r="P24" s="31"/>
      <c r="Q24" s="186">
        <v>10</v>
      </c>
      <c r="R24" s="183">
        <v>12</v>
      </c>
      <c r="S24" s="184">
        <v>0</v>
      </c>
      <c r="T24" s="203" t="s">
        <v>92</v>
      </c>
      <c r="U24" s="179"/>
      <c r="V24" s="179">
        <v>2</v>
      </c>
    </row>
    <row r="25" spans="1:22" ht="14.25" customHeight="1" thickBot="1">
      <c r="A25" s="225"/>
      <c r="B25" s="224"/>
      <c r="C25" s="211"/>
      <c r="D25" s="210"/>
      <c r="E25" s="194"/>
      <c r="F25" s="28">
        <v>7</v>
      </c>
      <c r="G25" s="29"/>
      <c r="H25" s="182"/>
      <c r="I25" s="28">
        <v>5</v>
      </c>
      <c r="J25" s="29"/>
      <c r="K25" s="182"/>
      <c r="L25" s="28"/>
      <c r="M25" s="29"/>
      <c r="N25" s="185"/>
      <c r="O25" s="28"/>
      <c r="P25" s="29"/>
      <c r="Q25" s="186"/>
      <c r="R25" s="183"/>
      <c r="S25" s="184"/>
      <c r="T25" s="203"/>
      <c r="U25" s="179"/>
      <c r="V25" s="179"/>
    </row>
    <row r="26" spans="1:22" ht="14.25" customHeight="1" thickBot="1">
      <c r="A26" s="225" t="s">
        <v>30</v>
      </c>
      <c r="B26" s="224" t="s">
        <v>30</v>
      </c>
      <c r="C26" s="211" t="s">
        <v>30</v>
      </c>
      <c r="D26" s="209" t="s">
        <v>30</v>
      </c>
      <c r="E26" s="191" t="s">
        <v>30</v>
      </c>
      <c r="F26" s="30"/>
      <c r="G26" s="31"/>
      <c r="H26" s="191" t="s">
        <v>30</v>
      </c>
      <c r="I26" s="30"/>
      <c r="J26" s="31"/>
      <c r="K26" s="191" t="s">
        <v>30</v>
      </c>
      <c r="L26" s="30"/>
      <c r="M26" s="31"/>
      <c r="N26" s="185" t="s">
        <v>30</v>
      </c>
      <c r="O26" s="30"/>
      <c r="P26" s="31"/>
      <c r="Q26" s="186" t="s">
        <v>30</v>
      </c>
      <c r="R26" s="183" t="s">
        <v>30</v>
      </c>
      <c r="S26" s="184" t="s">
        <v>30</v>
      </c>
      <c r="T26" s="203" t="s">
        <v>30</v>
      </c>
      <c r="U26" s="180"/>
      <c r="V26" s="179" t="s">
        <v>30</v>
      </c>
    </row>
    <row r="27" spans="1:22" ht="14.25" customHeight="1" thickBot="1">
      <c r="A27" s="230"/>
      <c r="B27" s="231"/>
      <c r="C27" s="227"/>
      <c r="D27" s="232"/>
      <c r="E27" s="192"/>
      <c r="F27" s="33"/>
      <c r="G27" s="34"/>
      <c r="H27" s="192"/>
      <c r="I27" s="33"/>
      <c r="J27" s="34"/>
      <c r="K27" s="192"/>
      <c r="L27" s="33"/>
      <c r="M27" s="34"/>
      <c r="N27" s="187"/>
      <c r="O27" s="33"/>
      <c r="P27" s="34"/>
      <c r="Q27" s="186"/>
      <c r="R27" s="183"/>
      <c r="S27" s="184"/>
      <c r="T27" s="233"/>
      <c r="U27" s="181"/>
      <c r="V27" s="179"/>
    </row>
    <row r="28" spans="1:22" ht="13.5" customHeight="1" thickTop="1" thickBot="1">
      <c r="A28" s="116"/>
      <c r="B28" s="116"/>
      <c r="C28" s="116"/>
      <c r="D28" s="117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</row>
    <row r="29" spans="1:22" ht="13.5" hidden="1" thickBot="1">
      <c r="A29" s="35"/>
      <c r="B29" s="35"/>
      <c r="C29" s="35"/>
      <c r="D29" s="7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14.25" customHeight="1" thickBot="1">
      <c r="B30" t="s">
        <v>100</v>
      </c>
      <c r="E30" s="199">
        <v>2</v>
      </c>
      <c r="F30" s="121">
        <v>3</v>
      </c>
      <c r="G30" s="122">
        <v>1</v>
      </c>
      <c r="Q30" s="186">
        <v>6</v>
      </c>
      <c r="R30" s="201">
        <v>18</v>
      </c>
      <c r="S30" s="202">
        <v>2</v>
      </c>
    </row>
    <row r="31" spans="1:22" ht="13.5" customHeight="1" thickBot="1">
      <c r="E31" s="200"/>
      <c r="F31" s="123">
        <v>10</v>
      </c>
      <c r="G31" s="124"/>
      <c r="Q31" s="186"/>
      <c r="R31" s="201"/>
      <c r="S31" s="202"/>
    </row>
    <row r="32" spans="1:22" ht="12.75" customHeight="1"/>
    <row r="33" spans="1:20" ht="13.5" customHeight="1">
      <c r="C33" s="125">
        <v>2</v>
      </c>
      <c r="E33" t="s">
        <v>101</v>
      </c>
      <c r="N33" s="125">
        <v>6</v>
      </c>
      <c r="P33" t="s">
        <v>102</v>
      </c>
    </row>
    <row r="34" spans="1:20">
      <c r="C34" s="125">
        <v>3</v>
      </c>
      <c r="E34" t="s">
        <v>75</v>
      </c>
      <c r="N34" s="125">
        <v>18</v>
      </c>
      <c r="O34" s="125"/>
      <c r="P34" t="s">
        <v>103</v>
      </c>
      <c r="T34" s="125"/>
    </row>
    <row r="35" spans="1:20" ht="12.75" customHeight="1">
      <c r="C35" s="125">
        <v>10</v>
      </c>
      <c r="E35" t="s">
        <v>104</v>
      </c>
      <c r="N35" s="125">
        <v>2</v>
      </c>
      <c r="O35" s="125"/>
      <c r="P35" t="s">
        <v>105</v>
      </c>
      <c r="T35" s="125"/>
    </row>
    <row r="36" spans="1:20">
      <c r="C36" s="125">
        <v>1</v>
      </c>
      <c r="E36" t="s">
        <v>106</v>
      </c>
      <c r="O36" s="125"/>
      <c r="T36" s="125"/>
    </row>
    <row r="37" spans="1:20" ht="12.75" customHeight="1">
      <c r="A37" t="s">
        <v>64</v>
      </c>
      <c r="C37" s="125"/>
      <c r="O37" s="125"/>
      <c r="T37" s="125"/>
    </row>
    <row r="38" spans="1:20" ht="13.5" customHeight="1">
      <c r="C38" s="125"/>
      <c r="O38" s="125"/>
      <c r="T38" s="125"/>
    </row>
    <row r="39" spans="1:20" ht="12.75" customHeight="1">
      <c r="C39" s="125"/>
    </row>
  </sheetData>
  <mergeCells count="162">
    <mergeCell ref="V9:V10"/>
    <mergeCell ref="V11:V12"/>
    <mergeCell ref="V7:V8"/>
    <mergeCell ref="Q7:Q8"/>
    <mergeCell ref="R7:R8"/>
    <mergeCell ref="T13:T14"/>
    <mergeCell ref="N22:N23"/>
    <mergeCell ref="S13:S14"/>
    <mergeCell ref="R9:R10"/>
    <mergeCell ref="T7:T8"/>
    <mergeCell ref="T9:T10"/>
    <mergeCell ref="A1:V1"/>
    <mergeCell ref="G3:N3"/>
    <mergeCell ref="V13:V14"/>
    <mergeCell ref="Q6:S6"/>
    <mergeCell ref="S9:S10"/>
    <mergeCell ref="S7:S8"/>
    <mergeCell ref="Q11:Q12"/>
    <mergeCell ref="R11:R12"/>
    <mergeCell ref="V15:V16"/>
    <mergeCell ref="T15:T16"/>
    <mergeCell ref="U26:U27"/>
    <mergeCell ref="U18:U19"/>
    <mergeCell ref="U24:U25"/>
    <mergeCell ref="U20:U21"/>
    <mergeCell ref="V18:V19"/>
    <mergeCell ref="V20:V21"/>
    <mergeCell ref="V22:V23"/>
    <mergeCell ref="U22:U23"/>
    <mergeCell ref="R26:R27"/>
    <mergeCell ref="S26:S27"/>
    <mergeCell ref="T26:T27"/>
    <mergeCell ref="R18:R19"/>
    <mergeCell ref="S18:S19"/>
    <mergeCell ref="R24:R25"/>
    <mergeCell ref="S24:S25"/>
    <mergeCell ref="T18:T19"/>
    <mergeCell ref="T20:T21"/>
    <mergeCell ref="V26:V27"/>
    <mergeCell ref="V24:V25"/>
    <mergeCell ref="Q26:Q27"/>
    <mergeCell ref="N26:N27"/>
    <mergeCell ref="A26:A27"/>
    <mergeCell ref="B26:B27"/>
    <mergeCell ref="C26:C27"/>
    <mergeCell ref="D26:D27"/>
    <mergeCell ref="E26:E27"/>
    <mergeCell ref="H26:H27"/>
    <mergeCell ref="K26:K27"/>
    <mergeCell ref="Q5:S5"/>
    <mergeCell ref="R20:R21"/>
    <mergeCell ref="S20:S21"/>
    <mergeCell ref="Q22:Q23"/>
    <mergeCell ref="R22:R23"/>
    <mergeCell ref="S22:S23"/>
    <mergeCell ref="S11:S12"/>
    <mergeCell ref="A24:A25"/>
    <mergeCell ref="B24:B25"/>
    <mergeCell ref="D24:D25"/>
    <mergeCell ref="E24:E25"/>
    <mergeCell ref="C24:C25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N13:N14"/>
    <mergeCell ref="H13:H14"/>
    <mergeCell ref="K13:K14"/>
    <mergeCell ref="Q9:Q10"/>
    <mergeCell ref="H11:H12"/>
    <mergeCell ref="K11:K12"/>
    <mergeCell ref="H7:H8"/>
    <mergeCell ref="N7:N8"/>
    <mergeCell ref="Q13:Q14"/>
    <mergeCell ref="R13:R14"/>
    <mergeCell ref="H17:J17"/>
    <mergeCell ref="K17:M17"/>
    <mergeCell ref="H22:H23"/>
    <mergeCell ref="H20:H21"/>
    <mergeCell ref="K20:K21"/>
    <mergeCell ref="K22:K23"/>
    <mergeCell ref="H18:H19"/>
    <mergeCell ref="K18:K19"/>
    <mergeCell ref="H24:H25"/>
    <mergeCell ref="K24:K25"/>
    <mergeCell ref="E30:E31"/>
    <mergeCell ref="Q30:Q31"/>
    <mergeCell ref="R30:R31"/>
    <mergeCell ref="S30:S31"/>
    <mergeCell ref="T22:T23"/>
    <mergeCell ref="T11:T12"/>
    <mergeCell ref="T24:T25"/>
    <mergeCell ref="Q24:Q25"/>
    <mergeCell ref="Q18:Q19"/>
    <mergeCell ref="Q17:S17"/>
    <mergeCell ref="R15:R16"/>
    <mergeCell ref="S15:S16"/>
    <mergeCell ref="Q20:Q21"/>
    <mergeCell ref="N17:P17"/>
    <mergeCell ref="N18:N19"/>
    <mergeCell ref="Q15:Q16"/>
    <mergeCell ref="N24:N25"/>
    <mergeCell ref="N15:N16"/>
    <mergeCell ref="N20:N21"/>
    <mergeCell ref="U7:U8"/>
    <mergeCell ref="U9:U10"/>
    <mergeCell ref="U11:U12"/>
    <mergeCell ref="U13:U14"/>
    <mergeCell ref="U15:U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GQ159"/>
  <sheetViews>
    <sheetView workbookViewId="0">
      <selection activeCell="X23" sqref="X2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39" width="9.140625" customWidth="1"/>
    <col min="40" max="41" width="11.42578125" bestFit="1" customWidth="1"/>
    <col min="43" max="43" width="11.42578125" bestFit="1" customWidth="1"/>
    <col min="46" max="46" width="11.28515625" bestFit="1" customWidth="1"/>
    <col min="49" max="49" width="15.85546875" customWidth="1"/>
    <col min="56" max="56" width="17.85546875" customWidth="1"/>
    <col min="65" max="65" width="11.42578125" bestFit="1" customWidth="1"/>
    <col min="66" max="66" width="14" customWidth="1"/>
    <col min="70" max="70" width="12" bestFit="1" customWidth="1"/>
    <col min="75" max="75" width="11" customWidth="1"/>
  </cols>
  <sheetData>
    <row r="1" spans="1:21" ht="30" customHeight="1">
      <c r="A1" s="168" t="s">
        <v>65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</row>
    <row r="2" spans="1:21" ht="18">
      <c r="A2" s="214" t="s">
        <v>51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1"/>
      <c r="S2" s="35"/>
      <c r="T2" s="35"/>
    </row>
    <row r="3" spans="1:21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4"/>
      <c r="S3" s="35"/>
      <c r="T3" s="35"/>
    </row>
    <row r="4" spans="1:21">
      <c r="A4" s="22" t="s">
        <v>52</v>
      </c>
      <c r="B4" s="216" t="s">
        <v>53</v>
      </c>
      <c r="C4" s="216"/>
      <c r="D4" s="216"/>
      <c r="E4" s="216"/>
      <c r="K4" s="39"/>
      <c r="L4" s="39"/>
      <c r="M4" s="39"/>
      <c r="N4" s="39"/>
      <c r="O4" s="8"/>
      <c r="S4" s="35"/>
      <c r="T4" s="35"/>
    </row>
    <row r="5" spans="1:21">
      <c r="A5" s="22" t="s">
        <v>54</v>
      </c>
      <c r="B5" s="8" t="s">
        <v>55</v>
      </c>
      <c r="C5" s="8"/>
      <c r="E5" s="171" t="s">
        <v>57</v>
      </c>
      <c r="F5" s="171"/>
      <c r="G5" s="171"/>
      <c r="H5" s="216" t="s">
        <v>66</v>
      </c>
      <c r="I5" s="216"/>
      <c r="J5" s="216"/>
      <c r="K5" s="216"/>
      <c r="L5" s="216"/>
      <c r="M5" s="216"/>
      <c r="N5" s="66"/>
      <c r="O5" s="77" t="s">
        <v>67</v>
      </c>
      <c r="P5" s="66"/>
      <c r="Q5" s="66" t="s">
        <v>32</v>
      </c>
      <c r="R5" s="1"/>
      <c r="S5" s="35"/>
      <c r="T5" s="35"/>
    </row>
    <row r="6" spans="1:21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5"/>
      <c r="S6" s="35"/>
      <c r="T6" s="35"/>
    </row>
    <row r="7" spans="1:21" ht="15.75" customHeight="1" thickBot="1">
      <c r="A7" s="171" t="s">
        <v>68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32"/>
      <c r="S7" s="35"/>
      <c r="T7" s="35"/>
    </row>
    <row r="8" spans="1:21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3" t="s">
        <v>7</v>
      </c>
      <c r="R8" s="130"/>
      <c r="S8" s="35"/>
      <c r="T8" s="35"/>
    </row>
    <row r="9" spans="1:21" ht="24.95" customHeight="1" thickTop="1" thickBot="1">
      <c r="A9" s="3" t="s">
        <v>59</v>
      </c>
      <c r="B9" s="4" t="s">
        <v>60</v>
      </c>
      <c r="C9" s="7"/>
      <c r="D9" s="6" t="s">
        <v>0</v>
      </c>
      <c r="E9" s="188" t="s">
        <v>69</v>
      </c>
      <c r="F9" s="189"/>
      <c r="G9" s="190"/>
      <c r="H9" s="188" t="s">
        <v>70</v>
      </c>
      <c r="I9" s="189"/>
      <c r="J9" s="190"/>
      <c r="K9" s="188" t="s">
        <v>71</v>
      </c>
      <c r="L9" s="189"/>
      <c r="M9" s="190"/>
      <c r="N9" s="195" t="s">
        <v>72</v>
      </c>
      <c r="O9" s="196"/>
      <c r="P9" s="197"/>
      <c r="Q9" s="5" t="s">
        <v>73</v>
      </c>
      <c r="R9" s="71"/>
      <c r="S9" s="35"/>
      <c r="T9" s="35"/>
      <c r="U9" s="35"/>
    </row>
    <row r="10" spans="1:21" ht="14.25" customHeight="1" thickTop="1" thickBot="1">
      <c r="A10" s="268" t="s">
        <v>39</v>
      </c>
      <c r="B10" s="269" t="s">
        <v>36</v>
      </c>
      <c r="C10" s="270"/>
      <c r="D10" s="244">
        <v>1</v>
      </c>
      <c r="E10" s="221">
        <v>2</v>
      </c>
      <c r="F10" s="23">
        <v>0</v>
      </c>
      <c r="G10" s="24"/>
      <c r="H10" s="221">
        <v>3</v>
      </c>
      <c r="I10" s="23">
        <v>0</v>
      </c>
      <c r="J10" s="24"/>
      <c r="K10" s="261" t="s">
        <v>31</v>
      </c>
      <c r="L10" s="23" t="s">
        <v>30</v>
      </c>
      <c r="M10" s="24"/>
      <c r="N10" s="206">
        <v>0</v>
      </c>
      <c r="O10" s="234">
        <v>0</v>
      </c>
      <c r="P10" s="235">
        <v>0</v>
      </c>
      <c r="Q10" s="237" t="s">
        <v>61</v>
      </c>
      <c r="R10" s="173">
        <v>3</v>
      </c>
      <c r="S10" s="35"/>
      <c r="T10" s="35"/>
      <c r="U10" s="35"/>
    </row>
    <row r="11" spans="1:21" ht="14.25" customHeight="1" thickBot="1">
      <c r="A11" s="251"/>
      <c r="B11" s="252"/>
      <c r="C11" s="253"/>
      <c r="D11" s="245"/>
      <c r="E11" s="182"/>
      <c r="F11" s="28">
        <v>0</v>
      </c>
      <c r="G11" s="27"/>
      <c r="H11" s="182"/>
      <c r="I11" s="28">
        <v>0</v>
      </c>
      <c r="J11" s="27"/>
      <c r="K11" s="246"/>
      <c r="L11" s="28" t="s">
        <v>30</v>
      </c>
      <c r="M11" s="27"/>
      <c r="N11" s="186"/>
      <c r="O11" s="183"/>
      <c r="P11" s="184"/>
      <c r="Q11" s="179"/>
      <c r="R11" s="173"/>
      <c r="S11" s="35"/>
      <c r="T11" s="35"/>
      <c r="U11" s="35"/>
    </row>
    <row r="12" spans="1:21" ht="14.25" customHeight="1" thickBot="1">
      <c r="A12" s="251" t="s">
        <v>40</v>
      </c>
      <c r="B12" s="252" t="s">
        <v>37</v>
      </c>
      <c r="C12" s="253"/>
      <c r="D12" s="242">
        <v>2</v>
      </c>
      <c r="E12" s="182">
        <v>1</v>
      </c>
      <c r="F12" s="30">
        <v>5</v>
      </c>
      <c r="G12" s="31"/>
      <c r="H12" s="182" t="s">
        <v>31</v>
      </c>
      <c r="I12" s="30" t="s">
        <v>30</v>
      </c>
      <c r="J12" s="31"/>
      <c r="K12" s="246">
        <v>3</v>
      </c>
      <c r="L12" s="30">
        <v>5</v>
      </c>
      <c r="M12" s="31"/>
      <c r="N12" s="256">
        <v>10</v>
      </c>
      <c r="O12" s="258">
        <v>6</v>
      </c>
      <c r="P12" s="254">
        <v>0</v>
      </c>
      <c r="Q12" s="179" t="s">
        <v>62</v>
      </c>
      <c r="R12" s="173">
        <v>1</v>
      </c>
      <c r="S12" s="35"/>
      <c r="T12" s="35"/>
      <c r="U12" s="35"/>
    </row>
    <row r="13" spans="1:21" ht="14.25" customHeight="1" thickBot="1">
      <c r="A13" s="251"/>
      <c r="B13" s="252"/>
      <c r="C13" s="253"/>
      <c r="D13" s="245"/>
      <c r="E13" s="182"/>
      <c r="F13" s="28">
        <v>4</v>
      </c>
      <c r="G13" s="29"/>
      <c r="H13" s="182"/>
      <c r="I13" s="28" t="s">
        <v>30</v>
      </c>
      <c r="J13" s="29"/>
      <c r="K13" s="246"/>
      <c r="L13" s="28">
        <v>2</v>
      </c>
      <c r="M13" s="29"/>
      <c r="N13" s="257"/>
      <c r="O13" s="259"/>
      <c r="P13" s="255"/>
      <c r="Q13" s="179"/>
      <c r="R13" s="173"/>
      <c r="S13" s="35"/>
      <c r="T13" s="35"/>
      <c r="U13" s="35"/>
    </row>
    <row r="14" spans="1:21" ht="14.25" customHeight="1" thickBot="1">
      <c r="A14" s="251" t="s">
        <v>41</v>
      </c>
      <c r="B14" s="252" t="s">
        <v>37</v>
      </c>
      <c r="C14" s="253"/>
      <c r="D14" s="242">
        <v>3</v>
      </c>
      <c r="E14" s="182" t="s">
        <v>31</v>
      </c>
      <c r="F14" s="25" t="s">
        <v>30</v>
      </c>
      <c r="G14" s="32"/>
      <c r="H14" s="182">
        <v>1</v>
      </c>
      <c r="I14" s="25">
        <v>5</v>
      </c>
      <c r="J14" s="32"/>
      <c r="K14" s="246">
        <v>2</v>
      </c>
      <c r="L14" s="25">
        <v>0</v>
      </c>
      <c r="M14" s="32"/>
      <c r="N14" s="256">
        <v>5</v>
      </c>
      <c r="O14" s="258">
        <v>0</v>
      </c>
      <c r="P14" s="254">
        <v>0</v>
      </c>
      <c r="Q14" s="179" t="s">
        <v>63</v>
      </c>
      <c r="R14" s="173">
        <v>2</v>
      </c>
      <c r="S14" s="35"/>
      <c r="T14" s="35"/>
      <c r="U14" s="35"/>
    </row>
    <row r="15" spans="1:21" ht="14.25" customHeight="1" thickBot="1">
      <c r="A15" s="251"/>
      <c r="B15" s="252"/>
      <c r="C15" s="253"/>
      <c r="D15" s="245"/>
      <c r="E15" s="182"/>
      <c r="F15" s="140" t="s">
        <v>30</v>
      </c>
      <c r="G15" s="29"/>
      <c r="H15" s="182"/>
      <c r="I15" s="140">
        <v>0</v>
      </c>
      <c r="J15" s="29"/>
      <c r="K15" s="246"/>
      <c r="L15" s="140">
        <v>0</v>
      </c>
      <c r="M15" s="29"/>
      <c r="N15" s="257"/>
      <c r="O15" s="259"/>
      <c r="P15" s="255"/>
      <c r="Q15" s="179"/>
      <c r="R15" s="173"/>
      <c r="S15" s="35"/>
      <c r="T15" s="35"/>
      <c r="U15" s="35"/>
    </row>
    <row r="16" spans="1:21" ht="14.25" hidden="1" customHeight="1" thickBot="1">
      <c r="A16" s="251" t="s">
        <v>30</v>
      </c>
      <c r="B16" s="252" t="s">
        <v>30</v>
      </c>
      <c r="C16" s="253"/>
      <c r="D16" s="242"/>
      <c r="E16" s="182"/>
      <c r="F16" s="25"/>
      <c r="G16" s="32"/>
      <c r="H16" s="182"/>
      <c r="I16" s="25"/>
      <c r="J16" s="32"/>
      <c r="K16" s="246" t="e">
        <v>#REF!</v>
      </c>
      <c r="L16" s="25"/>
      <c r="M16" s="32"/>
      <c r="N16" s="186" t="s">
        <v>30</v>
      </c>
      <c r="O16" s="183" t="s">
        <v>30</v>
      </c>
      <c r="P16" s="184" t="s">
        <v>30</v>
      </c>
      <c r="Q16" s="179" t="s">
        <v>30</v>
      </c>
      <c r="R16" s="53"/>
      <c r="S16" s="35"/>
      <c r="T16" s="35"/>
      <c r="U16" s="35"/>
    </row>
    <row r="17" spans="1:21" ht="14.25" hidden="1" customHeight="1" thickBot="1">
      <c r="A17" s="265"/>
      <c r="B17" s="266"/>
      <c r="C17" s="267"/>
      <c r="D17" s="243"/>
      <c r="E17" s="247"/>
      <c r="F17" s="28"/>
      <c r="G17" s="29"/>
      <c r="H17" s="247"/>
      <c r="I17" s="28"/>
      <c r="J17" s="29"/>
      <c r="K17" s="248"/>
      <c r="L17" s="28"/>
      <c r="M17" s="29"/>
      <c r="N17" s="310"/>
      <c r="O17" s="249"/>
      <c r="P17" s="250"/>
      <c r="Q17" s="311"/>
      <c r="R17" s="53"/>
      <c r="S17" s="35"/>
      <c r="T17" s="35"/>
      <c r="U17" s="35"/>
    </row>
    <row r="18" spans="1:21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</row>
    <row r="19" spans="1:21" ht="15.75" customHeight="1">
      <c r="A19" s="171" t="s">
        <v>79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33"/>
      <c r="S19" s="35"/>
      <c r="T19" s="35"/>
      <c r="U19" s="35"/>
    </row>
    <row r="20" spans="1:21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</row>
    <row r="21" spans="1:21" ht="24.95" customHeight="1" thickTop="1" thickBot="1">
      <c r="A21" s="3" t="s">
        <v>59</v>
      </c>
      <c r="B21" s="4" t="s">
        <v>60</v>
      </c>
      <c r="C21" s="7"/>
      <c r="D21" s="6" t="s">
        <v>0</v>
      </c>
      <c r="E21" s="188" t="s">
        <v>69</v>
      </c>
      <c r="F21" s="189"/>
      <c r="G21" s="190"/>
      <c r="H21" s="188" t="s">
        <v>70</v>
      </c>
      <c r="I21" s="189"/>
      <c r="J21" s="190"/>
      <c r="K21" s="188" t="s">
        <v>71</v>
      </c>
      <c r="L21" s="189"/>
      <c r="M21" s="190"/>
      <c r="N21" s="195" t="s">
        <v>72</v>
      </c>
      <c r="O21" s="196"/>
      <c r="P21" s="197"/>
      <c r="Q21" s="5" t="s">
        <v>73</v>
      </c>
      <c r="R21" s="71"/>
      <c r="S21" s="35"/>
      <c r="T21" s="35"/>
      <c r="U21" s="35"/>
    </row>
    <row r="22" spans="1:21" ht="14.25" customHeight="1" thickTop="1" thickBot="1">
      <c r="A22" s="268" t="s">
        <v>45</v>
      </c>
      <c r="B22" s="269" t="s">
        <v>46</v>
      </c>
      <c r="C22" s="270"/>
      <c r="D22" s="244">
        <v>6</v>
      </c>
      <c r="E22" s="221">
        <v>7</v>
      </c>
      <c r="F22" s="23">
        <v>5</v>
      </c>
      <c r="G22" s="24"/>
      <c r="H22" s="221">
        <v>8</v>
      </c>
      <c r="I22" s="23">
        <v>0</v>
      </c>
      <c r="J22" s="24"/>
      <c r="K22" s="261" t="s">
        <v>31</v>
      </c>
      <c r="L22" s="23" t="s">
        <v>30</v>
      </c>
      <c r="M22" s="24"/>
      <c r="N22" s="290">
        <v>5</v>
      </c>
      <c r="O22" s="286">
        <v>6</v>
      </c>
      <c r="P22" s="260">
        <v>0</v>
      </c>
      <c r="Q22" s="237" t="s">
        <v>63</v>
      </c>
      <c r="R22" s="173">
        <v>2</v>
      </c>
      <c r="S22" s="35"/>
      <c r="T22" s="35"/>
      <c r="U22" s="35"/>
    </row>
    <row r="23" spans="1:21" ht="14.25" customHeight="1" thickBot="1">
      <c r="A23" s="251"/>
      <c r="B23" s="252"/>
      <c r="C23" s="253"/>
      <c r="D23" s="245"/>
      <c r="E23" s="182"/>
      <c r="F23" s="28">
        <v>4</v>
      </c>
      <c r="G23" s="27"/>
      <c r="H23" s="182"/>
      <c r="I23" s="28">
        <v>2</v>
      </c>
      <c r="J23" s="27"/>
      <c r="K23" s="246"/>
      <c r="L23" s="28" t="s">
        <v>30</v>
      </c>
      <c r="M23" s="27"/>
      <c r="N23" s="257"/>
      <c r="O23" s="259"/>
      <c r="P23" s="255"/>
      <c r="Q23" s="179"/>
      <c r="R23" s="173"/>
      <c r="S23" s="35"/>
      <c r="T23" s="35"/>
      <c r="U23" s="35"/>
    </row>
    <row r="24" spans="1:21" ht="14.25" customHeight="1" thickBot="1">
      <c r="A24" s="251" t="s">
        <v>47</v>
      </c>
      <c r="B24" s="252" t="s">
        <v>34</v>
      </c>
      <c r="C24" s="253"/>
      <c r="D24" s="242">
        <v>7</v>
      </c>
      <c r="E24" s="182">
        <v>6</v>
      </c>
      <c r="F24" s="30">
        <v>0</v>
      </c>
      <c r="G24" s="31"/>
      <c r="H24" s="182" t="s">
        <v>31</v>
      </c>
      <c r="I24" s="30" t="s">
        <v>30</v>
      </c>
      <c r="J24" s="31"/>
      <c r="K24" s="246">
        <v>8</v>
      </c>
      <c r="L24" s="30">
        <v>0</v>
      </c>
      <c r="M24" s="31"/>
      <c r="N24" s="256">
        <v>0</v>
      </c>
      <c r="O24" s="258">
        <v>9</v>
      </c>
      <c r="P24" s="254">
        <v>0</v>
      </c>
      <c r="Q24" s="179" t="s">
        <v>61</v>
      </c>
      <c r="R24" s="173">
        <v>3</v>
      </c>
      <c r="S24" s="35"/>
      <c r="T24" s="35"/>
      <c r="U24" s="35"/>
    </row>
    <row r="25" spans="1:21" ht="14.25" customHeight="1" thickBot="1">
      <c r="A25" s="251"/>
      <c r="B25" s="252"/>
      <c r="C25" s="253"/>
      <c r="D25" s="245"/>
      <c r="E25" s="182"/>
      <c r="F25" s="28">
        <v>1</v>
      </c>
      <c r="G25" s="29"/>
      <c r="H25" s="182"/>
      <c r="I25" s="28" t="s">
        <v>30</v>
      </c>
      <c r="J25" s="29"/>
      <c r="K25" s="246"/>
      <c r="L25" s="28">
        <v>8</v>
      </c>
      <c r="M25" s="29"/>
      <c r="N25" s="257"/>
      <c r="O25" s="259"/>
      <c r="P25" s="255"/>
      <c r="Q25" s="179"/>
      <c r="R25" s="173"/>
      <c r="S25" s="35"/>
      <c r="T25" s="35"/>
      <c r="U25" s="35"/>
    </row>
    <row r="26" spans="1:21" ht="14.25" customHeight="1" thickBot="1">
      <c r="A26" s="251" t="s">
        <v>48</v>
      </c>
      <c r="B26" s="252" t="s">
        <v>33</v>
      </c>
      <c r="C26" s="253"/>
      <c r="D26" s="242">
        <v>8</v>
      </c>
      <c r="E26" s="182" t="s">
        <v>31</v>
      </c>
      <c r="F26" s="25" t="s">
        <v>30</v>
      </c>
      <c r="G26" s="32"/>
      <c r="H26" s="182">
        <v>6</v>
      </c>
      <c r="I26" s="25">
        <v>5</v>
      </c>
      <c r="J26" s="32"/>
      <c r="K26" s="246">
        <v>7</v>
      </c>
      <c r="L26" s="25">
        <v>5</v>
      </c>
      <c r="M26" s="32"/>
      <c r="N26" s="256">
        <v>10</v>
      </c>
      <c r="O26" s="258">
        <v>12</v>
      </c>
      <c r="P26" s="254">
        <v>0</v>
      </c>
      <c r="Q26" s="179" t="s">
        <v>62</v>
      </c>
      <c r="R26" s="173">
        <v>1</v>
      </c>
      <c r="S26" s="35"/>
      <c r="T26" s="35"/>
      <c r="U26" s="35"/>
    </row>
    <row r="27" spans="1:21" ht="14.25" customHeight="1" thickBot="1">
      <c r="A27" s="251"/>
      <c r="B27" s="252"/>
      <c r="C27" s="253"/>
      <c r="D27" s="245"/>
      <c r="E27" s="182"/>
      <c r="F27" s="140" t="s">
        <v>30</v>
      </c>
      <c r="G27" s="29"/>
      <c r="H27" s="182"/>
      <c r="I27" s="140">
        <v>5</v>
      </c>
      <c r="J27" s="29"/>
      <c r="K27" s="246"/>
      <c r="L27" s="140">
        <v>7</v>
      </c>
      <c r="M27" s="29"/>
      <c r="N27" s="257"/>
      <c r="O27" s="259"/>
      <c r="P27" s="255"/>
      <c r="Q27" s="179"/>
      <c r="R27" s="173"/>
      <c r="S27" s="35"/>
      <c r="T27" s="35"/>
      <c r="U27" s="35"/>
    </row>
    <row r="28" spans="1:21" ht="14.25" hidden="1" customHeight="1" thickBot="1">
      <c r="A28" s="251" t="s">
        <v>30</v>
      </c>
      <c r="B28" s="252" t="s">
        <v>30</v>
      </c>
      <c r="C28" s="253"/>
      <c r="D28" s="242"/>
      <c r="E28" s="182"/>
      <c r="F28" s="25"/>
      <c r="G28" s="32"/>
      <c r="H28" s="182"/>
      <c r="I28" s="25"/>
      <c r="J28" s="32"/>
      <c r="K28" s="246" t="e">
        <v>#REF!</v>
      </c>
      <c r="L28" s="25"/>
      <c r="M28" s="32"/>
      <c r="N28" s="186" t="s">
        <v>30</v>
      </c>
      <c r="O28" s="183" t="s">
        <v>30</v>
      </c>
      <c r="P28" s="184" t="s">
        <v>30</v>
      </c>
      <c r="Q28" s="179" t="s">
        <v>30</v>
      </c>
      <c r="R28" s="173" t="s">
        <v>30</v>
      </c>
      <c r="S28" s="35"/>
      <c r="T28" s="35"/>
      <c r="U28" s="35"/>
    </row>
    <row r="29" spans="1:21" ht="14.25" hidden="1" customHeight="1" thickBot="1">
      <c r="A29" s="265"/>
      <c r="B29" s="266"/>
      <c r="C29" s="267"/>
      <c r="D29" s="243"/>
      <c r="E29" s="247"/>
      <c r="F29" s="28"/>
      <c r="G29" s="29"/>
      <c r="H29" s="247"/>
      <c r="I29" s="28"/>
      <c r="J29" s="29"/>
      <c r="K29" s="248"/>
      <c r="L29" s="28"/>
      <c r="M29" s="29"/>
      <c r="N29" s="310"/>
      <c r="O29" s="249"/>
      <c r="P29" s="250"/>
      <c r="Q29" s="311"/>
      <c r="R29" s="173"/>
      <c r="S29" s="35"/>
      <c r="T29" s="35"/>
      <c r="U29" s="35"/>
    </row>
    <row r="30" spans="1:21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</row>
    <row r="31" spans="1:21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1" ht="14.25" customHeight="1" thickTop="1" thickBot="1">
      <c r="A32" s="279" t="s">
        <v>80</v>
      </c>
      <c r="B32" s="279"/>
      <c r="C32" s="279"/>
      <c r="D32" s="279"/>
      <c r="E32" s="279"/>
      <c r="F32" s="279"/>
      <c r="G32" s="279"/>
      <c r="H32" s="134"/>
      <c r="I32" s="280" t="s">
        <v>81</v>
      </c>
      <c r="J32" s="281"/>
      <c r="K32" s="281"/>
      <c r="L32" s="281"/>
      <c r="M32" s="281"/>
      <c r="N32" s="281"/>
      <c r="O32" s="281"/>
      <c r="P32" s="281"/>
      <c r="Q32" s="135" t="s">
        <v>82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82" t="s">
        <v>59</v>
      </c>
      <c r="B34" s="291" t="s">
        <v>60</v>
      </c>
      <c r="C34" s="293"/>
      <c r="D34" s="295" t="s">
        <v>0</v>
      </c>
      <c r="E34" s="240" t="s">
        <v>1</v>
      </c>
      <c r="F34" s="240"/>
      <c r="G34" s="241"/>
      <c r="H34" s="262" t="s">
        <v>56</v>
      </c>
      <c r="I34" s="263"/>
      <c r="J34" s="264"/>
      <c r="K34" s="298" t="s">
        <v>73</v>
      </c>
      <c r="L34" s="299"/>
      <c r="M34" s="41"/>
      <c r="N34" s="61"/>
      <c r="O34" s="62"/>
      <c r="P34" s="63"/>
      <c r="Q34" s="64"/>
      <c r="R34" s="63"/>
    </row>
    <row r="35" spans="1:18" ht="14.25" customHeight="1" thickTop="1" thickBot="1">
      <c r="A35" s="283"/>
      <c r="B35" s="292"/>
      <c r="C35" s="294"/>
      <c r="D35" s="296"/>
      <c r="E35" s="169"/>
      <c r="F35" s="169"/>
      <c r="G35" s="297"/>
      <c r="H35" s="79" t="s">
        <v>6</v>
      </c>
      <c r="I35" s="42" t="s">
        <v>83</v>
      </c>
      <c r="J35" s="69" t="s">
        <v>84</v>
      </c>
      <c r="K35" s="298"/>
      <c r="L35" s="299"/>
      <c r="M35" s="41"/>
      <c r="N35" s="53"/>
      <c r="O35" s="54"/>
      <c r="P35" s="55"/>
      <c r="Q35" s="56"/>
      <c r="R35" s="55"/>
    </row>
    <row r="36" spans="1:18" ht="14.25" customHeight="1" thickTop="1" thickBot="1">
      <c r="A36" s="268" t="s">
        <v>39</v>
      </c>
      <c r="B36" s="269" t="s">
        <v>36</v>
      </c>
      <c r="C36" s="302"/>
      <c r="D36" s="304">
        <v>1</v>
      </c>
      <c r="E36" s="193" t="s">
        <v>30</v>
      </c>
      <c r="F36" s="23"/>
      <c r="G36" s="24"/>
      <c r="H36" s="290">
        <v>0</v>
      </c>
      <c r="I36" s="286">
        <v>0</v>
      </c>
      <c r="J36" s="288">
        <v>0</v>
      </c>
      <c r="K36" s="300">
        <v>5</v>
      </c>
      <c r="L36" s="301"/>
      <c r="M36" s="41"/>
      <c r="N36" s="53"/>
      <c r="O36" s="54"/>
      <c r="P36" s="55"/>
      <c r="Q36" s="56"/>
      <c r="R36" s="55"/>
    </row>
    <row r="37" spans="1:18" ht="14.25" customHeight="1" thickBot="1">
      <c r="A37" s="251"/>
      <c r="B37" s="252"/>
      <c r="C37" s="303"/>
      <c r="D37" s="305"/>
      <c r="E37" s="194"/>
      <c r="F37" s="26"/>
      <c r="G37" s="27"/>
      <c r="H37" s="309"/>
      <c r="I37" s="287"/>
      <c r="J37" s="289"/>
      <c r="K37" s="275"/>
      <c r="L37" s="276"/>
      <c r="M37" s="41"/>
      <c r="N37" s="53"/>
      <c r="O37" s="54"/>
      <c r="P37" s="55"/>
      <c r="Q37" s="56"/>
      <c r="R37" s="55"/>
    </row>
    <row r="38" spans="1:18" ht="14.25" customHeight="1" thickBot="1">
      <c r="A38" s="251" t="s">
        <v>47</v>
      </c>
      <c r="B38" s="252" t="s">
        <v>34</v>
      </c>
      <c r="C38" s="306"/>
      <c r="D38" s="305">
        <v>7</v>
      </c>
      <c r="E38" s="191" t="s">
        <v>30</v>
      </c>
      <c r="F38" s="30"/>
      <c r="G38" s="31"/>
      <c r="H38" s="284">
        <v>0</v>
      </c>
      <c r="I38" s="271">
        <v>0</v>
      </c>
      <c r="J38" s="273">
        <v>0</v>
      </c>
      <c r="K38" s="275">
        <v>6</v>
      </c>
      <c r="L38" s="276"/>
      <c r="M38" s="41"/>
      <c r="N38" s="53"/>
      <c r="O38" s="54"/>
      <c r="P38" s="55"/>
      <c r="Q38" s="56"/>
      <c r="R38" s="55"/>
    </row>
    <row r="39" spans="1:18" ht="14.25" customHeight="1" thickBot="1">
      <c r="A39" s="265"/>
      <c r="B39" s="266"/>
      <c r="C39" s="307"/>
      <c r="D39" s="308"/>
      <c r="E39" s="192"/>
      <c r="F39" s="33"/>
      <c r="G39" s="34"/>
      <c r="H39" s="285"/>
      <c r="I39" s="272"/>
      <c r="J39" s="274"/>
      <c r="K39" s="277"/>
      <c r="L39" s="278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9" t="s">
        <v>86</v>
      </c>
      <c r="B42" s="279"/>
      <c r="C42" s="279"/>
      <c r="D42" s="279"/>
      <c r="E42" s="279"/>
      <c r="F42" s="279"/>
      <c r="G42" s="279"/>
      <c r="H42" s="134"/>
      <c r="I42" s="281" t="s">
        <v>85</v>
      </c>
      <c r="J42" s="281"/>
      <c r="K42" s="281"/>
      <c r="L42" s="281"/>
      <c r="M42" s="281"/>
      <c r="N42" s="281"/>
      <c r="O42" s="281"/>
      <c r="P42" s="281"/>
      <c r="Q42" s="135" t="s">
        <v>7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82" t="s">
        <v>59</v>
      </c>
      <c r="B44" s="291" t="s">
        <v>60</v>
      </c>
      <c r="C44" s="293"/>
      <c r="D44" s="295" t="s">
        <v>0</v>
      </c>
      <c r="E44" s="240" t="s">
        <v>1</v>
      </c>
      <c r="F44" s="240"/>
      <c r="G44" s="241"/>
      <c r="H44" s="262" t="s">
        <v>56</v>
      </c>
      <c r="I44" s="263"/>
      <c r="J44" s="264"/>
      <c r="K44" s="298" t="s">
        <v>73</v>
      </c>
      <c r="L44" s="299"/>
      <c r="M44" s="41"/>
      <c r="N44" s="61"/>
      <c r="O44" s="62"/>
      <c r="P44" s="63"/>
      <c r="Q44" s="64"/>
      <c r="R44" s="63"/>
    </row>
    <row r="45" spans="1:18" ht="14.25" customHeight="1" thickTop="1" thickBot="1">
      <c r="A45" s="283"/>
      <c r="B45" s="292"/>
      <c r="C45" s="294"/>
      <c r="D45" s="296"/>
      <c r="E45" s="169"/>
      <c r="F45" s="169"/>
      <c r="G45" s="297"/>
      <c r="H45" s="79" t="s">
        <v>6</v>
      </c>
      <c r="I45" s="42" t="s">
        <v>83</v>
      </c>
      <c r="J45" s="69" t="s">
        <v>84</v>
      </c>
      <c r="K45" s="298"/>
      <c r="L45" s="299"/>
      <c r="M45" s="41"/>
      <c r="N45" s="53"/>
      <c r="O45" s="54"/>
      <c r="P45" s="55"/>
      <c r="Q45" s="56"/>
      <c r="R45" s="55"/>
    </row>
    <row r="46" spans="1:18" ht="14.25" customHeight="1" thickTop="1" thickBot="1">
      <c r="A46" s="268" t="s">
        <v>41</v>
      </c>
      <c r="B46" s="269" t="s">
        <v>37</v>
      </c>
      <c r="C46" s="302"/>
      <c r="D46" s="304">
        <v>3</v>
      </c>
      <c r="E46" s="193" t="s">
        <v>88</v>
      </c>
      <c r="F46" s="23">
        <v>0</v>
      </c>
      <c r="G46" s="24"/>
      <c r="H46" s="290">
        <v>0</v>
      </c>
      <c r="I46" s="286">
        <v>0</v>
      </c>
      <c r="J46" s="288">
        <v>0</v>
      </c>
      <c r="K46" s="300">
        <v>4</v>
      </c>
      <c r="L46" s="301"/>
      <c r="M46" s="41"/>
      <c r="N46" s="53"/>
      <c r="O46" s="54"/>
      <c r="P46" s="82"/>
      <c r="Q46" s="56"/>
      <c r="R46" s="82"/>
    </row>
    <row r="47" spans="1:18" ht="14.25" customHeight="1" thickBot="1">
      <c r="A47" s="251"/>
      <c r="B47" s="252"/>
      <c r="C47" s="303"/>
      <c r="D47" s="305"/>
      <c r="E47" s="194"/>
      <c r="F47" s="26">
        <v>0</v>
      </c>
      <c r="G47" s="27"/>
      <c r="H47" s="309"/>
      <c r="I47" s="287"/>
      <c r="J47" s="289"/>
      <c r="K47" s="275"/>
      <c r="L47" s="276"/>
      <c r="M47" s="41"/>
      <c r="N47" s="53"/>
      <c r="O47" s="54"/>
      <c r="P47" s="82"/>
      <c r="Q47" s="56"/>
      <c r="R47" s="82"/>
    </row>
    <row r="48" spans="1:18" ht="14.25" customHeight="1" thickBot="1">
      <c r="A48" s="251" t="s">
        <v>45</v>
      </c>
      <c r="B48" s="252" t="s">
        <v>46</v>
      </c>
      <c r="C48" s="306"/>
      <c r="D48" s="305">
        <v>6</v>
      </c>
      <c r="E48" s="191" t="s">
        <v>89</v>
      </c>
      <c r="F48" s="30">
        <v>5</v>
      </c>
      <c r="G48" s="31"/>
      <c r="H48" s="284">
        <v>5</v>
      </c>
      <c r="I48" s="271">
        <v>4</v>
      </c>
      <c r="J48" s="273">
        <v>0</v>
      </c>
      <c r="K48" s="275">
        <v>3</v>
      </c>
      <c r="L48" s="276"/>
      <c r="M48" s="41"/>
      <c r="N48" s="53"/>
      <c r="O48" s="54"/>
      <c r="P48" s="82"/>
      <c r="Q48" s="56"/>
      <c r="R48" s="82"/>
    </row>
    <row r="49" spans="1:18" ht="14.25" customHeight="1" thickBot="1">
      <c r="A49" s="265"/>
      <c r="B49" s="266"/>
      <c r="C49" s="307"/>
      <c r="D49" s="308"/>
      <c r="E49" s="192"/>
      <c r="F49" s="33">
        <v>4</v>
      </c>
      <c r="G49" s="34"/>
      <c r="H49" s="285"/>
      <c r="I49" s="272"/>
      <c r="J49" s="274"/>
      <c r="K49" s="277"/>
      <c r="L49" s="278"/>
      <c r="M49" s="41"/>
      <c r="N49" s="53"/>
      <c r="O49" s="54"/>
      <c r="P49" s="82"/>
      <c r="Q49" s="56"/>
      <c r="R49" s="82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9" t="s">
        <v>87</v>
      </c>
      <c r="B52" s="279"/>
      <c r="C52" s="279"/>
      <c r="D52" s="279"/>
      <c r="E52" s="279"/>
      <c r="F52" s="279"/>
      <c r="G52" s="279"/>
      <c r="H52" s="134"/>
      <c r="I52" s="134"/>
      <c r="J52" s="134"/>
      <c r="K52" s="134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82" t="s">
        <v>59</v>
      </c>
      <c r="B54" s="291" t="s">
        <v>60</v>
      </c>
      <c r="C54" s="293"/>
      <c r="D54" s="295" t="s">
        <v>0</v>
      </c>
      <c r="E54" s="240" t="s">
        <v>1</v>
      </c>
      <c r="F54" s="240"/>
      <c r="G54" s="241"/>
      <c r="H54" s="262" t="s">
        <v>56</v>
      </c>
      <c r="I54" s="263"/>
      <c r="J54" s="264"/>
      <c r="K54" s="298" t="s">
        <v>73</v>
      </c>
      <c r="L54" s="299"/>
      <c r="M54" s="41"/>
      <c r="N54" s="53"/>
      <c r="O54" s="54"/>
      <c r="P54" s="55"/>
      <c r="Q54" s="56"/>
      <c r="R54" s="55"/>
    </row>
    <row r="55" spans="1:18" ht="14.25" customHeight="1" thickTop="1" thickBot="1">
      <c r="A55" s="283"/>
      <c r="B55" s="292"/>
      <c r="C55" s="294"/>
      <c r="D55" s="296"/>
      <c r="E55" s="169"/>
      <c r="F55" s="169"/>
      <c r="G55" s="297"/>
      <c r="H55" s="79" t="s">
        <v>6</v>
      </c>
      <c r="I55" s="42" t="s">
        <v>83</v>
      </c>
      <c r="J55" s="69" t="s">
        <v>84</v>
      </c>
      <c r="K55" s="298"/>
      <c r="L55" s="299"/>
      <c r="M55" s="41"/>
      <c r="N55" s="53"/>
      <c r="O55" s="54"/>
      <c r="P55" s="55"/>
      <c r="Q55" s="56"/>
      <c r="R55" s="55"/>
    </row>
    <row r="56" spans="1:18" ht="14.25" customHeight="1" thickTop="1" thickBot="1">
      <c r="A56" s="268" t="s">
        <v>40</v>
      </c>
      <c r="B56" s="269" t="s">
        <v>37</v>
      </c>
      <c r="C56" s="302"/>
      <c r="D56" s="304">
        <v>2</v>
      </c>
      <c r="E56" s="193" t="s">
        <v>90</v>
      </c>
      <c r="F56" s="23">
        <v>5</v>
      </c>
      <c r="G56" s="24"/>
      <c r="H56" s="290">
        <v>5</v>
      </c>
      <c r="I56" s="286">
        <v>2</v>
      </c>
      <c r="J56" s="288">
        <v>0</v>
      </c>
      <c r="K56" s="300">
        <v>1</v>
      </c>
      <c r="L56" s="301"/>
      <c r="M56" s="41"/>
      <c r="N56" s="53"/>
      <c r="O56" s="54"/>
      <c r="P56" s="55"/>
      <c r="Q56" s="56"/>
      <c r="R56" s="55"/>
    </row>
    <row r="57" spans="1:18" ht="14.25" customHeight="1" thickBot="1">
      <c r="A57" s="251"/>
      <c r="B57" s="252"/>
      <c r="C57" s="303"/>
      <c r="D57" s="305"/>
      <c r="E57" s="194"/>
      <c r="F57" s="26">
        <v>2</v>
      </c>
      <c r="G57" s="27"/>
      <c r="H57" s="309"/>
      <c r="I57" s="287"/>
      <c r="J57" s="289"/>
      <c r="K57" s="275"/>
      <c r="L57" s="276"/>
      <c r="M57" s="41"/>
      <c r="N57" s="53"/>
      <c r="O57" s="54"/>
      <c r="P57" s="55"/>
      <c r="Q57" s="56"/>
      <c r="R57" s="55"/>
    </row>
    <row r="58" spans="1:18" ht="14.25" customHeight="1" thickBot="1">
      <c r="A58" s="251" t="s">
        <v>48</v>
      </c>
      <c r="B58" s="252" t="s">
        <v>33</v>
      </c>
      <c r="C58" s="306"/>
      <c r="D58" s="305">
        <v>8</v>
      </c>
      <c r="E58" s="191" t="s">
        <v>91</v>
      </c>
      <c r="F58" s="30">
        <v>0</v>
      </c>
      <c r="G58" s="31"/>
      <c r="H58" s="284">
        <v>0</v>
      </c>
      <c r="I58" s="271">
        <v>0</v>
      </c>
      <c r="J58" s="273">
        <v>0</v>
      </c>
      <c r="K58" s="275">
        <v>2</v>
      </c>
      <c r="L58" s="276"/>
      <c r="M58" s="41"/>
      <c r="N58" s="53"/>
      <c r="O58" s="54"/>
      <c r="P58" s="55"/>
      <c r="Q58" s="56"/>
      <c r="R58" s="55"/>
    </row>
    <row r="59" spans="1:18" ht="14.25" customHeight="1" thickBot="1">
      <c r="A59" s="265"/>
      <c r="B59" s="266"/>
      <c r="C59" s="307"/>
      <c r="D59" s="308"/>
      <c r="E59" s="192"/>
      <c r="F59" s="33">
        <v>0</v>
      </c>
      <c r="G59" s="34"/>
      <c r="H59" s="285"/>
      <c r="I59" s="272"/>
      <c r="J59" s="274"/>
      <c r="K59" s="277"/>
      <c r="L59" s="278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  <row r="65" spans="1:54" ht="14.2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5"/>
      <c r="Q65" s="56"/>
      <c r="R65" s="55"/>
    </row>
    <row r="66" spans="1:54" ht="14.25" hidden="1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5"/>
      <c r="Q66" s="56"/>
      <c r="R66" s="55"/>
    </row>
    <row r="67" spans="1:54" ht="14.25" hidden="1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5"/>
      <c r="Q67" s="56"/>
      <c r="R67" s="55"/>
    </row>
    <row r="68" spans="1:54" ht="12.75" hidden="1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54" ht="12.75" hidden="1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AN69" s="141" t="s">
        <v>15</v>
      </c>
      <c r="AO69" s="141" t="s">
        <v>13</v>
      </c>
      <c r="AP69" s="141" t="s">
        <v>14</v>
      </c>
    </row>
    <row r="70" spans="1:54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AN70" s="141">
        <v>0</v>
      </c>
      <c r="AO70" s="141">
        <v>1</v>
      </c>
      <c r="AP70" s="141">
        <v>0</v>
      </c>
    </row>
    <row r="71" spans="1:54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AN71" s="141"/>
      <c r="AO71" s="141"/>
      <c r="AP71" s="141"/>
    </row>
    <row r="72" spans="1:54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AN72" s="141"/>
      <c r="AO72" s="141"/>
      <c r="AP72" s="141"/>
    </row>
    <row r="73" spans="1:54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54" hidden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AO74" s="312" t="s">
        <v>17</v>
      </c>
      <c r="AP74" s="312"/>
      <c r="AQ74" s="312"/>
      <c r="AR74" s="312"/>
      <c r="AS74" s="312"/>
      <c r="AZ74" s="147" t="s">
        <v>23</v>
      </c>
      <c r="BA74" s="146">
        <v>1</v>
      </c>
      <c r="BB74" s="146">
        <v>1</v>
      </c>
    </row>
    <row r="75" spans="1:54" hidden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AN75" s="174" t="s">
        <v>0</v>
      </c>
      <c r="AO75" s="174" t="s">
        <v>75</v>
      </c>
      <c r="AP75" s="174" t="s">
        <v>76</v>
      </c>
      <c r="AQ75" s="174" t="s">
        <v>77</v>
      </c>
      <c r="AR75" s="174" t="s">
        <v>78</v>
      </c>
      <c r="AS75" s="174" t="s">
        <v>24</v>
      </c>
      <c r="AT75" s="174" t="s">
        <v>19</v>
      </c>
      <c r="AZ75" s="147" t="s">
        <v>23</v>
      </c>
      <c r="BA75" s="146">
        <v>7</v>
      </c>
      <c r="BB75" s="146">
        <v>1</v>
      </c>
    </row>
    <row r="76" spans="1:54" hidden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AN76" s="174"/>
      <c r="AO76" s="174"/>
      <c r="AP76" s="174"/>
      <c r="AQ76" s="174"/>
      <c r="AR76" s="174"/>
      <c r="AS76" s="174"/>
      <c r="AT76" s="174"/>
      <c r="AZ76" s="147" t="s">
        <v>22</v>
      </c>
      <c r="BA76" s="146">
        <v>3</v>
      </c>
      <c r="BB76" s="146">
        <v>2</v>
      </c>
    </row>
    <row r="77" spans="1:54" hidden="1">
      <c r="AN77" s="174"/>
      <c r="AO77" s="174"/>
      <c r="AP77" s="174"/>
      <c r="AQ77" s="174"/>
      <c r="AR77" s="174"/>
      <c r="AS77" s="174"/>
      <c r="AT77" s="174"/>
      <c r="AZ77" s="147" t="s">
        <v>22</v>
      </c>
      <c r="BA77" s="146">
        <v>6</v>
      </c>
      <c r="BB77" s="146">
        <v>2</v>
      </c>
    </row>
    <row r="78" spans="1:54" ht="12.75" hidden="1" customHeight="1">
      <c r="AN78" s="174"/>
      <c r="AO78" s="174"/>
      <c r="AP78" s="174"/>
      <c r="AQ78" s="174"/>
      <c r="AR78" s="174"/>
      <c r="AS78" s="174"/>
      <c r="AT78" s="174"/>
      <c r="AZ78" s="147" t="s">
        <v>21</v>
      </c>
      <c r="BA78" s="146">
        <v>2</v>
      </c>
      <c r="BB78" s="146">
        <v>4</v>
      </c>
    </row>
    <row r="79" spans="1:54" hidden="1">
      <c r="AN79" s="174"/>
      <c r="AO79" s="174"/>
      <c r="AP79" s="174"/>
      <c r="AQ79" s="174"/>
      <c r="AR79" s="174"/>
      <c r="AS79" s="174"/>
      <c r="AT79" s="174"/>
      <c r="AZ79" s="147" t="s">
        <v>21</v>
      </c>
      <c r="BA79" s="146">
        <v>8</v>
      </c>
      <c r="BB79" s="146">
        <v>4</v>
      </c>
    </row>
    <row r="80" spans="1:54" hidden="1">
      <c r="AN80" s="152">
        <v>1</v>
      </c>
      <c r="AO80" s="141">
        <v>0</v>
      </c>
      <c r="AP80" s="141">
        <v>0</v>
      </c>
      <c r="AQ80" s="141">
        <v>0</v>
      </c>
      <c r="AR80" s="141">
        <v>0</v>
      </c>
      <c r="AS80" s="141">
        <v>0</v>
      </c>
      <c r="AT80" s="141">
        <v>0</v>
      </c>
    </row>
    <row r="81" spans="4:199" hidden="1">
      <c r="AN81" s="152">
        <v>2</v>
      </c>
      <c r="AO81" s="141">
        <v>0</v>
      </c>
      <c r="AP81" s="141">
        <v>0</v>
      </c>
      <c r="AQ81" s="141">
        <v>0</v>
      </c>
      <c r="AR81" s="141">
        <v>0</v>
      </c>
      <c r="AS81" s="141">
        <v>0</v>
      </c>
      <c r="AT81" s="141">
        <v>0</v>
      </c>
    </row>
    <row r="82" spans="4:199" hidden="1">
      <c r="AN82" s="152">
        <v>3</v>
      </c>
      <c r="AO82" s="141">
        <v>0</v>
      </c>
      <c r="AP82" s="141">
        <v>0</v>
      </c>
      <c r="AQ82" s="141">
        <v>0</v>
      </c>
      <c r="AR82" s="141">
        <v>0</v>
      </c>
      <c r="AS82" s="141">
        <v>0</v>
      </c>
      <c r="AT82" s="141">
        <v>0</v>
      </c>
    </row>
    <row r="83" spans="4:199" hidden="1">
      <c r="AN83" s="152">
        <v>6</v>
      </c>
      <c r="AO83" s="141">
        <v>0</v>
      </c>
      <c r="AP83" s="141">
        <v>0</v>
      </c>
      <c r="AQ83" s="141">
        <v>0</v>
      </c>
      <c r="AR83" s="141">
        <v>0</v>
      </c>
      <c r="AS83" s="141">
        <v>0</v>
      </c>
      <c r="AT83" s="141">
        <v>0</v>
      </c>
    </row>
    <row r="84" spans="4:199" hidden="1">
      <c r="AN84" s="152">
        <v>7</v>
      </c>
      <c r="AO84" s="141">
        <v>0</v>
      </c>
      <c r="AP84" s="141">
        <v>0</v>
      </c>
      <c r="AQ84" s="141">
        <v>0</v>
      </c>
      <c r="AR84" s="141">
        <v>0</v>
      </c>
      <c r="AS84" s="141">
        <v>0</v>
      </c>
      <c r="AT84" s="141">
        <v>0</v>
      </c>
      <c r="CF84" s="167" t="s">
        <v>28</v>
      </c>
      <c r="CG84" s="167"/>
    </row>
    <row r="85" spans="4:199" hidden="1">
      <c r="AN85" s="152">
        <v>8</v>
      </c>
      <c r="AO85" s="141">
        <v>0</v>
      </c>
      <c r="AP85" s="141">
        <v>0</v>
      </c>
      <c r="AQ85" s="141">
        <v>0</v>
      </c>
      <c r="AR85" s="141">
        <v>0</v>
      </c>
      <c r="AS85" s="141">
        <v>0</v>
      </c>
      <c r="AT85" s="141">
        <v>0</v>
      </c>
      <c r="CF85" s="167" t="s">
        <v>29</v>
      </c>
      <c r="CG85" s="167"/>
    </row>
    <row r="86" spans="4:199" hidden="1">
      <c r="AO86" s="141"/>
      <c r="AP86" s="141"/>
      <c r="AQ86" s="141"/>
      <c r="AR86" s="141"/>
      <c r="AS86" s="141"/>
      <c r="CF86" s="155" t="s">
        <v>82</v>
      </c>
      <c r="CG86" s="154">
        <v>0</v>
      </c>
    </row>
    <row r="87" spans="4:199" hidden="1"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V87" s="312" t="s">
        <v>16</v>
      </c>
      <c r="AW87" s="312"/>
      <c r="AX87" s="312"/>
      <c r="AY87" s="312"/>
      <c r="AZ87" s="312"/>
      <c r="BA87" s="312"/>
      <c r="BB87" s="312"/>
      <c r="BE87" s="173" t="s">
        <v>18</v>
      </c>
      <c r="BF87" s="173"/>
      <c r="BG87" s="173"/>
      <c r="BH87" s="173"/>
      <c r="BI87" s="173"/>
      <c r="BJ87" s="173"/>
      <c r="BK87" s="173"/>
      <c r="BL87" s="17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53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53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53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53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53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53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53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53"/>
      <c r="GE87" s="53"/>
      <c r="GF87" s="53"/>
      <c r="GG87" s="53"/>
      <c r="GH87" s="53"/>
      <c r="GI87" s="53"/>
      <c r="GJ87" s="53"/>
      <c r="GK87" s="53"/>
      <c r="GL87" s="53"/>
      <c r="GM87" s="53"/>
      <c r="GN87" s="53"/>
      <c r="GO87" s="53"/>
      <c r="GP87" s="53"/>
      <c r="GQ87" s="53"/>
    </row>
    <row r="88" spans="4:199" ht="12.75" hidden="1" customHeight="1">
      <c r="D88"/>
      <c r="AN88" s="174" t="s">
        <v>0</v>
      </c>
      <c r="AO88" s="174" t="s">
        <v>75</v>
      </c>
      <c r="AP88" s="174" t="s">
        <v>76</v>
      </c>
      <c r="AQ88" s="174" t="s">
        <v>77</v>
      </c>
      <c r="AR88" s="174" t="s">
        <v>78</v>
      </c>
      <c r="AS88" s="174" t="s">
        <v>24</v>
      </c>
      <c r="AT88" s="174" t="s">
        <v>10</v>
      </c>
      <c r="AU88" s="174" t="s">
        <v>11</v>
      </c>
      <c r="AV88" s="314" t="s">
        <v>1</v>
      </c>
      <c r="AW88" s="317" t="s">
        <v>1</v>
      </c>
      <c r="AX88" s="316" t="s">
        <v>75</v>
      </c>
      <c r="AY88" s="174" t="s">
        <v>76</v>
      </c>
      <c r="AZ88" s="174" t="s">
        <v>77</v>
      </c>
      <c r="BA88" s="174" t="s">
        <v>78</v>
      </c>
      <c r="BB88" s="174" t="s">
        <v>24</v>
      </c>
      <c r="BC88" s="314" t="s">
        <v>19</v>
      </c>
      <c r="BD88" s="317" t="s">
        <v>1</v>
      </c>
      <c r="BE88" s="142"/>
      <c r="BF88" s="143"/>
      <c r="BG88" s="315" t="s">
        <v>0</v>
      </c>
      <c r="BH88" s="315" t="s">
        <v>75</v>
      </c>
      <c r="BI88" s="315" t="s">
        <v>76</v>
      </c>
      <c r="BJ88" s="315" t="s">
        <v>77</v>
      </c>
      <c r="BK88" s="315" t="s">
        <v>78</v>
      </c>
      <c r="BL88" s="315" t="s">
        <v>24</v>
      </c>
      <c r="BM88" s="315" t="s">
        <v>19</v>
      </c>
      <c r="BN88" s="153">
        <v>10000000000</v>
      </c>
      <c r="BO88" s="153"/>
      <c r="BP88" s="145"/>
      <c r="BQ88" s="145"/>
      <c r="BR88" s="145"/>
      <c r="BS88" s="145"/>
      <c r="BT88" s="145"/>
      <c r="BU88" s="143"/>
      <c r="BV88" s="143"/>
      <c r="BW88" s="149"/>
      <c r="BX88" s="149"/>
      <c r="BY88" s="149"/>
      <c r="BZ88" s="143"/>
      <c r="CA88" s="143"/>
      <c r="CB88" s="143"/>
      <c r="CC88" s="149"/>
      <c r="CD88" s="143"/>
      <c r="CE88" s="143"/>
      <c r="CF88" s="143"/>
      <c r="CJ88" s="312" t="s">
        <v>26</v>
      </c>
      <c r="CK88" s="312"/>
      <c r="CL88" s="312"/>
      <c r="CX88" s="73"/>
      <c r="CY88" s="73"/>
      <c r="CZ88" s="73"/>
      <c r="DK88" s="141"/>
      <c r="DL88" s="141"/>
      <c r="DM88" s="141"/>
      <c r="DN88" s="141"/>
      <c r="DO88" s="141"/>
      <c r="DP88" s="141"/>
      <c r="DQ88" s="141"/>
      <c r="DR88" s="141"/>
      <c r="DS88" s="141"/>
      <c r="DT88" s="141"/>
      <c r="DU88" s="141"/>
      <c r="DV88" s="141"/>
      <c r="DW88" s="141">
        <v>1</v>
      </c>
      <c r="DX88" s="141">
        <v>0</v>
      </c>
      <c r="EA88" s="141"/>
      <c r="EE88" s="141"/>
      <c r="EF88" s="141"/>
      <c r="EH88" s="118"/>
      <c r="EK88" s="141"/>
      <c r="EL88" s="141"/>
      <c r="EM88" s="141"/>
      <c r="EN88" s="141">
        <v>0</v>
      </c>
      <c r="EP88" s="141">
        <v>99</v>
      </c>
      <c r="ER88" s="141">
        <v>1</v>
      </c>
      <c r="ET88" s="141">
        <v>1</v>
      </c>
      <c r="EU88" s="141">
        <v>0</v>
      </c>
      <c r="GK88" s="174">
        <v>0</v>
      </c>
      <c r="GL88" s="174">
        <v>0</v>
      </c>
      <c r="GM88" s="174">
        <v>0</v>
      </c>
      <c r="GN88" s="174">
        <v>0</v>
      </c>
      <c r="GO88" s="174">
        <v>0</v>
      </c>
      <c r="GP88" s="174">
        <v>0</v>
      </c>
      <c r="GQ88" s="174">
        <v>23</v>
      </c>
    </row>
    <row r="89" spans="4:199" hidden="1">
      <c r="D89"/>
      <c r="AN89" s="174"/>
      <c r="AO89" s="174"/>
      <c r="AP89" s="174"/>
      <c r="AQ89" s="174"/>
      <c r="AR89" s="174"/>
      <c r="AS89" s="174"/>
      <c r="AT89" s="174"/>
      <c r="AU89" s="174"/>
      <c r="AV89" s="314"/>
      <c r="AW89" s="317"/>
      <c r="AX89" s="316"/>
      <c r="AY89" s="174"/>
      <c r="AZ89" s="174"/>
      <c r="BA89" s="174"/>
      <c r="BB89" s="174"/>
      <c r="BC89" s="314"/>
      <c r="BD89" s="317"/>
      <c r="BE89" s="142"/>
      <c r="BF89" s="143"/>
      <c r="BG89" s="315"/>
      <c r="BH89" s="315"/>
      <c r="BI89" s="315"/>
      <c r="BJ89" s="315"/>
      <c r="BK89" s="315"/>
      <c r="BL89" s="315"/>
      <c r="BM89" s="315"/>
      <c r="BN89" s="145"/>
      <c r="BO89" s="145"/>
      <c r="BP89" s="145"/>
      <c r="BQ89" s="145"/>
      <c r="BR89" s="145"/>
      <c r="BS89" s="145"/>
      <c r="BT89" s="145"/>
      <c r="BU89" s="143"/>
      <c r="BV89" s="143"/>
      <c r="BW89" s="149"/>
      <c r="BX89" s="149"/>
      <c r="BY89" s="149"/>
      <c r="BZ89" s="143"/>
      <c r="CA89" s="143"/>
      <c r="CB89" s="143"/>
      <c r="CC89" s="149"/>
      <c r="CD89" s="143"/>
      <c r="CE89" s="143"/>
      <c r="CF89" s="143"/>
      <c r="CX89" s="73"/>
      <c r="CY89" s="73"/>
      <c r="CZ89" s="73"/>
      <c r="DK89" s="141"/>
      <c r="DL89" s="141"/>
      <c r="DM89" s="141"/>
      <c r="DN89" s="141"/>
      <c r="DO89" s="141"/>
      <c r="DP89" s="141"/>
      <c r="DQ89" s="141"/>
      <c r="DR89" s="141"/>
      <c r="DS89" s="141"/>
      <c r="DT89" s="141"/>
      <c r="DU89" s="141"/>
      <c r="DV89" s="141"/>
      <c r="DW89" s="141">
        <v>2</v>
      </c>
      <c r="DX89" s="141">
        <v>0</v>
      </c>
      <c r="EA89" s="141"/>
      <c r="EE89" s="141"/>
      <c r="EF89" s="141"/>
      <c r="EH89" s="118"/>
      <c r="EK89" s="141"/>
      <c r="EL89" s="141"/>
      <c r="EM89" s="141"/>
      <c r="EN89" s="141">
        <v>0</v>
      </c>
      <c r="EP89" s="141">
        <v>99</v>
      </c>
      <c r="ER89" s="141">
        <v>3</v>
      </c>
      <c r="ET89" s="141">
        <v>2</v>
      </c>
      <c r="EU89" s="141">
        <v>0</v>
      </c>
      <c r="GK89" s="174"/>
      <c r="GL89" s="174"/>
      <c r="GM89" s="174"/>
      <c r="GN89" s="174"/>
      <c r="GO89" s="174"/>
      <c r="GP89" s="174"/>
      <c r="GQ89" s="174"/>
    </row>
    <row r="90" spans="4:199" hidden="1">
      <c r="D90"/>
      <c r="AN90" s="174"/>
      <c r="AO90" s="174"/>
      <c r="AP90" s="174"/>
      <c r="AQ90" s="174"/>
      <c r="AR90" s="174"/>
      <c r="AS90" s="174"/>
      <c r="AT90" s="174"/>
      <c r="AU90" s="174"/>
      <c r="AV90" s="314"/>
      <c r="AW90" s="317"/>
      <c r="AX90" s="316"/>
      <c r="AY90" s="174"/>
      <c r="AZ90" s="174"/>
      <c r="BA90" s="174"/>
      <c r="BB90" s="174"/>
      <c r="BC90" s="314"/>
      <c r="BD90" s="317"/>
      <c r="BE90" s="142"/>
      <c r="BF90" s="143"/>
      <c r="BG90" s="315"/>
      <c r="BH90" s="315"/>
      <c r="BI90" s="315"/>
      <c r="BJ90" s="315"/>
      <c r="BK90" s="315"/>
      <c r="BL90" s="315"/>
      <c r="BM90" s="315"/>
      <c r="BN90" s="145"/>
      <c r="BO90" s="145"/>
      <c r="BP90" s="145"/>
      <c r="BQ90" s="145"/>
      <c r="BR90" s="145"/>
      <c r="BS90" s="145"/>
      <c r="BT90" s="145"/>
      <c r="BU90" s="143"/>
      <c r="BV90" s="143"/>
      <c r="BW90" s="149"/>
      <c r="BX90" s="149"/>
      <c r="BY90" s="149"/>
      <c r="BZ90" s="148">
        <v>10000</v>
      </c>
      <c r="CA90" s="143"/>
      <c r="CB90" s="143"/>
      <c r="CC90" s="149"/>
      <c r="CD90" s="143"/>
      <c r="CE90" s="143"/>
      <c r="CF90" s="143"/>
      <c r="CJ90" s="146" t="s">
        <v>15</v>
      </c>
      <c r="CK90" s="146" t="s">
        <v>13</v>
      </c>
      <c r="CL90" s="146" t="s">
        <v>14</v>
      </c>
      <c r="CN90" s="146" t="s">
        <v>27</v>
      </c>
      <c r="CX90" s="73"/>
      <c r="CY90" s="73"/>
      <c r="CZ90" s="73"/>
      <c r="DK90" s="141"/>
      <c r="DL90" s="141"/>
      <c r="DM90" s="141"/>
      <c r="DN90" s="141"/>
      <c r="DO90" s="141"/>
      <c r="DP90" s="141"/>
      <c r="DQ90" s="141"/>
      <c r="DR90" s="141"/>
      <c r="DS90" s="141"/>
      <c r="DT90" s="141"/>
      <c r="DU90" s="141"/>
      <c r="DV90" s="141"/>
      <c r="DW90" s="141">
        <v>3</v>
      </c>
      <c r="DX90" s="141">
        <v>0</v>
      </c>
      <c r="EA90" s="141"/>
      <c r="EE90" s="141"/>
      <c r="EF90" s="141"/>
      <c r="EH90" s="118"/>
      <c r="EK90" s="141"/>
      <c r="EL90" s="141"/>
      <c r="EM90" s="141"/>
      <c r="EN90" s="141">
        <v>0</v>
      </c>
      <c r="EP90" s="141">
        <v>99</v>
      </c>
      <c r="ER90" s="141">
        <v>5</v>
      </c>
      <c r="ET90" s="141">
        <v>3</v>
      </c>
      <c r="EU90" s="141">
        <v>0</v>
      </c>
      <c r="GK90" s="174"/>
      <c r="GL90" s="174"/>
      <c r="GM90" s="174"/>
      <c r="GN90" s="174"/>
      <c r="GO90" s="174"/>
      <c r="GP90" s="174"/>
      <c r="GQ90" s="174"/>
    </row>
    <row r="91" spans="4:199" hidden="1">
      <c r="D91"/>
      <c r="AN91" s="174"/>
      <c r="AO91" s="174"/>
      <c r="AP91" s="174"/>
      <c r="AQ91" s="174"/>
      <c r="AR91" s="174"/>
      <c r="AS91" s="174"/>
      <c r="AT91" s="174"/>
      <c r="AU91" s="174"/>
      <c r="AV91" s="314"/>
      <c r="AW91" s="317"/>
      <c r="AX91" s="316"/>
      <c r="AY91" s="174"/>
      <c r="AZ91" s="174"/>
      <c r="BA91" s="174"/>
      <c r="BB91" s="174"/>
      <c r="BC91" s="314"/>
      <c r="BD91" s="317"/>
      <c r="BE91" s="129"/>
      <c r="BF91" s="50"/>
      <c r="BG91" s="315"/>
      <c r="BH91" s="315"/>
      <c r="BI91" s="315"/>
      <c r="BJ91" s="315"/>
      <c r="BK91" s="315"/>
      <c r="BL91" s="315"/>
      <c r="BM91" s="315"/>
      <c r="BN91" s="145"/>
      <c r="BO91" s="145"/>
      <c r="BP91" s="145"/>
      <c r="BQ91" s="145"/>
      <c r="BR91" s="145"/>
      <c r="BS91" s="145"/>
      <c r="BT91" s="145"/>
      <c r="BU91" s="143"/>
      <c r="BV91" s="143"/>
      <c r="BW91" s="149"/>
      <c r="BX91" s="149"/>
      <c r="BY91" s="149"/>
      <c r="BZ91" s="143"/>
      <c r="CA91" s="143"/>
      <c r="CB91" s="143"/>
      <c r="CC91" s="149"/>
      <c r="CD91" s="143"/>
      <c r="CE91" s="143"/>
      <c r="CF91" s="175" t="s">
        <v>25</v>
      </c>
      <c r="CG91" s="175"/>
      <c r="CJ91" s="146">
        <v>0</v>
      </c>
      <c r="CK91" s="146">
        <v>1</v>
      </c>
      <c r="CL91" s="146">
        <v>0</v>
      </c>
      <c r="CX91" s="73"/>
      <c r="CY91" s="73"/>
      <c r="CZ91" s="73"/>
      <c r="DK91" s="141"/>
      <c r="DL91" s="141"/>
      <c r="DM91" s="141"/>
      <c r="DN91" s="141"/>
      <c r="DO91" s="141"/>
      <c r="DP91" s="141"/>
      <c r="DQ91" s="141"/>
      <c r="DR91" s="141"/>
      <c r="DS91" s="141"/>
      <c r="DT91" s="141"/>
      <c r="DU91" s="141"/>
      <c r="DV91" s="141"/>
      <c r="DW91" s="141">
        <v>4</v>
      </c>
      <c r="DX91" s="141">
        <v>0</v>
      </c>
      <c r="EA91" s="141"/>
      <c r="EE91" s="141"/>
      <c r="EF91" s="141"/>
      <c r="EH91" s="118"/>
      <c r="EK91" s="141"/>
      <c r="EL91" s="141"/>
      <c r="EM91" s="141"/>
      <c r="EN91" s="141">
        <v>0</v>
      </c>
      <c r="EP91" s="141">
        <v>99</v>
      </c>
      <c r="ER91" s="141">
        <v>7</v>
      </c>
      <c r="ET91" s="141">
        <v>4</v>
      </c>
      <c r="EU91" s="141">
        <v>0</v>
      </c>
      <c r="GK91" s="174"/>
      <c r="GL91" s="174"/>
      <c r="GM91" s="174"/>
      <c r="GN91" s="174"/>
      <c r="GO91" s="174"/>
      <c r="GP91" s="174"/>
      <c r="GQ91" s="174"/>
    </row>
    <row r="92" spans="4:199" hidden="1">
      <c r="D92"/>
      <c r="AN92" s="174"/>
      <c r="AO92" s="174"/>
      <c r="AP92" s="174"/>
      <c r="AQ92" s="174"/>
      <c r="AR92" s="174"/>
      <c r="AS92" s="174"/>
      <c r="AT92" s="174"/>
      <c r="AU92" s="174"/>
      <c r="AV92" s="314"/>
      <c r="AW92" s="317"/>
      <c r="AX92" s="316"/>
      <c r="AY92" s="174"/>
      <c r="AZ92" s="174"/>
      <c r="BA92" s="174"/>
      <c r="BB92" s="174"/>
      <c r="BC92" s="314"/>
      <c r="BD92" s="317"/>
      <c r="BE92" s="142"/>
      <c r="BF92" s="143">
        <v>999</v>
      </c>
      <c r="BG92" s="315"/>
      <c r="BH92" s="315"/>
      <c r="BI92" s="315"/>
      <c r="BJ92" s="315"/>
      <c r="BK92" s="315"/>
      <c r="BL92" s="315"/>
      <c r="BM92" s="315"/>
      <c r="BN92" s="176" t="s">
        <v>4</v>
      </c>
      <c r="BO92" s="176"/>
      <c r="BP92" s="145"/>
      <c r="BQ92" s="145"/>
      <c r="BR92" s="145" t="s">
        <v>9</v>
      </c>
      <c r="BS92" s="145"/>
      <c r="BT92" s="145"/>
      <c r="BU92" s="149" t="s">
        <v>0</v>
      </c>
      <c r="BV92" s="149" t="s">
        <v>20</v>
      </c>
      <c r="BW92" s="149"/>
      <c r="BX92" s="149"/>
      <c r="BY92" s="149"/>
      <c r="BZ92" s="149" t="s">
        <v>4</v>
      </c>
      <c r="CA92" s="149" t="s">
        <v>2</v>
      </c>
      <c r="CB92" s="149" t="s">
        <v>3</v>
      </c>
      <c r="CC92" s="149" t="s">
        <v>0</v>
      </c>
      <c r="CD92" s="149" t="s">
        <v>20</v>
      </c>
      <c r="CE92" s="143"/>
      <c r="CF92" s="143"/>
      <c r="CH92" s="146" t="s">
        <v>8</v>
      </c>
      <c r="CX92" s="73"/>
      <c r="CY92" s="73"/>
      <c r="CZ92" s="73"/>
      <c r="DK92" s="141"/>
      <c r="DL92" s="141"/>
      <c r="DM92" s="141"/>
      <c r="DN92" s="141"/>
      <c r="DO92" s="141"/>
      <c r="DP92" s="141"/>
      <c r="DQ92" s="141"/>
      <c r="DR92" s="141"/>
      <c r="DS92" s="141"/>
      <c r="DT92" s="141"/>
      <c r="DU92" s="141"/>
      <c r="DV92" s="141"/>
      <c r="DW92" s="141">
        <v>5</v>
      </c>
      <c r="DX92" s="141">
        <v>0</v>
      </c>
      <c r="EA92" s="141"/>
      <c r="EE92" s="141"/>
      <c r="EF92" s="141"/>
      <c r="EH92" s="118"/>
      <c r="EK92" s="141"/>
      <c r="EL92" s="141"/>
      <c r="EM92" s="141"/>
      <c r="EN92" s="141">
        <v>0</v>
      </c>
      <c r="EP92" s="141">
        <v>99</v>
      </c>
      <c r="ER92" s="141">
        <v>33</v>
      </c>
      <c r="ET92" s="141">
        <v>0</v>
      </c>
      <c r="EU92" s="141">
        <v>0</v>
      </c>
      <c r="GK92" s="174"/>
      <c r="GL92" s="174"/>
      <c r="GM92" s="174"/>
      <c r="GN92" s="174"/>
      <c r="GO92" s="174"/>
      <c r="GP92" s="174"/>
      <c r="GQ92" s="174"/>
    </row>
    <row r="93" spans="4:199" hidden="1">
      <c r="AN93" s="141">
        <v>1</v>
      </c>
      <c r="AO93" s="141">
        <v>0</v>
      </c>
      <c r="AP93" s="141">
        <v>0</v>
      </c>
      <c r="AQ93" s="141">
        <v>0</v>
      </c>
      <c r="AR93" s="141">
        <v>0</v>
      </c>
      <c r="AS93" s="141">
        <v>0</v>
      </c>
      <c r="AT93" s="141">
        <v>5</v>
      </c>
      <c r="AU93" s="141">
        <v>1</v>
      </c>
      <c r="AV93" s="150" t="s">
        <v>92</v>
      </c>
      <c r="AW93" s="119">
        <v>10000000000</v>
      </c>
      <c r="AX93" s="151">
        <v>0</v>
      </c>
      <c r="AY93" s="141">
        <v>0</v>
      </c>
      <c r="AZ93" s="141">
        <v>0</v>
      </c>
      <c r="BA93" s="141">
        <v>0</v>
      </c>
      <c r="BB93" s="141">
        <v>0</v>
      </c>
      <c r="BC93" s="144">
        <v>0</v>
      </c>
      <c r="BD93" s="149">
        <v>10000000000</v>
      </c>
      <c r="BE93" s="142">
        <v>1</v>
      </c>
      <c r="BF93" s="141">
        <v>1</v>
      </c>
      <c r="BG93" s="141">
        <v>1</v>
      </c>
      <c r="BH93" s="141">
        <v>0</v>
      </c>
      <c r="BI93" s="141">
        <v>0</v>
      </c>
      <c r="BJ93" s="141">
        <v>0</v>
      </c>
      <c r="BK93" s="141">
        <v>0</v>
      </c>
      <c r="BL93" s="141">
        <v>0</v>
      </c>
      <c r="BM93" s="141">
        <v>1</v>
      </c>
      <c r="BN93" s="313">
        <v>50050000001</v>
      </c>
      <c r="BO93" s="167"/>
      <c r="BP93" s="141">
        <v>11</v>
      </c>
      <c r="BR93">
        <v>81570820002</v>
      </c>
      <c r="BS93" s="141">
        <v>11</v>
      </c>
      <c r="BT93" s="141">
        <v>8</v>
      </c>
      <c r="BU93" s="141">
        <v>2</v>
      </c>
      <c r="BV93" s="141">
        <v>1</v>
      </c>
      <c r="BW93" s="146"/>
      <c r="BX93" s="146"/>
      <c r="BY93" s="146"/>
      <c r="BZ93">
        <v>10201</v>
      </c>
      <c r="CA93">
        <v>10106</v>
      </c>
      <c r="CB93" s="146">
        <v>5</v>
      </c>
      <c r="CC93" s="146">
        <v>1</v>
      </c>
      <c r="CD93" s="146">
        <v>6</v>
      </c>
      <c r="CF93" s="146" t="s">
        <v>21</v>
      </c>
      <c r="CG93" s="146">
        <v>2</v>
      </c>
      <c r="CH93" s="146">
        <v>1</v>
      </c>
      <c r="CN93" s="146">
        <v>1</v>
      </c>
    </row>
    <row r="94" spans="4:199" hidden="1">
      <c r="AN94" s="141">
        <v>2</v>
      </c>
      <c r="AO94" s="141">
        <v>15</v>
      </c>
      <c r="AP94" s="141">
        <v>8</v>
      </c>
      <c r="AQ94" s="141">
        <v>2</v>
      </c>
      <c r="AR94" s="141">
        <v>0</v>
      </c>
      <c r="AS94" s="141">
        <v>0</v>
      </c>
      <c r="AT94" s="141">
        <v>7</v>
      </c>
      <c r="AU94" s="141">
        <v>0</v>
      </c>
      <c r="AV94" s="150" t="s">
        <v>92</v>
      </c>
      <c r="AW94" s="119">
        <v>10000000000</v>
      </c>
      <c r="AX94" s="151">
        <v>0</v>
      </c>
      <c r="AY94" s="141">
        <v>0</v>
      </c>
      <c r="AZ94" s="141">
        <v>0</v>
      </c>
      <c r="BA94" s="141">
        <v>0</v>
      </c>
      <c r="BB94" s="141">
        <v>0</v>
      </c>
      <c r="BC94" s="144">
        <v>0</v>
      </c>
      <c r="BD94" s="149">
        <v>40000000000</v>
      </c>
      <c r="BE94" s="142">
        <v>2</v>
      </c>
      <c r="BF94" s="141">
        <v>2</v>
      </c>
      <c r="BG94" s="141">
        <v>2</v>
      </c>
      <c r="BH94" s="141">
        <v>15</v>
      </c>
      <c r="BI94" s="141">
        <v>8</v>
      </c>
      <c r="BJ94" s="141">
        <v>2</v>
      </c>
      <c r="BK94" s="141">
        <v>0</v>
      </c>
      <c r="BL94" s="141">
        <v>0</v>
      </c>
      <c r="BM94" s="141">
        <v>0</v>
      </c>
      <c r="BN94" s="313">
        <v>81570820002</v>
      </c>
      <c r="BO94" s="167"/>
      <c r="BP94" s="141">
        <v>11</v>
      </c>
      <c r="BR94">
        <v>81071220008</v>
      </c>
      <c r="BS94" s="141">
        <v>11</v>
      </c>
      <c r="BT94" s="141">
        <v>8</v>
      </c>
      <c r="BU94" s="141">
        <v>8</v>
      </c>
      <c r="BV94" s="141">
        <v>2</v>
      </c>
      <c r="BW94" s="146"/>
      <c r="BX94" s="146"/>
      <c r="BY94" s="146"/>
      <c r="BZ94">
        <v>10802</v>
      </c>
      <c r="CA94">
        <v>10201</v>
      </c>
      <c r="CB94" s="146">
        <v>5</v>
      </c>
      <c r="CC94" s="146">
        <v>2</v>
      </c>
      <c r="CD94" s="146">
        <v>1</v>
      </c>
      <c r="CF94" s="146" t="s">
        <v>21</v>
      </c>
      <c r="CG94" s="146">
        <v>8</v>
      </c>
      <c r="CH94" s="146">
        <v>2</v>
      </c>
      <c r="CN94" s="146">
        <v>2</v>
      </c>
    </row>
    <row r="95" spans="4:199" hidden="1">
      <c r="AN95" s="141">
        <v>3</v>
      </c>
      <c r="AO95" s="141">
        <v>10</v>
      </c>
      <c r="AP95" s="141">
        <v>6</v>
      </c>
      <c r="AQ95" s="141">
        <v>2</v>
      </c>
      <c r="AR95" s="141">
        <v>0</v>
      </c>
      <c r="AS95" s="141">
        <v>0</v>
      </c>
      <c r="AT95" s="141">
        <v>6</v>
      </c>
      <c r="AU95" s="141">
        <v>0</v>
      </c>
      <c r="AV95" s="150" t="s">
        <v>92</v>
      </c>
      <c r="AW95" s="119">
        <v>10000000000</v>
      </c>
      <c r="AX95" s="151">
        <v>0</v>
      </c>
      <c r="AY95" s="141">
        <v>0</v>
      </c>
      <c r="AZ95" s="141">
        <v>0</v>
      </c>
      <c r="BA95" s="141">
        <v>0</v>
      </c>
      <c r="BB95" s="141">
        <v>0</v>
      </c>
      <c r="BC95" s="144">
        <v>0</v>
      </c>
      <c r="BD95" s="149">
        <v>20000000000</v>
      </c>
      <c r="BE95" s="142">
        <v>3</v>
      </c>
      <c r="BF95" s="141">
        <v>3</v>
      </c>
      <c r="BG95" s="141">
        <v>3</v>
      </c>
      <c r="BH95" s="141">
        <v>10</v>
      </c>
      <c r="BI95" s="141">
        <v>6</v>
      </c>
      <c r="BJ95" s="141">
        <v>2</v>
      </c>
      <c r="BK95" s="141">
        <v>0</v>
      </c>
      <c r="BL95" s="141">
        <v>0</v>
      </c>
      <c r="BM95" s="141">
        <v>0</v>
      </c>
      <c r="BN95" s="313">
        <v>61060620003</v>
      </c>
      <c r="BO95" s="167"/>
      <c r="BP95" s="141">
        <v>11</v>
      </c>
      <c r="BR95">
        <v>61061010006</v>
      </c>
      <c r="BS95" s="141">
        <v>11</v>
      </c>
      <c r="BT95" s="141">
        <v>6</v>
      </c>
      <c r="BU95" s="141">
        <v>6</v>
      </c>
      <c r="BV95" s="146">
        <v>3</v>
      </c>
      <c r="BW95" s="146">
        <v>610610100</v>
      </c>
      <c r="BX95" s="146">
        <v>3</v>
      </c>
      <c r="BY95" s="146"/>
      <c r="BZ95">
        <v>10603</v>
      </c>
      <c r="CA95">
        <v>10304</v>
      </c>
      <c r="CB95" s="146">
        <v>5</v>
      </c>
      <c r="CC95" s="149">
        <v>3</v>
      </c>
      <c r="CD95" s="149">
        <v>4</v>
      </c>
      <c r="CF95" s="146" t="s">
        <v>22</v>
      </c>
      <c r="CG95" s="146">
        <v>3</v>
      </c>
      <c r="CH95" s="146">
        <v>4</v>
      </c>
      <c r="CJ95" s="146">
        <v>4</v>
      </c>
      <c r="CN95" s="146"/>
    </row>
    <row r="96" spans="4:199" hidden="1">
      <c r="AN96" s="141">
        <v>4</v>
      </c>
      <c r="AO96" s="141">
        <v>0</v>
      </c>
      <c r="AP96" s="141">
        <v>0</v>
      </c>
      <c r="AQ96" s="141">
        <v>0</v>
      </c>
      <c r="AR96" s="141">
        <v>0</v>
      </c>
      <c r="AS96" s="141">
        <v>0</v>
      </c>
      <c r="AT96" s="141">
        <v>5</v>
      </c>
      <c r="AU96" s="141">
        <v>1</v>
      </c>
      <c r="AV96" s="150" t="s">
        <v>30</v>
      </c>
      <c r="AW96" s="119">
        <v>0</v>
      </c>
      <c r="AX96" s="151">
        <v>0</v>
      </c>
      <c r="AY96" s="141">
        <v>0</v>
      </c>
      <c r="AZ96" s="141">
        <v>0</v>
      </c>
      <c r="BA96" s="141">
        <v>0</v>
      </c>
      <c r="BB96" s="141">
        <v>0</v>
      </c>
      <c r="BC96" s="144">
        <v>0</v>
      </c>
      <c r="BD96" s="149">
        <v>0</v>
      </c>
      <c r="BE96" s="142">
        <v>4</v>
      </c>
      <c r="BF96" s="141">
        <v>4</v>
      </c>
      <c r="BG96" s="141">
        <v>4</v>
      </c>
      <c r="BH96" s="141">
        <v>0</v>
      </c>
      <c r="BI96" s="141">
        <v>0</v>
      </c>
      <c r="BJ96" s="141">
        <v>0</v>
      </c>
      <c r="BK96" s="141">
        <v>0</v>
      </c>
      <c r="BL96" s="141">
        <v>0</v>
      </c>
      <c r="BM96" s="141">
        <v>1</v>
      </c>
      <c r="BN96" s="313">
        <v>40050000004</v>
      </c>
      <c r="BO96" s="167"/>
      <c r="BP96" s="141">
        <v>11</v>
      </c>
      <c r="BR96">
        <v>61060620003</v>
      </c>
      <c r="BS96" s="141">
        <v>11</v>
      </c>
      <c r="BT96" s="141">
        <v>6</v>
      </c>
      <c r="BU96" s="141">
        <v>3</v>
      </c>
      <c r="BV96" s="146">
        <v>4</v>
      </c>
      <c r="BW96" s="146">
        <v>610606200</v>
      </c>
      <c r="BX96" s="146">
        <v>4</v>
      </c>
      <c r="BY96" s="146"/>
      <c r="BZ96">
        <v>10304</v>
      </c>
      <c r="CA96">
        <v>10408</v>
      </c>
      <c r="CB96" s="146">
        <v>5</v>
      </c>
      <c r="CC96" s="149">
        <v>4</v>
      </c>
      <c r="CD96" s="149">
        <v>8</v>
      </c>
      <c r="CF96" s="146" t="s">
        <v>22</v>
      </c>
      <c r="CG96" s="146">
        <v>6</v>
      </c>
      <c r="CH96" s="146">
        <v>3</v>
      </c>
      <c r="CJ96" s="146">
        <v>3</v>
      </c>
      <c r="CN96" s="146"/>
    </row>
    <row r="97" spans="40:92" hidden="1">
      <c r="AN97" s="141" t="s">
        <v>30</v>
      </c>
      <c r="AO97" s="141">
        <v>0</v>
      </c>
      <c r="AP97" s="141">
        <v>0</v>
      </c>
      <c r="AQ97" s="141">
        <v>0</v>
      </c>
      <c r="AR97" s="141">
        <v>0</v>
      </c>
      <c r="AS97" s="141">
        <v>0</v>
      </c>
      <c r="AT97" s="141">
        <v>0</v>
      </c>
      <c r="AU97" s="141">
        <v>0</v>
      </c>
      <c r="AV97" s="150" t="s">
        <v>30</v>
      </c>
      <c r="AW97" s="119">
        <v>0</v>
      </c>
      <c r="AX97" s="151">
        <v>0</v>
      </c>
      <c r="AY97" s="141">
        <v>0</v>
      </c>
      <c r="AZ97" s="141">
        <v>0</v>
      </c>
      <c r="BA97" s="141">
        <v>0</v>
      </c>
      <c r="BB97" s="141">
        <v>0</v>
      </c>
      <c r="BC97" s="144">
        <v>0</v>
      </c>
      <c r="BD97" s="149">
        <v>0</v>
      </c>
      <c r="BE97" s="142">
        <v>5</v>
      </c>
      <c r="BF97" s="141">
        <v>999</v>
      </c>
      <c r="BG97" s="141" t="s">
        <v>30</v>
      </c>
      <c r="BH97" s="141">
        <v>0</v>
      </c>
      <c r="BI97" s="141">
        <v>0</v>
      </c>
      <c r="BJ97" s="141">
        <v>0</v>
      </c>
      <c r="BK97" s="141">
        <v>0</v>
      </c>
      <c r="BL97" s="141">
        <v>0</v>
      </c>
      <c r="BM97" s="141">
        <v>0</v>
      </c>
      <c r="BN97" s="313">
        <v>10000000000</v>
      </c>
      <c r="BO97" s="167"/>
      <c r="BP97" s="141">
        <v>11</v>
      </c>
      <c r="BR97">
        <v>50551710007</v>
      </c>
      <c r="BS97" s="141">
        <v>11</v>
      </c>
      <c r="BT97" s="141">
        <v>5</v>
      </c>
      <c r="BU97" s="141">
        <v>7</v>
      </c>
      <c r="BV97" s="146">
        <v>5</v>
      </c>
      <c r="BW97" s="146">
        <v>505517100</v>
      </c>
      <c r="BX97" s="146">
        <v>5</v>
      </c>
      <c r="BY97" s="146"/>
      <c r="BZ97">
        <v>10705</v>
      </c>
      <c r="CA97">
        <v>10507</v>
      </c>
      <c r="CB97" s="146">
        <v>5</v>
      </c>
      <c r="CC97" s="149">
        <v>5</v>
      </c>
      <c r="CD97" s="149">
        <v>7</v>
      </c>
      <c r="CF97" s="146" t="s">
        <v>23</v>
      </c>
      <c r="CG97" s="146">
        <v>1</v>
      </c>
      <c r="CH97" s="146">
        <v>5</v>
      </c>
      <c r="CJ97" s="146">
        <v>5</v>
      </c>
      <c r="CK97" s="147">
        <v>5</v>
      </c>
      <c r="CN97" s="146"/>
    </row>
    <row r="98" spans="40:92" hidden="1">
      <c r="AN98" s="141" t="s">
        <v>30</v>
      </c>
      <c r="AO98" s="141">
        <v>0</v>
      </c>
      <c r="AP98" s="141">
        <v>0</v>
      </c>
      <c r="AQ98" s="141">
        <v>0</v>
      </c>
      <c r="AR98" s="141">
        <v>0</v>
      </c>
      <c r="AS98" s="141">
        <v>0</v>
      </c>
      <c r="AT98" s="141">
        <v>0</v>
      </c>
      <c r="AU98" s="141">
        <v>0</v>
      </c>
      <c r="AV98" s="150" t="s">
        <v>30</v>
      </c>
      <c r="AW98" s="119">
        <v>0</v>
      </c>
      <c r="AX98" s="151">
        <v>0</v>
      </c>
      <c r="AY98" s="141">
        <v>0</v>
      </c>
      <c r="AZ98" s="141">
        <v>0</v>
      </c>
      <c r="BA98" s="141">
        <v>0</v>
      </c>
      <c r="BB98" s="141">
        <v>0</v>
      </c>
      <c r="BC98" s="144">
        <v>0</v>
      </c>
      <c r="BD98" s="149">
        <v>0</v>
      </c>
      <c r="BE98" s="142">
        <v>6</v>
      </c>
      <c r="BF98" s="141">
        <v>999</v>
      </c>
      <c r="BG98" s="141" t="s">
        <v>30</v>
      </c>
      <c r="BH98" s="141">
        <v>0</v>
      </c>
      <c r="BI98" s="141">
        <v>0</v>
      </c>
      <c r="BJ98" s="141">
        <v>0</v>
      </c>
      <c r="BK98" s="141">
        <v>0</v>
      </c>
      <c r="BL98" s="141">
        <v>0</v>
      </c>
      <c r="BM98" s="141">
        <v>0</v>
      </c>
      <c r="BN98" s="313">
        <v>10000000000</v>
      </c>
      <c r="BO98" s="167"/>
      <c r="BP98" s="141">
        <v>11</v>
      </c>
      <c r="BR98">
        <v>50050000001</v>
      </c>
      <c r="BS98" s="141">
        <v>11</v>
      </c>
      <c r="BT98" s="141">
        <v>5</v>
      </c>
      <c r="BU98" s="141">
        <v>1</v>
      </c>
      <c r="BV98" s="146">
        <v>6</v>
      </c>
      <c r="BW98" s="146">
        <v>500500000</v>
      </c>
      <c r="BX98" s="146">
        <v>6</v>
      </c>
      <c r="BY98" s="146"/>
      <c r="BZ98">
        <v>10106</v>
      </c>
      <c r="CA98">
        <v>10603</v>
      </c>
      <c r="CB98" s="146">
        <v>5</v>
      </c>
      <c r="CC98" s="149">
        <v>6</v>
      </c>
      <c r="CD98" s="149">
        <v>3</v>
      </c>
      <c r="CF98" s="146" t="s">
        <v>23</v>
      </c>
      <c r="CG98" s="146">
        <v>7</v>
      </c>
      <c r="CH98" s="146">
        <v>6</v>
      </c>
      <c r="CJ98" s="146">
        <v>6</v>
      </c>
      <c r="CK98" s="147">
        <v>6</v>
      </c>
      <c r="CN98" s="146"/>
    </row>
    <row r="99" spans="40:92" hidden="1">
      <c r="AN99" s="141" t="s">
        <v>30</v>
      </c>
      <c r="AO99" s="141">
        <v>0</v>
      </c>
      <c r="AP99" s="141">
        <v>0</v>
      </c>
      <c r="AQ99" s="141">
        <v>0</v>
      </c>
      <c r="AR99" s="141">
        <v>0</v>
      </c>
      <c r="AS99" s="141">
        <v>0</v>
      </c>
      <c r="AT99" s="141">
        <v>0</v>
      </c>
      <c r="AU99" s="141">
        <v>0</v>
      </c>
      <c r="AV99" s="150" t="s">
        <v>30</v>
      </c>
      <c r="AW99" s="119">
        <v>0</v>
      </c>
      <c r="AX99" s="151">
        <v>0</v>
      </c>
      <c r="AY99" s="141">
        <v>0</v>
      </c>
      <c r="AZ99" s="141">
        <v>0</v>
      </c>
      <c r="BA99" s="141">
        <v>0</v>
      </c>
      <c r="BB99" s="141">
        <v>0</v>
      </c>
      <c r="BC99" s="144">
        <v>0</v>
      </c>
      <c r="BD99" s="149">
        <v>0</v>
      </c>
      <c r="BE99" s="142">
        <v>7</v>
      </c>
      <c r="BF99" s="141">
        <v>999</v>
      </c>
      <c r="BG99" s="141" t="s">
        <v>30</v>
      </c>
      <c r="BH99" s="141">
        <v>0</v>
      </c>
      <c r="BI99" s="141">
        <v>0</v>
      </c>
      <c r="BJ99" s="141">
        <v>0</v>
      </c>
      <c r="BK99" s="141">
        <v>0</v>
      </c>
      <c r="BL99" s="141">
        <v>0</v>
      </c>
      <c r="BM99" s="141">
        <v>0</v>
      </c>
      <c r="BN99" s="313">
        <v>10000000000</v>
      </c>
      <c r="BO99" s="167"/>
      <c r="BP99" s="141">
        <v>11</v>
      </c>
      <c r="BR99">
        <v>40050000005</v>
      </c>
      <c r="BS99" s="141">
        <v>11</v>
      </c>
      <c r="BT99" s="141">
        <v>4</v>
      </c>
      <c r="BU99" s="141">
        <v>5</v>
      </c>
      <c r="BV99" s="146">
        <v>7</v>
      </c>
      <c r="BW99" s="146"/>
      <c r="BX99" s="146"/>
      <c r="BY99" s="146"/>
      <c r="BZ99">
        <v>10507</v>
      </c>
      <c r="CA99">
        <v>10705</v>
      </c>
      <c r="CB99" s="146">
        <v>5</v>
      </c>
      <c r="CC99" s="149">
        <v>7</v>
      </c>
      <c r="CD99" s="149">
        <v>5</v>
      </c>
      <c r="CH99" s="146"/>
    </row>
    <row r="100" spans="40:92" hidden="1">
      <c r="AN100" s="141" t="s">
        <v>30</v>
      </c>
      <c r="AO100" s="141">
        <v>0</v>
      </c>
      <c r="AP100" s="141">
        <v>0</v>
      </c>
      <c r="AQ100" s="141">
        <v>0</v>
      </c>
      <c r="AR100" s="141">
        <v>0</v>
      </c>
      <c r="AS100" s="141">
        <v>0</v>
      </c>
      <c r="AT100" s="141">
        <v>0</v>
      </c>
      <c r="AU100" s="141">
        <v>0</v>
      </c>
      <c r="AV100" s="150" t="s">
        <v>30</v>
      </c>
      <c r="AW100" s="119">
        <v>0</v>
      </c>
      <c r="AX100" s="151">
        <v>0</v>
      </c>
      <c r="AY100" s="141">
        <v>0</v>
      </c>
      <c r="AZ100" s="141">
        <v>0</v>
      </c>
      <c r="BA100" s="141">
        <v>0</v>
      </c>
      <c r="BB100" s="141">
        <v>0</v>
      </c>
      <c r="BC100" s="144">
        <v>0</v>
      </c>
      <c r="BD100" s="149">
        <v>0</v>
      </c>
      <c r="BE100" s="142">
        <v>8</v>
      </c>
      <c r="BF100" s="141">
        <v>999</v>
      </c>
      <c r="BG100" s="141" t="s">
        <v>30</v>
      </c>
      <c r="BH100" s="141">
        <v>0</v>
      </c>
      <c r="BI100" s="141">
        <v>0</v>
      </c>
      <c r="BJ100" s="141">
        <v>0</v>
      </c>
      <c r="BK100" s="141">
        <v>0</v>
      </c>
      <c r="BL100" s="141">
        <v>0</v>
      </c>
      <c r="BM100" s="141">
        <v>0</v>
      </c>
      <c r="BN100" s="313">
        <v>10000000000</v>
      </c>
      <c r="BO100" s="167"/>
      <c r="BP100" s="141">
        <v>11</v>
      </c>
      <c r="BR100">
        <v>40050000004</v>
      </c>
      <c r="BS100" s="141">
        <v>11</v>
      </c>
      <c r="BT100" s="141">
        <v>4</v>
      </c>
      <c r="BU100" s="141">
        <v>4</v>
      </c>
      <c r="BV100" s="146">
        <v>8</v>
      </c>
      <c r="BW100" s="146"/>
      <c r="BX100" s="146"/>
      <c r="BY100" s="146"/>
      <c r="BZ100">
        <v>10408</v>
      </c>
      <c r="CA100">
        <v>10802</v>
      </c>
      <c r="CB100" s="146">
        <v>5</v>
      </c>
      <c r="CC100" s="149">
        <v>8</v>
      </c>
      <c r="CD100" s="149">
        <v>2</v>
      </c>
      <c r="CH100" s="146"/>
    </row>
    <row r="101" spans="40:92" hidden="1">
      <c r="AN101" s="141" t="s">
        <v>30</v>
      </c>
      <c r="AO101" s="141">
        <v>0</v>
      </c>
      <c r="AP101" s="141">
        <v>0</v>
      </c>
      <c r="AQ101" s="141">
        <v>0</v>
      </c>
      <c r="AR101" s="141">
        <v>0</v>
      </c>
      <c r="AS101" s="141">
        <v>0</v>
      </c>
      <c r="AT101" s="141">
        <v>0</v>
      </c>
      <c r="AU101" s="141">
        <v>0</v>
      </c>
      <c r="AV101" s="150" t="s">
        <v>30</v>
      </c>
      <c r="AW101" s="119">
        <v>0</v>
      </c>
      <c r="AX101" s="151">
        <v>0</v>
      </c>
      <c r="AY101" s="141">
        <v>0</v>
      </c>
      <c r="AZ101" s="141">
        <v>0</v>
      </c>
      <c r="BA101" s="141">
        <v>0</v>
      </c>
      <c r="BB101" s="141">
        <v>0</v>
      </c>
      <c r="BC101" s="144">
        <v>0</v>
      </c>
      <c r="BD101" s="149">
        <v>0</v>
      </c>
      <c r="BE101" s="142">
        <v>9</v>
      </c>
      <c r="BF101" s="141">
        <v>999</v>
      </c>
      <c r="BG101" s="141" t="s">
        <v>30</v>
      </c>
      <c r="BH101" s="141">
        <v>0</v>
      </c>
      <c r="BI101" s="141">
        <v>0</v>
      </c>
      <c r="BJ101" s="141">
        <v>0</v>
      </c>
      <c r="BK101" s="141">
        <v>0</v>
      </c>
      <c r="BL101" s="141">
        <v>0</v>
      </c>
      <c r="BM101" s="141">
        <v>0</v>
      </c>
      <c r="BN101" s="313">
        <v>10000000000</v>
      </c>
      <c r="BO101" s="167"/>
      <c r="BP101" s="141">
        <v>11</v>
      </c>
      <c r="BR101">
        <v>10000000000</v>
      </c>
      <c r="BS101" s="141">
        <v>11</v>
      </c>
      <c r="BT101" s="141">
        <v>1</v>
      </c>
      <c r="BU101" s="141" t="s">
        <v>30</v>
      </c>
      <c r="BV101" s="146">
        <v>9</v>
      </c>
      <c r="BW101" s="146"/>
      <c r="BX101" s="146"/>
      <c r="BY101" s="146"/>
      <c r="BZ101">
        <v>20000</v>
      </c>
      <c r="CA101">
        <v>20000</v>
      </c>
      <c r="CB101" s="146">
        <v>5</v>
      </c>
      <c r="CC101" s="149" t="s">
        <v>30</v>
      </c>
      <c r="CD101" s="149" t="s">
        <v>30</v>
      </c>
      <c r="CH101" s="146"/>
    </row>
    <row r="102" spans="40:92" hidden="1">
      <c r="AN102" s="141" t="s">
        <v>30</v>
      </c>
      <c r="AO102" s="141">
        <v>0</v>
      </c>
      <c r="AP102" s="141">
        <v>0</v>
      </c>
      <c r="AQ102" s="141">
        <v>0</v>
      </c>
      <c r="AR102" s="141">
        <v>0</v>
      </c>
      <c r="AS102" s="141">
        <v>0</v>
      </c>
      <c r="AT102" s="141">
        <v>0</v>
      </c>
      <c r="AU102" s="141">
        <v>0</v>
      </c>
      <c r="AV102" s="150" t="s">
        <v>30</v>
      </c>
      <c r="AW102" s="119">
        <v>0</v>
      </c>
      <c r="AX102" s="151">
        <v>0</v>
      </c>
      <c r="AY102" s="141">
        <v>0</v>
      </c>
      <c r="AZ102" s="141">
        <v>0</v>
      </c>
      <c r="BA102" s="141">
        <v>0</v>
      </c>
      <c r="BB102" s="141">
        <v>0</v>
      </c>
      <c r="BC102" s="144">
        <v>0</v>
      </c>
      <c r="BD102" s="149">
        <v>0</v>
      </c>
      <c r="BE102" s="142">
        <v>10</v>
      </c>
      <c r="BF102" s="141">
        <v>999</v>
      </c>
      <c r="BG102" s="141" t="s">
        <v>30</v>
      </c>
      <c r="BH102" s="141">
        <v>0</v>
      </c>
      <c r="BI102" s="141">
        <v>0</v>
      </c>
      <c r="BJ102" s="141">
        <v>0</v>
      </c>
      <c r="BK102" s="141">
        <v>0</v>
      </c>
      <c r="BL102" s="141">
        <v>0</v>
      </c>
      <c r="BM102" s="141">
        <v>0</v>
      </c>
      <c r="BN102" s="313">
        <v>10000000000</v>
      </c>
      <c r="BO102" s="167"/>
      <c r="BP102" s="141">
        <v>11</v>
      </c>
      <c r="BR102">
        <v>10000000000</v>
      </c>
      <c r="BS102" s="141">
        <v>11</v>
      </c>
      <c r="BT102" s="141">
        <v>1</v>
      </c>
      <c r="BU102" s="141" t="s">
        <v>30</v>
      </c>
      <c r="BV102" s="146">
        <v>10</v>
      </c>
      <c r="BW102" s="146"/>
      <c r="BX102" s="146"/>
      <c r="BY102" s="146"/>
      <c r="BZ102">
        <v>20000</v>
      </c>
      <c r="CA102">
        <v>20000</v>
      </c>
      <c r="CB102" s="146">
        <v>5</v>
      </c>
      <c r="CC102" s="149" t="s">
        <v>30</v>
      </c>
      <c r="CD102" s="149" t="s">
        <v>30</v>
      </c>
      <c r="CH102" s="146"/>
    </row>
    <row r="103" spans="40:92" hidden="1">
      <c r="AN103" s="141" t="s">
        <v>30</v>
      </c>
      <c r="AO103" s="141">
        <v>0</v>
      </c>
      <c r="AP103" s="141">
        <v>0</v>
      </c>
      <c r="AQ103" s="141">
        <v>0</v>
      </c>
      <c r="AR103" s="141">
        <v>0</v>
      </c>
      <c r="AS103" s="141">
        <v>0</v>
      </c>
      <c r="AT103" s="141">
        <v>0</v>
      </c>
      <c r="AU103" s="141">
        <v>0</v>
      </c>
      <c r="AV103" s="150" t="s">
        <v>30</v>
      </c>
      <c r="AW103" s="119">
        <v>0</v>
      </c>
      <c r="AX103" s="151">
        <v>0</v>
      </c>
      <c r="AY103" s="141">
        <v>0</v>
      </c>
      <c r="AZ103" s="141">
        <v>0</v>
      </c>
      <c r="BA103" s="141">
        <v>0</v>
      </c>
      <c r="BB103" s="141">
        <v>0</v>
      </c>
      <c r="BC103" s="144">
        <v>0</v>
      </c>
      <c r="BD103" s="149">
        <v>0</v>
      </c>
      <c r="BE103" s="142">
        <v>11</v>
      </c>
      <c r="BF103" s="141">
        <v>999</v>
      </c>
      <c r="BG103" s="141" t="s">
        <v>30</v>
      </c>
      <c r="BH103" s="141">
        <v>0</v>
      </c>
      <c r="BI103" s="141">
        <v>0</v>
      </c>
      <c r="BJ103" s="141">
        <v>0</v>
      </c>
      <c r="BK103" s="141">
        <v>0</v>
      </c>
      <c r="BL103" s="141">
        <v>0</v>
      </c>
      <c r="BM103" s="141">
        <v>0</v>
      </c>
      <c r="BN103" s="313">
        <v>10000000000</v>
      </c>
      <c r="BO103" s="167"/>
      <c r="BP103" s="141">
        <v>11</v>
      </c>
      <c r="BR103">
        <v>10000000000</v>
      </c>
      <c r="BS103" s="141">
        <v>11</v>
      </c>
      <c r="BT103" s="141">
        <v>1</v>
      </c>
      <c r="BU103" s="141" t="s">
        <v>30</v>
      </c>
      <c r="BV103" s="146">
        <v>11</v>
      </c>
      <c r="BW103" s="146"/>
      <c r="BX103" s="146"/>
      <c r="BY103" s="146"/>
      <c r="BZ103">
        <v>20000</v>
      </c>
      <c r="CA103">
        <v>20000</v>
      </c>
      <c r="CB103" s="146">
        <v>5</v>
      </c>
      <c r="CC103" s="149" t="s">
        <v>30</v>
      </c>
      <c r="CD103" s="149" t="s">
        <v>30</v>
      </c>
      <c r="CH103" s="146"/>
    </row>
    <row r="104" spans="40:92" hidden="1">
      <c r="AN104" s="141" t="s">
        <v>30</v>
      </c>
      <c r="AO104" s="141">
        <v>0</v>
      </c>
      <c r="AP104" s="141">
        <v>0</v>
      </c>
      <c r="AQ104" s="141">
        <v>0</v>
      </c>
      <c r="AR104" s="141">
        <v>0</v>
      </c>
      <c r="AS104" s="141">
        <v>0</v>
      </c>
      <c r="AT104" s="141">
        <v>0</v>
      </c>
      <c r="AU104" s="141">
        <v>0</v>
      </c>
      <c r="AV104" s="150" t="s">
        <v>30</v>
      </c>
      <c r="AW104" s="119">
        <v>0</v>
      </c>
      <c r="AX104" s="151">
        <v>0</v>
      </c>
      <c r="AY104" s="141">
        <v>0</v>
      </c>
      <c r="AZ104" s="141">
        <v>0</v>
      </c>
      <c r="BA104" s="141">
        <v>0</v>
      </c>
      <c r="BB104" s="141">
        <v>0</v>
      </c>
      <c r="BC104" s="144">
        <v>0</v>
      </c>
      <c r="BD104" s="149">
        <v>0</v>
      </c>
      <c r="BE104" s="142">
        <v>12</v>
      </c>
      <c r="BF104" s="141">
        <v>999</v>
      </c>
      <c r="BG104" s="141" t="s">
        <v>30</v>
      </c>
      <c r="BH104" s="141">
        <v>0</v>
      </c>
      <c r="BI104" s="141">
        <v>0</v>
      </c>
      <c r="BJ104" s="141">
        <v>0</v>
      </c>
      <c r="BK104" s="141">
        <v>0</v>
      </c>
      <c r="BL104" s="141">
        <v>0</v>
      </c>
      <c r="BM104" s="141">
        <v>0</v>
      </c>
      <c r="BN104" s="313">
        <v>10000000000</v>
      </c>
      <c r="BO104" s="167"/>
      <c r="BP104" s="141">
        <v>11</v>
      </c>
      <c r="BR104">
        <v>10000000000</v>
      </c>
      <c r="BS104" s="141">
        <v>11</v>
      </c>
      <c r="BT104" s="141">
        <v>1</v>
      </c>
      <c r="BU104" s="141" t="s">
        <v>30</v>
      </c>
      <c r="BV104" s="146">
        <v>12</v>
      </c>
      <c r="BW104" s="146"/>
      <c r="BX104" s="146"/>
      <c r="BY104" s="146"/>
      <c r="BZ104">
        <v>20000</v>
      </c>
      <c r="CA104">
        <v>20000</v>
      </c>
      <c r="CB104" s="146">
        <v>5</v>
      </c>
      <c r="CC104" s="149" t="s">
        <v>30</v>
      </c>
      <c r="CD104" s="149" t="s">
        <v>30</v>
      </c>
      <c r="CH104" s="146"/>
    </row>
    <row r="105" spans="40:92" hidden="1">
      <c r="AN105" s="141" t="s">
        <v>30</v>
      </c>
      <c r="AO105" s="141">
        <v>0</v>
      </c>
      <c r="AP105" s="141">
        <v>0</v>
      </c>
      <c r="AQ105" s="141">
        <v>0</v>
      </c>
      <c r="AR105" s="141">
        <v>0</v>
      </c>
      <c r="AS105" s="141">
        <v>0</v>
      </c>
      <c r="AT105" s="141">
        <v>0</v>
      </c>
      <c r="AU105" s="141">
        <v>0</v>
      </c>
      <c r="AV105" s="150" t="s">
        <v>30</v>
      </c>
      <c r="AW105" s="119">
        <v>0</v>
      </c>
      <c r="AX105" s="151">
        <v>0</v>
      </c>
      <c r="AY105" s="141">
        <v>0</v>
      </c>
      <c r="AZ105" s="141">
        <v>0</v>
      </c>
      <c r="BA105" s="141">
        <v>0</v>
      </c>
      <c r="BB105" s="141">
        <v>0</v>
      </c>
      <c r="BC105" s="144">
        <v>0</v>
      </c>
      <c r="BD105" s="149">
        <v>0</v>
      </c>
      <c r="BE105" s="142">
        <v>13</v>
      </c>
      <c r="BF105" s="141">
        <v>999</v>
      </c>
      <c r="BG105" s="141" t="s">
        <v>30</v>
      </c>
      <c r="BH105" s="141">
        <v>0</v>
      </c>
      <c r="BI105" s="141">
        <v>0</v>
      </c>
      <c r="BJ105" s="141">
        <v>0</v>
      </c>
      <c r="BK105" s="141">
        <v>0</v>
      </c>
      <c r="BL105" s="141">
        <v>0</v>
      </c>
      <c r="BM105" s="141">
        <v>0</v>
      </c>
      <c r="BN105" s="313">
        <v>10000000000</v>
      </c>
      <c r="BO105" s="167"/>
      <c r="BP105" s="141">
        <v>11</v>
      </c>
      <c r="BR105">
        <v>10000000000</v>
      </c>
      <c r="BS105" s="141">
        <v>11</v>
      </c>
      <c r="BT105" s="141">
        <v>1</v>
      </c>
      <c r="BU105" s="141" t="s">
        <v>30</v>
      </c>
      <c r="BV105" s="146">
        <v>13</v>
      </c>
      <c r="BW105" s="146"/>
      <c r="BX105" s="146"/>
      <c r="BY105" s="146"/>
      <c r="BZ105">
        <v>20000</v>
      </c>
      <c r="CA105">
        <v>20000</v>
      </c>
      <c r="CB105" s="146">
        <v>5</v>
      </c>
      <c r="CC105" s="149" t="s">
        <v>30</v>
      </c>
      <c r="CD105" s="149" t="s">
        <v>30</v>
      </c>
      <c r="CH105" s="146"/>
    </row>
    <row r="106" spans="40:92" hidden="1">
      <c r="AN106" s="141" t="s">
        <v>30</v>
      </c>
      <c r="AO106" s="141">
        <v>0</v>
      </c>
      <c r="AP106" s="141">
        <v>0</v>
      </c>
      <c r="AQ106" s="141">
        <v>0</v>
      </c>
      <c r="AR106" s="141">
        <v>0</v>
      </c>
      <c r="AS106" s="141">
        <v>0</v>
      </c>
      <c r="AT106" s="141">
        <v>0</v>
      </c>
      <c r="AU106" s="141">
        <v>0</v>
      </c>
      <c r="AV106" s="150" t="s">
        <v>30</v>
      </c>
      <c r="AW106" s="119">
        <v>0</v>
      </c>
      <c r="AX106" s="151">
        <v>0</v>
      </c>
      <c r="AY106" s="141">
        <v>0</v>
      </c>
      <c r="AZ106" s="141">
        <v>0</v>
      </c>
      <c r="BA106" s="141">
        <v>0</v>
      </c>
      <c r="BB106" s="141">
        <v>0</v>
      </c>
      <c r="BC106" s="144">
        <v>0</v>
      </c>
      <c r="BD106" s="149">
        <v>0</v>
      </c>
      <c r="BE106" s="142">
        <v>14</v>
      </c>
      <c r="BF106" s="141">
        <v>999</v>
      </c>
      <c r="BG106" s="141" t="s">
        <v>30</v>
      </c>
      <c r="BH106" s="141">
        <v>0</v>
      </c>
      <c r="BI106" s="141">
        <v>0</v>
      </c>
      <c r="BJ106" s="141">
        <v>0</v>
      </c>
      <c r="BK106" s="141">
        <v>0</v>
      </c>
      <c r="BL106" s="141">
        <v>0</v>
      </c>
      <c r="BM106" s="141">
        <v>0</v>
      </c>
      <c r="BN106" s="313">
        <v>10000000000</v>
      </c>
      <c r="BO106" s="167"/>
      <c r="BP106" s="141">
        <v>11</v>
      </c>
      <c r="BR106">
        <v>10000000000</v>
      </c>
      <c r="BS106" s="141">
        <v>11</v>
      </c>
      <c r="BT106" s="141">
        <v>1</v>
      </c>
      <c r="BU106" s="141" t="s">
        <v>30</v>
      </c>
      <c r="BV106" s="146">
        <v>14</v>
      </c>
      <c r="BW106" s="146"/>
      <c r="BX106" s="146"/>
      <c r="BY106" s="146"/>
      <c r="BZ106">
        <v>20000</v>
      </c>
      <c r="CA106">
        <v>20000</v>
      </c>
      <c r="CB106" s="146">
        <v>5</v>
      </c>
      <c r="CC106" s="149" t="s">
        <v>30</v>
      </c>
      <c r="CD106" s="149" t="s">
        <v>30</v>
      </c>
      <c r="CH106" s="146"/>
    </row>
    <row r="107" spans="40:92" hidden="1">
      <c r="AN107" s="141" t="s">
        <v>30</v>
      </c>
      <c r="AO107" s="141">
        <v>0</v>
      </c>
      <c r="AP107" s="141">
        <v>0</v>
      </c>
      <c r="AQ107" s="141">
        <v>0</v>
      </c>
      <c r="AR107" s="141">
        <v>0</v>
      </c>
      <c r="AS107" s="141">
        <v>0</v>
      </c>
      <c r="AT107" s="141">
        <v>0</v>
      </c>
      <c r="AU107" s="141">
        <v>0</v>
      </c>
      <c r="AV107" s="150" t="s">
        <v>30</v>
      </c>
      <c r="AW107" s="119">
        <v>0</v>
      </c>
      <c r="AX107" s="151">
        <v>0</v>
      </c>
      <c r="AY107" s="141">
        <v>0</v>
      </c>
      <c r="AZ107" s="141">
        <v>0</v>
      </c>
      <c r="BA107" s="141">
        <v>0</v>
      </c>
      <c r="BB107" s="141">
        <v>0</v>
      </c>
      <c r="BC107" s="144">
        <v>0</v>
      </c>
      <c r="BD107" s="149">
        <v>0</v>
      </c>
      <c r="BE107" s="142">
        <v>15</v>
      </c>
      <c r="BF107" s="141">
        <v>999</v>
      </c>
      <c r="BG107" s="141" t="s">
        <v>30</v>
      </c>
      <c r="BH107" s="141">
        <v>0</v>
      </c>
      <c r="BI107" s="141">
        <v>0</v>
      </c>
      <c r="BJ107" s="141">
        <v>0</v>
      </c>
      <c r="BK107" s="141">
        <v>0</v>
      </c>
      <c r="BL107" s="141">
        <v>0</v>
      </c>
      <c r="BM107" s="141">
        <v>0</v>
      </c>
      <c r="BN107" s="313">
        <v>10000000000</v>
      </c>
      <c r="BO107" s="167"/>
      <c r="BP107" s="141">
        <v>11</v>
      </c>
      <c r="BR107">
        <v>10000000000</v>
      </c>
      <c r="BS107" s="141">
        <v>11</v>
      </c>
      <c r="BT107" s="141">
        <v>1</v>
      </c>
      <c r="BU107" s="141" t="s">
        <v>30</v>
      </c>
      <c r="BV107" s="146">
        <v>15</v>
      </c>
      <c r="BW107" s="146"/>
      <c r="BX107" s="146"/>
      <c r="BY107" s="146"/>
      <c r="BZ107">
        <v>20000</v>
      </c>
      <c r="CA107">
        <v>20000</v>
      </c>
      <c r="CB107" s="146">
        <v>5</v>
      </c>
      <c r="CC107" s="149" t="s">
        <v>30</v>
      </c>
      <c r="CD107" s="149" t="s">
        <v>30</v>
      </c>
      <c r="CH107" s="146"/>
    </row>
    <row r="108" spans="40:92" hidden="1">
      <c r="AN108" s="141" t="s">
        <v>30</v>
      </c>
      <c r="AO108" s="141">
        <v>0</v>
      </c>
      <c r="AP108" s="141">
        <v>0</v>
      </c>
      <c r="AQ108" s="141">
        <v>0</v>
      </c>
      <c r="AR108" s="141">
        <v>0</v>
      </c>
      <c r="AS108" s="141">
        <v>0</v>
      </c>
      <c r="AT108" s="141">
        <v>0</v>
      </c>
      <c r="AU108" s="141">
        <v>0</v>
      </c>
      <c r="AV108" s="150" t="s">
        <v>30</v>
      </c>
      <c r="AW108" s="119">
        <v>0</v>
      </c>
      <c r="AX108" s="151">
        <v>0</v>
      </c>
      <c r="AY108" s="141">
        <v>0</v>
      </c>
      <c r="AZ108" s="141">
        <v>0</v>
      </c>
      <c r="BA108" s="141">
        <v>0</v>
      </c>
      <c r="BB108" s="141">
        <v>0</v>
      </c>
      <c r="BC108" s="144">
        <v>0</v>
      </c>
      <c r="BD108" s="149">
        <v>0</v>
      </c>
      <c r="BE108" s="142">
        <v>16</v>
      </c>
      <c r="BF108" s="141">
        <v>999</v>
      </c>
      <c r="BG108" s="141" t="s">
        <v>30</v>
      </c>
      <c r="BH108" s="141">
        <v>0</v>
      </c>
      <c r="BI108" s="141">
        <v>0</v>
      </c>
      <c r="BJ108" s="141">
        <v>0</v>
      </c>
      <c r="BK108" s="141">
        <v>0</v>
      </c>
      <c r="BL108" s="141">
        <v>0</v>
      </c>
      <c r="BM108" s="141">
        <v>0</v>
      </c>
      <c r="BN108" s="313">
        <v>10000000000</v>
      </c>
      <c r="BO108" s="167"/>
      <c r="BP108" s="141">
        <v>11</v>
      </c>
      <c r="BR108">
        <v>10000000000</v>
      </c>
      <c r="BS108" s="141">
        <v>11</v>
      </c>
      <c r="BT108" s="141">
        <v>1</v>
      </c>
      <c r="BU108" s="141" t="s">
        <v>30</v>
      </c>
      <c r="BV108" s="146">
        <v>16</v>
      </c>
      <c r="BW108" s="146"/>
      <c r="BX108" s="146"/>
      <c r="BY108" s="146"/>
      <c r="BZ108">
        <v>20000</v>
      </c>
      <c r="CA108">
        <v>20000</v>
      </c>
      <c r="CB108" s="146">
        <v>5</v>
      </c>
      <c r="CC108" s="149" t="s">
        <v>30</v>
      </c>
      <c r="CD108" s="149" t="s">
        <v>30</v>
      </c>
      <c r="CH108" s="146"/>
    </row>
    <row r="109" spans="40:92" hidden="1">
      <c r="AN109" s="141">
        <v>5</v>
      </c>
      <c r="AO109" s="141">
        <v>0</v>
      </c>
      <c r="AP109" s="141">
        <v>0</v>
      </c>
      <c r="AQ109" s="141">
        <v>0</v>
      </c>
      <c r="AR109" s="141">
        <v>0</v>
      </c>
      <c r="AS109" s="141">
        <v>0</v>
      </c>
      <c r="AT109" s="141">
        <v>5</v>
      </c>
      <c r="AU109" s="141">
        <v>1</v>
      </c>
      <c r="AV109" s="150" t="s">
        <v>30</v>
      </c>
      <c r="AW109" s="119">
        <v>0</v>
      </c>
      <c r="AX109" s="151">
        <v>0</v>
      </c>
      <c r="AY109" s="141">
        <v>0</v>
      </c>
      <c r="AZ109" s="141">
        <v>0</v>
      </c>
      <c r="BA109" s="141">
        <v>0</v>
      </c>
      <c r="BB109" s="141">
        <v>0</v>
      </c>
      <c r="BC109" s="144">
        <v>0</v>
      </c>
      <c r="BD109" s="149">
        <v>0</v>
      </c>
      <c r="BE109" s="142">
        <v>17</v>
      </c>
      <c r="BF109" s="141">
        <v>5</v>
      </c>
      <c r="BG109" s="141">
        <v>5</v>
      </c>
      <c r="BH109" s="141">
        <v>0</v>
      </c>
      <c r="BI109" s="141">
        <v>0</v>
      </c>
      <c r="BJ109" s="141">
        <v>0</v>
      </c>
      <c r="BK109" s="141">
        <v>0</v>
      </c>
      <c r="BL109" s="141">
        <v>0</v>
      </c>
      <c r="BM109" s="141">
        <v>1</v>
      </c>
      <c r="BN109" s="313">
        <v>40050000005</v>
      </c>
      <c r="BO109" s="167"/>
      <c r="BP109" s="141">
        <v>11</v>
      </c>
      <c r="BR109">
        <v>10000000000</v>
      </c>
      <c r="BS109" s="141">
        <v>11</v>
      </c>
      <c r="BT109" s="141">
        <v>1</v>
      </c>
      <c r="BU109" s="141" t="s">
        <v>30</v>
      </c>
      <c r="BV109" s="146">
        <v>17</v>
      </c>
      <c r="BW109" s="146"/>
      <c r="BX109" s="146"/>
      <c r="BY109" s="146"/>
      <c r="BZ109">
        <v>20000</v>
      </c>
      <c r="CA109">
        <v>20000</v>
      </c>
      <c r="CB109" s="146">
        <v>5</v>
      </c>
      <c r="CC109" s="149" t="s">
        <v>30</v>
      </c>
      <c r="CD109" s="149" t="s">
        <v>30</v>
      </c>
      <c r="CH109" s="146"/>
    </row>
    <row r="110" spans="40:92" hidden="1">
      <c r="AN110" s="141">
        <v>6</v>
      </c>
      <c r="AO110" s="141">
        <v>10</v>
      </c>
      <c r="AP110" s="141">
        <v>10</v>
      </c>
      <c r="AQ110" s="141">
        <v>1</v>
      </c>
      <c r="AR110" s="141">
        <v>0</v>
      </c>
      <c r="AS110" s="141">
        <v>0</v>
      </c>
      <c r="AT110" s="141">
        <v>6</v>
      </c>
      <c r="AU110" s="141">
        <v>0</v>
      </c>
      <c r="AV110" s="150" t="s">
        <v>92</v>
      </c>
      <c r="AW110" s="119">
        <v>10000000000</v>
      </c>
      <c r="AX110" s="151">
        <v>0</v>
      </c>
      <c r="AY110" s="141">
        <v>0</v>
      </c>
      <c r="AZ110" s="141">
        <v>0</v>
      </c>
      <c r="BA110" s="141">
        <v>0</v>
      </c>
      <c r="BB110" s="141">
        <v>0</v>
      </c>
      <c r="BC110" s="144">
        <v>0</v>
      </c>
      <c r="BD110" s="149">
        <v>20000000000</v>
      </c>
      <c r="BE110" s="142">
        <v>18</v>
      </c>
      <c r="BF110" s="141">
        <v>6</v>
      </c>
      <c r="BG110" s="141">
        <v>6</v>
      </c>
      <c r="BH110" s="141">
        <v>10</v>
      </c>
      <c r="BI110" s="141">
        <v>10</v>
      </c>
      <c r="BJ110" s="141">
        <v>1</v>
      </c>
      <c r="BK110" s="141">
        <v>0</v>
      </c>
      <c r="BL110" s="141">
        <v>0</v>
      </c>
      <c r="BM110" s="141">
        <v>0</v>
      </c>
      <c r="BN110" s="313">
        <v>61061010006</v>
      </c>
      <c r="BO110" s="167"/>
      <c r="BP110" s="141">
        <v>11</v>
      </c>
      <c r="BR110">
        <v>10000000000</v>
      </c>
      <c r="BS110" s="141">
        <v>11</v>
      </c>
      <c r="BT110" s="141">
        <v>1</v>
      </c>
      <c r="BU110" s="141" t="s">
        <v>30</v>
      </c>
      <c r="BV110" s="146">
        <v>18</v>
      </c>
      <c r="BW110" s="146"/>
      <c r="BX110" s="146"/>
      <c r="BY110" s="146"/>
      <c r="BZ110">
        <v>20000</v>
      </c>
      <c r="CA110">
        <v>20000</v>
      </c>
      <c r="CB110" s="146">
        <v>5</v>
      </c>
      <c r="CC110" s="149" t="s">
        <v>30</v>
      </c>
      <c r="CD110" s="149" t="s">
        <v>30</v>
      </c>
      <c r="CH110" s="146"/>
    </row>
    <row r="111" spans="40:92" hidden="1">
      <c r="AN111" s="141">
        <v>7</v>
      </c>
      <c r="AO111" s="141">
        <v>5</v>
      </c>
      <c r="AP111" s="141">
        <v>17</v>
      </c>
      <c r="AQ111" s="141">
        <v>1</v>
      </c>
      <c r="AR111" s="141">
        <v>0</v>
      </c>
      <c r="AS111" s="141">
        <v>0</v>
      </c>
      <c r="AT111" s="141">
        <v>5</v>
      </c>
      <c r="AU111" s="141">
        <v>1</v>
      </c>
      <c r="AV111" s="150" t="s">
        <v>92</v>
      </c>
      <c r="AW111" s="119">
        <v>10000000000</v>
      </c>
      <c r="AX111" s="151">
        <v>0</v>
      </c>
      <c r="AY111" s="141">
        <v>0</v>
      </c>
      <c r="AZ111" s="141">
        <v>0</v>
      </c>
      <c r="BA111" s="141">
        <v>0</v>
      </c>
      <c r="BB111" s="141">
        <v>0</v>
      </c>
      <c r="BC111" s="144">
        <v>0</v>
      </c>
      <c r="BD111" s="149">
        <v>10000000000</v>
      </c>
      <c r="BE111" s="142">
        <v>19</v>
      </c>
      <c r="BF111" s="141">
        <v>7</v>
      </c>
      <c r="BG111" s="141">
        <v>7</v>
      </c>
      <c r="BH111" s="141">
        <v>5</v>
      </c>
      <c r="BI111" s="141">
        <v>17</v>
      </c>
      <c r="BJ111" s="141">
        <v>1</v>
      </c>
      <c r="BK111" s="141">
        <v>0</v>
      </c>
      <c r="BL111" s="141">
        <v>0</v>
      </c>
      <c r="BM111" s="141">
        <v>1</v>
      </c>
      <c r="BN111" s="313">
        <v>50551710007</v>
      </c>
      <c r="BO111" s="167"/>
      <c r="BP111" s="141">
        <v>11</v>
      </c>
      <c r="BR111">
        <v>10000000000</v>
      </c>
      <c r="BS111" s="141">
        <v>11</v>
      </c>
      <c r="BT111" s="141">
        <v>1</v>
      </c>
      <c r="BU111" s="141" t="s">
        <v>30</v>
      </c>
      <c r="BV111" s="146">
        <v>19</v>
      </c>
      <c r="BW111" s="146"/>
      <c r="BX111" s="146"/>
      <c r="BY111" s="146"/>
      <c r="BZ111">
        <v>20000</v>
      </c>
      <c r="CA111">
        <v>20000</v>
      </c>
      <c r="CB111" s="146">
        <v>5</v>
      </c>
      <c r="CC111" s="149" t="s">
        <v>30</v>
      </c>
      <c r="CD111" s="149" t="s">
        <v>30</v>
      </c>
      <c r="CH111" s="146"/>
    </row>
    <row r="112" spans="40:92" hidden="1">
      <c r="AN112" s="141">
        <v>8</v>
      </c>
      <c r="AO112" s="141">
        <v>10</v>
      </c>
      <c r="AP112" s="141">
        <v>12</v>
      </c>
      <c r="AQ112" s="141">
        <v>2</v>
      </c>
      <c r="AR112" s="141">
        <v>0</v>
      </c>
      <c r="AS112" s="141">
        <v>0</v>
      </c>
      <c r="AT112" s="141">
        <v>7</v>
      </c>
      <c r="AU112" s="141">
        <v>0</v>
      </c>
      <c r="AV112" s="150" t="s">
        <v>92</v>
      </c>
      <c r="AW112" s="119">
        <v>10000000000</v>
      </c>
      <c r="AX112" s="151">
        <v>0</v>
      </c>
      <c r="AY112" s="141">
        <v>0</v>
      </c>
      <c r="AZ112" s="141">
        <v>0</v>
      </c>
      <c r="BA112" s="141">
        <v>0</v>
      </c>
      <c r="BB112" s="141">
        <v>0</v>
      </c>
      <c r="BC112" s="144">
        <v>0</v>
      </c>
      <c r="BD112" s="149">
        <v>40000000000</v>
      </c>
      <c r="BE112" s="142">
        <v>20</v>
      </c>
      <c r="BF112" s="141">
        <v>8</v>
      </c>
      <c r="BG112" s="141">
        <v>8</v>
      </c>
      <c r="BH112" s="141">
        <v>10</v>
      </c>
      <c r="BI112" s="141">
        <v>12</v>
      </c>
      <c r="BJ112" s="141">
        <v>2</v>
      </c>
      <c r="BK112" s="141">
        <v>0</v>
      </c>
      <c r="BL112" s="141">
        <v>0</v>
      </c>
      <c r="BM112" s="141">
        <v>0</v>
      </c>
      <c r="BN112" s="313">
        <v>81071220008</v>
      </c>
      <c r="BO112" s="167"/>
      <c r="BP112" s="141">
        <v>11</v>
      </c>
      <c r="BR112">
        <v>10000000000</v>
      </c>
      <c r="BS112" s="141">
        <v>11</v>
      </c>
      <c r="BT112" s="141">
        <v>1</v>
      </c>
      <c r="BU112" s="141" t="s">
        <v>30</v>
      </c>
      <c r="BV112" s="146">
        <v>20</v>
      </c>
      <c r="BW112" s="146"/>
      <c r="BX112" s="146"/>
      <c r="BY112" s="146"/>
      <c r="BZ112">
        <v>20000</v>
      </c>
      <c r="CA112">
        <v>20000</v>
      </c>
      <c r="CB112" s="146">
        <v>5</v>
      </c>
      <c r="CC112" s="149" t="s">
        <v>30</v>
      </c>
      <c r="CD112" s="149" t="s">
        <v>30</v>
      </c>
      <c r="CH112" s="146"/>
    </row>
    <row r="113" spans="40:86" hidden="1">
      <c r="AN113" s="141" t="s">
        <v>30</v>
      </c>
      <c r="AO113" s="141">
        <v>0</v>
      </c>
      <c r="AP113" s="141">
        <v>0</v>
      </c>
      <c r="AQ113" s="141">
        <v>0</v>
      </c>
      <c r="AR113" s="141">
        <v>0</v>
      </c>
      <c r="AS113" s="141">
        <v>0</v>
      </c>
      <c r="AT113" s="141">
        <v>0</v>
      </c>
      <c r="AU113" s="141">
        <v>0</v>
      </c>
      <c r="AV113" s="150" t="s">
        <v>30</v>
      </c>
      <c r="AW113" s="119">
        <v>0</v>
      </c>
      <c r="AX113" s="151">
        <v>0</v>
      </c>
      <c r="AY113" s="141">
        <v>0</v>
      </c>
      <c r="AZ113" s="141">
        <v>0</v>
      </c>
      <c r="BA113" s="141">
        <v>0</v>
      </c>
      <c r="BB113" s="141">
        <v>0</v>
      </c>
      <c r="BC113" s="144">
        <v>0</v>
      </c>
      <c r="BD113" s="149">
        <v>0</v>
      </c>
      <c r="BE113" s="142">
        <v>21</v>
      </c>
      <c r="BF113" s="141">
        <v>999</v>
      </c>
      <c r="BG113" s="141" t="s">
        <v>30</v>
      </c>
      <c r="BH113" s="141">
        <v>0</v>
      </c>
      <c r="BI113" s="141">
        <v>0</v>
      </c>
      <c r="BJ113" s="141">
        <v>0</v>
      </c>
      <c r="BK113" s="141">
        <v>0</v>
      </c>
      <c r="BL113" s="141">
        <v>0</v>
      </c>
      <c r="BM113" s="141">
        <v>0</v>
      </c>
      <c r="BN113" s="313">
        <v>10000000000</v>
      </c>
      <c r="BO113" s="167"/>
      <c r="BP113" s="141">
        <v>11</v>
      </c>
      <c r="BR113">
        <v>10000000000</v>
      </c>
      <c r="BS113" s="141">
        <v>11</v>
      </c>
      <c r="BT113" s="141">
        <v>1</v>
      </c>
      <c r="BU113" s="141" t="s">
        <v>30</v>
      </c>
      <c r="BV113" s="146">
        <v>21</v>
      </c>
      <c r="BW113" s="146"/>
      <c r="BX113" s="146"/>
      <c r="BY113" s="146"/>
      <c r="BZ113">
        <v>20000</v>
      </c>
      <c r="CA113">
        <v>20000</v>
      </c>
      <c r="CB113" s="146">
        <v>5</v>
      </c>
      <c r="CC113" s="149" t="s">
        <v>30</v>
      </c>
      <c r="CD113" s="149" t="s">
        <v>30</v>
      </c>
      <c r="CH113" s="146"/>
    </row>
    <row r="114" spans="40:86" hidden="1">
      <c r="AN114" s="141" t="s">
        <v>30</v>
      </c>
      <c r="AO114" s="141">
        <v>0</v>
      </c>
      <c r="AP114" s="141">
        <v>0</v>
      </c>
      <c r="AQ114" s="141">
        <v>0</v>
      </c>
      <c r="AR114" s="141">
        <v>0</v>
      </c>
      <c r="AS114" s="141">
        <v>0</v>
      </c>
      <c r="AT114" s="141">
        <v>0</v>
      </c>
      <c r="AU114" s="141">
        <v>0</v>
      </c>
      <c r="AV114" s="150" t="s">
        <v>30</v>
      </c>
      <c r="AW114" s="119">
        <v>0</v>
      </c>
      <c r="AX114" s="151">
        <v>0</v>
      </c>
      <c r="AY114" s="141">
        <v>0</v>
      </c>
      <c r="AZ114" s="141">
        <v>0</v>
      </c>
      <c r="BA114" s="141">
        <v>0</v>
      </c>
      <c r="BB114" s="141">
        <v>0</v>
      </c>
      <c r="BC114" s="144">
        <v>0</v>
      </c>
      <c r="BD114" s="149">
        <v>0</v>
      </c>
      <c r="BE114" s="142">
        <v>22</v>
      </c>
      <c r="BF114" s="141">
        <v>999</v>
      </c>
      <c r="BG114" s="141" t="s">
        <v>30</v>
      </c>
      <c r="BH114" s="141">
        <v>0</v>
      </c>
      <c r="BI114" s="141">
        <v>0</v>
      </c>
      <c r="BJ114" s="141">
        <v>0</v>
      </c>
      <c r="BK114" s="141">
        <v>0</v>
      </c>
      <c r="BL114" s="141">
        <v>0</v>
      </c>
      <c r="BM114" s="141">
        <v>0</v>
      </c>
      <c r="BN114" s="313">
        <v>10000000000</v>
      </c>
      <c r="BO114" s="167"/>
      <c r="BP114" s="141">
        <v>11</v>
      </c>
      <c r="BR114">
        <v>10000000000</v>
      </c>
      <c r="BS114" s="141">
        <v>11</v>
      </c>
      <c r="BT114" s="141">
        <v>1</v>
      </c>
      <c r="BU114" s="141" t="s">
        <v>30</v>
      </c>
      <c r="BV114" s="146">
        <v>22</v>
      </c>
      <c r="BW114" s="146"/>
      <c r="BX114" s="146"/>
      <c r="BY114" s="146"/>
      <c r="BZ114">
        <v>20000</v>
      </c>
      <c r="CA114">
        <v>20000</v>
      </c>
      <c r="CB114" s="146">
        <v>5</v>
      </c>
      <c r="CC114" s="149" t="s">
        <v>30</v>
      </c>
      <c r="CD114" s="149" t="s">
        <v>30</v>
      </c>
      <c r="CH114" s="146"/>
    </row>
    <row r="115" spans="40:86" hidden="1">
      <c r="AN115" s="141" t="s">
        <v>30</v>
      </c>
      <c r="AO115" s="141">
        <v>0</v>
      </c>
      <c r="AP115" s="141">
        <v>0</v>
      </c>
      <c r="AQ115" s="141">
        <v>0</v>
      </c>
      <c r="AR115" s="141">
        <v>0</v>
      </c>
      <c r="AS115" s="141">
        <v>0</v>
      </c>
      <c r="AT115" s="141">
        <v>0</v>
      </c>
      <c r="AU115" s="141">
        <v>0</v>
      </c>
      <c r="AV115" s="150" t="s">
        <v>30</v>
      </c>
      <c r="AW115" s="119">
        <v>0</v>
      </c>
      <c r="AX115" s="151">
        <v>0</v>
      </c>
      <c r="AY115" s="141">
        <v>0</v>
      </c>
      <c r="AZ115" s="141">
        <v>0</v>
      </c>
      <c r="BA115" s="141">
        <v>0</v>
      </c>
      <c r="BB115" s="141">
        <v>0</v>
      </c>
      <c r="BC115" s="144">
        <v>0</v>
      </c>
      <c r="BD115" s="149">
        <v>0</v>
      </c>
      <c r="BE115" s="142">
        <v>23</v>
      </c>
      <c r="BF115" s="141">
        <v>999</v>
      </c>
      <c r="BG115" s="141" t="s">
        <v>30</v>
      </c>
      <c r="BH115" s="141">
        <v>0</v>
      </c>
      <c r="BI115" s="141">
        <v>0</v>
      </c>
      <c r="BJ115" s="141">
        <v>0</v>
      </c>
      <c r="BK115" s="141">
        <v>0</v>
      </c>
      <c r="BL115" s="141">
        <v>0</v>
      </c>
      <c r="BM115" s="141">
        <v>0</v>
      </c>
      <c r="BN115" s="313">
        <v>10000000000</v>
      </c>
      <c r="BO115" s="167"/>
      <c r="BP115" s="141">
        <v>11</v>
      </c>
      <c r="BR115">
        <v>10000000000</v>
      </c>
      <c r="BS115" s="141">
        <v>11</v>
      </c>
      <c r="BT115" s="141">
        <v>1</v>
      </c>
      <c r="BU115" s="141" t="s">
        <v>30</v>
      </c>
      <c r="BV115" s="146">
        <v>23</v>
      </c>
      <c r="BW115" s="146"/>
      <c r="BX115" s="146"/>
      <c r="BY115" s="146"/>
      <c r="BZ115">
        <v>20000</v>
      </c>
      <c r="CA115">
        <v>20000</v>
      </c>
      <c r="CB115" s="146">
        <v>5</v>
      </c>
      <c r="CC115" s="149" t="s">
        <v>30</v>
      </c>
      <c r="CD115" s="149" t="s">
        <v>30</v>
      </c>
      <c r="CH115" s="146"/>
    </row>
    <row r="116" spans="40:86" hidden="1">
      <c r="AN116" s="141" t="s">
        <v>30</v>
      </c>
      <c r="AO116" s="141">
        <v>0</v>
      </c>
      <c r="AP116" s="141">
        <v>0</v>
      </c>
      <c r="AQ116" s="141">
        <v>0</v>
      </c>
      <c r="AR116" s="141">
        <v>0</v>
      </c>
      <c r="AS116" s="141">
        <v>0</v>
      </c>
      <c r="AT116" s="141">
        <v>0</v>
      </c>
      <c r="AU116" s="141">
        <v>0</v>
      </c>
      <c r="AV116" s="150" t="s">
        <v>30</v>
      </c>
      <c r="AW116" s="119">
        <v>0</v>
      </c>
      <c r="AX116" s="151">
        <v>0</v>
      </c>
      <c r="AY116" s="141">
        <v>0</v>
      </c>
      <c r="AZ116" s="141">
        <v>0</v>
      </c>
      <c r="BA116" s="141">
        <v>0</v>
      </c>
      <c r="BB116" s="141">
        <v>0</v>
      </c>
      <c r="BC116" s="144">
        <v>0</v>
      </c>
      <c r="BD116" s="149">
        <v>0</v>
      </c>
      <c r="BE116" s="142">
        <v>24</v>
      </c>
      <c r="BF116" s="141">
        <v>999</v>
      </c>
      <c r="BG116" s="141" t="s">
        <v>30</v>
      </c>
      <c r="BH116" s="141">
        <v>0</v>
      </c>
      <c r="BI116" s="141">
        <v>0</v>
      </c>
      <c r="BJ116" s="141">
        <v>0</v>
      </c>
      <c r="BK116" s="141">
        <v>0</v>
      </c>
      <c r="BL116" s="141">
        <v>0</v>
      </c>
      <c r="BM116" s="141">
        <v>0</v>
      </c>
      <c r="BN116" s="313">
        <v>10000000000</v>
      </c>
      <c r="BO116" s="167"/>
      <c r="BP116" s="141">
        <v>11</v>
      </c>
      <c r="BR116">
        <v>10000000000</v>
      </c>
      <c r="BS116" s="141">
        <v>11</v>
      </c>
      <c r="BT116" s="141">
        <v>1</v>
      </c>
      <c r="BU116" s="141" t="s">
        <v>30</v>
      </c>
      <c r="BV116" s="146">
        <v>24</v>
      </c>
      <c r="BW116" s="146"/>
      <c r="BX116" s="146"/>
      <c r="BY116" s="146"/>
      <c r="BZ116">
        <v>20000</v>
      </c>
      <c r="CA116">
        <v>20000</v>
      </c>
      <c r="CB116" s="146">
        <v>5</v>
      </c>
      <c r="CC116" s="149" t="s">
        <v>30</v>
      </c>
      <c r="CD116" s="149" t="s">
        <v>30</v>
      </c>
      <c r="CH116" s="146"/>
    </row>
    <row r="117" spans="40:86" hidden="1">
      <c r="AN117" s="141" t="s">
        <v>30</v>
      </c>
      <c r="AO117" s="141">
        <v>0</v>
      </c>
      <c r="AP117" s="141">
        <v>0</v>
      </c>
      <c r="AQ117" s="141">
        <v>0</v>
      </c>
      <c r="AR117" s="141">
        <v>0</v>
      </c>
      <c r="AS117" s="141">
        <v>0</v>
      </c>
      <c r="AT117" s="141">
        <v>0</v>
      </c>
      <c r="AU117" s="141">
        <v>0</v>
      </c>
      <c r="AV117" s="150" t="s">
        <v>30</v>
      </c>
      <c r="AW117" s="119">
        <v>0</v>
      </c>
      <c r="AX117" s="151">
        <v>0</v>
      </c>
      <c r="AY117" s="141">
        <v>0</v>
      </c>
      <c r="AZ117" s="141">
        <v>0</v>
      </c>
      <c r="BA117" s="141">
        <v>0</v>
      </c>
      <c r="BB117" s="141">
        <v>0</v>
      </c>
      <c r="BC117" s="144">
        <v>0</v>
      </c>
      <c r="BD117" s="149">
        <v>0</v>
      </c>
      <c r="BE117" s="142">
        <v>25</v>
      </c>
      <c r="BF117" s="141">
        <v>999</v>
      </c>
      <c r="BG117" s="141" t="s">
        <v>30</v>
      </c>
      <c r="BH117" s="141">
        <v>0</v>
      </c>
      <c r="BI117" s="141">
        <v>0</v>
      </c>
      <c r="BJ117" s="141">
        <v>0</v>
      </c>
      <c r="BK117" s="141">
        <v>0</v>
      </c>
      <c r="BL117" s="141">
        <v>0</v>
      </c>
      <c r="BM117" s="141">
        <v>0</v>
      </c>
      <c r="BN117" s="313">
        <v>10000000000</v>
      </c>
      <c r="BO117" s="167"/>
      <c r="BP117" s="141">
        <v>11</v>
      </c>
      <c r="BR117">
        <v>10000000000</v>
      </c>
      <c r="BS117" s="141">
        <v>11</v>
      </c>
      <c r="BT117" s="141">
        <v>1</v>
      </c>
      <c r="BU117" s="141" t="s">
        <v>30</v>
      </c>
      <c r="BV117" s="146">
        <v>25</v>
      </c>
      <c r="BW117" s="146"/>
      <c r="BX117" s="146"/>
      <c r="BY117" s="146"/>
      <c r="BZ117">
        <v>20000</v>
      </c>
      <c r="CA117">
        <v>20000</v>
      </c>
      <c r="CB117" s="146">
        <v>5</v>
      </c>
      <c r="CC117" s="149" t="s">
        <v>30</v>
      </c>
      <c r="CD117" s="149" t="s">
        <v>30</v>
      </c>
      <c r="CH117" s="146"/>
    </row>
    <row r="118" spans="40:86" hidden="1">
      <c r="AN118" s="141" t="s">
        <v>30</v>
      </c>
      <c r="AO118" s="141">
        <v>0</v>
      </c>
      <c r="AP118" s="141">
        <v>0</v>
      </c>
      <c r="AQ118" s="141">
        <v>0</v>
      </c>
      <c r="AR118" s="141">
        <v>0</v>
      </c>
      <c r="AS118" s="141">
        <v>0</v>
      </c>
      <c r="AT118" s="141">
        <v>0</v>
      </c>
      <c r="AU118" s="141">
        <v>0</v>
      </c>
      <c r="AV118" s="150" t="s">
        <v>30</v>
      </c>
      <c r="AW118" s="119">
        <v>0</v>
      </c>
      <c r="AX118" s="151">
        <v>0</v>
      </c>
      <c r="AY118" s="141">
        <v>0</v>
      </c>
      <c r="AZ118" s="141">
        <v>0</v>
      </c>
      <c r="BA118" s="141">
        <v>0</v>
      </c>
      <c r="BB118" s="141">
        <v>0</v>
      </c>
      <c r="BC118" s="144">
        <v>0</v>
      </c>
      <c r="BD118" s="149">
        <v>0</v>
      </c>
      <c r="BE118" s="142">
        <v>26</v>
      </c>
      <c r="BF118" s="141">
        <v>999</v>
      </c>
      <c r="BG118" s="141" t="s">
        <v>30</v>
      </c>
      <c r="BH118" s="141">
        <v>0</v>
      </c>
      <c r="BI118" s="141">
        <v>0</v>
      </c>
      <c r="BJ118" s="141">
        <v>0</v>
      </c>
      <c r="BK118" s="141">
        <v>0</v>
      </c>
      <c r="BL118" s="141">
        <v>0</v>
      </c>
      <c r="BM118" s="141">
        <v>0</v>
      </c>
      <c r="BN118" s="313">
        <v>10000000000</v>
      </c>
      <c r="BO118" s="167"/>
      <c r="BP118" s="141">
        <v>11</v>
      </c>
      <c r="BR118">
        <v>10000000000</v>
      </c>
      <c r="BS118" s="141">
        <v>11</v>
      </c>
      <c r="BT118" s="141">
        <v>1</v>
      </c>
      <c r="BU118" s="141" t="s">
        <v>30</v>
      </c>
      <c r="BV118" s="146">
        <v>26</v>
      </c>
      <c r="BW118" s="146"/>
      <c r="BX118" s="146"/>
      <c r="BY118" s="146"/>
      <c r="BZ118">
        <v>20000</v>
      </c>
      <c r="CA118">
        <v>20000</v>
      </c>
      <c r="CB118" s="146">
        <v>5</v>
      </c>
      <c r="CC118" s="149" t="s">
        <v>30</v>
      </c>
      <c r="CD118" s="149" t="s">
        <v>30</v>
      </c>
      <c r="CH118" s="146"/>
    </row>
    <row r="119" spans="40:86" hidden="1">
      <c r="AN119" s="141" t="s">
        <v>30</v>
      </c>
      <c r="AO119" s="141">
        <v>0</v>
      </c>
      <c r="AP119" s="141">
        <v>0</v>
      </c>
      <c r="AQ119" s="141">
        <v>0</v>
      </c>
      <c r="AR119" s="141">
        <v>0</v>
      </c>
      <c r="AS119" s="141">
        <v>0</v>
      </c>
      <c r="AT119" s="141">
        <v>0</v>
      </c>
      <c r="AU119" s="141">
        <v>0</v>
      </c>
      <c r="AV119" s="150" t="s">
        <v>30</v>
      </c>
      <c r="AW119" s="119">
        <v>0</v>
      </c>
      <c r="AX119" s="151">
        <v>0</v>
      </c>
      <c r="AY119" s="141">
        <v>0</v>
      </c>
      <c r="AZ119" s="141">
        <v>0</v>
      </c>
      <c r="BA119" s="141">
        <v>0</v>
      </c>
      <c r="BB119" s="141">
        <v>0</v>
      </c>
      <c r="BC119" s="144">
        <v>0</v>
      </c>
      <c r="BD119" s="149">
        <v>0</v>
      </c>
      <c r="BE119" s="142">
        <v>27</v>
      </c>
      <c r="BF119" s="141">
        <v>999</v>
      </c>
      <c r="BG119" s="141" t="s">
        <v>30</v>
      </c>
      <c r="BH119" s="141">
        <v>0</v>
      </c>
      <c r="BI119" s="141">
        <v>0</v>
      </c>
      <c r="BJ119" s="141">
        <v>0</v>
      </c>
      <c r="BK119" s="141">
        <v>0</v>
      </c>
      <c r="BL119" s="141">
        <v>0</v>
      </c>
      <c r="BM119" s="141">
        <v>0</v>
      </c>
      <c r="BN119" s="313">
        <v>10000000000</v>
      </c>
      <c r="BO119" s="167"/>
      <c r="BP119" s="141">
        <v>11</v>
      </c>
      <c r="BR119">
        <v>10000000000</v>
      </c>
      <c r="BS119" s="141">
        <v>11</v>
      </c>
      <c r="BT119" s="141">
        <v>1</v>
      </c>
      <c r="BU119" s="141" t="s">
        <v>30</v>
      </c>
      <c r="BV119" s="146">
        <v>27</v>
      </c>
      <c r="BW119" s="146"/>
      <c r="BX119" s="146"/>
      <c r="BY119" s="146"/>
      <c r="BZ119">
        <v>20000</v>
      </c>
      <c r="CA119">
        <v>20000</v>
      </c>
      <c r="CB119" s="146">
        <v>5</v>
      </c>
      <c r="CC119" s="149" t="s">
        <v>30</v>
      </c>
      <c r="CD119" s="149" t="s">
        <v>30</v>
      </c>
      <c r="CH119" s="146"/>
    </row>
    <row r="120" spans="40:86" hidden="1">
      <c r="AN120" s="141" t="s">
        <v>30</v>
      </c>
      <c r="AO120" s="141">
        <v>0</v>
      </c>
      <c r="AP120" s="141">
        <v>0</v>
      </c>
      <c r="AQ120" s="141">
        <v>0</v>
      </c>
      <c r="AR120" s="141">
        <v>0</v>
      </c>
      <c r="AS120" s="141">
        <v>0</v>
      </c>
      <c r="AT120" s="141">
        <v>0</v>
      </c>
      <c r="AU120" s="141">
        <v>0</v>
      </c>
      <c r="AV120" s="150" t="s">
        <v>30</v>
      </c>
      <c r="AW120" s="119">
        <v>0</v>
      </c>
      <c r="AX120" s="151">
        <v>0</v>
      </c>
      <c r="AY120" s="141">
        <v>0</v>
      </c>
      <c r="AZ120" s="141">
        <v>0</v>
      </c>
      <c r="BA120" s="141">
        <v>0</v>
      </c>
      <c r="BB120" s="141">
        <v>0</v>
      </c>
      <c r="BC120" s="144">
        <v>0</v>
      </c>
      <c r="BD120" s="149">
        <v>0</v>
      </c>
      <c r="BE120" s="142">
        <v>28</v>
      </c>
      <c r="BF120" s="141">
        <v>999</v>
      </c>
      <c r="BG120" s="141" t="s">
        <v>30</v>
      </c>
      <c r="BH120" s="141">
        <v>0</v>
      </c>
      <c r="BI120" s="141">
        <v>0</v>
      </c>
      <c r="BJ120" s="141">
        <v>0</v>
      </c>
      <c r="BK120" s="141">
        <v>0</v>
      </c>
      <c r="BL120" s="141">
        <v>0</v>
      </c>
      <c r="BM120" s="141">
        <v>0</v>
      </c>
      <c r="BN120" s="313">
        <v>10000000000</v>
      </c>
      <c r="BO120" s="167"/>
      <c r="BP120" s="141">
        <v>11</v>
      </c>
      <c r="BR120">
        <v>10000000000</v>
      </c>
      <c r="BS120" s="141">
        <v>11</v>
      </c>
      <c r="BT120" s="141">
        <v>1</v>
      </c>
      <c r="BU120" s="141" t="s">
        <v>30</v>
      </c>
      <c r="BV120" s="146">
        <v>28</v>
      </c>
      <c r="BW120" s="146"/>
      <c r="BX120" s="146"/>
      <c r="BY120" s="146"/>
      <c r="BZ120">
        <v>20000</v>
      </c>
      <c r="CA120">
        <v>20000</v>
      </c>
      <c r="CB120" s="146">
        <v>5</v>
      </c>
      <c r="CC120" s="149" t="s">
        <v>30</v>
      </c>
      <c r="CD120" s="149" t="s">
        <v>30</v>
      </c>
      <c r="CH120" s="146"/>
    </row>
    <row r="121" spans="40:86" hidden="1">
      <c r="AN121" s="141" t="s">
        <v>30</v>
      </c>
      <c r="AO121" s="141">
        <v>0</v>
      </c>
      <c r="AP121" s="141">
        <v>0</v>
      </c>
      <c r="AQ121" s="141">
        <v>0</v>
      </c>
      <c r="AR121" s="141">
        <v>0</v>
      </c>
      <c r="AS121" s="141">
        <v>0</v>
      </c>
      <c r="AT121" s="141">
        <v>0</v>
      </c>
      <c r="AU121" s="141">
        <v>0</v>
      </c>
      <c r="AV121" s="150" t="s">
        <v>30</v>
      </c>
      <c r="AW121" s="119">
        <v>0</v>
      </c>
      <c r="AX121" s="151">
        <v>0</v>
      </c>
      <c r="AY121" s="141">
        <v>0</v>
      </c>
      <c r="AZ121" s="141">
        <v>0</v>
      </c>
      <c r="BA121" s="141">
        <v>0</v>
      </c>
      <c r="BB121" s="141">
        <v>0</v>
      </c>
      <c r="BC121" s="144">
        <v>0</v>
      </c>
      <c r="BD121" s="149">
        <v>0</v>
      </c>
      <c r="BE121" s="142">
        <v>29</v>
      </c>
      <c r="BF121" s="141">
        <v>999</v>
      </c>
      <c r="BG121" s="141" t="s">
        <v>30</v>
      </c>
      <c r="BH121" s="141">
        <v>0</v>
      </c>
      <c r="BI121" s="141">
        <v>0</v>
      </c>
      <c r="BJ121" s="141">
        <v>0</v>
      </c>
      <c r="BK121" s="141">
        <v>0</v>
      </c>
      <c r="BL121" s="141">
        <v>0</v>
      </c>
      <c r="BM121" s="141">
        <v>0</v>
      </c>
      <c r="BN121" s="313">
        <v>10000000000</v>
      </c>
      <c r="BO121" s="167"/>
      <c r="BP121" s="141">
        <v>11</v>
      </c>
      <c r="BR121">
        <v>10000000000</v>
      </c>
      <c r="BS121" s="141">
        <v>11</v>
      </c>
      <c r="BT121" s="141">
        <v>1</v>
      </c>
      <c r="BU121" s="141" t="s">
        <v>30</v>
      </c>
      <c r="BV121" s="146">
        <v>29</v>
      </c>
      <c r="BW121" s="146"/>
      <c r="BX121" s="146"/>
      <c r="BY121" s="146"/>
      <c r="BZ121">
        <v>20000</v>
      </c>
      <c r="CA121">
        <v>20000</v>
      </c>
      <c r="CB121" s="146">
        <v>5</v>
      </c>
      <c r="CC121" s="149" t="s">
        <v>30</v>
      </c>
      <c r="CD121" s="149" t="s">
        <v>30</v>
      </c>
      <c r="CH121" s="146"/>
    </row>
    <row r="122" spans="40:86" hidden="1">
      <c r="AN122" s="141" t="s">
        <v>30</v>
      </c>
      <c r="AO122" s="141">
        <v>0</v>
      </c>
      <c r="AP122" s="141">
        <v>0</v>
      </c>
      <c r="AQ122" s="141">
        <v>0</v>
      </c>
      <c r="AR122" s="141">
        <v>0</v>
      </c>
      <c r="AS122" s="141">
        <v>0</v>
      </c>
      <c r="AT122" s="141">
        <v>0</v>
      </c>
      <c r="AU122" s="141">
        <v>0</v>
      </c>
      <c r="AV122" s="150" t="s">
        <v>30</v>
      </c>
      <c r="AW122" s="119">
        <v>0</v>
      </c>
      <c r="AX122" s="151">
        <v>0</v>
      </c>
      <c r="AY122" s="141">
        <v>0</v>
      </c>
      <c r="AZ122" s="141">
        <v>0</v>
      </c>
      <c r="BA122" s="141">
        <v>0</v>
      </c>
      <c r="BB122" s="141">
        <v>0</v>
      </c>
      <c r="BC122" s="144">
        <v>0</v>
      </c>
      <c r="BD122" s="149">
        <v>0</v>
      </c>
      <c r="BE122" s="142">
        <v>30</v>
      </c>
      <c r="BF122" s="141">
        <v>999</v>
      </c>
      <c r="BG122" s="141" t="s">
        <v>30</v>
      </c>
      <c r="BH122" s="141">
        <v>0</v>
      </c>
      <c r="BI122" s="141">
        <v>0</v>
      </c>
      <c r="BJ122" s="141">
        <v>0</v>
      </c>
      <c r="BK122" s="141">
        <v>0</v>
      </c>
      <c r="BL122" s="141">
        <v>0</v>
      </c>
      <c r="BM122" s="141">
        <v>0</v>
      </c>
      <c r="BN122" s="313">
        <v>10000000000</v>
      </c>
      <c r="BO122" s="167"/>
      <c r="BP122" s="141">
        <v>11</v>
      </c>
      <c r="BR122">
        <v>10000000000</v>
      </c>
      <c r="BS122" s="141">
        <v>11</v>
      </c>
      <c r="BT122" s="141">
        <v>1</v>
      </c>
      <c r="BU122" s="141" t="s">
        <v>30</v>
      </c>
      <c r="BV122" s="146">
        <v>30</v>
      </c>
      <c r="BW122" s="146"/>
      <c r="BX122" s="146"/>
      <c r="BY122" s="146"/>
      <c r="BZ122">
        <v>20000</v>
      </c>
      <c r="CA122">
        <v>20000</v>
      </c>
      <c r="CB122" s="146">
        <v>5</v>
      </c>
      <c r="CC122" s="149" t="s">
        <v>30</v>
      </c>
      <c r="CD122" s="149" t="s">
        <v>30</v>
      </c>
      <c r="CH122" s="146"/>
    </row>
    <row r="123" spans="40:86" hidden="1">
      <c r="AN123" s="141" t="s">
        <v>30</v>
      </c>
      <c r="AO123" s="141">
        <v>0</v>
      </c>
      <c r="AP123" s="141">
        <v>0</v>
      </c>
      <c r="AQ123" s="141">
        <v>0</v>
      </c>
      <c r="AR123" s="141">
        <v>0</v>
      </c>
      <c r="AS123" s="141">
        <v>0</v>
      </c>
      <c r="AT123" s="141">
        <v>0</v>
      </c>
      <c r="AU123" s="141">
        <v>0</v>
      </c>
      <c r="AV123" s="150" t="s">
        <v>30</v>
      </c>
      <c r="AW123" s="119">
        <v>0</v>
      </c>
      <c r="AX123" s="151">
        <v>0</v>
      </c>
      <c r="AY123" s="141">
        <v>0</v>
      </c>
      <c r="AZ123" s="141">
        <v>0</v>
      </c>
      <c r="BA123" s="141">
        <v>0</v>
      </c>
      <c r="BB123" s="141">
        <v>0</v>
      </c>
      <c r="BC123" s="144">
        <v>0</v>
      </c>
      <c r="BD123" s="149">
        <v>0</v>
      </c>
      <c r="BE123" s="142">
        <v>31</v>
      </c>
      <c r="BF123" s="141">
        <v>999</v>
      </c>
      <c r="BG123" s="141" t="s">
        <v>30</v>
      </c>
      <c r="BH123" s="141">
        <v>0</v>
      </c>
      <c r="BI123" s="141">
        <v>0</v>
      </c>
      <c r="BJ123" s="141">
        <v>0</v>
      </c>
      <c r="BK123" s="141">
        <v>0</v>
      </c>
      <c r="BL123" s="141">
        <v>0</v>
      </c>
      <c r="BM123" s="141">
        <v>0</v>
      </c>
      <c r="BN123" s="313">
        <v>10000000000</v>
      </c>
      <c r="BO123" s="167"/>
      <c r="BP123" s="141">
        <v>11</v>
      </c>
      <c r="BR123">
        <v>10000000000</v>
      </c>
      <c r="BS123" s="141">
        <v>11</v>
      </c>
      <c r="BT123" s="141">
        <v>1</v>
      </c>
      <c r="BU123" s="141" t="s">
        <v>30</v>
      </c>
      <c r="BV123" s="146">
        <v>31</v>
      </c>
      <c r="BW123" s="146"/>
      <c r="BX123" s="146"/>
      <c r="BY123" s="146"/>
      <c r="BZ123">
        <v>20000</v>
      </c>
      <c r="CA123">
        <v>20000</v>
      </c>
      <c r="CB123" s="146">
        <v>5</v>
      </c>
      <c r="CC123" s="149" t="s">
        <v>30</v>
      </c>
      <c r="CD123" s="149" t="s">
        <v>30</v>
      </c>
      <c r="CH123" s="146"/>
    </row>
    <row r="124" spans="40:86" hidden="1">
      <c r="AN124" s="141" t="s">
        <v>30</v>
      </c>
      <c r="AO124" s="141">
        <v>0</v>
      </c>
      <c r="AP124" s="141">
        <v>0</v>
      </c>
      <c r="AQ124" s="141">
        <v>0</v>
      </c>
      <c r="AR124" s="141">
        <v>0</v>
      </c>
      <c r="AS124" s="141">
        <v>0</v>
      </c>
      <c r="AT124" s="141">
        <v>0</v>
      </c>
      <c r="AU124" s="141">
        <v>0</v>
      </c>
      <c r="AV124" s="150" t="s">
        <v>30</v>
      </c>
      <c r="AW124" s="119">
        <v>0</v>
      </c>
      <c r="AX124" s="151">
        <v>0</v>
      </c>
      <c r="AY124" s="141">
        <v>0</v>
      </c>
      <c r="AZ124" s="141">
        <v>0</v>
      </c>
      <c r="BA124" s="141">
        <v>0</v>
      </c>
      <c r="BB124" s="141">
        <v>0</v>
      </c>
      <c r="BC124" s="144">
        <v>0</v>
      </c>
      <c r="BD124" s="149">
        <v>0</v>
      </c>
      <c r="BE124" s="142">
        <v>32</v>
      </c>
      <c r="BF124" s="141">
        <v>999</v>
      </c>
      <c r="BG124" s="141" t="s">
        <v>30</v>
      </c>
      <c r="BH124" s="141">
        <v>0</v>
      </c>
      <c r="BI124" s="141">
        <v>0</v>
      </c>
      <c r="BJ124" s="141">
        <v>0</v>
      </c>
      <c r="BK124" s="141">
        <v>0</v>
      </c>
      <c r="BL124" s="141">
        <v>0</v>
      </c>
      <c r="BM124" s="141">
        <v>0</v>
      </c>
      <c r="BN124" s="313">
        <v>10000000000</v>
      </c>
      <c r="BO124" s="167"/>
      <c r="BP124" s="141">
        <v>11</v>
      </c>
      <c r="BR124">
        <v>10000000000</v>
      </c>
      <c r="BS124" s="141">
        <v>11</v>
      </c>
      <c r="BT124" s="141">
        <v>1</v>
      </c>
      <c r="BU124" s="141" t="s">
        <v>30</v>
      </c>
      <c r="BV124" s="146">
        <v>32</v>
      </c>
      <c r="BW124" s="146"/>
      <c r="BX124" s="146"/>
      <c r="BY124" s="146"/>
      <c r="BZ124">
        <v>20000</v>
      </c>
      <c r="CA124">
        <v>20000</v>
      </c>
      <c r="CB124" s="146">
        <v>5</v>
      </c>
      <c r="CC124" s="149" t="s">
        <v>30</v>
      </c>
      <c r="CD124" s="149" t="s">
        <v>30</v>
      </c>
      <c r="CH124" s="146"/>
    </row>
    <row r="125" spans="40:86" hidden="1"/>
    <row r="126" spans="40:86" hidden="1"/>
    <row r="127" spans="40:86" hidden="1"/>
    <row r="128" spans="40:86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69">
    <mergeCell ref="BN123:BO123"/>
    <mergeCell ref="BN124:BO124"/>
    <mergeCell ref="BN114:BO114"/>
    <mergeCell ref="BN115:BO115"/>
    <mergeCell ref="BN116:BO116"/>
    <mergeCell ref="BN117:BO117"/>
    <mergeCell ref="BN118:BO118"/>
    <mergeCell ref="BN119:BO119"/>
    <mergeCell ref="BN120:BO120"/>
    <mergeCell ref="BN121:BO121"/>
    <mergeCell ref="BN122:BO122"/>
    <mergeCell ref="BN105:BO105"/>
    <mergeCell ref="BN106:BO106"/>
    <mergeCell ref="BN107:BO107"/>
    <mergeCell ref="BN108:BO108"/>
    <mergeCell ref="BN109:BO109"/>
    <mergeCell ref="BN110:BO110"/>
    <mergeCell ref="BN111:BO111"/>
    <mergeCell ref="BN112:BO112"/>
    <mergeCell ref="BN113:BO113"/>
    <mergeCell ref="BN96:BO96"/>
    <mergeCell ref="BN97:BO97"/>
    <mergeCell ref="BN98:BO98"/>
    <mergeCell ref="BN99:BO99"/>
    <mergeCell ref="BN100:BO100"/>
    <mergeCell ref="BN101:BO101"/>
    <mergeCell ref="BN102:BO102"/>
    <mergeCell ref="BN103:BO103"/>
    <mergeCell ref="BN104:BO104"/>
    <mergeCell ref="BN94:BO94"/>
    <mergeCell ref="BN95:BO95"/>
    <mergeCell ref="AV88:AV92"/>
    <mergeCell ref="AX88:AX92"/>
    <mergeCell ref="AY88:AY92"/>
    <mergeCell ref="AZ88:AZ92"/>
    <mergeCell ref="BA88:BA92"/>
    <mergeCell ref="BB88:BB92"/>
    <mergeCell ref="AV87:BB87"/>
    <mergeCell ref="BE87:BL87"/>
    <mergeCell ref="AW88:AW92"/>
    <mergeCell ref="BD88:BD92"/>
    <mergeCell ref="GO88:GO92"/>
    <mergeCell ref="GP88:GP92"/>
    <mergeCell ref="BN93:BO93"/>
    <mergeCell ref="BN92:BO92"/>
    <mergeCell ref="BC88:BC92"/>
    <mergeCell ref="AU88:AU92"/>
    <mergeCell ref="GQ88:GQ92"/>
    <mergeCell ref="BG88:BG92"/>
    <mergeCell ref="BH88:BH92"/>
    <mergeCell ref="BI88:BI92"/>
    <mergeCell ref="BJ88:BJ92"/>
    <mergeCell ref="BK88:BK92"/>
    <mergeCell ref="BL88:BL92"/>
    <mergeCell ref="BM88:BM92"/>
    <mergeCell ref="CF91:CG91"/>
    <mergeCell ref="CJ88:CL88"/>
    <mergeCell ref="GK88:GK92"/>
    <mergeCell ref="GL88:GL92"/>
    <mergeCell ref="GM88:GM92"/>
    <mergeCell ref="GN88:GN92"/>
    <mergeCell ref="AT88:AT92"/>
    <mergeCell ref="AS88:AS92"/>
    <mergeCell ref="AR88:AR92"/>
    <mergeCell ref="AQ88:AQ92"/>
    <mergeCell ref="AP88:AP92"/>
    <mergeCell ref="AO88:AO92"/>
    <mergeCell ref="AN88:AN92"/>
    <mergeCell ref="S87:AT87"/>
    <mergeCell ref="AO75:AO79"/>
    <mergeCell ref="AP75:AP79"/>
    <mergeCell ref="AQ75:AQ79"/>
    <mergeCell ref="AR75:AR79"/>
    <mergeCell ref="AS75:AS79"/>
    <mergeCell ref="AO74:AS74"/>
    <mergeCell ref="AN75:AN79"/>
    <mergeCell ref="AT75:AT79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CF84:CG84"/>
    <mergeCell ref="CF85:CG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3" customWidth="1"/>
    <col min="2" max="2" width="7.140625" style="83" customWidth="1"/>
    <col min="3" max="3" width="9.140625" style="83" customWidth="1"/>
    <col min="4" max="4" width="10" style="83" customWidth="1"/>
    <col min="5" max="5" width="9.140625" style="83"/>
    <col min="6" max="6" width="10.7109375" style="83" customWidth="1"/>
    <col min="7" max="7" width="4.140625" style="83" customWidth="1"/>
    <col min="8" max="8" width="9.140625" style="83"/>
    <col min="9" max="9" width="11.42578125" style="83" bestFit="1" customWidth="1"/>
    <col min="10" max="10" width="9.140625" style="83"/>
    <col min="11" max="11" width="10.7109375" style="83" customWidth="1"/>
  </cols>
  <sheetData>
    <row r="1" spans="1:19" ht="45">
      <c r="B1" s="318" t="str">
        <f>[1]List1!$A$274</f>
        <v>Informační tabule</v>
      </c>
      <c r="C1" s="318"/>
      <c r="D1" s="318"/>
      <c r="E1" s="318"/>
      <c r="F1" s="318"/>
      <c r="G1" s="318"/>
      <c r="H1" s="318"/>
      <c r="I1" s="318"/>
      <c r="J1" s="318"/>
      <c r="K1" s="318"/>
    </row>
    <row r="3" spans="1:19" ht="15.75">
      <c r="B3" s="319" t="e">
        <f>#REF!</f>
        <v>#REF!</v>
      </c>
      <c r="C3" s="319"/>
      <c r="D3" s="319"/>
      <c r="E3" s="319"/>
      <c r="F3" s="137" t="e">
        <f>#REF!</f>
        <v>#REF!</v>
      </c>
      <c r="G3" s="137"/>
      <c r="H3" s="138"/>
      <c r="I3" s="139" t="e">
        <f>#REF!</f>
        <v>#REF!</v>
      </c>
      <c r="J3" s="159" t="e">
        <f>#REF!</f>
        <v>#REF!</v>
      </c>
      <c r="P3" t="e">
        <f>B5</f>
        <v>#REF!</v>
      </c>
    </row>
    <row r="4" spans="1:19" ht="15.75">
      <c r="B4" s="159"/>
      <c r="C4" s="159"/>
      <c r="D4" s="159"/>
      <c r="E4" s="159"/>
      <c r="F4" s="137"/>
      <c r="G4" s="137"/>
      <c r="H4" s="138"/>
      <c r="I4" s="139"/>
      <c r="J4" s="159"/>
    </row>
    <row r="5" spans="1:19" ht="15.75">
      <c r="A5" s="165" t="e">
        <f>#REF!</f>
        <v>#REF!</v>
      </c>
      <c r="B5" s="159" t="e">
        <f>CONCATENATE((J3*10000+A5)," ",#REF!," kolo ",#REF!," ",#REF!)</f>
        <v>#REF!</v>
      </c>
      <c r="C5" s="159"/>
      <c r="D5" s="159"/>
      <c r="E5" s="159"/>
      <c r="F5" s="137"/>
      <c r="G5" s="137"/>
      <c r="H5" s="138" t="e">
        <f>CONCATENATE(#REF!)</f>
        <v>#REF!</v>
      </c>
      <c r="I5" s="139"/>
      <c r="J5" s="159" t="e">
        <f>CONCATENATE(#REF!)</f>
        <v>#REF!</v>
      </c>
      <c r="Q5" s="163"/>
      <c r="R5" s="160"/>
      <c r="S5" s="161"/>
    </row>
    <row r="7" spans="1:19" ht="25.5">
      <c r="A7" s="72" t="e">
        <f>#REF!</f>
        <v>#REF!</v>
      </c>
      <c r="B7" s="83" t="e">
        <f>#REF!</f>
        <v>#REF!</v>
      </c>
      <c r="C7" s="167" t="e">
        <f>#REF!</f>
        <v>#REF!</v>
      </c>
      <c r="D7" s="167"/>
      <c r="E7" s="167"/>
      <c r="F7" s="167"/>
      <c r="H7" s="167" t="e">
        <f>#REF!</f>
        <v>#REF!</v>
      </c>
      <c r="I7" s="167"/>
      <c r="J7" s="167"/>
      <c r="K7" s="167"/>
      <c r="Q7" s="162"/>
    </row>
    <row r="8" spans="1:19">
      <c r="A8" s="72"/>
      <c r="C8" s="156"/>
      <c r="D8" s="156"/>
      <c r="E8" s="156"/>
      <c r="F8" s="156"/>
      <c r="H8" s="156"/>
      <c r="I8" s="156"/>
      <c r="J8" s="156"/>
      <c r="K8" s="156"/>
    </row>
    <row r="9" spans="1:19" ht="15.75" customHeight="1">
      <c r="A9" s="156" t="e">
        <f>IF(#REF!="x",#REF!,(#REF!))</f>
        <v>#REF!</v>
      </c>
      <c r="B9" s="156" t="e">
        <f>IF(A9="","",(#REF!))</f>
        <v>#REF!</v>
      </c>
      <c r="C9" s="320" t="e">
        <f>IF(#REF!="x",'Tabulka finále'!A32,((IF(A9="",$O$7,(#REF!)))))</f>
        <v>#REF!</v>
      </c>
      <c r="D9" s="320"/>
      <c r="E9" s="320"/>
      <c r="F9" s="158" t="e">
        <f>IF(#REF!="x","",IF(A9="",$O$7,(#REF!)))</f>
        <v>#REF!</v>
      </c>
      <c r="G9" s="158"/>
      <c r="H9" s="320" t="e">
        <f>IF(#REF!="x","",IF(A9="",$O$7,(#REF!)))</f>
        <v>#REF!</v>
      </c>
      <c r="I9" s="320"/>
      <c r="J9" s="320"/>
      <c r="K9" s="158" t="e">
        <f>IF(#REF!="x","",IF(A9="",$O$7,(#REF!)))</f>
        <v>#REF!</v>
      </c>
    </row>
    <row r="10" spans="1:19" ht="15.75" customHeight="1">
      <c r="A10" s="156" t="e">
        <f>#REF!</f>
        <v>#REF!</v>
      </c>
      <c r="B10" s="156" t="e">
        <f>IF(A10="","",(#REF!))</f>
        <v>#REF!</v>
      </c>
      <c r="C10" s="320" t="e">
        <f>IF('Tabulka finále'!Q42="","",(IF('Tabulka finále'!Q32="","",(IF(#REF!="x",'Tabulka finále'!A36,IF(A10="",$O$7,(#REF!)))))))</f>
        <v>#REF!</v>
      </c>
      <c r="D10" s="320"/>
      <c r="E10" s="320"/>
      <c r="F10" s="158" t="e">
        <f>IF('Tabulka finále'!Q42="","",(IF('Tabulka finále'!Q32="","",(IF(#REF!="x",'Tabulka finále'!B36,IF(A10="",$O$7,(#REF!)))))))</f>
        <v>#REF!</v>
      </c>
      <c r="G10" s="158"/>
      <c r="H10" s="320" t="e">
        <f>IF('Tabulka finále'!Q42="","",(IF('Tabulka finále'!Q32="","",(IF(#REF!="x",'Tabulka finále'!A38,IF(A10="",$O$7,(#REF!)))))))</f>
        <v>#REF!</v>
      </c>
      <c r="I10" s="320"/>
      <c r="J10" s="320"/>
      <c r="K10" s="158" t="e">
        <f>IF('Tabulka finále'!Q42="","",(IF('Tabulka finále'!Q32="","",(IF(#REF!="x",'Tabulka finále'!B38,IF(A10="",$O$7,(#REF!)))))))</f>
        <v>#REF!</v>
      </c>
    </row>
    <row r="11" spans="1:19" ht="15.75" customHeight="1">
      <c r="A11" s="156" t="e">
        <f>#REF!</f>
        <v>#REF!</v>
      </c>
      <c r="B11" s="156" t="e">
        <f>IF(A11="","",(#REF!))</f>
        <v>#REF!</v>
      </c>
      <c r="C11" s="320" t="e">
        <f>IF(A11="",$O$7,(#REF!))</f>
        <v>#REF!</v>
      </c>
      <c r="D11" s="320"/>
      <c r="E11" s="320"/>
      <c r="F11" s="158" t="e">
        <f>IF(A11="",$O$7,(#REF!))</f>
        <v>#REF!</v>
      </c>
      <c r="G11" s="158"/>
      <c r="H11" s="320" t="e">
        <f>IF(A11="",$O$7,(#REF!))</f>
        <v>#REF!</v>
      </c>
      <c r="I11" s="320"/>
      <c r="J11" s="320"/>
      <c r="K11" s="158" t="e">
        <f>IF(A11="",$O$7,(#REF!))</f>
        <v>#REF!</v>
      </c>
    </row>
    <row r="12" spans="1:19" ht="15.75" customHeight="1">
      <c r="A12" s="156" t="e">
        <f>IF(#REF!="x",(#REF!+1),(#REF!))</f>
        <v>#REF!</v>
      </c>
      <c r="B12" s="156" t="e">
        <f>IF(A12="","",(#REF!))</f>
        <v>#REF!</v>
      </c>
      <c r="C12" s="320" t="e">
        <f>IF(#REF!="x",'Tabulka finále'!A42,(IF(A12="",$O$7,(#REF!))))</f>
        <v>#REF!</v>
      </c>
      <c r="D12" s="320"/>
      <c r="E12" s="320"/>
      <c r="F12" s="158" t="e">
        <f>IF(#REF!="x","",IF(A12="",$O$7,(#REF!)))</f>
        <v>#REF!</v>
      </c>
      <c r="G12" s="158"/>
      <c r="H12" s="320" t="e">
        <f>IF(#REF!="x","",IF(A12="",$O$7,(#REF!)))</f>
        <v>#REF!</v>
      </c>
      <c r="I12" s="320"/>
      <c r="J12" s="320"/>
      <c r="K12" s="158" t="e">
        <f>IF(#REF!="x","",IF(A12="",$O$7,(#REF!)))</f>
        <v>#REF!</v>
      </c>
    </row>
    <row r="13" spans="1:19" ht="15.75" customHeight="1">
      <c r="A13" s="164" t="e">
        <f>IF(#REF!="x",(#REF!+1),(#REF!))</f>
        <v>#REF!</v>
      </c>
      <c r="B13" s="156" t="e">
        <f>IF(A13="","",(#REF!))</f>
        <v>#REF!</v>
      </c>
      <c r="C13" s="320" t="e">
        <f>IF(#REF!="x",'Tabulka finále'!A43,(IF(A13="",$O$7,(#REF!))))</f>
        <v>#REF!</v>
      </c>
      <c r="D13" s="320"/>
      <c r="E13" s="320"/>
      <c r="F13" s="158" t="e">
        <f>IF('Tabulka finále'!Q42="","",(IF(#REF!="x",'Tabulka finále'!B46,IF(A13="",$O$7,(#REF!)))))</f>
        <v>#REF!</v>
      </c>
      <c r="G13" s="158"/>
      <c r="H13" s="320" t="e">
        <f>IF('Tabulka finále'!Q42="","",(IF(#REF!="x",'Tabulka finále'!A48,IF(A13="",$O$7,(#REF!)))))</f>
        <v>#REF!</v>
      </c>
      <c r="I13" s="320"/>
      <c r="J13" s="320"/>
      <c r="K13" s="158" t="e">
        <f>IF('Tabulka finále'!Q42="","",(IF(#REF!="x",'Tabulka finále'!B48,IF(A13="",$O$7,(#REF!)))))</f>
        <v>#REF!</v>
      </c>
    </row>
    <row r="14" spans="1:19" ht="15.75" customHeight="1">
      <c r="A14" s="164" t="e">
        <f>IF(#REF!="x",(#REF!+1),(#REF!))</f>
        <v>#REF!</v>
      </c>
      <c r="B14" s="156" t="e">
        <f>IF(A14="","",(#REF!))</f>
        <v>#REF!</v>
      </c>
      <c r="C14" s="320" t="e">
        <f>IF(#REF!="x",'Tabulka finále'!A44,(IF(A14="",$O$7,(#REF!))))</f>
        <v>#REF!</v>
      </c>
      <c r="D14" s="320"/>
      <c r="E14" s="320"/>
      <c r="F14" s="158" t="e">
        <f>IF(A14="",$O$7,(#REF!))</f>
        <v>#REF!</v>
      </c>
      <c r="G14" s="158"/>
      <c r="H14" s="320" t="e">
        <f>IF(A14="",$O$7,(#REF!))</f>
        <v>#REF!</v>
      </c>
      <c r="I14" s="320"/>
      <c r="J14" s="320"/>
      <c r="K14" s="158" t="e">
        <f>IF(A14="",$O$7,(#REF!))</f>
        <v>#REF!</v>
      </c>
    </row>
    <row r="15" spans="1:19" ht="15.75" customHeight="1">
      <c r="A15" s="156" t="e">
        <f>IF(#REF!="x",(#REF!+1),#REF!)</f>
        <v>#REF!</v>
      </c>
      <c r="B15" s="156" t="e">
        <f>IF(A15="","",(#REF!))</f>
        <v>#REF!</v>
      </c>
      <c r="C15" s="320" t="e">
        <f>IF(#REF!="x",'Tabulka finále'!A45,(IF(A15="",$O$7,(#REF!))))</f>
        <v>#REF!</v>
      </c>
      <c r="D15" s="320"/>
      <c r="E15" s="320"/>
      <c r="F15" s="158" t="e">
        <f>IF(#REF!="x","",IF(A15="",$O$7,(#REF!)))</f>
        <v>#REF!</v>
      </c>
      <c r="G15" s="158"/>
      <c r="H15" s="320" t="e">
        <f>IF(#REF!="x","",IF(A15="",$O$7,(#REF!)))</f>
        <v>#REF!</v>
      </c>
      <c r="I15" s="320"/>
      <c r="J15" s="320"/>
      <c r="K15" s="158" t="e">
        <f>IF(#REF!="x","",IF(A15="",$O$7,(#REF!)))</f>
        <v>#REF!</v>
      </c>
    </row>
    <row r="16" spans="1:19" ht="15.75" customHeight="1">
      <c r="A16" s="156" t="e">
        <f>#REF!</f>
        <v>#REF!</v>
      </c>
      <c r="B16" s="156" t="e">
        <f>IF(A16="","",(#REF!))</f>
        <v>#REF!</v>
      </c>
      <c r="C16" s="320" t="e">
        <f>IF(#REF!="x",'Tabulka finále'!A46,(IF(A16="",$O$7,(#REF!))))</f>
        <v>#REF!</v>
      </c>
      <c r="D16" s="320"/>
      <c r="E16" s="320"/>
      <c r="F16" s="158" t="e">
        <f>IF(#REF!="x",'Tabulka finále'!B56,IF(A16="",$O$7,(#REF!)))</f>
        <v>#REF!</v>
      </c>
      <c r="G16" s="158"/>
      <c r="H16" s="320" t="e">
        <f>IF(#REF!="x",'Tabulka finále'!A58,IF(A16="",$O$7,(#REF!)))</f>
        <v>#REF!</v>
      </c>
      <c r="I16" s="320"/>
      <c r="J16" s="320"/>
      <c r="K16" s="158" t="e">
        <f>IF(#REF!="x",'Tabulka finále'!B58,IF(A16="",$O$7,(#REF!)))</f>
        <v>#REF!</v>
      </c>
    </row>
    <row r="17" spans="1:11" ht="15.75" customHeight="1">
      <c r="A17" s="156" t="e">
        <f>#REF!</f>
        <v>#REF!</v>
      </c>
      <c r="B17" s="156" t="e">
        <f>IF(A17="","",(#REF!))</f>
        <v>#REF!</v>
      </c>
      <c r="C17" s="320" t="e">
        <f>IF(#REF!="x",'Tabulka finále'!A47,(IF(A17="",$O$7,(#REF!))))</f>
        <v>#REF!</v>
      </c>
      <c r="D17" s="320"/>
      <c r="E17" s="320"/>
      <c r="F17" s="158" t="e">
        <f>IF(A17="",$O$7,(#REF!))</f>
        <v>#REF!</v>
      </c>
      <c r="G17" s="158"/>
      <c r="H17" s="320" t="e">
        <f>IF(A17="",$O$7,(#REF!))</f>
        <v>#REF!</v>
      </c>
      <c r="I17" s="320"/>
      <c r="J17" s="320"/>
      <c r="K17" s="158" t="e">
        <f>IF(A17="",$O$7,(#REF!))</f>
        <v>#REF!</v>
      </c>
    </row>
    <row r="18" spans="1:11" ht="15.75" customHeight="1">
      <c r="A18" s="156" t="e">
        <f>#REF!</f>
        <v>#REF!</v>
      </c>
      <c r="B18" s="156" t="e">
        <f>IF(A18="","",(#REF!))</f>
        <v>#REF!</v>
      </c>
      <c r="C18" s="320" t="e">
        <f>IF(#REF!="x",'Tabulka finále'!A48,(IF(A18="",$O$7,(#REF!))))</f>
        <v>#REF!</v>
      </c>
      <c r="D18" s="320"/>
      <c r="E18" s="320"/>
      <c r="F18" s="158" t="e">
        <f>IF(A18="",$O$7,(#REF!))</f>
        <v>#REF!</v>
      </c>
      <c r="G18" s="158"/>
      <c r="H18" s="320" t="e">
        <f>IF(A18="",$O$7,(#REF!))</f>
        <v>#REF!</v>
      </c>
      <c r="I18" s="320"/>
      <c r="J18" s="320"/>
      <c r="K18" s="158" t="e">
        <f>IF(A18="",$O$7,(#REF!))</f>
        <v>#REF!</v>
      </c>
    </row>
    <row r="19" spans="1:11" ht="15.75" customHeight="1">
      <c r="A19" s="156" t="e">
        <f>#REF!</f>
        <v>#REF!</v>
      </c>
      <c r="B19" s="156" t="e">
        <f>IF(A19="","",(#REF!))</f>
        <v>#REF!</v>
      </c>
      <c r="C19" s="320" t="e">
        <f>IF(#REF!="x",'Tabulka finále'!A49,(IF(A19="",$O$7,(#REF!))))</f>
        <v>#REF!</v>
      </c>
      <c r="D19" s="320"/>
      <c r="E19" s="320"/>
      <c r="F19" s="158" t="e">
        <f>IF(A19="",$O$7,(#REF!))</f>
        <v>#REF!</v>
      </c>
      <c r="G19" s="158"/>
      <c r="H19" s="320" t="e">
        <f>IF(A19="",$O$7,(#REF!))</f>
        <v>#REF!</v>
      </c>
      <c r="I19" s="320"/>
      <c r="J19" s="320"/>
      <c r="K19" s="158" t="e">
        <f>IF(A19="",$O$7,(#REF!))</f>
        <v>#REF!</v>
      </c>
    </row>
    <row r="20" spans="1:11" ht="15.75" customHeight="1">
      <c r="A20" s="156" t="e">
        <f>#REF!</f>
        <v>#REF!</v>
      </c>
      <c r="B20" s="156" t="e">
        <f>IF(A20="","",(#REF!))</f>
        <v>#REF!</v>
      </c>
      <c r="C20" s="320" t="e">
        <f>IF(#REF!="x",'Tabulka finále'!A50,(IF(A20="",$O$7,(#REF!))))</f>
        <v>#REF!</v>
      </c>
      <c r="D20" s="320"/>
      <c r="E20" s="320"/>
      <c r="F20" s="158" t="e">
        <f>IF(A20="",$O$7,(#REF!))</f>
        <v>#REF!</v>
      </c>
      <c r="G20" s="158"/>
      <c r="H20" s="320" t="e">
        <f>IF(A20="",$O$7,(#REF!))</f>
        <v>#REF!</v>
      </c>
      <c r="I20" s="320"/>
      <c r="J20" s="320"/>
      <c r="K20" s="158" t="e">
        <f>IF(A20="",$O$7,(#REF!))</f>
        <v>#REF!</v>
      </c>
    </row>
    <row r="21" spans="1:11" ht="15.75" customHeight="1">
      <c r="A21" s="156" t="e">
        <f>#REF!</f>
        <v>#REF!</v>
      </c>
      <c r="B21" s="156" t="e">
        <f>IF(A21="","",(#REF!))</f>
        <v>#REF!</v>
      </c>
      <c r="C21" s="320" t="e">
        <f>IF(#REF!="x",'Tabulka finále'!A51,(IF(A21="",$O$7,(#REF!))))</f>
        <v>#REF!</v>
      </c>
      <c r="D21" s="320"/>
      <c r="E21" s="320"/>
      <c r="F21" s="158" t="e">
        <f>IF(A21="",$O$7,(#REF!))</f>
        <v>#REF!</v>
      </c>
      <c r="G21" s="158"/>
      <c r="H21" s="320" t="e">
        <f>IF(A21="",$O$7,(#REF!))</f>
        <v>#REF!</v>
      </c>
      <c r="I21" s="320"/>
      <c r="J21" s="320"/>
      <c r="K21" s="158" t="e">
        <f>IF(A21="",$O$7,(#REF!))</f>
        <v>#REF!</v>
      </c>
    </row>
    <row r="22" spans="1:11" ht="15.75" customHeight="1">
      <c r="A22" s="156" t="e">
        <f>#REF!</f>
        <v>#REF!</v>
      </c>
      <c r="B22" s="156" t="e">
        <f>IF(A22="","",(#REF!))</f>
        <v>#REF!</v>
      </c>
      <c r="C22" s="320" t="e">
        <f>IF(#REF!="x",'Tabulka finále'!A52,(IF(A22="",$O$7,(#REF!))))</f>
        <v>#REF!</v>
      </c>
      <c r="D22" s="320"/>
      <c r="E22" s="320"/>
      <c r="F22" s="158" t="e">
        <f>IF(A22="",$O$7,(#REF!))</f>
        <v>#REF!</v>
      </c>
      <c r="G22" s="158"/>
      <c r="H22" s="320" t="e">
        <f>IF(A22="",$O$7,(#REF!))</f>
        <v>#REF!</v>
      </c>
      <c r="I22" s="320"/>
      <c r="J22" s="320"/>
      <c r="K22" s="158" t="e">
        <f>IF(A22="",$O$7,(#REF!))</f>
        <v>#REF!</v>
      </c>
    </row>
    <row r="23" spans="1:11" ht="15.75" customHeight="1">
      <c r="A23" s="156" t="e">
        <f>#REF!</f>
        <v>#REF!</v>
      </c>
      <c r="B23" s="156" t="e">
        <f>IF(A23="","",(#REF!))</f>
        <v>#REF!</v>
      </c>
      <c r="C23" s="320" t="e">
        <f>IF(#REF!="x",'Tabulka finále'!A53,(IF(A23="",$O$7,(#REF!))))</f>
        <v>#REF!</v>
      </c>
      <c r="D23" s="320"/>
      <c r="E23" s="320"/>
      <c r="F23" s="158" t="e">
        <f>IF(A23="",$O$7,(#REF!))</f>
        <v>#REF!</v>
      </c>
      <c r="G23" s="158"/>
      <c r="H23" s="320" t="e">
        <f>IF(A23="",$O$7,(#REF!))</f>
        <v>#REF!</v>
      </c>
      <c r="I23" s="320"/>
      <c r="J23" s="320"/>
      <c r="K23" s="158" t="e">
        <f>IF(A23="",$O$7,(#REF!))</f>
        <v>#REF!</v>
      </c>
    </row>
    <row r="24" spans="1:11" ht="15.75" customHeight="1">
      <c r="A24" s="156" t="e">
        <f>#REF!</f>
        <v>#REF!</v>
      </c>
      <c r="B24" s="156" t="e">
        <f>IF(A24="","",(#REF!))</f>
        <v>#REF!</v>
      </c>
      <c r="C24" s="320" t="e">
        <f>IF(#REF!="x",'Tabulka finále'!A54,(IF(A24="",$O$7,(#REF!))))</f>
        <v>#REF!</v>
      </c>
      <c r="D24" s="320"/>
      <c r="E24" s="320"/>
      <c r="F24" s="158" t="e">
        <f>IF(A24="",$O$7,(#REF!))</f>
        <v>#REF!</v>
      </c>
      <c r="G24" s="158"/>
      <c r="H24" s="320" t="e">
        <f>IF(A24="",$O$7,(#REF!))</f>
        <v>#REF!</v>
      </c>
      <c r="I24" s="320"/>
      <c r="J24" s="320"/>
      <c r="K24" s="158" t="e">
        <f>IF(A24="",$O$7,(#REF!))</f>
        <v>#REF!</v>
      </c>
    </row>
    <row r="25" spans="1:11">
      <c r="B25" s="156"/>
      <c r="C25" s="321"/>
      <c r="D25" s="321"/>
      <c r="E25" s="321"/>
      <c r="F25" s="157"/>
      <c r="G25" s="157"/>
      <c r="H25" s="321"/>
      <c r="I25" s="321"/>
      <c r="J25" s="321"/>
      <c r="K25" s="157"/>
    </row>
    <row r="26" spans="1:11">
      <c r="B26" s="156"/>
      <c r="C26" s="321"/>
      <c r="D26" s="321"/>
      <c r="E26" s="321"/>
      <c r="F26" s="157"/>
      <c r="G26" s="157"/>
      <c r="H26" s="321"/>
      <c r="I26" s="321"/>
      <c r="J26" s="321"/>
      <c r="K26" s="157"/>
    </row>
    <row r="27" spans="1:11">
      <c r="B27" s="156"/>
      <c r="C27" s="321"/>
      <c r="D27" s="321"/>
      <c r="E27" s="321"/>
      <c r="F27" s="157"/>
      <c r="G27" s="157"/>
      <c r="H27" s="321"/>
      <c r="I27" s="321"/>
      <c r="J27" s="321"/>
      <c r="K27" s="157"/>
    </row>
    <row r="28" spans="1:11">
      <c r="B28" s="156"/>
      <c r="C28" s="321"/>
      <c r="D28" s="321"/>
      <c r="E28" s="321"/>
      <c r="F28" s="157"/>
      <c r="G28" s="157"/>
      <c r="H28" s="321"/>
      <c r="I28" s="321"/>
      <c r="J28" s="321"/>
      <c r="K28" s="15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2023-05-13T16:35:27Z</cp:lastPrinted>
  <dcterms:created xsi:type="dcterms:W3CDTF">2002-01-25T08:02:23Z</dcterms:created>
  <dcterms:modified xsi:type="dcterms:W3CDTF">2023-05-14T07:39:24Z</dcterms:modified>
</cp:coreProperties>
</file>