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"/>
    </mc:Choice>
  </mc:AlternateContent>
  <xr:revisionPtr revIDLastSave="0" documentId="13_ncr:1_{C0F60E34-C16F-4BE1-84CA-339F3408AE61}" xr6:coauthVersionLast="47" xr6:coauthVersionMax="47" xr10:uidLastSave="{00000000-0000-0000-0000-000000000000}"/>
  <bookViews>
    <workbookView xWindow="-108" yWindow="-108" windowWidth="23256" windowHeight="12576" firstSheet="2" activeTab="2" xr2:uid="{00000000-000D-0000-FFFF-FFFF00000000}"/>
  </bookViews>
  <sheets>
    <sheet name="Příprava rozpisu" sheetId="2" state="hidden" r:id="rId1"/>
    <sheet name="Parametry soutěží" sheetId="3" state="hidden" r:id="rId2"/>
    <sheet name="Rozpis" sheetId="6" r:id="rId3"/>
  </sheets>
  <definedNames>
    <definedName name="_xlnm.Print_Titles" localSheetId="2">Rozpis!$1:$2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0" i="2" l="1"/>
  <c r="H144" i="2"/>
  <c r="H138" i="2"/>
  <c r="H132" i="2"/>
  <c r="H108" i="2"/>
  <c r="H102" i="2"/>
  <c r="H96" i="2"/>
  <c r="H90" i="2"/>
  <c r="H84" i="2"/>
  <c r="H78" i="2"/>
  <c r="H72" i="2"/>
  <c r="H66" i="2"/>
  <c r="H60" i="2"/>
  <c r="H54" i="2"/>
  <c r="H126" i="2"/>
  <c r="H120" i="2"/>
  <c r="H114" i="2"/>
  <c r="C150" i="2"/>
  <c r="A146" i="2"/>
  <c r="V602" i="3"/>
  <c r="V572" i="3"/>
  <c r="V542" i="3"/>
  <c r="V512" i="3"/>
  <c r="V482" i="3"/>
  <c r="V452" i="3"/>
  <c r="V422" i="3"/>
  <c r="V392" i="3"/>
  <c r="V362" i="3"/>
  <c r="V332" i="3"/>
  <c r="V302" i="3"/>
  <c r="V272" i="3"/>
  <c r="V242" i="3"/>
  <c r="V212" i="3"/>
  <c r="V152" i="3"/>
  <c r="V182" i="3"/>
  <c r="Q160" i="2"/>
  <c r="Q169" i="2"/>
  <c r="Q175" i="2"/>
  <c r="Q196" i="2"/>
  <c r="Q197" i="2"/>
  <c r="Q198" i="2"/>
  <c r="Q199" i="2"/>
  <c r="Q200" i="2"/>
  <c r="Q201" i="2"/>
  <c r="Q202" i="2"/>
  <c r="Q203" i="2"/>
  <c r="Q204" i="2"/>
  <c r="Q205" i="2"/>
  <c r="Q154" i="2"/>
  <c r="T149" i="2"/>
  <c r="P148" i="2"/>
  <c r="P149" i="2" s="1"/>
  <c r="P150" i="2" s="1"/>
  <c r="P151" i="2" s="1"/>
  <c r="P152" i="2" s="1"/>
  <c r="P153" i="2" s="1"/>
  <c r="P154" i="2" s="1"/>
  <c r="P155" i="2" s="1"/>
  <c r="P156" i="2" s="1"/>
  <c r="P157" i="2" s="1"/>
  <c r="P158" i="2" s="1"/>
  <c r="P159" i="2" s="1"/>
  <c r="P160" i="2" s="1"/>
  <c r="P161" i="2" s="1"/>
  <c r="P162" i="2" s="1"/>
  <c r="P163" i="2" s="1"/>
  <c r="P164" i="2" s="1"/>
  <c r="P165" i="2" s="1"/>
  <c r="P166" i="2" s="1"/>
  <c r="P167" i="2" s="1"/>
  <c r="P168" i="2" s="1"/>
  <c r="P169" i="2" s="1"/>
  <c r="P170" i="2" s="1"/>
  <c r="P171" i="2" s="1"/>
  <c r="P172" i="2" s="1"/>
  <c r="P173" i="2" s="1"/>
  <c r="P174" i="2" s="1"/>
  <c r="P175" i="2" s="1"/>
  <c r="P176" i="2" s="1"/>
  <c r="P177" i="2" s="1"/>
  <c r="P178" i="2" s="1"/>
  <c r="P179" i="2" s="1"/>
  <c r="P180" i="2" s="1"/>
  <c r="P181" i="2" s="1"/>
  <c r="P182" i="2" s="1"/>
  <c r="P183" i="2" s="1"/>
  <c r="P184" i="2" s="1"/>
  <c r="P185" i="2" s="1"/>
  <c r="P186" i="2" s="1"/>
  <c r="P187" i="2" s="1"/>
  <c r="P188" i="2" s="1"/>
  <c r="P189" i="2" s="1"/>
  <c r="P190" i="2" s="1"/>
  <c r="P191" i="2" s="1"/>
  <c r="P192" i="2" s="1"/>
  <c r="P193" i="2" s="1"/>
  <c r="P194" i="2" s="1"/>
  <c r="P195" i="2" s="1"/>
  <c r="P196" i="2" s="1"/>
  <c r="P197" i="2" s="1"/>
  <c r="P198" i="2" s="1"/>
  <c r="P199" i="2" s="1"/>
  <c r="P200" i="2" s="1"/>
  <c r="P201" i="2" s="1"/>
  <c r="P202" i="2" s="1"/>
  <c r="P203" i="2" s="1"/>
  <c r="P204" i="2" s="1"/>
  <c r="P205" i="2" s="1"/>
  <c r="C48" i="2"/>
  <c r="Q48" i="2" s="1"/>
  <c r="A48" i="2"/>
  <c r="C158" i="2" l="1"/>
  <c r="Q158" i="2" s="1"/>
  <c r="C159" i="2"/>
  <c r="Q159" i="2" s="1"/>
  <c r="C36" i="2"/>
  <c r="Q36" i="2" s="1"/>
  <c r="C38" i="2"/>
  <c r="Q38" i="2" s="1"/>
  <c r="C37" i="2"/>
  <c r="Q37" i="2" s="1"/>
  <c r="D160" i="2"/>
  <c r="N157" i="2"/>
  <c r="A160" i="2"/>
  <c r="C39" i="2"/>
  <c r="Q39" i="2" s="1"/>
  <c r="C44" i="2"/>
  <c r="Q44" i="2" s="1"/>
  <c r="C43" i="2"/>
  <c r="Q43" i="2" s="1"/>
  <c r="I161" i="2"/>
  <c r="C42" i="2" l="1"/>
  <c r="Q42" i="2" s="1"/>
  <c r="C152" i="2"/>
  <c r="Q152" i="2" s="1"/>
  <c r="C22" i="2"/>
  <c r="Q22" i="2" s="1"/>
  <c r="C46" i="2"/>
  <c r="Q46" i="2" s="1"/>
  <c r="AN11" i="2"/>
  <c r="Q146" i="2"/>
  <c r="C34" i="2"/>
  <c r="Q34" i="2" s="1"/>
  <c r="C28" i="2"/>
  <c r="Q28" i="2" s="1"/>
  <c r="C26" i="2"/>
  <c r="Q26" i="2" s="1"/>
  <c r="C20" i="2"/>
  <c r="Q20" i="2" s="1"/>
  <c r="C174" i="2"/>
  <c r="Q174" i="2" s="1"/>
  <c r="I165" i="2"/>
  <c r="AN46" i="2"/>
  <c r="L161" i="2"/>
  <c r="M161" i="2" s="1"/>
  <c r="AN66" i="2"/>
  <c r="C124" i="2"/>
  <c r="Q124" i="2" s="1"/>
  <c r="AN86" i="2"/>
  <c r="A150" i="2"/>
  <c r="L164" i="2"/>
  <c r="L163" i="2"/>
  <c r="L162" i="2"/>
  <c r="I164" i="2"/>
  <c r="I163" i="2"/>
  <c r="I162" i="2"/>
  <c r="C167" i="2"/>
  <c r="Q167" i="2" s="1"/>
  <c r="C130" i="2"/>
  <c r="Q130" i="2" s="1"/>
  <c r="C94" i="2"/>
  <c r="Q94" i="2" s="1"/>
  <c r="C88" i="2"/>
  <c r="Q88" i="2" s="1"/>
  <c r="C82" i="2"/>
  <c r="Q82" i="2" s="1"/>
  <c r="BK89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M8" i="2"/>
  <c r="AR6" i="2"/>
  <c r="AP6" i="2"/>
  <c r="BO8" i="2"/>
  <c r="BP8" i="2" s="1"/>
  <c r="BQ8" i="2" s="1"/>
  <c r="BR8" i="2" s="1"/>
  <c r="BS8" i="2" s="1"/>
  <c r="BT8" i="2" s="1"/>
  <c r="BU8" i="2" s="1"/>
  <c r="BV8" i="2" s="1"/>
  <c r="BW8" i="2" s="1"/>
  <c r="BX8" i="2" s="1"/>
  <c r="BY8" i="2" s="1"/>
  <c r="BZ8" i="2" s="1"/>
  <c r="CA8" i="2" s="1"/>
  <c r="CB8" i="2" s="1"/>
  <c r="CC8" i="2" s="1"/>
  <c r="CD8" i="2" s="1"/>
  <c r="CE8" i="2" s="1"/>
  <c r="CF8" i="2" s="1"/>
  <c r="CG8" i="2" s="1"/>
  <c r="BL8" i="2"/>
  <c r="BI86" i="2"/>
  <c r="CG86" i="2" s="1"/>
  <c r="BH86" i="2"/>
  <c r="CF86" i="2" s="1"/>
  <c r="BG86" i="2"/>
  <c r="CE86" i="2" s="1"/>
  <c r="BF86" i="2"/>
  <c r="CD86" i="2" s="1"/>
  <c r="BE86" i="2"/>
  <c r="CC86" i="2" s="1"/>
  <c r="BD86" i="2"/>
  <c r="CB86" i="2" s="1"/>
  <c r="BC86" i="2"/>
  <c r="CA86" i="2" s="1"/>
  <c r="BB86" i="2"/>
  <c r="BZ86" i="2" s="1"/>
  <c r="BA86" i="2"/>
  <c r="BY86" i="2" s="1"/>
  <c r="AZ86" i="2"/>
  <c r="BX86" i="2" s="1"/>
  <c r="AY86" i="2"/>
  <c r="BW86" i="2" s="1"/>
  <c r="AX86" i="2"/>
  <c r="BV86" i="2" s="1"/>
  <c r="AW86" i="2"/>
  <c r="BU86" i="2" s="1"/>
  <c r="AV86" i="2"/>
  <c r="BT86" i="2" s="1"/>
  <c r="AU86" i="2"/>
  <c r="BS86" i="2" s="1"/>
  <c r="AT86" i="2"/>
  <c r="BR86" i="2" s="1"/>
  <c r="AS86" i="2"/>
  <c r="BQ86" i="2" s="1"/>
  <c r="AR86" i="2"/>
  <c r="BP86" i="2" s="1"/>
  <c r="AQ86" i="2"/>
  <c r="BO86" i="2" s="1"/>
  <c r="AP86" i="2"/>
  <c r="BN86" i="2" s="1"/>
  <c r="AO86" i="2"/>
  <c r="BI81" i="2"/>
  <c r="CG81" i="2" s="1"/>
  <c r="BH81" i="2"/>
  <c r="CF81" i="2" s="1"/>
  <c r="BG81" i="2"/>
  <c r="CE81" i="2" s="1"/>
  <c r="BF81" i="2"/>
  <c r="CD81" i="2" s="1"/>
  <c r="BE81" i="2"/>
  <c r="CC81" i="2" s="1"/>
  <c r="BD81" i="2"/>
  <c r="CB81" i="2" s="1"/>
  <c r="BC81" i="2"/>
  <c r="CA81" i="2" s="1"/>
  <c r="BB81" i="2"/>
  <c r="BZ81" i="2" s="1"/>
  <c r="BA81" i="2"/>
  <c r="BY81" i="2" s="1"/>
  <c r="AZ81" i="2"/>
  <c r="BX81" i="2" s="1"/>
  <c r="AY81" i="2"/>
  <c r="BW81" i="2" s="1"/>
  <c r="AX81" i="2"/>
  <c r="BV81" i="2" s="1"/>
  <c r="AW81" i="2"/>
  <c r="BU81" i="2" s="1"/>
  <c r="AV81" i="2"/>
  <c r="BT81" i="2" s="1"/>
  <c r="AU81" i="2"/>
  <c r="BS81" i="2" s="1"/>
  <c r="AT81" i="2"/>
  <c r="BR81" i="2" s="1"/>
  <c r="AS81" i="2"/>
  <c r="BQ81" i="2" s="1"/>
  <c r="AR81" i="2"/>
  <c r="BP81" i="2" s="1"/>
  <c r="AQ81" i="2"/>
  <c r="BO81" i="2" s="1"/>
  <c r="AP81" i="2"/>
  <c r="BN81" i="2" s="1"/>
  <c r="AO81" i="2"/>
  <c r="BI76" i="2"/>
  <c r="CG76" i="2" s="1"/>
  <c r="BH76" i="2"/>
  <c r="CF76" i="2" s="1"/>
  <c r="BG76" i="2"/>
  <c r="CE76" i="2" s="1"/>
  <c r="BF76" i="2"/>
  <c r="CD76" i="2" s="1"/>
  <c r="BE76" i="2"/>
  <c r="CC76" i="2" s="1"/>
  <c r="BD76" i="2"/>
  <c r="CB76" i="2" s="1"/>
  <c r="BC76" i="2"/>
  <c r="CA76" i="2" s="1"/>
  <c r="BB76" i="2"/>
  <c r="BZ76" i="2" s="1"/>
  <c r="BA76" i="2"/>
  <c r="BY76" i="2" s="1"/>
  <c r="AZ76" i="2"/>
  <c r="BX76" i="2" s="1"/>
  <c r="AY76" i="2"/>
  <c r="BW76" i="2" s="1"/>
  <c r="AX76" i="2"/>
  <c r="BV76" i="2" s="1"/>
  <c r="AW76" i="2"/>
  <c r="BU76" i="2" s="1"/>
  <c r="AV76" i="2"/>
  <c r="BT76" i="2" s="1"/>
  <c r="AU76" i="2"/>
  <c r="BS76" i="2" s="1"/>
  <c r="AT76" i="2"/>
  <c r="BR76" i="2" s="1"/>
  <c r="AS76" i="2"/>
  <c r="BQ76" i="2" s="1"/>
  <c r="AR76" i="2"/>
  <c r="BP76" i="2" s="1"/>
  <c r="AQ76" i="2"/>
  <c r="BO76" i="2" s="1"/>
  <c r="AP76" i="2"/>
  <c r="BN76" i="2" s="1"/>
  <c r="AO76" i="2"/>
  <c r="BI71" i="2"/>
  <c r="CG71" i="2" s="1"/>
  <c r="BH71" i="2"/>
  <c r="CF71" i="2" s="1"/>
  <c r="BG71" i="2"/>
  <c r="CE71" i="2" s="1"/>
  <c r="BF71" i="2"/>
  <c r="CD71" i="2" s="1"/>
  <c r="BE71" i="2"/>
  <c r="CC71" i="2" s="1"/>
  <c r="BD71" i="2"/>
  <c r="CB71" i="2" s="1"/>
  <c r="BC71" i="2"/>
  <c r="CA71" i="2" s="1"/>
  <c r="BB71" i="2"/>
  <c r="BZ71" i="2" s="1"/>
  <c r="BA71" i="2"/>
  <c r="BY71" i="2" s="1"/>
  <c r="AZ71" i="2"/>
  <c r="BX71" i="2" s="1"/>
  <c r="AY71" i="2"/>
  <c r="BW71" i="2" s="1"/>
  <c r="AX71" i="2"/>
  <c r="BV71" i="2" s="1"/>
  <c r="AW71" i="2"/>
  <c r="BU71" i="2" s="1"/>
  <c r="AV71" i="2"/>
  <c r="BT71" i="2" s="1"/>
  <c r="AU71" i="2"/>
  <c r="BS71" i="2" s="1"/>
  <c r="AT71" i="2"/>
  <c r="BR71" i="2" s="1"/>
  <c r="AS71" i="2"/>
  <c r="BQ71" i="2" s="1"/>
  <c r="AR71" i="2"/>
  <c r="BP71" i="2" s="1"/>
  <c r="AQ71" i="2"/>
  <c r="BO71" i="2" s="1"/>
  <c r="AP71" i="2"/>
  <c r="BN71" i="2" s="1"/>
  <c r="AO71" i="2"/>
  <c r="BI66" i="2"/>
  <c r="CG66" i="2" s="1"/>
  <c r="BH66" i="2"/>
  <c r="CF66" i="2" s="1"/>
  <c r="BG66" i="2"/>
  <c r="CE66" i="2" s="1"/>
  <c r="BF66" i="2"/>
  <c r="CD66" i="2" s="1"/>
  <c r="BE66" i="2"/>
  <c r="CC66" i="2" s="1"/>
  <c r="BD66" i="2"/>
  <c r="CB66" i="2" s="1"/>
  <c r="BC66" i="2"/>
  <c r="CA66" i="2" s="1"/>
  <c r="BB66" i="2"/>
  <c r="BZ66" i="2" s="1"/>
  <c r="BA66" i="2"/>
  <c r="BY66" i="2" s="1"/>
  <c r="AZ66" i="2"/>
  <c r="BX66" i="2" s="1"/>
  <c r="AY66" i="2"/>
  <c r="BW66" i="2" s="1"/>
  <c r="AX66" i="2"/>
  <c r="BV66" i="2" s="1"/>
  <c r="AW66" i="2"/>
  <c r="BU66" i="2" s="1"/>
  <c r="AV66" i="2"/>
  <c r="BT66" i="2" s="1"/>
  <c r="AU66" i="2"/>
  <c r="BS66" i="2" s="1"/>
  <c r="AT66" i="2"/>
  <c r="BR66" i="2" s="1"/>
  <c r="AS66" i="2"/>
  <c r="BQ66" i="2" s="1"/>
  <c r="AR66" i="2"/>
  <c r="BP66" i="2" s="1"/>
  <c r="AQ66" i="2"/>
  <c r="BO66" i="2" s="1"/>
  <c r="AP66" i="2"/>
  <c r="BN66" i="2" s="1"/>
  <c r="AO66" i="2"/>
  <c r="BI61" i="2"/>
  <c r="CG61" i="2" s="1"/>
  <c r="BH61" i="2"/>
  <c r="CF61" i="2" s="1"/>
  <c r="BG61" i="2"/>
  <c r="CE61" i="2" s="1"/>
  <c r="BF61" i="2"/>
  <c r="CD61" i="2" s="1"/>
  <c r="BE61" i="2"/>
  <c r="CC61" i="2" s="1"/>
  <c r="BD61" i="2"/>
  <c r="CB61" i="2" s="1"/>
  <c r="BC61" i="2"/>
  <c r="CA61" i="2" s="1"/>
  <c r="BB61" i="2"/>
  <c r="BZ61" i="2" s="1"/>
  <c r="BA61" i="2"/>
  <c r="BY61" i="2" s="1"/>
  <c r="AZ61" i="2"/>
  <c r="BX61" i="2" s="1"/>
  <c r="AY61" i="2"/>
  <c r="BW61" i="2" s="1"/>
  <c r="AX61" i="2"/>
  <c r="BV61" i="2" s="1"/>
  <c r="AW61" i="2"/>
  <c r="BU61" i="2" s="1"/>
  <c r="AV61" i="2"/>
  <c r="BT61" i="2" s="1"/>
  <c r="AU61" i="2"/>
  <c r="BS61" i="2" s="1"/>
  <c r="AT61" i="2"/>
  <c r="BR61" i="2" s="1"/>
  <c r="AS61" i="2"/>
  <c r="BQ61" i="2" s="1"/>
  <c r="AR61" i="2"/>
  <c r="BP61" i="2" s="1"/>
  <c r="AQ61" i="2"/>
  <c r="BO61" i="2" s="1"/>
  <c r="AP61" i="2"/>
  <c r="BN61" i="2" s="1"/>
  <c r="AO61" i="2"/>
  <c r="BI56" i="2"/>
  <c r="CG56" i="2" s="1"/>
  <c r="BH56" i="2"/>
  <c r="CF56" i="2" s="1"/>
  <c r="BG56" i="2"/>
  <c r="CE56" i="2" s="1"/>
  <c r="BF56" i="2"/>
  <c r="CD56" i="2" s="1"/>
  <c r="BE56" i="2"/>
  <c r="CC56" i="2" s="1"/>
  <c r="BD56" i="2"/>
  <c r="CB56" i="2" s="1"/>
  <c r="BC56" i="2"/>
  <c r="CA56" i="2" s="1"/>
  <c r="BB56" i="2"/>
  <c r="BZ56" i="2" s="1"/>
  <c r="BA56" i="2"/>
  <c r="BY56" i="2" s="1"/>
  <c r="AZ56" i="2"/>
  <c r="BX56" i="2" s="1"/>
  <c r="AY56" i="2"/>
  <c r="BW56" i="2" s="1"/>
  <c r="AX56" i="2"/>
  <c r="BV56" i="2" s="1"/>
  <c r="AW56" i="2"/>
  <c r="BU56" i="2" s="1"/>
  <c r="AV56" i="2"/>
  <c r="BT56" i="2" s="1"/>
  <c r="AU56" i="2"/>
  <c r="BS56" i="2" s="1"/>
  <c r="AT56" i="2"/>
  <c r="BR56" i="2" s="1"/>
  <c r="AS56" i="2"/>
  <c r="BQ56" i="2" s="1"/>
  <c r="AR56" i="2"/>
  <c r="BP56" i="2" s="1"/>
  <c r="AQ56" i="2"/>
  <c r="BO56" i="2" s="1"/>
  <c r="AP56" i="2"/>
  <c r="BN56" i="2" s="1"/>
  <c r="AO56" i="2"/>
  <c r="BI51" i="2"/>
  <c r="CG51" i="2" s="1"/>
  <c r="BH51" i="2"/>
  <c r="CF51" i="2" s="1"/>
  <c r="BG51" i="2"/>
  <c r="CE51" i="2" s="1"/>
  <c r="BF51" i="2"/>
  <c r="CD51" i="2" s="1"/>
  <c r="BE51" i="2"/>
  <c r="CC51" i="2" s="1"/>
  <c r="BD51" i="2"/>
  <c r="CB51" i="2" s="1"/>
  <c r="BC51" i="2"/>
  <c r="CA51" i="2" s="1"/>
  <c r="BB51" i="2"/>
  <c r="BZ51" i="2" s="1"/>
  <c r="BA51" i="2"/>
  <c r="BY51" i="2" s="1"/>
  <c r="AZ51" i="2"/>
  <c r="BX51" i="2" s="1"/>
  <c r="AY51" i="2"/>
  <c r="BW51" i="2" s="1"/>
  <c r="AX51" i="2"/>
  <c r="BV51" i="2" s="1"/>
  <c r="AW51" i="2"/>
  <c r="BU51" i="2" s="1"/>
  <c r="AV51" i="2"/>
  <c r="BT51" i="2" s="1"/>
  <c r="AU51" i="2"/>
  <c r="BS51" i="2" s="1"/>
  <c r="AT51" i="2"/>
  <c r="BR51" i="2" s="1"/>
  <c r="AS51" i="2"/>
  <c r="BQ51" i="2" s="1"/>
  <c r="AR51" i="2"/>
  <c r="BP51" i="2" s="1"/>
  <c r="AQ51" i="2"/>
  <c r="BO51" i="2" s="1"/>
  <c r="AP51" i="2"/>
  <c r="BN51" i="2" s="1"/>
  <c r="AO51" i="2"/>
  <c r="BI46" i="2"/>
  <c r="CG46" i="2" s="1"/>
  <c r="BH46" i="2"/>
  <c r="CF46" i="2" s="1"/>
  <c r="BG46" i="2"/>
  <c r="CE46" i="2" s="1"/>
  <c r="BF46" i="2"/>
  <c r="CD46" i="2" s="1"/>
  <c r="BE46" i="2"/>
  <c r="CC46" i="2" s="1"/>
  <c r="BD46" i="2"/>
  <c r="CB46" i="2" s="1"/>
  <c r="BC46" i="2"/>
  <c r="CA46" i="2" s="1"/>
  <c r="BB46" i="2"/>
  <c r="BZ46" i="2" s="1"/>
  <c r="BA46" i="2"/>
  <c r="BY46" i="2" s="1"/>
  <c r="AZ46" i="2"/>
  <c r="BX46" i="2" s="1"/>
  <c r="AY46" i="2"/>
  <c r="BW46" i="2" s="1"/>
  <c r="AX46" i="2"/>
  <c r="BV46" i="2" s="1"/>
  <c r="AW46" i="2"/>
  <c r="BU46" i="2" s="1"/>
  <c r="AV46" i="2"/>
  <c r="BT46" i="2" s="1"/>
  <c r="AU46" i="2"/>
  <c r="BS46" i="2" s="1"/>
  <c r="AT46" i="2"/>
  <c r="BR46" i="2" s="1"/>
  <c r="AS46" i="2"/>
  <c r="BQ46" i="2" s="1"/>
  <c r="AR46" i="2"/>
  <c r="BP46" i="2" s="1"/>
  <c r="AQ46" i="2"/>
  <c r="BO46" i="2" s="1"/>
  <c r="AP46" i="2"/>
  <c r="BN46" i="2" s="1"/>
  <c r="AO46" i="2"/>
  <c r="BI41" i="2"/>
  <c r="CG41" i="2" s="1"/>
  <c r="BH41" i="2"/>
  <c r="CF41" i="2" s="1"/>
  <c r="BG41" i="2"/>
  <c r="CE41" i="2" s="1"/>
  <c r="BF41" i="2"/>
  <c r="CD41" i="2" s="1"/>
  <c r="BE41" i="2"/>
  <c r="CC41" i="2" s="1"/>
  <c r="BD41" i="2"/>
  <c r="CB41" i="2" s="1"/>
  <c r="BC41" i="2"/>
  <c r="CA41" i="2" s="1"/>
  <c r="BB41" i="2"/>
  <c r="BZ41" i="2" s="1"/>
  <c r="BA41" i="2"/>
  <c r="BY41" i="2" s="1"/>
  <c r="AZ41" i="2"/>
  <c r="BX41" i="2" s="1"/>
  <c r="AY41" i="2"/>
  <c r="BW41" i="2" s="1"/>
  <c r="AX41" i="2"/>
  <c r="BV41" i="2" s="1"/>
  <c r="AW41" i="2"/>
  <c r="BU41" i="2" s="1"/>
  <c r="AV41" i="2"/>
  <c r="BT41" i="2" s="1"/>
  <c r="AU41" i="2"/>
  <c r="BS41" i="2" s="1"/>
  <c r="AT41" i="2"/>
  <c r="BR41" i="2" s="1"/>
  <c r="AS41" i="2"/>
  <c r="BQ41" i="2" s="1"/>
  <c r="AR41" i="2"/>
  <c r="BP41" i="2" s="1"/>
  <c r="AQ41" i="2"/>
  <c r="BO41" i="2" s="1"/>
  <c r="AP41" i="2"/>
  <c r="BN41" i="2" s="1"/>
  <c r="AO41" i="2"/>
  <c r="BI36" i="2"/>
  <c r="CG36" i="2" s="1"/>
  <c r="BH36" i="2"/>
  <c r="CF36" i="2" s="1"/>
  <c r="BG36" i="2"/>
  <c r="CE36" i="2" s="1"/>
  <c r="BF36" i="2"/>
  <c r="CD36" i="2" s="1"/>
  <c r="BE36" i="2"/>
  <c r="CC36" i="2" s="1"/>
  <c r="BD36" i="2"/>
  <c r="CB36" i="2" s="1"/>
  <c r="BC36" i="2"/>
  <c r="CA36" i="2" s="1"/>
  <c r="BB36" i="2"/>
  <c r="BZ36" i="2" s="1"/>
  <c r="BA36" i="2"/>
  <c r="BY36" i="2" s="1"/>
  <c r="AZ36" i="2"/>
  <c r="BX36" i="2" s="1"/>
  <c r="AY36" i="2"/>
  <c r="BW36" i="2" s="1"/>
  <c r="AX36" i="2"/>
  <c r="BV36" i="2" s="1"/>
  <c r="AW36" i="2"/>
  <c r="BU36" i="2" s="1"/>
  <c r="AV36" i="2"/>
  <c r="BT36" i="2" s="1"/>
  <c r="AU36" i="2"/>
  <c r="BS36" i="2" s="1"/>
  <c r="AT36" i="2"/>
  <c r="BR36" i="2" s="1"/>
  <c r="AS36" i="2"/>
  <c r="BQ36" i="2" s="1"/>
  <c r="AR36" i="2"/>
  <c r="BP36" i="2" s="1"/>
  <c r="AQ36" i="2"/>
  <c r="BO36" i="2" s="1"/>
  <c r="AP36" i="2"/>
  <c r="BN36" i="2" s="1"/>
  <c r="AO36" i="2"/>
  <c r="BI31" i="2"/>
  <c r="CG31" i="2" s="1"/>
  <c r="BH31" i="2"/>
  <c r="CF31" i="2" s="1"/>
  <c r="BG31" i="2"/>
  <c r="CE31" i="2" s="1"/>
  <c r="BF31" i="2"/>
  <c r="CD31" i="2" s="1"/>
  <c r="BE31" i="2"/>
  <c r="CC31" i="2" s="1"/>
  <c r="BD31" i="2"/>
  <c r="CB31" i="2" s="1"/>
  <c r="BC31" i="2"/>
  <c r="CA31" i="2" s="1"/>
  <c r="BB31" i="2"/>
  <c r="BZ31" i="2" s="1"/>
  <c r="BA31" i="2"/>
  <c r="BY31" i="2" s="1"/>
  <c r="AZ31" i="2"/>
  <c r="BX31" i="2" s="1"/>
  <c r="AY31" i="2"/>
  <c r="BW31" i="2" s="1"/>
  <c r="AX31" i="2"/>
  <c r="BV31" i="2" s="1"/>
  <c r="AW31" i="2"/>
  <c r="BU31" i="2" s="1"/>
  <c r="AV31" i="2"/>
  <c r="BT31" i="2" s="1"/>
  <c r="AU31" i="2"/>
  <c r="BS31" i="2" s="1"/>
  <c r="AT31" i="2"/>
  <c r="BR31" i="2" s="1"/>
  <c r="AS31" i="2"/>
  <c r="BQ31" i="2" s="1"/>
  <c r="AR31" i="2"/>
  <c r="BP31" i="2" s="1"/>
  <c r="AQ31" i="2"/>
  <c r="BO31" i="2" s="1"/>
  <c r="AP31" i="2"/>
  <c r="BN31" i="2" s="1"/>
  <c r="AO31" i="2"/>
  <c r="BI26" i="2"/>
  <c r="CG26" i="2" s="1"/>
  <c r="BH26" i="2"/>
  <c r="CF26" i="2" s="1"/>
  <c r="BG26" i="2"/>
  <c r="CE26" i="2" s="1"/>
  <c r="BF26" i="2"/>
  <c r="CD26" i="2" s="1"/>
  <c r="BE26" i="2"/>
  <c r="CC26" i="2" s="1"/>
  <c r="BD26" i="2"/>
  <c r="CB26" i="2" s="1"/>
  <c r="BC26" i="2"/>
  <c r="CA26" i="2" s="1"/>
  <c r="BB26" i="2"/>
  <c r="BZ26" i="2" s="1"/>
  <c r="BA26" i="2"/>
  <c r="BY26" i="2" s="1"/>
  <c r="AZ26" i="2"/>
  <c r="BX26" i="2" s="1"/>
  <c r="AY26" i="2"/>
  <c r="BW26" i="2" s="1"/>
  <c r="AX26" i="2"/>
  <c r="BV26" i="2" s="1"/>
  <c r="AW26" i="2"/>
  <c r="BU26" i="2" s="1"/>
  <c r="AV26" i="2"/>
  <c r="BT26" i="2" s="1"/>
  <c r="AU26" i="2"/>
  <c r="BS26" i="2" s="1"/>
  <c r="AT26" i="2"/>
  <c r="BR26" i="2" s="1"/>
  <c r="AS26" i="2"/>
  <c r="BQ26" i="2" s="1"/>
  <c r="AR26" i="2"/>
  <c r="BP26" i="2" s="1"/>
  <c r="AQ26" i="2"/>
  <c r="BO26" i="2" s="1"/>
  <c r="AP26" i="2"/>
  <c r="BN26" i="2" s="1"/>
  <c r="AO26" i="2"/>
  <c r="BI21" i="2"/>
  <c r="CG21" i="2" s="1"/>
  <c r="BH21" i="2"/>
  <c r="CF21" i="2" s="1"/>
  <c r="BG21" i="2"/>
  <c r="CE21" i="2" s="1"/>
  <c r="BF21" i="2"/>
  <c r="CD21" i="2" s="1"/>
  <c r="BE21" i="2"/>
  <c r="CC21" i="2" s="1"/>
  <c r="BD21" i="2"/>
  <c r="CB21" i="2" s="1"/>
  <c r="BC21" i="2"/>
  <c r="CA21" i="2" s="1"/>
  <c r="BB21" i="2"/>
  <c r="BZ21" i="2" s="1"/>
  <c r="BA21" i="2"/>
  <c r="BY21" i="2" s="1"/>
  <c r="AZ21" i="2"/>
  <c r="BX21" i="2" s="1"/>
  <c r="AY21" i="2"/>
  <c r="BW21" i="2" s="1"/>
  <c r="AX21" i="2"/>
  <c r="BV21" i="2" s="1"/>
  <c r="AW21" i="2"/>
  <c r="BU21" i="2" s="1"/>
  <c r="AV21" i="2"/>
  <c r="BT21" i="2" s="1"/>
  <c r="AU21" i="2"/>
  <c r="BS21" i="2" s="1"/>
  <c r="AT21" i="2"/>
  <c r="BR21" i="2" s="1"/>
  <c r="AS21" i="2"/>
  <c r="BQ21" i="2" s="1"/>
  <c r="AR21" i="2"/>
  <c r="BP21" i="2" s="1"/>
  <c r="AQ21" i="2"/>
  <c r="BO21" i="2" s="1"/>
  <c r="AP21" i="2"/>
  <c r="BN21" i="2" s="1"/>
  <c r="AO21" i="2"/>
  <c r="BI16" i="2"/>
  <c r="CG16" i="2" s="1"/>
  <c r="BH16" i="2"/>
  <c r="CF16" i="2" s="1"/>
  <c r="BG16" i="2"/>
  <c r="CE16" i="2" s="1"/>
  <c r="BF16" i="2"/>
  <c r="CD16" i="2" s="1"/>
  <c r="BE16" i="2"/>
  <c r="CC16" i="2" s="1"/>
  <c r="BD16" i="2"/>
  <c r="CB16" i="2" s="1"/>
  <c r="BC16" i="2"/>
  <c r="CA16" i="2" s="1"/>
  <c r="BB16" i="2"/>
  <c r="BZ16" i="2" s="1"/>
  <c r="BA16" i="2"/>
  <c r="BY16" i="2" s="1"/>
  <c r="AZ16" i="2"/>
  <c r="BX16" i="2" s="1"/>
  <c r="AY16" i="2"/>
  <c r="BW16" i="2" s="1"/>
  <c r="AX16" i="2"/>
  <c r="BV16" i="2" s="1"/>
  <c r="AW16" i="2"/>
  <c r="BU16" i="2" s="1"/>
  <c r="AV16" i="2"/>
  <c r="BT16" i="2" s="1"/>
  <c r="AU16" i="2"/>
  <c r="BS16" i="2" s="1"/>
  <c r="AT16" i="2"/>
  <c r="BR16" i="2" s="1"/>
  <c r="AS16" i="2"/>
  <c r="BQ16" i="2" s="1"/>
  <c r="AR16" i="2"/>
  <c r="BP16" i="2" s="1"/>
  <c r="AQ16" i="2"/>
  <c r="BO16" i="2" s="1"/>
  <c r="AP16" i="2"/>
  <c r="BN16" i="2" s="1"/>
  <c r="AO16" i="2"/>
  <c r="BD11" i="2"/>
  <c r="CB11" i="2" s="1"/>
  <c r="BE11" i="2"/>
  <c r="CC11" i="2" s="1"/>
  <c r="BF11" i="2"/>
  <c r="CD11" i="2" s="1"/>
  <c r="BG11" i="2"/>
  <c r="CE11" i="2" s="1"/>
  <c r="BH11" i="2"/>
  <c r="CF11" i="2" s="1"/>
  <c r="BI11" i="2"/>
  <c r="CG11" i="2" s="1"/>
  <c r="AQ8" i="2"/>
  <c r="AR8" i="2" s="1"/>
  <c r="AS8" i="2" s="1"/>
  <c r="AT8" i="2" s="1"/>
  <c r="AU8" i="2" s="1"/>
  <c r="AV8" i="2" s="1"/>
  <c r="AW8" i="2" s="1"/>
  <c r="AX8" i="2" s="1"/>
  <c r="AY8" i="2" s="1"/>
  <c r="AZ8" i="2" s="1"/>
  <c r="BA8" i="2" s="1"/>
  <c r="BB8" i="2" s="1"/>
  <c r="BC8" i="2" s="1"/>
  <c r="BD8" i="2" s="1"/>
  <c r="BE8" i="2" s="1"/>
  <c r="BF8" i="2" s="1"/>
  <c r="BG8" i="2" s="1"/>
  <c r="BH8" i="2" s="1"/>
  <c r="BI8" i="2" s="1"/>
  <c r="AP11" i="2"/>
  <c r="BN11" i="2" s="1"/>
  <c r="AQ11" i="2"/>
  <c r="BO11" i="2" s="1"/>
  <c r="AR11" i="2"/>
  <c r="BP11" i="2" s="1"/>
  <c r="AS11" i="2"/>
  <c r="BQ11" i="2" s="1"/>
  <c r="AT11" i="2"/>
  <c r="BR11" i="2" s="1"/>
  <c r="AU11" i="2"/>
  <c r="BS11" i="2" s="1"/>
  <c r="AV11" i="2"/>
  <c r="BT11" i="2" s="1"/>
  <c r="AW11" i="2"/>
  <c r="BU11" i="2" s="1"/>
  <c r="AX11" i="2"/>
  <c r="BV11" i="2" s="1"/>
  <c r="AY11" i="2"/>
  <c r="BW11" i="2" s="1"/>
  <c r="AZ11" i="2"/>
  <c r="BX11" i="2" s="1"/>
  <c r="BA11" i="2"/>
  <c r="BY11" i="2" s="1"/>
  <c r="BB11" i="2"/>
  <c r="BZ11" i="2" s="1"/>
  <c r="BC11" i="2"/>
  <c r="CA11" i="2" s="1"/>
  <c r="AO11" i="2"/>
  <c r="AN81" i="2"/>
  <c r="AN76" i="2"/>
  <c r="AN71" i="2"/>
  <c r="AN61" i="2"/>
  <c r="AN56" i="2"/>
  <c r="AN41" i="2"/>
  <c r="AN36" i="2"/>
  <c r="AN21" i="2"/>
  <c r="AN16" i="2"/>
  <c r="A170" i="2"/>
  <c r="AX25" i="2"/>
  <c r="BV25" i="2" s="1"/>
  <c r="C172" i="2"/>
  <c r="Q172" i="2" s="1"/>
  <c r="C153" i="2"/>
  <c r="Q153" i="2" s="1"/>
  <c r="D68" i="3"/>
  <c r="C195" i="2"/>
  <c r="Q195" i="2" s="1"/>
  <c r="A195" i="2"/>
  <c r="AG524" i="3"/>
  <c r="AH404" i="3"/>
  <c r="AP284" i="3"/>
  <c r="AP287" i="3" s="1"/>
  <c r="A1" i="2"/>
  <c r="A167" i="2"/>
  <c r="C136" i="2"/>
  <c r="Q136" i="2" s="1"/>
  <c r="AO30" i="2"/>
  <c r="AP30" i="2"/>
  <c r="BN30" i="2" s="1"/>
  <c r="AQ30" i="2"/>
  <c r="BO30" i="2" s="1"/>
  <c r="AR30" i="2"/>
  <c r="BP30" i="2" s="1"/>
  <c r="AS30" i="2"/>
  <c r="BQ30" i="2" s="1"/>
  <c r="AO35" i="2"/>
  <c r="AP35" i="2"/>
  <c r="BN35" i="2" s="1"/>
  <c r="AQ35" i="2"/>
  <c r="BO35" i="2" s="1"/>
  <c r="AR35" i="2"/>
  <c r="BP35" i="2" s="1"/>
  <c r="AS35" i="2"/>
  <c r="BQ35" i="2" s="1"/>
  <c r="AO40" i="2"/>
  <c r="AQ40" i="2"/>
  <c r="BO40" i="2" s="1"/>
  <c r="AR40" i="2"/>
  <c r="BP40" i="2" s="1"/>
  <c r="AS40" i="2"/>
  <c r="BQ40" i="2" s="1"/>
  <c r="AO45" i="2"/>
  <c r="AQ45" i="2"/>
  <c r="BO45" i="2" s="1"/>
  <c r="AR45" i="2"/>
  <c r="BP45" i="2" s="1"/>
  <c r="AS45" i="2"/>
  <c r="BQ45" i="2" s="1"/>
  <c r="AO50" i="2"/>
  <c r="AP50" i="2"/>
  <c r="BN50" i="2" s="1"/>
  <c r="AQ50" i="2"/>
  <c r="BO50" i="2" s="1"/>
  <c r="AR50" i="2"/>
  <c r="BP50" i="2" s="1"/>
  <c r="AS50" i="2"/>
  <c r="BQ50" i="2" s="1"/>
  <c r="AO55" i="2"/>
  <c r="AP55" i="2"/>
  <c r="BN55" i="2" s="1"/>
  <c r="AQ55" i="2"/>
  <c r="BO55" i="2" s="1"/>
  <c r="AR55" i="2"/>
  <c r="BP55" i="2" s="1"/>
  <c r="AS55" i="2"/>
  <c r="BQ55" i="2" s="1"/>
  <c r="AO60" i="2"/>
  <c r="AP60" i="2"/>
  <c r="BN60" i="2" s="1"/>
  <c r="AQ60" i="2"/>
  <c r="BO60" i="2" s="1"/>
  <c r="AR60" i="2"/>
  <c r="BP60" i="2" s="1"/>
  <c r="AS60" i="2"/>
  <c r="BQ60" i="2" s="1"/>
  <c r="AO65" i="2"/>
  <c r="AP65" i="2"/>
  <c r="BN65" i="2" s="1"/>
  <c r="AQ65" i="2"/>
  <c r="BO65" i="2" s="1"/>
  <c r="AR65" i="2"/>
  <c r="BP65" i="2" s="1"/>
  <c r="AS65" i="2"/>
  <c r="BQ65" i="2" s="1"/>
  <c r="AO70" i="2"/>
  <c r="AP70" i="2"/>
  <c r="BN70" i="2" s="1"/>
  <c r="AQ70" i="2"/>
  <c r="BO70" i="2" s="1"/>
  <c r="AR70" i="2"/>
  <c r="BP70" i="2" s="1"/>
  <c r="AS70" i="2"/>
  <c r="BQ70" i="2" s="1"/>
  <c r="AO75" i="2"/>
  <c r="AP75" i="2"/>
  <c r="BN75" i="2" s="1"/>
  <c r="AQ75" i="2"/>
  <c r="BO75" i="2" s="1"/>
  <c r="AR75" i="2"/>
  <c r="BP75" i="2" s="1"/>
  <c r="AS75" i="2"/>
  <c r="BQ75" i="2" s="1"/>
  <c r="AO80" i="2"/>
  <c r="AP80" i="2"/>
  <c r="BN80" i="2" s="1"/>
  <c r="AQ80" i="2"/>
  <c r="BO80" i="2" s="1"/>
  <c r="AR80" i="2"/>
  <c r="BP80" i="2" s="1"/>
  <c r="AS80" i="2"/>
  <c r="BQ80" i="2" s="1"/>
  <c r="AO85" i="2"/>
  <c r="AP85" i="2"/>
  <c r="BN85" i="2" s="1"/>
  <c r="AQ85" i="2"/>
  <c r="BO85" i="2" s="1"/>
  <c r="AR85" i="2"/>
  <c r="BP85" i="2" s="1"/>
  <c r="AS85" i="2"/>
  <c r="BQ85" i="2" s="1"/>
  <c r="A6" i="3"/>
  <c r="C173" i="2"/>
  <c r="Q173" i="2" s="1"/>
  <c r="C171" i="2"/>
  <c r="Q171" i="2" s="1"/>
  <c r="BE85" i="2"/>
  <c r="CC85" i="2" s="1"/>
  <c r="BF85" i="2"/>
  <c r="CD85" i="2" s="1"/>
  <c r="BG85" i="2"/>
  <c r="CE85" i="2" s="1"/>
  <c r="BH85" i="2"/>
  <c r="CF85" i="2" s="1"/>
  <c r="BI85" i="2"/>
  <c r="CG85" i="2" s="1"/>
  <c r="BE80" i="2"/>
  <c r="CC80" i="2" s="1"/>
  <c r="BF80" i="2"/>
  <c r="CD80" i="2" s="1"/>
  <c r="BG80" i="2"/>
  <c r="CE80" i="2" s="1"/>
  <c r="BH80" i="2"/>
  <c r="CF80" i="2" s="1"/>
  <c r="BI80" i="2"/>
  <c r="CG80" i="2" s="1"/>
  <c r="BE75" i="2"/>
  <c r="CC75" i="2" s="1"/>
  <c r="BF75" i="2"/>
  <c r="CD75" i="2" s="1"/>
  <c r="BG75" i="2"/>
  <c r="CE75" i="2" s="1"/>
  <c r="BH75" i="2"/>
  <c r="CF75" i="2" s="1"/>
  <c r="BI75" i="2"/>
  <c r="CG75" i="2" s="1"/>
  <c r="BE70" i="2"/>
  <c r="CC70" i="2" s="1"/>
  <c r="BF70" i="2"/>
  <c r="CD70" i="2" s="1"/>
  <c r="BG70" i="2"/>
  <c r="CE70" i="2" s="1"/>
  <c r="BH70" i="2"/>
  <c r="CF70" i="2" s="1"/>
  <c r="BI70" i="2"/>
  <c r="CG70" i="2" s="1"/>
  <c r="BE65" i="2"/>
  <c r="CC65" i="2" s="1"/>
  <c r="BF65" i="2"/>
  <c r="CD65" i="2" s="1"/>
  <c r="BG65" i="2"/>
  <c r="CE65" i="2" s="1"/>
  <c r="BH65" i="2"/>
  <c r="CF65" i="2" s="1"/>
  <c r="BI65" i="2"/>
  <c r="CG65" i="2" s="1"/>
  <c r="BE60" i="2"/>
  <c r="CC60" i="2" s="1"/>
  <c r="BF60" i="2"/>
  <c r="CD60" i="2" s="1"/>
  <c r="BG60" i="2"/>
  <c r="CE60" i="2" s="1"/>
  <c r="BH60" i="2"/>
  <c r="CF60" i="2" s="1"/>
  <c r="BI60" i="2"/>
  <c r="CG60" i="2" s="1"/>
  <c r="BE55" i="2"/>
  <c r="CC55" i="2" s="1"/>
  <c r="BF55" i="2"/>
  <c r="CD55" i="2" s="1"/>
  <c r="BG55" i="2"/>
  <c r="CE55" i="2" s="1"/>
  <c r="BH55" i="2"/>
  <c r="CF55" i="2" s="1"/>
  <c r="BI55" i="2"/>
  <c r="CG55" i="2" s="1"/>
  <c r="BE50" i="2"/>
  <c r="CC50" i="2" s="1"/>
  <c r="BF50" i="2"/>
  <c r="CD50" i="2" s="1"/>
  <c r="BG50" i="2"/>
  <c r="CE50" i="2" s="1"/>
  <c r="BH50" i="2"/>
  <c r="CF50" i="2" s="1"/>
  <c r="BI50" i="2"/>
  <c r="CG50" i="2" s="1"/>
  <c r="BE45" i="2"/>
  <c r="CC45" i="2" s="1"/>
  <c r="BF45" i="2"/>
  <c r="CD45" i="2" s="1"/>
  <c r="BG45" i="2"/>
  <c r="CE45" i="2" s="1"/>
  <c r="BH45" i="2"/>
  <c r="CF45" i="2" s="1"/>
  <c r="BI45" i="2"/>
  <c r="CG45" i="2" s="1"/>
  <c r="BE40" i="2"/>
  <c r="CC40" i="2" s="1"/>
  <c r="BF40" i="2"/>
  <c r="CD40" i="2" s="1"/>
  <c r="BG40" i="2"/>
  <c r="CE40" i="2" s="1"/>
  <c r="BH40" i="2"/>
  <c r="CF40" i="2" s="1"/>
  <c r="BI40" i="2"/>
  <c r="CG40" i="2" s="1"/>
  <c r="BE35" i="2"/>
  <c r="CC35" i="2" s="1"/>
  <c r="BF35" i="2"/>
  <c r="CD35" i="2" s="1"/>
  <c r="BG35" i="2"/>
  <c r="CE35" i="2" s="1"/>
  <c r="BH35" i="2"/>
  <c r="CF35" i="2" s="1"/>
  <c r="BI35" i="2"/>
  <c r="CG35" i="2" s="1"/>
  <c r="BE30" i="2"/>
  <c r="CC30" i="2" s="1"/>
  <c r="BF30" i="2"/>
  <c r="CD30" i="2" s="1"/>
  <c r="BG30" i="2"/>
  <c r="CE30" i="2" s="1"/>
  <c r="BH30" i="2"/>
  <c r="CF30" i="2" s="1"/>
  <c r="BI30" i="2"/>
  <c r="CG30" i="2" s="1"/>
  <c r="BE25" i="2"/>
  <c r="CC25" i="2" s="1"/>
  <c r="BF25" i="2"/>
  <c r="CD25" i="2" s="1"/>
  <c r="BG25" i="2"/>
  <c r="CE25" i="2" s="1"/>
  <c r="BH25" i="2"/>
  <c r="CF25" i="2" s="1"/>
  <c r="BI25" i="2"/>
  <c r="CG25" i="2" s="1"/>
  <c r="BE20" i="2"/>
  <c r="CC20" i="2" s="1"/>
  <c r="BF20" i="2"/>
  <c r="CD20" i="2" s="1"/>
  <c r="BG20" i="2"/>
  <c r="CE20" i="2" s="1"/>
  <c r="BH20" i="2"/>
  <c r="CF20" i="2" s="1"/>
  <c r="BI20" i="2"/>
  <c r="CG20" i="2" s="1"/>
  <c r="BE15" i="2"/>
  <c r="CC15" i="2" s="1"/>
  <c r="BF15" i="2"/>
  <c r="CD15" i="2" s="1"/>
  <c r="BG15" i="2"/>
  <c r="CE15" i="2" s="1"/>
  <c r="BH15" i="2"/>
  <c r="CF15" i="2" s="1"/>
  <c r="BI15" i="2"/>
  <c r="CG15" i="2" s="1"/>
  <c r="BE10" i="2"/>
  <c r="CC10" i="2" s="1"/>
  <c r="BF10" i="2"/>
  <c r="CD10" i="2" s="1"/>
  <c r="BG10" i="2"/>
  <c r="CE10" i="2" s="1"/>
  <c r="BH10" i="2"/>
  <c r="CF10" i="2" s="1"/>
  <c r="BI10" i="2"/>
  <c r="CG10" i="2" s="1"/>
  <c r="BD85" i="2"/>
  <c r="CB85" i="2" s="1"/>
  <c r="BC85" i="2"/>
  <c r="CA85" i="2" s="1"/>
  <c r="BB85" i="2"/>
  <c r="BZ85" i="2" s="1"/>
  <c r="BA85" i="2"/>
  <c r="BY85" i="2" s="1"/>
  <c r="AZ85" i="2"/>
  <c r="BX85" i="2" s="1"/>
  <c r="AY85" i="2"/>
  <c r="BW85" i="2" s="1"/>
  <c r="AX85" i="2"/>
  <c r="BV85" i="2" s="1"/>
  <c r="AW85" i="2"/>
  <c r="BU85" i="2" s="1"/>
  <c r="AV85" i="2"/>
  <c r="BT85" i="2" s="1"/>
  <c r="AU85" i="2"/>
  <c r="BS85" i="2" s="1"/>
  <c r="AT85" i="2"/>
  <c r="BR85" i="2" s="1"/>
  <c r="BD80" i="2"/>
  <c r="CB80" i="2" s="1"/>
  <c r="BC80" i="2"/>
  <c r="CA80" i="2" s="1"/>
  <c r="BB80" i="2"/>
  <c r="BZ80" i="2" s="1"/>
  <c r="BA80" i="2"/>
  <c r="BY80" i="2" s="1"/>
  <c r="AZ80" i="2"/>
  <c r="BX80" i="2" s="1"/>
  <c r="AY80" i="2"/>
  <c r="BW80" i="2" s="1"/>
  <c r="AX80" i="2"/>
  <c r="BV80" i="2" s="1"/>
  <c r="AW80" i="2"/>
  <c r="BU80" i="2" s="1"/>
  <c r="AV80" i="2"/>
  <c r="BT80" i="2" s="1"/>
  <c r="AU80" i="2"/>
  <c r="BS80" i="2" s="1"/>
  <c r="AT80" i="2"/>
  <c r="BR80" i="2" s="1"/>
  <c r="BD75" i="2"/>
  <c r="CB75" i="2" s="1"/>
  <c r="BC75" i="2"/>
  <c r="CA75" i="2" s="1"/>
  <c r="BB75" i="2"/>
  <c r="BZ75" i="2" s="1"/>
  <c r="BA75" i="2"/>
  <c r="BY75" i="2" s="1"/>
  <c r="AZ75" i="2"/>
  <c r="BX75" i="2" s="1"/>
  <c r="AY75" i="2"/>
  <c r="BW75" i="2" s="1"/>
  <c r="AX75" i="2"/>
  <c r="BV75" i="2" s="1"/>
  <c r="AW75" i="2"/>
  <c r="BU75" i="2" s="1"/>
  <c r="AV75" i="2"/>
  <c r="BT75" i="2" s="1"/>
  <c r="AU75" i="2"/>
  <c r="BS75" i="2" s="1"/>
  <c r="AT75" i="2"/>
  <c r="BR75" i="2" s="1"/>
  <c r="BD70" i="2"/>
  <c r="CB70" i="2" s="1"/>
  <c r="BC70" i="2"/>
  <c r="CA70" i="2" s="1"/>
  <c r="BB70" i="2"/>
  <c r="BZ70" i="2" s="1"/>
  <c r="BA70" i="2"/>
  <c r="BY70" i="2" s="1"/>
  <c r="AZ70" i="2"/>
  <c r="BX70" i="2" s="1"/>
  <c r="AY70" i="2"/>
  <c r="BW70" i="2" s="1"/>
  <c r="AX70" i="2"/>
  <c r="BV70" i="2" s="1"/>
  <c r="AW70" i="2"/>
  <c r="BU70" i="2" s="1"/>
  <c r="AV70" i="2"/>
  <c r="BT70" i="2" s="1"/>
  <c r="AU70" i="2"/>
  <c r="BS70" i="2" s="1"/>
  <c r="AT70" i="2"/>
  <c r="BR70" i="2" s="1"/>
  <c r="BD65" i="2"/>
  <c r="CB65" i="2" s="1"/>
  <c r="BC65" i="2"/>
  <c r="CA65" i="2" s="1"/>
  <c r="BB65" i="2"/>
  <c r="BZ65" i="2" s="1"/>
  <c r="BA65" i="2"/>
  <c r="BY65" i="2" s="1"/>
  <c r="AZ65" i="2"/>
  <c r="BX65" i="2" s="1"/>
  <c r="AY65" i="2"/>
  <c r="BW65" i="2" s="1"/>
  <c r="AX65" i="2"/>
  <c r="BV65" i="2" s="1"/>
  <c r="AW65" i="2"/>
  <c r="BU65" i="2" s="1"/>
  <c r="AV65" i="2"/>
  <c r="BT65" i="2" s="1"/>
  <c r="AU65" i="2"/>
  <c r="BS65" i="2" s="1"/>
  <c r="AT65" i="2"/>
  <c r="BR65" i="2" s="1"/>
  <c r="BD60" i="2"/>
  <c r="CB60" i="2" s="1"/>
  <c r="BC60" i="2"/>
  <c r="CA60" i="2" s="1"/>
  <c r="BB60" i="2"/>
  <c r="BZ60" i="2" s="1"/>
  <c r="BA60" i="2"/>
  <c r="BY60" i="2" s="1"/>
  <c r="AZ60" i="2"/>
  <c r="BX60" i="2" s="1"/>
  <c r="AY60" i="2"/>
  <c r="BW60" i="2" s="1"/>
  <c r="AX60" i="2"/>
  <c r="BV60" i="2" s="1"/>
  <c r="AW60" i="2"/>
  <c r="BU60" i="2" s="1"/>
  <c r="AV60" i="2"/>
  <c r="BT60" i="2" s="1"/>
  <c r="AU60" i="2"/>
  <c r="BS60" i="2" s="1"/>
  <c r="AT60" i="2"/>
  <c r="BR60" i="2" s="1"/>
  <c r="BD55" i="2"/>
  <c r="CB55" i="2" s="1"/>
  <c r="BC55" i="2"/>
  <c r="CA55" i="2" s="1"/>
  <c r="BB55" i="2"/>
  <c r="BZ55" i="2" s="1"/>
  <c r="BA55" i="2"/>
  <c r="BY55" i="2" s="1"/>
  <c r="AZ55" i="2"/>
  <c r="BX55" i="2" s="1"/>
  <c r="AY55" i="2"/>
  <c r="BW55" i="2" s="1"/>
  <c r="AX55" i="2"/>
  <c r="BV55" i="2" s="1"/>
  <c r="AW55" i="2"/>
  <c r="BU55" i="2" s="1"/>
  <c r="AV55" i="2"/>
  <c r="BT55" i="2" s="1"/>
  <c r="AU55" i="2"/>
  <c r="BS55" i="2" s="1"/>
  <c r="AT55" i="2"/>
  <c r="BR55" i="2" s="1"/>
  <c r="BA45" i="2"/>
  <c r="BY45" i="2" s="1"/>
  <c r="AZ45" i="2"/>
  <c r="BX45" i="2" s="1"/>
  <c r="AY45" i="2"/>
  <c r="BW45" i="2" s="1"/>
  <c r="AX45" i="2"/>
  <c r="BV45" i="2" s="1"/>
  <c r="AW45" i="2"/>
  <c r="BU45" i="2" s="1"/>
  <c r="AV45" i="2"/>
  <c r="BT45" i="2" s="1"/>
  <c r="AU45" i="2"/>
  <c r="BS45" i="2" s="1"/>
  <c r="AT45" i="2"/>
  <c r="BR45" i="2" s="1"/>
  <c r="BA40" i="2"/>
  <c r="BY40" i="2" s="1"/>
  <c r="AZ40" i="2"/>
  <c r="BX40" i="2" s="1"/>
  <c r="AY40" i="2"/>
  <c r="BW40" i="2" s="1"/>
  <c r="AX40" i="2"/>
  <c r="BV40" i="2" s="1"/>
  <c r="AW40" i="2"/>
  <c r="BU40" i="2" s="1"/>
  <c r="AV40" i="2"/>
  <c r="BT40" i="2" s="1"/>
  <c r="AU40" i="2"/>
  <c r="BS40" i="2" s="1"/>
  <c r="AT40" i="2"/>
  <c r="BR40" i="2" s="1"/>
  <c r="BD40" i="2"/>
  <c r="CB40" i="2" s="1"/>
  <c r="BC40" i="2"/>
  <c r="CA40" i="2" s="1"/>
  <c r="BB40" i="2"/>
  <c r="BZ40" i="2" s="1"/>
  <c r="W346" i="3"/>
  <c r="X602" i="3"/>
  <c r="X605" i="3" s="1"/>
  <c r="Y602" i="3"/>
  <c r="X606" i="3" s="1"/>
  <c r="Z602" i="3"/>
  <c r="Y606" i="3" s="1"/>
  <c r="AA602" i="3"/>
  <c r="AB602" i="3"/>
  <c r="AA606" i="3" s="1"/>
  <c r="AC602" i="3"/>
  <c r="AB606" i="3" s="1"/>
  <c r="AD602" i="3"/>
  <c r="AD605" i="3" s="1"/>
  <c r="AE602" i="3"/>
  <c r="AD606" i="3" s="1"/>
  <c r="AF602" i="3"/>
  <c r="AE606" i="3" s="1"/>
  <c r="AG602" i="3"/>
  <c r="AG605" i="3" s="1"/>
  <c r="AH602" i="3"/>
  <c r="AG606" i="3" s="1"/>
  <c r="AI602" i="3"/>
  <c r="AH606" i="3" s="1"/>
  <c r="AJ602" i="3"/>
  <c r="AI606" i="3" s="1"/>
  <c r="AK602" i="3"/>
  <c r="AK605" i="3" s="1"/>
  <c r="AL602" i="3"/>
  <c r="AK606" i="3" s="1"/>
  <c r="AM602" i="3"/>
  <c r="AM605" i="3" s="1"/>
  <c r="AN602" i="3"/>
  <c r="AM606" i="3" s="1"/>
  <c r="AO602" i="3"/>
  <c r="AN606" i="3" s="1"/>
  <c r="AP602" i="3"/>
  <c r="AO606" i="3" s="1"/>
  <c r="W602" i="3"/>
  <c r="W605" i="3" s="1"/>
  <c r="X572" i="3"/>
  <c r="X575" i="3" s="1"/>
  <c r="Y572" i="3"/>
  <c r="X576" i="3" s="1"/>
  <c r="Z572" i="3"/>
  <c r="Y576" i="3" s="1"/>
  <c r="AA572" i="3"/>
  <c r="Z576" i="3" s="1"/>
  <c r="AB572" i="3"/>
  <c r="AB575" i="3" s="1"/>
  <c r="AC572" i="3"/>
  <c r="AB576" i="3" s="1"/>
  <c r="AD572" i="3"/>
  <c r="AE572" i="3"/>
  <c r="AE575" i="3" s="1"/>
  <c r="AF572" i="3"/>
  <c r="AE576" i="3" s="1"/>
  <c r="AG572" i="3"/>
  <c r="AF576" i="3" s="1"/>
  <c r="AH572" i="3"/>
  <c r="AI572" i="3"/>
  <c r="AH576" i="3" s="1"/>
  <c r="AJ572" i="3"/>
  <c r="AJ575" i="3" s="1"/>
  <c r="AK572" i="3"/>
  <c r="AJ576" i="3" s="1"/>
  <c r="AL572" i="3"/>
  <c r="AL575" i="3" s="1"/>
  <c r="AM572" i="3"/>
  <c r="AL576" i="3" s="1"/>
  <c r="AN572" i="3"/>
  <c r="AM576" i="3" s="1"/>
  <c r="AO572" i="3"/>
  <c r="AN576" i="3" s="1"/>
  <c r="AP572" i="3"/>
  <c r="AO576" i="3" s="1"/>
  <c r="W572" i="3"/>
  <c r="W575" i="3" s="1"/>
  <c r="X542" i="3"/>
  <c r="X545" i="3" s="1"/>
  <c r="Y542" i="3"/>
  <c r="X546" i="3" s="1"/>
  <c r="Z542" i="3"/>
  <c r="Y546" i="3" s="1"/>
  <c r="AA542" i="3"/>
  <c r="Z546" i="3" s="1"/>
  <c r="AB542" i="3"/>
  <c r="AA546" i="3" s="1"/>
  <c r="AC542" i="3"/>
  <c r="AB546" i="3" s="1"/>
  <c r="AD542" i="3"/>
  <c r="AC546" i="3" s="1"/>
  <c r="AE542" i="3"/>
  <c r="AD546" i="3" s="1"/>
  <c r="AF542" i="3"/>
  <c r="AE546" i="3" s="1"/>
  <c r="AG542" i="3"/>
  <c r="AH542" i="3"/>
  <c r="AG546" i="3" s="1"/>
  <c r="AI542" i="3"/>
  <c r="AI545" i="3" s="1"/>
  <c r="AJ542" i="3"/>
  <c r="AI546" i="3" s="1"/>
  <c r="AK542" i="3"/>
  <c r="AJ546" i="3" s="1"/>
  <c r="AL542" i="3"/>
  <c r="AK546" i="3" s="1"/>
  <c r="AM542" i="3"/>
  <c r="AM545" i="3" s="1"/>
  <c r="AN542" i="3"/>
  <c r="AM546" i="3" s="1"/>
  <c r="AO542" i="3"/>
  <c r="AP542" i="3"/>
  <c r="AO546" i="3" s="1"/>
  <c r="W542" i="3"/>
  <c r="W545" i="3" s="1"/>
  <c r="X512" i="3"/>
  <c r="X515" i="3" s="1"/>
  <c r="Y512" i="3"/>
  <c r="Y515" i="3" s="1"/>
  <c r="Z512" i="3"/>
  <c r="Y516" i="3" s="1"/>
  <c r="AA512" i="3"/>
  <c r="Z516" i="3" s="1"/>
  <c r="AB512" i="3"/>
  <c r="AB515" i="3" s="1"/>
  <c r="AC512" i="3"/>
  <c r="AB516" i="3" s="1"/>
  <c r="AD512" i="3"/>
  <c r="AC516" i="3" s="1"/>
  <c r="AE512" i="3"/>
  <c r="AF512" i="3"/>
  <c r="AF515" i="3" s="1"/>
  <c r="AG512" i="3"/>
  <c r="AF516" i="3" s="1"/>
  <c r="AH512" i="3"/>
  <c r="AH515" i="3" s="1"/>
  <c r="AI512" i="3"/>
  <c r="AI515" i="3" s="1"/>
  <c r="AJ512" i="3"/>
  <c r="AJ515" i="3" s="1"/>
  <c r="AK512" i="3"/>
  <c r="AK515" i="3" s="1"/>
  <c r="AL512" i="3"/>
  <c r="AK516" i="3" s="1"/>
  <c r="AM512" i="3"/>
  <c r="AM515" i="3" s="1"/>
  <c r="AN512" i="3"/>
  <c r="AN515" i="3" s="1"/>
  <c r="AO512" i="3"/>
  <c r="AN516" i="3" s="1"/>
  <c r="AP512" i="3"/>
  <c r="AO516" i="3" s="1"/>
  <c r="W512" i="3"/>
  <c r="W515" i="3" s="1"/>
  <c r="X482" i="3"/>
  <c r="Y482" i="3"/>
  <c r="X486" i="3" s="1"/>
  <c r="Z482" i="3"/>
  <c r="Y486" i="3" s="1"/>
  <c r="AA482" i="3"/>
  <c r="Z486" i="3" s="1"/>
  <c r="AB482" i="3"/>
  <c r="AA486" i="3" s="1"/>
  <c r="AC482" i="3"/>
  <c r="AB486" i="3" s="1"/>
  <c r="AD482" i="3"/>
  <c r="AD485" i="3" s="1"/>
  <c r="AE482" i="3"/>
  <c r="AD486" i="3" s="1"/>
  <c r="AF482" i="3"/>
  <c r="AE486" i="3" s="1"/>
  <c r="AG482" i="3"/>
  <c r="AF486" i="3" s="1"/>
  <c r="AH482" i="3"/>
  <c r="AH485" i="3" s="1"/>
  <c r="AI482" i="3"/>
  <c r="AH486" i="3" s="1"/>
  <c r="AJ482" i="3"/>
  <c r="AJ485" i="3" s="1"/>
  <c r="AK482" i="3"/>
  <c r="AJ486" i="3" s="1"/>
  <c r="AL482" i="3"/>
  <c r="AK486" i="3" s="1"/>
  <c r="AM482" i="3"/>
  <c r="AL486" i="3" s="1"/>
  <c r="AN482" i="3"/>
  <c r="AM486" i="3" s="1"/>
  <c r="AO482" i="3"/>
  <c r="AN486" i="3" s="1"/>
  <c r="AP482" i="3"/>
  <c r="AO486" i="3" s="1"/>
  <c r="W482" i="3"/>
  <c r="W485" i="3" s="1"/>
  <c r="X452" i="3"/>
  <c r="W456" i="3" s="1"/>
  <c r="Y452" i="3"/>
  <c r="X456" i="3" s="1"/>
  <c r="Z452" i="3"/>
  <c r="AA452" i="3"/>
  <c r="Z456" i="3" s="1"/>
  <c r="AB452" i="3"/>
  <c r="AB455" i="3" s="1"/>
  <c r="AC452" i="3"/>
  <c r="AB456" i="3" s="1"/>
  <c r="AD452" i="3"/>
  <c r="AC456" i="3" s="1"/>
  <c r="AE452" i="3"/>
  <c r="AD456" i="3" s="1"/>
  <c r="AF452" i="3"/>
  <c r="AG452" i="3"/>
  <c r="AF456" i="3" s="1"/>
  <c r="AH452" i="3"/>
  <c r="AH455" i="3" s="1"/>
  <c r="AI452" i="3"/>
  <c r="AI455" i="3" s="1"/>
  <c r="AJ452" i="3"/>
  <c r="AJ455" i="3" s="1"/>
  <c r="AK452" i="3"/>
  <c r="AK455" i="3" s="1"/>
  <c r="AL452" i="3"/>
  <c r="AK456" i="3" s="1"/>
  <c r="AM452" i="3"/>
  <c r="AM455" i="3" s="1"/>
  <c r="AN452" i="3"/>
  <c r="AN455" i="3" s="1"/>
  <c r="AO452" i="3"/>
  <c r="AN456" i="3" s="1"/>
  <c r="AP452" i="3"/>
  <c r="AP455" i="3" s="1"/>
  <c r="W452" i="3"/>
  <c r="W455" i="3" s="1"/>
  <c r="X422" i="3"/>
  <c r="W426" i="3" s="1"/>
  <c r="Y422" i="3"/>
  <c r="X426" i="3" s="1"/>
  <c r="Z422" i="3"/>
  <c r="Y426" i="3" s="1"/>
  <c r="AA422" i="3"/>
  <c r="Z426" i="3" s="1"/>
  <c r="AB422" i="3"/>
  <c r="AB425" i="3" s="1"/>
  <c r="AC422" i="3"/>
  <c r="AB426" i="3" s="1"/>
  <c r="AD422" i="3"/>
  <c r="AD425" i="3" s="1"/>
  <c r="AE422" i="3"/>
  <c r="AD426" i="3" s="1"/>
  <c r="AF422" i="3"/>
  <c r="AF425" i="3" s="1"/>
  <c r="AG422" i="3"/>
  <c r="AG425" i="3" s="1"/>
  <c r="AH422" i="3"/>
  <c r="AG426" i="3" s="1"/>
  <c r="AI422" i="3"/>
  <c r="AH426" i="3" s="1"/>
  <c r="AJ422" i="3"/>
  <c r="AI426" i="3" s="1"/>
  <c r="AK422" i="3"/>
  <c r="AK425" i="3" s="1"/>
  <c r="AL422" i="3"/>
  <c r="AK426" i="3" s="1"/>
  <c r="AM422" i="3"/>
  <c r="AN422" i="3"/>
  <c r="AM426" i="3" s="1"/>
  <c r="AO422" i="3"/>
  <c r="AO425" i="3" s="1"/>
  <c r="AP422" i="3"/>
  <c r="AO426" i="3" s="1"/>
  <c r="W422" i="3"/>
  <c r="W425" i="3" s="1"/>
  <c r="AF392" i="3"/>
  <c r="AE396" i="3" s="1"/>
  <c r="AG392" i="3"/>
  <c r="AF396" i="3" s="1"/>
  <c r="AH392" i="3"/>
  <c r="AH395" i="3" s="1"/>
  <c r="AI392" i="3"/>
  <c r="AH396" i="3" s="1"/>
  <c r="AJ392" i="3"/>
  <c r="AJ395" i="3" s="1"/>
  <c r="AK392" i="3"/>
  <c r="AJ396" i="3" s="1"/>
  <c r="AL392" i="3"/>
  <c r="AL395" i="3" s="1"/>
  <c r="AM392" i="3"/>
  <c r="AL396" i="3" s="1"/>
  <c r="AN392" i="3"/>
  <c r="AN395" i="3" s="1"/>
  <c r="AO392" i="3"/>
  <c r="AN396" i="3" s="1"/>
  <c r="AP392" i="3"/>
  <c r="AP395" i="3" s="1"/>
  <c r="X392" i="3"/>
  <c r="W396" i="3" s="1"/>
  <c r="Y392" i="3"/>
  <c r="Y395" i="3" s="1"/>
  <c r="Z392" i="3"/>
  <c r="Y396" i="3" s="1"/>
  <c r="AA392" i="3"/>
  <c r="Z396" i="3" s="1"/>
  <c r="AB392" i="3"/>
  <c r="AA396" i="3" s="1"/>
  <c r="AC392" i="3"/>
  <c r="AC395" i="3" s="1"/>
  <c r="AD392" i="3"/>
  <c r="AC396" i="3" s="1"/>
  <c r="AE392" i="3"/>
  <c r="AE395" i="3" s="1"/>
  <c r="W392" i="3"/>
  <c r="W395" i="3" s="1"/>
  <c r="X362" i="3"/>
  <c r="W366" i="3" s="1"/>
  <c r="Y362" i="3"/>
  <c r="Y365" i="3" s="1"/>
  <c r="Z362" i="3"/>
  <c r="Y366" i="3" s="1"/>
  <c r="AA362" i="3"/>
  <c r="Z366" i="3" s="1"/>
  <c r="AB362" i="3"/>
  <c r="AA366" i="3" s="1"/>
  <c r="AC362" i="3"/>
  <c r="AC365" i="3" s="1"/>
  <c r="AD362" i="3"/>
  <c r="AC366" i="3" s="1"/>
  <c r="AE362" i="3"/>
  <c r="AE365" i="3" s="1"/>
  <c r="AF362" i="3"/>
  <c r="AE366" i="3" s="1"/>
  <c r="AG362" i="3"/>
  <c r="AF366" i="3" s="1"/>
  <c r="AH362" i="3"/>
  <c r="AI362" i="3"/>
  <c r="AH366" i="3" s="1"/>
  <c r="AJ362" i="3"/>
  <c r="AJ365" i="3" s="1"/>
  <c r="AK362" i="3"/>
  <c r="AK365" i="3" s="1"/>
  <c r="AL362" i="3"/>
  <c r="AM362" i="3"/>
  <c r="AL366" i="3" s="1"/>
  <c r="AN362" i="3"/>
  <c r="AO362" i="3"/>
  <c r="AN366" i="3" s="1"/>
  <c r="AP362" i="3"/>
  <c r="AP365" i="3" s="1"/>
  <c r="W362" i="3"/>
  <c r="W365" i="3" s="1"/>
  <c r="X332" i="3"/>
  <c r="W336" i="3" s="1"/>
  <c r="Y332" i="3"/>
  <c r="Z332" i="3"/>
  <c r="Z335" i="3" s="1"/>
  <c r="AA332" i="3"/>
  <c r="AA335" i="3" s="1"/>
  <c r="AB332" i="3"/>
  <c r="AA336" i="3" s="1"/>
  <c r="AC332" i="3"/>
  <c r="AB336" i="3" s="1"/>
  <c r="AD332" i="3"/>
  <c r="AC336" i="3" s="1"/>
  <c r="AE332" i="3"/>
  <c r="AD336" i="3" s="1"/>
  <c r="AF332" i="3"/>
  <c r="AE336" i="3" s="1"/>
  <c r="AG332" i="3"/>
  <c r="AG335" i="3" s="1"/>
  <c r="AH332" i="3"/>
  <c r="AG336" i="3" s="1"/>
  <c r="AI332" i="3"/>
  <c r="AI335" i="3" s="1"/>
  <c r="AJ332" i="3"/>
  <c r="AK332" i="3"/>
  <c r="AK335" i="3" s="1"/>
  <c r="AL332" i="3"/>
  <c r="AL335" i="3" s="1"/>
  <c r="AM332" i="3"/>
  <c r="AM335" i="3" s="1"/>
  <c r="AN332" i="3"/>
  <c r="AM336" i="3" s="1"/>
  <c r="AO332" i="3"/>
  <c r="AO335" i="3" s="1"/>
  <c r="AP332" i="3"/>
  <c r="AO336" i="3" s="1"/>
  <c r="W332" i="3"/>
  <c r="W335" i="3" s="1"/>
  <c r="X302" i="3"/>
  <c r="W306" i="3" s="1"/>
  <c r="Y302" i="3"/>
  <c r="X306" i="3" s="1"/>
  <c r="Z302" i="3"/>
  <c r="Y306" i="3" s="1"/>
  <c r="AA302" i="3"/>
  <c r="Z306" i="3" s="1"/>
  <c r="AB302" i="3"/>
  <c r="AA306" i="3" s="1"/>
  <c r="AC302" i="3"/>
  <c r="AD302" i="3"/>
  <c r="AD305" i="3" s="1"/>
  <c r="AE302" i="3"/>
  <c r="AD306" i="3" s="1"/>
  <c r="AF302" i="3"/>
  <c r="AE306" i="3" s="1"/>
  <c r="AG302" i="3"/>
  <c r="AF306" i="3" s="1"/>
  <c r="AH302" i="3"/>
  <c r="AG306" i="3" s="1"/>
  <c r="AI302" i="3"/>
  <c r="AH306" i="3" s="1"/>
  <c r="AJ302" i="3"/>
  <c r="AK302" i="3"/>
  <c r="AJ306" i="3" s="1"/>
  <c r="AL302" i="3"/>
  <c r="AK306" i="3" s="1"/>
  <c r="AM302" i="3"/>
  <c r="AL306" i="3" s="1"/>
  <c r="AN302" i="3"/>
  <c r="AO302" i="3"/>
  <c r="AO305" i="3" s="1"/>
  <c r="AP302" i="3"/>
  <c r="AO306" i="3" s="1"/>
  <c r="W302" i="3"/>
  <c r="W305" i="3" s="1"/>
  <c r="AL272" i="3"/>
  <c r="AK276" i="3" s="1"/>
  <c r="AM272" i="3"/>
  <c r="AN272" i="3"/>
  <c r="AN275" i="3" s="1"/>
  <c r="AO272" i="3"/>
  <c r="AN276" i="3" s="1"/>
  <c r="AP272" i="3"/>
  <c r="AP275" i="3" s="1"/>
  <c r="AL242" i="3"/>
  <c r="AL245" i="3" s="1"/>
  <c r="AM242" i="3"/>
  <c r="AL246" i="3" s="1"/>
  <c r="AN242" i="3"/>
  <c r="AN245" i="3" s="1"/>
  <c r="AO242" i="3"/>
  <c r="AN246" i="3" s="1"/>
  <c r="AP242" i="3"/>
  <c r="AP245" i="3" s="1"/>
  <c r="AL212" i="3"/>
  <c r="AL215" i="3" s="1"/>
  <c r="AM212" i="3"/>
  <c r="AM215" i="3" s="1"/>
  <c r="AN212" i="3"/>
  <c r="AN215" i="3" s="1"/>
  <c r="AO212" i="3"/>
  <c r="AN216" i="3" s="1"/>
  <c r="AP212" i="3"/>
  <c r="AP215" i="3" s="1"/>
  <c r="AL182" i="3"/>
  <c r="AL185" i="3" s="1"/>
  <c r="AM182" i="3"/>
  <c r="AM185" i="3" s="1"/>
  <c r="AN182" i="3"/>
  <c r="AM186" i="3" s="1"/>
  <c r="AO182" i="3"/>
  <c r="AO185" i="3" s="1"/>
  <c r="AP182" i="3"/>
  <c r="AO186" i="3" s="1"/>
  <c r="AP618" i="3"/>
  <c r="AP616" i="3"/>
  <c r="AO616" i="3"/>
  <c r="AN616" i="3"/>
  <c r="AM616" i="3"/>
  <c r="AL616" i="3"/>
  <c r="AK616" i="3"/>
  <c r="AJ616" i="3"/>
  <c r="AI616" i="3"/>
  <c r="AH616" i="3"/>
  <c r="AG616" i="3"/>
  <c r="AF616" i="3"/>
  <c r="AE616" i="3"/>
  <c r="AD616" i="3"/>
  <c r="AC616" i="3"/>
  <c r="AB616" i="3"/>
  <c r="AA616" i="3"/>
  <c r="Z616" i="3"/>
  <c r="Y616" i="3"/>
  <c r="X616" i="3"/>
  <c r="W616" i="3"/>
  <c r="AP615" i="3"/>
  <c r="AO615" i="3"/>
  <c r="AN615" i="3"/>
  <c r="AM615" i="3"/>
  <c r="AL615" i="3"/>
  <c r="AK615" i="3"/>
  <c r="AJ615" i="3"/>
  <c r="AI615" i="3"/>
  <c r="AH615" i="3"/>
  <c r="AG615" i="3"/>
  <c r="AF615" i="3"/>
  <c r="AE615" i="3"/>
  <c r="AD615" i="3"/>
  <c r="AC615" i="3"/>
  <c r="AB615" i="3"/>
  <c r="AA615" i="3"/>
  <c r="Z615" i="3"/>
  <c r="Y615" i="3"/>
  <c r="X615" i="3"/>
  <c r="W615" i="3"/>
  <c r="AP606" i="3"/>
  <c r="AP588" i="3"/>
  <c r="AP586" i="3"/>
  <c r="AO586" i="3"/>
  <c r="AN586" i="3"/>
  <c r="AM586" i="3"/>
  <c r="AL586" i="3"/>
  <c r="AK586" i="3"/>
  <c r="AJ586" i="3"/>
  <c r="AI586" i="3"/>
  <c r="AH586" i="3"/>
  <c r="AG586" i="3"/>
  <c r="AF586" i="3"/>
  <c r="AE586" i="3"/>
  <c r="AD586" i="3"/>
  <c r="AC586" i="3"/>
  <c r="AB586" i="3"/>
  <c r="AA586" i="3"/>
  <c r="Z586" i="3"/>
  <c r="Y586" i="3"/>
  <c r="X586" i="3"/>
  <c r="W586" i="3"/>
  <c r="AP585" i="3"/>
  <c r="AO585" i="3"/>
  <c r="AN585" i="3"/>
  <c r="AM585" i="3"/>
  <c r="AL585" i="3"/>
  <c r="AK585" i="3"/>
  <c r="AJ585" i="3"/>
  <c r="AI585" i="3"/>
  <c r="AH585" i="3"/>
  <c r="AG585" i="3"/>
  <c r="AF585" i="3"/>
  <c r="AE585" i="3"/>
  <c r="AD585" i="3"/>
  <c r="AC585" i="3"/>
  <c r="AB585" i="3"/>
  <c r="AA585" i="3"/>
  <c r="Z585" i="3"/>
  <c r="Y585" i="3"/>
  <c r="X585" i="3"/>
  <c r="W585" i="3"/>
  <c r="AP576" i="3"/>
  <c r="AP558" i="3"/>
  <c r="AP556" i="3"/>
  <c r="AO556" i="3"/>
  <c r="AN556" i="3"/>
  <c r="AM556" i="3"/>
  <c r="AL556" i="3"/>
  <c r="AK556" i="3"/>
  <c r="AJ556" i="3"/>
  <c r="AI556" i="3"/>
  <c r="AH556" i="3"/>
  <c r="AG556" i="3"/>
  <c r="AF556" i="3"/>
  <c r="AE556" i="3"/>
  <c r="AD556" i="3"/>
  <c r="AC556" i="3"/>
  <c r="AB556" i="3"/>
  <c r="AA556" i="3"/>
  <c r="Z556" i="3"/>
  <c r="Y556" i="3"/>
  <c r="X556" i="3"/>
  <c r="W556" i="3"/>
  <c r="AP555" i="3"/>
  <c r="AO555" i="3"/>
  <c r="AN555" i="3"/>
  <c r="AM555" i="3"/>
  <c r="AL555" i="3"/>
  <c r="AK555" i="3"/>
  <c r="AJ555" i="3"/>
  <c r="AI555" i="3"/>
  <c r="AH555" i="3"/>
  <c r="AG555" i="3"/>
  <c r="AF555" i="3"/>
  <c r="AE555" i="3"/>
  <c r="AD555" i="3"/>
  <c r="AC555" i="3"/>
  <c r="AB555" i="3"/>
  <c r="AA555" i="3"/>
  <c r="Z555" i="3"/>
  <c r="Y555" i="3"/>
  <c r="X555" i="3"/>
  <c r="W555" i="3"/>
  <c r="AP546" i="3"/>
  <c r="AP528" i="3"/>
  <c r="AP526" i="3"/>
  <c r="AO526" i="3"/>
  <c r="AN526" i="3"/>
  <c r="AM526" i="3"/>
  <c r="AL526" i="3"/>
  <c r="AK526" i="3"/>
  <c r="AJ526" i="3"/>
  <c r="AI526" i="3"/>
  <c r="AH526" i="3"/>
  <c r="AG526" i="3"/>
  <c r="AF526" i="3"/>
  <c r="AE526" i="3"/>
  <c r="AD526" i="3"/>
  <c r="AC526" i="3"/>
  <c r="AB526" i="3"/>
  <c r="AA526" i="3"/>
  <c r="Z526" i="3"/>
  <c r="Y526" i="3"/>
  <c r="X526" i="3"/>
  <c r="W526" i="3"/>
  <c r="AP525" i="3"/>
  <c r="AO525" i="3"/>
  <c r="AN525" i="3"/>
  <c r="AM525" i="3"/>
  <c r="AL525" i="3"/>
  <c r="AK525" i="3"/>
  <c r="AJ525" i="3"/>
  <c r="AI525" i="3"/>
  <c r="AH525" i="3"/>
  <c r="AG525" i="3"/>
  <c r="AF525" i="3"/>
  <c r="AE525" i="3"/>
  <c r="AD525" i="3"/>
  <c r="AC525" i="3"/>
  <c r="AB525" i="3"/>
  <c r="AA525" i="3"/>
  <c r="Z525" i="3"/>
  <c r="Y525" i="3"/>
  <c r="X525" i="3"/>
  <c r="W525" i="3"/>
  <c r="AP516" i="3"/>
  <c r="AP498" i="3"/>
  <c r="AP496" i="3"/>
  <c r="AO496" i="3"/>
  <c r="AN496" i="3"/>
  <c r="AM496" i="3"/>
  <c r="AL496" i="3"/>
  <c r="AK496" i="3"/>
  <c r="AJ496" i="3"/>
  <c r="AI496" i="3"/>
  <c r="AH496" i="3"/>
  <c r="AG496" i="3"/>
  <c r="AF496" i="3"/>
  <c r="AE496" i="3"/>
  <c r="AD496" i="3"/>
  <c r="AC496" i="3"/>
  <c r="AB496" i="3"/>
  <c r="AA496" i="3"/>
  <c r="Z496" i="3"/>
  <c r="Y496" i="3"/>
  <c r="X496" i="3"/>
  <c r="W496" i="3"/>
  <c r="AP495" i="3"/>
  <c r="AO495" i="3"/>
  <c r="AN495" i="3"/>
  <c r="AM495" i="3"/>
  <c r="AL495" i="3"/>
  <c r="AK495" i="3"/>
  <c r="AJ495" i="3"/>
  <c r="AI495" i="3"/>
  <c r="AH495" i="3"/>
  <c r="AG495" i="3"/>
  <c r="AF495" i="3"/>
  <c r="AE495" i="3"/>
  <c r="AD495" i="3"/>
  <c r="AC495" i="3"/>
  <c r="AB495" i="3"/>
  <c r="AA495" i="3"/>
  <c r="Z495" i="3"/>
  <c r="Y495" i="3"/>
  <c r="X495" i="3"/>
  <c r="W495" i="3"/>
  <c r="AP486" i="3"/>
  <c r="AP468" i="3"/>
  <c r="AP466" i="3"/>
  <c r="AO466" i="3"/>
  <c r="AN466" i="3"/>
  <c r="AM466" i="3"/>
  <c r="AL466" i="3"/>
  <c r="AK466" i="3"/>
  <c r="AJ466" i="3"/>
  <c r="AI466" i="3"/>
  <c r="AH466" i="3"/>
  <c r="AG466" i="3"/>
  <c r="AF466" i="3"/>
  <c r="AE466" i="3"/>
  <c r="AD466" i="3"/>
  <c r="AC466" i="3"/>
  <c r="AB466" i="3"/>
  <c r="AA466" i="3"/>
  <c r="Z466" i="3"/>
  <c r="Y466" i="3"/>
  <c r="X466" i="3"/>
  <c r="W466" i="3"/>
  <c r="AP465" i="3"/>
  <c r="AO465" i="3"/>
  <c r="AN465" i="3"/>
  <c r="AM465" i="3"/>
  <c r="AL465" i="3"/>
  <c r="AK465" i="3"/>
  <c r="AJ465" i="3"/>
  <c r="AI465" i="3"/>
  <c r="AH465" i="3"/>
  <c r="AG465" i="3"/>
  <c r="AF465" i="3"/>
  <c r="AE465" i="3"/>
  <c r="AD465" i="3"/>
  <c r="AC465" i="3"/>
  <c r="AB465" i="3"/>
  <c r="AA465" i="3"/>
  <c r="Z465" i="3"/>
  <c r="Y465" i="3"/>
  <c r="X465" i="3"/>
  <c r="W465" i="3"/>
  <c r="AP456" i="3"/>
  <c r="AP438" i="3"/>
  <c r="AP436" i="3"/>
  <c r="AO436" i="3"/>
  <c r="AN436" i="3"/>
  <c r="AM436" i="3"/>
  <c r="AL436" i="3"/>
  <c r="AK436" i="3"/>
  <c r="AJ436" i="3"/>
  <c r="AI436" i="3"/>
  <c r="AH436" i="3"/>
  <c r="AG436" i="3"/>
  <c r="AF436" i="3"/>
  <c r="AE436" i="3"/>
  <c r="AD436" i="3"/>
  <c r="AC436" i="3"/>
  <c r="AB436" i="3"/>
  <c r="AA436" i="3"/>
  <c r="Z436" i="3"/>
  <c r="Y436" i="3"/>
  <c r="X436" i="3"/>
  <c r="W436" i="3"/>
  <c r="AP435" i="3"/>
  <c r="AO435" i="3"/>
  <c r="AN435" i="3"/>
  <c r="AM435" i="3"/>
  <c r="AL435" i="3"/>
  <c r="AK435" i="3"/>
  <c r="AJ435" i="3"/>
  <c r="AI435" i="3"/>
  <c r="AH435" i="3"/>
  <c r="AG435" i="3"/>
  <c r="AF435" i="3"/>
  <c r="AE435" i="3"/>
  <c r="AD435" i="3"/>
  <c r="AC435" i="3"/>
  <c r="AB435" i="3"/>
  <c r="AA435" i="3"/>
  <c r="Z435" i="3"/>
  <c r="Y435" i="3"/>
  <c r="X435" i="3"/>
  <c r="W435" i="3"/>
  <c r="AP426" i="3"/>
  <c r="AP408" i="3"/>
  <c r="AP406" i="3"/>
  <c r="AO406" i="3"/>
  <c r="AN406" i="3"/>
  <c r="AM406" i="3"/>
  <c r="AL406" i="3"/>
  <c r="AK406" i="3"/>
  <c r="AJ406" i="3"/>
  <c r="AI406" i="3"/>
  <c r="AH406" i="3"/>
  <c r="AG406" i="3"/>
  <c r="AF406" i="3"/>
  <c r="AE406" i="3"/>
  <c r="AD406" i="3"/>
  <c r="AC406" i="3"/>
  <c r="AB406" i="3"/>
  <c r="AA406" i="3"/>
  <c r="Z406" i="3"/>
  <c r="Y406" i="3"/>
  <c r="X406" i="3"/>
  <c r="W406" i="3"/>
  <c r="AP405" i="3"/>
  <c r="AO405" i="3"/>
  <c r="AN405" i="3"/>
  <c r="AM405" i="3"/>
  <c r="AL405" i="3"/>
  <c r="AK405" i="3"/>
  <c r="AJ405" i="3"/>
  <c r="AI405" i="3"/>
  <c r="AH405" i="3"/>
  <c r="AG405" i="3"/>
  <c r="AF405" i="3"/>
  <c r="AE405" i="3"/>
  <c r="AD405" i="3"/>
  <c r="AC405" i="3"/>
  <c r="AB405" i="3"/>
  <c r="AA405" i="3"/>
  <c r="Z405" i="3"/>
  <c r="Y405" i="3"/>
  <c r="X405" i="3"/>
  <c r="W405" i="3"/>
  <c r="AP396" i="3"/>
  <c r="AP378" i="3"/>
  <c r="AP376" i="3"/>
  <c r="AO376" i="3"/>
  <c r="AN376" i="3"/>
  <c r="AM376" i="3"/>
  <c r="AL376" i="3"/>
  <c r="AK376" i="3"/>
  <c r="AJ376" i="3"/>
  <c r="AI376" i="3"/>
  <c r="AH376" i="3"/>
  <c r="AG376" i="3"/>
  <c r="AF376" i="3"/>
  <c r="AE376" i="3"/>
  <c r="AD376" i="3"/>
  <c r="AC376" i="3"/>
  <c r="AB376" i="3"/>
  <c r="AA376" i="3"/>
  <c r="Z376" i="3"/>
  <c r="Y376" i="3"/>
  <c r="X376" i="3"/>
  <c r="W376" i="3"/>
  <c r="AP375" i="3"/>
  <c r="AO375" i="3"/>
  <c r="AN375" i="3"/>
  <c r="AM375" i="3"/>
  <c r="AL375" i="3"/>
  <c r="AK375" i="3"/>
  <c r="AJ375" i="3"/>
  <c r="AI375" i="3"/>
  <c r="AH375" i="3"/>
  <c r="AG375" i="3"/>
  <c r="AF375" i="3"/>
  <c r="AE375" i="3"/>
  <c r="AD375" i="3"/>
  <c r="AC375" i="3"/>
  <c r="AB375" i="3"/>
  <c r="AA375" i="3"/>
  <c r="Z375" i="3"/>
  <c r="Y375" i="3"/>
  <c r="X375" i="3"/>
  <c r="W375" i="3"/>
  <c r="AP366" i="3"/>
  <c r="AP348" i="3"/>
  <c r="AP346" i="3"/>
  <c r="AO346" i="3"/>
  <c r="AN346" i="3"/>
  <c r="AM346" i="3"/>
  <c r="AL346" i="3"/>
  <c r="AK346" i="3"/>
  <c r="AJ346" i="3"/>
  <c r="AI346" i="3"/>
  <c r="AH346" i="3"/>
  <c r="AG346" i="3"/>
  <c r="AF346" i="3"/>
  <c r="AE346" i="3"/>
  <c r="AD346" i="3"/>
  <c r="AC346" i="3"/>
  <c r="AB346" i="3"/>
  <c r="AA346" i="3"/>
  <c r="Z346" i="3"/>
  <c r="Y346" i="3"/>
  <c r="X346" i="3"/>
  <c r="AP345" i="3"/>
  <c r="AO345" i="3"/>
  <c r="AN345" i="3"/>
  <c r="AM345" i="3"/>
  <c r="AL345" i="3"/>
  <c r="AK345" i="3"/>
  <c r="AJ345" i="3"/>
  <c r="AI345" i="3"/>
  <c r="AH345" i="3"/>
  <c r="AG345" i="3"/>
  <c r="AF345" i="3"/>
  <c r="AE345" i="3"/>
  <c r="AD345" i="3"/>
  <c r="AC345" i="3"/>
  <c r="AB345" i="3"/>
  <c r="AA345" i="3"/>
  <c r="Z345" i="3"/>
  <c r="Y345" i="3"/>
  <c r="X345" i="3"/>
  <c r="W345" i="3"/>
  <c r="AP336" i="3"/>
  <c r="AP318" i="3"/>
  <c r="AP316" i="3"/>
  <c r="AO316" i="3"/>
  <c r="AN316" i="3"/>
  <c r="AM316" i="3"/>
  <c r="AL316" i="3"/>
  <c r="AK316" i="3"/>
  <c r="AJ316" i="3"/>
  <c r="AI316" i="3"/>
  <c r="AH316" i="3"/>
  <c r="AG316" i="3"/>
  <c r="AF316" i="3"/>
  <c r="AE316" i="3"/>
  <c r="AD316" i="3"/>
  <c r="AC316" i="3"/>
  <c r="AB316" i="3"/>
  <c r="AA316" i="3"/>
  <c r="Z316" i="3"/>
  <c r="Y316" i="3"/>
  <c r="X316" i="3"/>
  <c r="W316" i="3"/>
  <c r="AP315" i="3"/>
  <c r="AO315" i="3"/>
  <c r="AN315" i="3"/>
  <c r="AM315" i="3"/>
  <c r="AL315" i="3"/>
  <c r="AK315" i="3"/>
  <c r="AJ315" i="3"/>
  <c r="AI315" i="3"/>
  <c r="AH315" i="3"/>
  <c r="AG315" i="3"/>
  <c r="AF315" i="3"/>
  <c r="AE315" i="3"/>
  <c r="AD315" i="3"/>
  <c r="AC315" i="3"/>
  <c r="AB315" i="3"/>
  <c r="AA315" i="3"/>
  <c r="Z315" i="3"/>
  <c r="Y315" i="3"/>
  <c r="X315" i="3"/>
  <c r="W315" i="3"/>
  <c r="AP306" i="3"/>
  <c r="AP288" i="3"/>
  <c r="AP286" i="3"/>
  <c r="AO286" i="3"/>
  <c r="AN286" i="3"/>
  <c r="AM286" i="3"/>
  <c r="AL286" i="3"/>
  <c r="AK286" i="3"/>
  <c r="AJ286" i="3"/>
  <c r="AI286" i="3"/>
  <c r="AH286" i="3"/>
  <c r="AG286" i="3"/>
  <c r="AF286" i="3"/>
  <c r="AE286" i="3"/>
  <c r="AD286" i="3"/>
  <c r="AC286" i="3"/>
  <c r="AB286" i="3"/>
  <c r="AA286" i="3"/>
  <c r="Z286" i="3"/>
  <c r="Y286" i="3"/>
  <c r="X286" i="3"/>
  <c r="W286" i="3"/>
  <c r="AP285" i="3"/>
  <c r="AO285" i="3"/>
  <c r="AN285" i="3"/>
  <c r="AM285" i="3"/>
  <c r="AL285" i="3"/>
  <c r="AK285" i="3"/>
  <c r="AJ285" i="3"/>
  <c r="AI285" i="3"/>
  <c r="AH285" i="3"/>
  <c r="AG285" i="3"/>
  <c r="AF285" i="3"/>
  <c r="AE285" i="3"/>
  <c r="AD285" i="3"/>
  <c r="AC285" i="3"/>
  <c r="AB285" i="3"/>
  <c r="AA285" i="3"/>
  <c r="Z285" i="3"/>
  <c r="Y285" i="3"/>
  <c r="X285" i="3"/>
  <c r="W285" i="3"/>
  <c r="AP276" i="3"/>
  <c r="AP258" i="3"/>
  <c r="AP256" i="3"/>
  <c r="AO256" i="3"/>
  <c r="AN256" i="3"/>
  <c r="AM256" i="3"/>
  <c r="AL256" i="3"/>
  <c r="AK256" i="3"/>
  <c r="AJ256" i="3"/>
  <c r="AI256" i="3"/>
  <c r="AH256" i="3"/>
  <c r="AG256" i="3"/>
  <c r="AF256" i="3"/>
  <c r="AE256" i="3"/>
  <c r="AD256" i="3"/>
  <c r="AC256" i="3"/>
  <c r="AB256" i="3"/>
  <c r="AA256" i="3"/>
  <c r="Z256" i="3"/>
  <c r="Y256" i="3"/>
  <c r="X256" i="3"/>
  <c r="W256" i="3"/>
  <c r="AP255" i="3"/>
  <c r="AO255" i="3"/>
  <c r="AN255" i="3"/>
  <c r="AM255" i="3"/>
  <c r="AL255" i="3"/>
  <c r="AK255" i="3"/>
  <c r="AJ255" i="3"/>
  <c r="AI255" i="3"/>
  <c r="AH255" i="3"/>
  <c r="AG255" i="3"/>
  <c r="AF255" i="3"/>
  <c r="AE255" i="3"/>
  <c r="AD255" i="3"/>
  <c r="AC255" i="3"/>
  <c r="AB255" i="3"/>
  <c r="AA255" i="3"/>
  <c r="Z255" i="3"/>
  <c r="Y255" i="3"/>
  <c r="X255" i="3"/>
  <c r="W255" i="3"/>
  <c r="AP246" i="3"/>
  <c r="AP228" i="3"/>
  <c r="AP226" i="3"/>
  <c r="AO226" i="3"/>
  <c r="AN226" i="3"/>
  <c r="AM226" i="3"/>
  <c r="AL226" i="3"/>
  <c r="AK226" i="3"/>
  <c r="AJ226" i="3"/>
  <c r="AI226" i="3"/>
  <c r="AH226" i="3"/>
  <c r="AG226" i="3"/>
  <c r="AF226" i="3"/>
  <c r="AE226" i="3"/>
  <c r="AD226" i="3"/>
  <c r="AC226" i="3"/>
  <c r="AB226" i="3"/>
  <c r="AA226" i="3"/>
  <c r="Z226" i="3"/>
  <c r="Y226" i="3"/>
  <c r="X226" i="3"/>
  <c r="W226" i="3"/>
  <c r="AP225" i="3"/>
  <c r="AO225" i="3"/>
  <c r="AN225" i="3"/>
  <c r="AM225" i="3"/>
  <c r="AL225" i="3"/>
  <c r="AK225" i="3"/>
  <c r="AJ225" i="3"/>
  <c r="AI225" i="3"/>
  <c r="AH225" i="3"/>
  <c r="AG225" i="3"/>
  <c r="AF225" i="3"/>
  <c r="AE225" i="3"/>
  <c r="AD225" i="3"/>
  <c r="AC225" i="3"/>
  <c r="AB225" i="3"/>
  <c r="AA225" i="3"/>
  <c r="Z225" i="3"/>
  <c r="Y225" i="3"/>
  <c r="X225" i="3"/>
  <c r="W225" i="3"/>
  <c r="AP216" i="3"/>
  <c r="AP198" i="3"/>
  <c r="AP196" i="3"/>
  <c r="AO196" i="3"/>
  <c r="AN196" i="3"/>
  <c r="AM196" i="3"/>
  <c r="AL196" i="3"/>
  <c r="AK196" i="3"/>
  <c r="AJ196" i="3"/>
  <c r="AI196" i="3"/>
  <c r="AH196" i="3"/>
  <c r="AG196" i="3"/>
  <c r="AF196" i="3"/>
  <c r="AE196" i="3"/>
  <c r="AD196" i="3"/>
  <c r="AC196" i="3"/>
  <c r="AB196" i="3"/>
  <c r="AA196" i="3"/>
  <c r="Z196" i="3"/>
  <c r="Y196" i="3"/>
  <c r="X196" i="3"/>
  <c r="W196" i="3"/>
  <c r="AP195" i="3"/>
  <c r="AO195" i="3"/>
  <c r="AN195" i="3"/>
  <c r="AM195" i="3"/>
  <c r="AL195" i="3"/>
  <c r="AK195" i="3"/>
  <c r="AJ195" i="3"/>
  <c r="AI195" i="3"/>
  <c r="AH195" i="3"/>
  <c r="AG195" i="3"/>
  <c r="AF195" i="3"/>
  <c r="AE195" i="3"/>
  <c r="AD195" i="3"/>
  <c r="AC195" i="3"/>
  <c r="AB195" i="3"/>
  <c r="AA195" i="3"/>
  <c r="Z195" i="3"/>
  <c r="Y195" i="3"/>
  <c r="X195" i="3"/>
  <c r="W195" i="3"/>
  <c r="AP186" i="3"/>
  <c r="AP168" i="3"/>
  <c r="AL166" i="3"/>
  <c r="AM166" i="3"/>
  <c r="AN166" i="3"/>
  <c r="AO166" i="3"/>
  <c r="AP166" i="3"/>
  <c r="AL165" i="3"/>
  <c r="AM165" i="3"/>
  <c r="AN165" i="3"/>
  <c r="AO165" i="3"/>
  <c r="AP165" i="3"/>
  <c r="AD165" i="3"/>
  <c r="W166" i="3"/>
  <c r="W165" i="3"/>
  <c r="AP156" i="3"/>
  <c r="AL152" i="3"/>
  <c r="AK156" i="3" s="1"/>
  <c r="AM152" i="3"/>
  <c r="AL156" i="3" s="1"/>
  <c r="AN152" i="3"/>
  <c r="AO152" i="3"/>
  <c r="AN156" i="3" s="1"/>
  <c r="AP152" i="3"/>
  <c r="AP155" i="3" s="1"/>
  <c r="BD45" i="2"/>
  <c r="CB45" i="2" s="1"/>
  <c r="BC45" i="2"/>
  <c r="CA45" i="2" s="1"/>
  <c r="BB45" i="2"/>
  <c r="BZ45" i="2" s="1"/>
  <c r="C12" i="3"/>
  <c r="AN75" i="2" s="1"/>
  <c r="C13" i="3"/>
  <c r="C14" i="3"/>
  <c r="D33" i="3" s="1"/>
  <c r="V603" i="3" s="1"/>
  <c r="B12" i="3"/>
  <c r="AN35" i="2" s="1"/>
  <c r="B13" i="3"/>
  <c r="AN40" i="2" s="1"/>
  <c r="B14" i="3"/>
  <c r="D25" i="3" s="1"/>
  <c r="V363" i="3" s="1"/>
  <c r="AP45" i="2" s="1"/>
  <c r="BN45" i="2" s="1"/>
  <c r="B11" i="3"/>
  <c r="D22" i="3" s="1"/>
  <c r="V273" i="3" s="1"/>
  <c r="C191" i="2"/>
  <c r="Q191" i="2" s="1"/>
  <c r="E67" i="3"/>
  <c r="E68" i="3"/>
  <c r="E64" i="3"/>
  <c r="E65" i="3"/>
  <c r="AT50" i="2"/>
  <c r="BR50" i="2" s="1"/>
  <c r="AU50" i="2"/>
  <c r="BS50" i="2" s="1"/>
  <c r="AV50" i="2"/>
  <c r="BT50" i="2" s="1"/>
  <c r="AW50" i="2"/>
  <c r="BU50" i="2" s="1"/>
  <c r="AX50" i="2"/>
  <c r="BV50" i="2" s="1"/>
  <c r="AY50" i="2"/>
  <c r="BW50" i="2" s="1"/>
  <c r="AZ50" i="2"/>
  <c r="BX50" i="2" s="1"/>
  <c r="BA50" i="2"/>
  <c r="BY50" i="2" s="1"/>
  <c r="BB50" i="2"/>
  <c r="BZ50" i="2" s="1"/>
  <c r="BC50" i="2"/>
  <c r="CA50" i="2" s="1"/>
  <c r="BD50" i="2"/>
  <c r="CB50" i="2" s="1"/>
  <c r="AT35" i="2"/>
  <c r="BR35" i="2" s="1"/>
  <c r="AU35" i="2"/>
  <c r="BS35" i="2" s="1"/>
  <c r="AV35" i="2"/>
  <c r="BT35" i="2" s="1"/>
  <c r="AW35" i="2"/>
  <c r="BU35" i="2" s="1"/>
  <c r="AX35" i="2"/>
  <c r="BV35" i="2" s="1"/>
  <c r="AY35" i="2"/>
  <c r="BW35" i="2" s="1"/>
  <c r="AZ35" i="2"/>
  <c r="BX35" i="2" s="1"/>
  <c r="BA35" i="2"/>
  <c r="BY35" i="2" s="1"/>
  <c r="BB35" i="2"/>
  <c r="BZ35" i="2" s="1"/>
  <c r="BC35" i="2"/>
  <c r="CA35" i="2" s="1"/>
  <c r="BD35" i="2"/>
  <c r="CB35" i="2" s="1"/>
  <c r="W272" i="3"/>
  <c r="W275" i="3" s="1"/>
  <c r="X272" i="3"/>
  <c r="W276" i="3" s="1"/>
  <c r="Y272" i="3"/>
  <c r="X276" i="3" s="1"/>
  <c r="Z272" i="3"/>
  <c r="Y276" i="3" s="1"/>
  <c r="AA272" i="3"/>
  <c r="Z276" i="3" s="1"/>
  <c r="AB272" i="3"/>
  <c r="AA276" i="3" s="1"/>
  <c r="AC272" i="3"/>
  <c r="AB276" i="3" s="1"/>
  <c r="AD272" i="3"/>
  <c r="AC276" i="3" s="1"/>
  <c r="AE272" i="3"/>
  <c r="AD276" i="3" s="1"/>
  <c r="AF272" i="3"/>
  <c r="AF275" i="3" s="1"/>
  <c r="AG272" i="3"/>
  <c r="AG275" i="3" s="1"/>
  <c r="AH272" i="3"/>
  <c r="AG276" i="3" s="1"/>
  <c r="AI272" i="3"/>
  <c r="AI275" i="3" s="1"/>
  <c r="AJ272" i="3"/>
  <c r="AJ275" i="3" s="1"/>
  <c r="AK272" i="3"/>
  <c r="AJ276" i="3" s="1"/>
  <c r="AT30" i="2"/>
  <c r="BR30" i="2" s="1"/>
  <c r="AU30" i="2"/>
  <c r="BS30" i="2" s="1"/>
  <c r="AV30" i="2"/>
  <c r="BT30" i="2" s="1"/>
  <c r="AW30" i="2"/>
  <c r="BU30" i="2" s="1"/>
  <c r="AX30" i="2"/>
  <c r="BV30" i="2" s="1"/>
  <c r="AY30" i="2"/>
  <c r="BW30" i="2" s="1"/>
  <c r="AZ30" i="2"/>
  <c r="BX30" i="2" s="1"/>
  <c r="BA30" i="2"/>
  <c r="BY30" i="2" s="1"/>
  <c r="BB30" i="2"/>
  <c r="BZ30" i="2" s="1"/>
  <c r="BC30" i="2"/>
  <c r="CA30" i="2" s="1"/>
  <c r="BD30" i="2"/>
  <c r="CB30" i="2" s="1"/>
  <c r="AQ25" i="2"/>
  <c r="BO25" i="2" s="1"/>
  <c r="AR25" i="2"/>
  <c r="BP25" i="2" s="1"/>
  <c r="AS25" i="2"/>
  <c r="BQ25" i="2" s="1"/>
  <c r="AT25" i="2"/>
  <c r="BR25" i="2" s="1"/>
  <c r="AU25" i="2"/>
  <c r="BS25" i="2" s="1"/>
  <c r="AV25" i="2"/>
  <c r="BT25" i="2" s="1"/>
  <c r="AW25" i="2"/>
  <c r="BU25" i="2" s="1"/>
  <c r="AY25" i="2"/>
  <c r="BW25" i="2" s="1"/>
  <c r="AZ25" i="2"/>
  <c r="BX25" i="2" s="1"/>
  <c r="BA25" i="2"/>
  <c r="BY25" i="2" s="1"/>
  <c r="BB25" i="2"/>
  <c r="BZ25" i="2" s="1"/>
  <c r="BC25" i="2"/>
  <c r="CA25" i="2" s="1"/>
  <c r="BD25" i="2"/>
  <c r="CB25" i="2" s="1"/>
  <c r="AP25" i="2"/>
  <c r="BN25" i="2" s="1"/>
  <c r="W242" i="3"/>
  <c r="W245" i="3" s="1"/>
  <c r="X242" i="3"/>
  <c r="W246" i="3" s="1"/>
  <c r="Y242" i="3"/>
  <c r="Z242" i="3"/>
  <c r="Y246" i="3" s="1"/>
  <c r="AA242" i="3"/>
  <c r="AA245" i="3" s="1"/>
  <c r="AB242" i="3"/>
  <c r="AA246" i="3" s="1"/>
  <c r="AC242" i="3"/>
  <c r="AB246" i="3" s="1"/>
  <c r="AD242" i="3"/>
  <c r="AD245" i="3" s="1"/>
  <c r="AE242" i="3"/>
  <c r="AD246" i="3" s="1"/>
  <c r="AF242" i="3"/>
  <c r="AE246" i="3" s="1"/>
  <c r="AG242" i="3"/>
  <c r="AG245" i="3" s="1"/>
  <c r="AH242" i="3"/>
  <c r="AG246" i="3" s="1"/>
  <c r="AI242" i="3"/>
  <c r="AI245" i="3" s="1"/>
  <c r="AJ242" i="3"/>
  <c r="AJ245" i="3" s="1"/>
  <c r="AK242" i="3"/>
  <c r="AJ246" i="3" s="1"/>
  <c r="AO25" i="2"/>
  <c r="W212" i="3"/>
  <c r="W215" i="3" s="1"/>
  <c r="X212" i="3"/>
  <c r="X215" i="3" s="1"/>
  <c r="Y212" i="3"/>
  <c r="Y215" i="3" s="1"/>
  <c r="Z212" i="3"/>
  <c r="Y216" i="3" s="1"/>
  <c r="AA212" i="3"/>
  <c r="Z216" i="3" s="1"/>
  <c r="AB212" i="3"/>
  <c r="AA216" i="3" s="1"/>
  <c r="AC212" i="3"/>
  <c r="AD212" i="3"/>
  <c r="AC216" i="3" s="1"/>
  <c r="AE212" i="3"/>
  <c r="AF212" i="3"/>
  <c r="AE216" i="3" s="1"/>
  <c r="AG212" i="3"/>
  <c r="AF216" i="3" s="1"/>
  <c r="AH212" i="3"/>
  <c r="AH215" i="3" s="1"/>
  <c r="AI212" i="3"/>
  <c r="AH216" i="3" s="1"/>
  <c r="AJ212" i="3"/>
  <c r="AI216" i="3" s="1"/>
  <c r="AK212" i="3"/>
  <c r="AJ216" i="3" s="1"/>
  <c r="AQ20" i="2"/>
  <c r="BO20" i="2" s="1"/>
  <c r="AR20" i="2"/>
  <c r="BP20" i="2" s="1"/>
  <c r="AS20" i="2"/>
  <c r="BQ20" i="2" s="1"/>
  <c r="AT20" i="2"/>
  <c r="BR20" i="2" s="1"/>
  <c r="AU20" i="2"/>
  <c r="BS20" i="2" s="1"/>
  <c r="AV20" i="2"/>
  <c r="BT20" i="2" s="1"/>
  <c r="AW20" i="2"/>
  <c r="BU20" i="2" s="1"/>
  <c r="AX20" i="2"/>
  <c r="BV20" i="2" s="1"/>
  <c r="AY20" i="2"/>
  <c r="BW20" i="2" s="1"/>
  <c r="AZ20" i="2"/>
  <c r="BX20" i="2" s="1"/>
  <c r="BA20" i="2"/>
  <c r="BY20" i="2" s="1"/>
  <c r="BB20" i="2"/>
  <c r="BZ20" i="2" s="1"/>
  <c r="BC20" i="2"/>
  <c r="CA20" i="2" s="1"/>
  <c r="BD20" i="2"/>
  <c r="CB20" i="2" s="1"/>
  <c r="AP20" i="2"/>
  <c r="BN20" i="2" s="1"/>
  <c r="AO20" i="2"/>
  <c r="W182" i="3"/>
  <c r="W185" i="3" s="1"/>
  <c r="X182" i="3"/>
  <c r="W186" i="3" s="1"/>
  <c r="Y182" i="3"/>
  <c r="Z182" i="3"/>
  <c r="Z185" i="3" s="1"/>
  <c r="AA182" i="3"/>
  <c r="Z186" i="3" s="1"/>
  <c r="AB182" i="3"/>
  <c r="AA186" i="3" s="1"/>
  <c r="AC182" i="3"/>
  <c r="AB186" i="3" s="1"/>
  <c r="AD182" i="3"/>
  <c r="AC186" i="3" s="1"/>
  <c r="AE182" i="3"/>
  <c r="AD186" i="3" s="1"/>
  <c r="AF182" i="3"/>
  <c r="AE186" i="3" s="1"/>
  <c r="AG182" i="3"/>
  <c r="AF186" i="3" s="1"/>
  <c r="AH182" i="3"/>
  <c r="AH185" i="3" s="1"/>
  <c r="AI182" i="3"/>
  <c r="AI185" i="3" s="1"/>
  <c r="AJ182" i="3"/>
  <c r="AI186" i="3" s="1"/>
  <c r="AK182" i="3"/>
  <c r="AJ186" i="3" s="1"/>
  <c r="AQ15" i="2"/>
  <c r="BO15" i="2" s="1"/>
  <c r="AR15" i="2"/>
  <c r="BP15" i="2" s="1"/>
  <c r="AS15" i="2"/>
  <c r="BQ15" i="2" s="1"/>
  <c r="AT15" i="2"/>
  <c r="BR15" i="2" s="1"/>
  <c r="AU15" i="2"/>
  <c r="BS15" i="2" s="1"/>
  <c r="AV15" i="2"/>
  <c r="BT15" i="2" s="1"/>
  <c r="AW15" i="2"/>
  <c r="BU15" i="2" s="1"/>
  <c r="AX15" i="2"/>
  <c r="BV15" i="2" s="1"/>
  <c r="AY15" i="2"/>
  <c r="BW15" i="2" s="1"/>
  <c r="AZ15" i="2"/>
  <c r="BX15" i="2" s="1"/>
  <c r="BA15" i="2"/>
  <c r="BY15" i="2" s="1"/>
  <c r="BB15" i="2"/>
  <c r="BZ15" i="2" s="1"/>
  <c r="BC15" i="2"/>
  <c r="CA15" i="2" s="1"/>
  <c r="BD15" i="2"/>
  <c r="CB15" i="2" s="1"/>
  <c r="AP15" i="2"/>
  <c r="BN15" i="2" s="1"/>
  <c r="AO15" i="2"/>
  <c r="AO10" i="2"/>
  <c r="BK8" i="2" s="1"/>
  <c r="AK152" i="3"/>
  <c r="AJ156" i="3" s="1"/>
  <c r="AJ152" i="3"/>
  <c r="AJ155" i="3" s="1"/>
  <c r="AI152" i="3"/>
  <c r="AH156" i="3" s="1"/>
  <c r="AH152" i="3"/>
  <c r="AG156" i="3" s="1"/>
  <c r="AG152" i="3"/>
  <c r="AF156" i="3" s="1"/>
  <c r="AF152" i="3"/>
  <c r="AF155" i="3" s="1"/>
  <c r="AE152" i="3"/>
  <c r="AD156" i="3" s="1"/>
  <c r="AD152" i="3"/>
  <c r="AC156" i="3" s="1"/>
  <c r="AC152" i="3"/>
  <c r="AB156" i="3" s="1"/>
  <c r="AB152" i="3"/>
  <c r="AA156" i="3" s="1"/>
  <c r="AA152" i="3"/>
  <c r="Z152" i="3"/>
  <c r="Y156" i="3" s="1"/>
  <c r="Y152" i="3"/>
  <c r="X156" i="3" s="1"/>
  <c r="X152" i="3"/>
  <c r="W156" i="3" s="1"/>
  <c r="W152" i="3"/>
  <c r="W155" i="3" s="1"/>
  <c r="BD10" i="2"/>
  <c r="CB10" i="2" s="1"/>
  <c r="BC10" i="2"/>
  <c r="CA10" i="2" s="1"/>
  <c r="BB10" i="2"/>
  <c r="BZ10" i="2" s="1"/>
  <c r="BA10" i="2"/>
  <c r="BY10" i="2" s="1"/>
  <c r="AZ10" i="2"/>
  <c r="BX10" i="2" s="1"/>
  <c r="AY10" i="2"/>
  <c r="BW10" i="2" s="1"/>
  <c r="AX10" i="2"/>
  <c r="BV10" i="2" s="1"/>
  <c r="AW10" i="2"/>
  <c r="BU10" i="2" s="1"/>
  <c r="AV10" i="2"/>
  <c r="BT10" i="2" s="1"/>
  <c r="AU10" i="2"/>
  <c r="BS10" i="2" s="1"/>
  <c r="AT10" i="2"/>
  <c r="BR10" i="2" s="1"/>
  <c r="AS10" i="2"/>
  <c r="BQ10" i="2" s="1"/>
  <c r="AR10" i="2"/>
  <c r="BP10" i="2" s="1"/>
  <c r="AQ10" i="2"/>
  <c r="BO10" i="2" s="1"/>
  <c r="AP10" i="2"/>
  <c r="BN10" i="2" s="1"/>
  <c r="V151" i="3"/>
  <c r="V181" i="3" s="1"/>
  <c r="V211" i="3" s="1"/>
  <c r="V241" i="3" s="1"/>
  <c r="V271" i="3" s="1"/>
  <c r="V301" i="3" s="1"/>
  <c r="V331" i="3" s="1"/>
  <c r="V361" i="3" s="1"/>
  <c r="V391" i="3" s="1"/>
  <c r="V421" i="3" s="1"/>
  <c r="V451" i="3" s="1"/>
  <c r="V481" i="3" s="1"/>
  <c r="V511" i="3" s="1"/>
  <c r="V541" i="3" s="1"/>
  <c r="V571" i="3" s="1"/>
  <c r="V601" i="3" s="1"/>
  <c r="AK165" i="3"/>
  <c r="AK166" i="3"/>
  <c r="AJ166" i="3"/>
  <c r="AJ165" i="3"/>
  <c r="AI166" i="3"/>
  <c r="AI165" i="3"/>
  <c r="AH166" i="3"/>
  <c r="AH165" i="3"/>
  <c r="AG166" i="3"/>
  <c r="AG165" i="3"/>
  <c r="AF166" i="3"/>
  <c r="AF165" i="3"/>
  <c r="AE166" i="3"/>
  <c r="AE165" i="3"/>
  <c r="AD166" i="3"/>
  <c r="AC166" i="3"/>
  <c r="AC165" i="3"/>
  <c r="AB166" i="3"/>
  <c r="AB165" i="3"/>
  <c r="AA166" i="3"/>
  <c r="AA165" i="3"/>
  <c r="Z166" i="3"/>
  <c r="Z165" i="3"/>
  <c r="Y166" i="3"/>
  <c r="Y165" i="3"/>
  <c r="X166" i="3"/>
  <c r="X165" i="3"/>
  <c r="A50" i="3"/>
  <c r="C156" i="2"/>
  <c r="Q156" i="2" s="1"/>
  <c r="A156" i="2"/>
  <c r="A46" i="2"/>
  <c r="A36" i="2"/>
  <c r="A34" i="2"/>
  <c r="C32" i="2"/>
  <c r="Q32" i="2" s="1"/>
  <c r="A32" i="2"/>
  <c r="C29" i="2"/>
  <c r="Q29" i="2" s="1"/>
  <c r="C30" i="2"/>
  <c r="Q30" i="2" s="1"/>
  <c r="A28" i="2"/>
  <c r="A26" i="2"/>
  <c r="C24" i="2"/>
  <c r="Q24" i="2" s="1"/>
  <c r="A24" i="2"/>
  <c r="A22" i="2"/>
  <c r="A20" i="2"/>
  <c r="A15" i="2"/>
  <c r="A9" i="2"/>
  <c r="AD9" i="2" s="1"/>
  <c r="A7" i="2"/>
  <c r="AD7" i="2" s="1"/>
  <c r="A5" i="2"/>
  <c r="A182" i="2"/>
  <c r="C180" i="2"/>
  <c r="Q180" i="2" s="1"/>
  <c r="C179" i="2"/>
  <c r="Q179" i="2" s="1"/>
  <c r="A179" i="2"/>
  <c r="C177" i="2"/>
  <c r="Q177" i="2" s="1"/>
  <c r="C176" i="2"/>
  <c r="Q176" i="2" s="1"/>
  <c r="C170" i="2"/>
  <c r="Q170" i="2" s="1"/>
  <c r="A152" i="2"/>
  <c r="A1" i="3"/>
  <c r="A63" i="3"/>
  <c r="A46" i="3"/>
  <c r="A36" i="3"/>
  <c r="A17" i="3"/>
  <c r="A4" i="3"/>
  <c r="C8" i="3"/>
  <c r="K162" i="2" s="1"/>
  <c r="C9" i="3"/>
  <c r="D28" i="3" s="1"/>
  <c r="V453" i="3" s="1"/>
  <c r="C10" i="3"/>
  <c r="D29" i="3" s="1"/>
  <c r="V483" i="3" s="1"/>
  <c r="C11" i="3"/>
  <c r="K165" i="2" s="1"/>
  <c r="C15" i="3"/>
  <c r="D34" i="3" s="1"/>
  <c r="C7" i="3"/>
  <c r="B8" i="3"/>
  <c r="H162" i="2" s="1"/>
  <c r="B9" i="3"/>
  <c r="H163" i="2" s="1"/>
  <c r="B10" i="3"/>
  <c r="D21" i="3" s="1"/>
  <c r="V243" i="3" s="1"/>
  <c r="AN30" i="2"/>
  <c r="B7" i="3"/>
  <c r="D18" i="3" s="1"/>
  <c r="V153" i="3" s="1"/>
  <c r="C104" i="2"/>
  <c r="C128" i="2"/>
  <c r="C134" i="2"/>
  <c r="AP545" i="3"/>
  <c r="Z515" i="3"/>
  <c r="AN60" i="2"/>
  <c r="D27" i="3" l="1"/>
  <c r="V423" i="3" s="1"/>
  <c r="AH305" i="3"/>
  <c r="AC606" i="3"/>
  <c r="AP485" i="3"/>
  <c r="Z305" i="3"/>
  <c r="AC426" i="3"/>
  <c r="D31" i="3"/>
  <c r="V543" i="3" s="1"/>
  <c r="AO515" i="3"/>
  <c r="AO366" i="3"/>
  <c r="Z365" i="3"/>
  <c r="AG456" i="3"/>
  <c r="D26" i="3"/>
  <c r="V393" i="3" s="1"/>
  <c r="W576" i="3"/>
  <c r="D20" i="3"/>
  <c r="V213" i="3" s="1"/>
  <c r="D24" i="3"/>
  <c r="V333" i="3" s="1"/>
  <c r="AP40" i="2" s="1"/>
  <c r="BN40" i="2" s="1"/>
  <c r="BK40" i="2" s="1"/>
  <c r="Q128" i="2"/>
  <c r="C132" i="2"/>
  <c r="Q132" i="2" s="1"/>
  <c r="Q104" i="2"/>
  <c r="C108" i="2"/>
  <c r="Q108" i="2" s="1"/>
  <c r="Q134" i="2"/>
  <c r="C138" i="2"/>
  <c r="Q138" i="2" s="1"/>
  <c r="AP185" i="3"/>
  <c r="Y185" i="3"/>
  <c r="AO455" i="3"/>
  <c r="Z455" i="3"/>
  <c r="AN85" i="2"/>
  <c r="D32" i="3"/>
  <c r="V573" i="3" s="1"/>
  <c r="D23" i="3"/>
  <c r="V303" i="3" s="1"/>
  <c r="W216" i="3"/>
  <c r="D19" i="3"/>
  <c r="V183" i="3" s="1"/>
  <c r="AB275" i="3"/>
  <c r="AG185" i="3"/>
  <c r="D30" i="3"/>
  <c r="V513" i="3" s="1"/>
  <c r="X245" i="3"/>
  <c r="AL186" i="3"/>
  <c r="AJ605" i="3"/>
  <c r="AD365" i="3"/>
  <c r="AL275" i="3"/>
  <c r="AL605" i="3"/>
  <c r="AL545" i="3"/>
  <c r="AD455" i="3"/>
  <c r="AF336" i="3"/>
  <c r="X305" i="3"/>
  <c r="W606" i="3"/>
  <c r="AK336" i="3"/>
  <c r="AC306" i="3"/>
  <c r="Y336" i="3"/>
  <c r="AK216" i="3"/>
  <c r="Y456" i="3"/>
  <c r="AO456" i="3"/>
  <c r="AG516" i="3"/>
  <c r="AP425" i="3"/>
  <c r="AL455" i="3"/>
  <c r="AP305" i="3"/>
  <c r="AP575" i="3"/>
  <c r="G160" i="2"/>
  <c r="M157" i="2"/>
  <c r="AN10" i="2"/>
  <c r="C50" i="2"/>
  <c r="C54" i="2" s="1"/>
  <c r="X185" i="3"/>
  <c r="C41" i="2"/>
  <c r="Q41" i="2" s="1"/>
  <c r="A41" i="2"/>
  <c r="A172" i="2"/>
  <c r="BL17" i="2"/>
  <c r="AI246" i="3"/>
  <c r="AJ215" i="3"/>
  <c r="AC335" i="3"/>
  <c r="AB366" i="3"/>
  <c r="X275" i="3"/>
  <c r="AO485" i="3"/>
  <c r="Z425" i="3"/>
  <c r="AF245" i="3"/>
  <c r="AC455" i="3"/>
  <c r="AC246" i="3"/>
  <c r="AO365" i="3"/>
  <c r="AN336" i="3"/>
  <c r="X186" i="3"/>
  <c r="AI276" i="3"/>
  <c r="AG515" i="3"/>
  <c r="AB245" i="3"/>
  <c r="AO395" i="3"/>
  <c r="AF185" i="3"/>
  <c r="X155" i="3"/>
  <c r="AE425" i="3"/>
  <c r="AB215" i="3"/>
  <c r="AL254" i="3"/>
  <c r="AL257" i="3" s="1"/>
  <c r="AL374" i="3"/>
  <c r="AK378" i="3" s="1"/>
  <c r="AN494" i="3"/>
  <c r="AM498" i="3" s="1"/>
  <c r="AO614" i="3"/>
  <c r="AN618" i="3" s="1"/>
  <c r="C168" i="2"/>
  <c r="Q168" i="2" s="1"/>
  <c r="AC194" i="3"/>
  <c r="AB198" i="3" s="1"/>
  <c r="AN80" i="2"/>
  <c r="AP224" i="3"/>
  <c r="AO228" i="3" s="1"/>
  <c r="AL344" i="3"/>
  <c r="AK348" i="3" s="1"/>
  <c r="AD464" i="3"/>
  <c r="AC468" i="3" s="1"/>
  <c r="AO584" i="3"/>
  <c r="AO587" i="3" s="1"/>
  <c r="C185" i="2"/>
  <c r="Q185" i="2" s="1"/>
  <c r="AN31" i="2"/>
  <c r="C76" i="2"/>
  <c r="Q76" i="2" s="1"/>
  <c r="L165" i="2"/>
  <c r="M165" i="2" s="1"/>
  <c r="N165" i="2" s="1"/>
  <c r="C165" i="2" s="1"/>
  <c r="Q165" i="2" s="1"/>
  <c r="AH456" i="3"/>
  <c r="AA545" i="3"/>
  <c r="AH546" i="3"/>
  <c r="AJ185" i="3"/>
  <c r="AI575" i="3"/>
  <c r="AK186" i="3"/>
  <c r="C56" i="2"/>
  <c r="AL164" i="3"/>
  <c r="AK168" i="3" s="1"/>
  <c r="AN314" i="3"/>
  <c r="AN317" i="3" s="1"/>
  <c r="AP434" i="3"/>
  <c r="AO438" i="3" s="1"/>
  <c r="AO554" i="3"/>
  <c r="AN558" i="3" s="1"/>
  <c r="AN51" i="2"/>
  <c r="AK396" i="3"/>
  <c r="AH365" i="3"/>
  <c r="C116" i="2"/>
  <c r="C142" i="2"/>
  <c r="Q142" i="2" s="1"/>
  <c r="AN26" i="2"/>
  <c r="AG1" i="2"/>
  <c r="C182" i="2"/>
  <c r="Q182" i="2" s="1"/>
  <c r="AD5" i="2"/>
  <c r="AD1" i="2"/>
  <c r="AD215" i="3"/>
  <c r="Y245" i="3"/>
  <c r="AE155" i="3"/>
  <c r="AI395" i="3"/>
  <c r="AC305" i="3"/>
  <c r="Y335" i="3"/>
  <c r="AM524" i="3"/>
  <c r="AM527" i="3" s="1"/>
  <c r="Z524" i="3"/>
  <c r="Y528" i="3" s="1"/>
  <c r="X336" i="3"/>
  <c r="AB306" i="3"/>
  <c r="AK395" i="3"/>
  <c r="AG455" i="3"/>
  <c r="AC245" i="3"/>
  <c r="AO215" i="3"/>
  <c r="AK305" i="3"/>
  <c r="AN45" i="2"/>
  <c r="X246" i="3"/>
  <c r="AL305" i="3"/>
  <c r="AG366" i="3"/>
  <c r="AG396" i="3"/>
  <c r="AP515" i="3"/>
  <c r="AK576" i="3"/>
  <c r="AO605" i="3"/>
  <c r="AE335" i="3"/>
  <c r="AA455" i="3"/>
  <c r="AE515" i="3"/>
  <c r="AJ426" i="3"/>
  <c r="AF426" i="3"/>
  <c r="AN306" i="3"/>
  <c r="AG305" i="3"/>
  <c r="AF246" i="3"/>
  <c r="AJ456" i="3"/>
  <c r="Z485" i="3"/>
  <c r="AK246" i="3"/>
  <c r="AJ516" i="3"/>
  <c r="AJ606" i="3"/>
  <c r="AL485" i="3"/>
  <c r="AC486" i="3"/>
  <c r="AJ366" i="3"/>
  <c r="AD396" i="3"/>
  <c r="AN65" i="2"/>
  <c r="AN426" i="3"/>
  <c r="AO246" i="3"/>
  <c r="AP335" i="3"/>
  <c r="AG486" i="3"/>
  <c r="AP605" i="3"/>
  <c r="AG485" i="3"/>
  <c r="AO216" i="3"/>
  <c r="AH335" i="3"/>
  <c r="AD545" i="3"/>
  <c r="AH425" i="3"/>
  <c r="AC275" i="3"/>
  <c r="X516" i="3"/>
  <c r="AJ336" i="3"/>
  <c r="AG215" i="3"/>
  <c r="Z575" i="3"/>
  <c r="AH605" i="3"/>
  <c r="AK485" i="3"/>
  <c r="AM245" i="3"/>
  <c r="AD335" i="3"/>
  <c r="AH545" i="3"/>
  <c r="AL425" i="3"/>
  <c r="AM276" i="3"/>
  <c r="Z545" i="3"/>
  <c r="X366" i="3"/>
  <c r="AD275" i="3"/>
  <c r="AN185" i="3"/>
  <c r="AG395" i="3"/>
  <c r="AL515" i="3"/>
  <c r="AK545" i="3"/>
  <c r="Z605" i="3"/>
  <c r="Y485" i="3"/>
  <c r="AL284" i="3"/>
  <c r="AK288" i="3" s="1"/>
  <c r="Y374" i="3"/>
  <c r="X378" i="3" s="1"/>
  <c r="AN524" i="3"/>
  <c r="AM528" i="3" s="1"/>
  <c r="W404" i="3"/>
  <c r="W407" i="3" s="1"/>
  <c r="W284" i="3"/>
  <c r="W287" i="3" s="1"/>
  <c r="AC524" i="3"/>
  <c r="AB528" i="3" s="1"/>
  <c r="AA524" i="3"/>
  <c r="Z528" i="3" s="1"/>
  <c r="AK245" i="3"/>
  <c r="AE156" i="3"/>
  <c r="AF276" i="3"/>
  <c r="AO245" i="3"/>
  <c r="AI155" i="3"/>
  <c r="AF305" i="3"/>
  <c r="AM216" i="3"/>
  <c r="Y186" i="3"/>
  <c r="AK275" i="3"/>
  <c r="Y275" i="3"/>
  <c r="AK185" i="3"/>
  <c r="AB216" i="3"/>
  <c r="AG186" i="3"/>
  <c r="AE276" i="3"/>
  <c r="AB396" i="3"/>
  <c r="AO396" i="3"/>
  <c r="AD515" i="3"/>
  <c r="AE605" i="3"/>
  <c r="AN575" i="3"/>
  <c r="AM155" i="3"/>
  <c r="Z395" i="3"/>
  <c r="AD155" i="3"/>
  <c r="X216" i="3"/>
  <c r="AN335" i="3"/>
  <c r="AI396" i="3"/>
  <c r="AH155" i="3"/>
  <c r="AF395" i="3"/>
  <c r="AA576" i="3"/>
  <c r="AK215" i="3"/>
  <c r="AB605" i="3"/>
  <c r="AF605" i="3"/>
  <c r="AM396" i="3"/>
  <c r="AA605" i="3"/>
  <c r="AB374" i="3"/>
  <c r="AA378" i="3" s="1"/>
  <c r="AD254" i="3"/>
  <c r="AC258" i="3" s="1"/>
  <c r="AO155" i="3"/>
  <c r="AI425" i="3"/>
  <c r="AE455" i="3"/>
  <c r="AM485" i="3"/>
  <c r="AE485" i="3"/>
  <c r="AD366" i="3"/>
  <c r="AH336" i="3"/>
  <c r="AI365" i="3"/>
  <c r="AL546" i="3"/>
  <c r="Z606" i="3"/>
  <c r="AF455" i="3"/>
  <c r="AH245" i="3"/>
  <c r="AG284" i="3"/>
  <c r="AF288" i="3" s="1"/>
  <c r="AL606" i="3"/>
  <c r="AI576" i="3"/>
  <c r="AB395" i="3"/>
  <c r="AC185" i="3"/>
  <c r="X485" i="3"/>
  <c r="AH524" i="3"/>
  <c r="AG528" i="3" s="1"/>
  <c r="AN605" i="3"/>
  <c r="AI305" i="3"/>
  <c r="AB305" i="3"/>
  <c r="AE404" i="3"/>
  <c r="AD408" i="3" s="1"/>
  <c r="AA365" i="3"/>
  <c r="AI156" i="3"/>
  <c r="AA515" i="3"/>
  <c r="AD516" i="3"/>
  <c r="AH516" i="3"/>
  <c r="AL516" i="3"/>
  <c r="AL336" i="3"/>
  <c r="Z246" i="3"/>
  <c r="AB365" i="3"/>
  <c r="AM395" i="3"/>
  <c r="AF575" i="3"/>
  <c r="AD576" i="3"/>
  <c r="M100" i="2"/>
  <c r="AM575" i="3"/>
  <c r="X395" i="3"/>
  <c r="AL456" i="3"/>
  <c r="X365" i="3"/>
  <c r="AE545" i="3"/>
  <c r="W516" i="3"/>
  <c r="Z245" i="3"/>
  <c r="AJ404" i="3"/>
  <c r="AI408" i="3" s="1"/>
  <c r="AM516" i="3"/>
  <c r="X335" i="3"/>
  <c r="AI215" i="3"/>
  <c r="AB155" i="3"/>
  <c r="AI485" i="3"/>
  <c r="AA425" i="3"/>
  <c r="AL404" i="3"/>
  <c r="AK408" i="3" s="1"/>
  <c r="AM365" i="3"/>
  <c r="Z275" i="3"/>
  <c r="AA485" i="3"/>
  <c r="AA575" i="3"/>
  <c r="Z336" i="3"/>
  <c r="Y305" i="3"/>
  <c r="AH186" i="3"/>
  <c r="X284" i="3"/>
  <c r="W288" i="3" s="1"/>
  <c r="AI605" i="3"/>
  <c r="AG164" i="3"/>
  <c r="AF168" i="3" s="1"/>
  <c r="W524" i="3"/>
  <c r="W527" i="3" s="1"/>
  <c r="AF404" i="3"/>
  <c r="AF407" i="3" s="1"/>
  <c r="AN284" i="3"/>
  <c r="AM288" i="3" s="1"/>
  <c r="AJ524" i="3"/>
  <c r="AI528" i="3" s="1"/>
  <c r="AB524" i="3"/>
  <c r="AA528" i="3" s="1"/>
  <c r="AG404" i="3"/>
  <c r="AG407" i="3" s="1"/>
  <c r="Y284" i="3"/>
  <c r="X288" i="3" s="1"/>
  <c r="AM404" i="3"/>
  <c r="AI524" i="3"/>
  <c r="AH528" i="3" s="1"/>
  <c r="AB404" i="3"/>
  <c r="AA408" i="3" s="1"/>
  <c r="AM284" i="3"/>
  <c r="AL288" i="3" s="1"/>
  <c r="AC284" i="3"/>
  <c r="AB288" i="3" s="1"/>
  <c r="AL524" i="3"/>
  <c r="AL527" i="3" s="1"/>
  <c r="AD524" i="3"/>
  <c r="AO404" i="3"/>
  <c r="AO407" i="3" s="1"/>
  <c r="AI404" i="3"/>
  <c r="AI407" i="3" s="1"/>
  <c r="AA404" i="3"/>
  <c r="Z408" i="3" s="1"/>
  <c r="AB284" i="3"/>
  <c r="AA288" i="3" s="1"/>
  <c r="Z284" i="3"/>
  <c r="Y288" i="3" s="1"/>
  <c r="AA284" i="3"/>
  <c r="Z288" i="3" s="1"/>
  <c r="AJ284" i="3"/>
  <c r="AI288" i="3" s="1"/>
  <c r="AD404" i="3"/>
  <c r="AC408" i="3" s="1"/>
  <c r="AP524" i="3"/>
  <c r="AO528" i="3" s="1"/>
  <c r="AI284" i="3"/>
  <c r="AH288" i="3" s="1"/>
  <c r="AN404" i="3"/>
  <c r="AM408" i="3" s="1"/>
  <c r="Y404" i="3"/>
  <c r="X408" i="3" s="1"/>
  <c r="AO284" i="3"/>
  <c r="AD284" i="3"/>
  <c r="AC288" i="3" s="1"/>
  <c r="AF284" i="3"/>
  <c r="AE288" i="3" s="1"/>
  <c r="Y524" i="3"/>
  <c r="X528" i="3" s="1"/>
  <c r="AE524" i="3"/>
  <c r="AD528" i="3" s="1"/>
  <c r="X404" i="3"/>
  <c r="AP404" i="3"/>
  <c r="AO408" i="3" s="1"/>
  <c r="AE284" i="3"/>
  <c r="AD288" i="3" s="1"/>
  <c r="AF524" i="3"/>
  <c r="AE528" i="3" s="1"/>
  <c r="X524" i="3"/>
  <c r="W528" i="3" s="1"/>
  <c r="AK404" i="3"/>
  <c r="AC404" i="3"/>
  <c r="AB408" i="3" s="1"/>
  <c r="AH284" i="3"/>
  <c r="AG288" i="3" s="1"/>
  <c r="AK284" i="3"/>
  <c r="AJ288" i="3" s="1"/>
  <c r="W554" i="3"/>
  <c r="W557" i="3" s="1"/>
  <c r="AF254" i="3"/>
  <c r="AE258" i="3" s="1"/>
  <c r="AO288" i="3"/>
  <c r="AD614" i="3"/>
  <c r="AC618" i="3" s="1"/>
  <c r="AF494" i="3"/>
  <c r="AE498" i="3" s="1"/>
  <c r="AM254" i="3"/>
  <c r="AL258" i="3" s="1"/>
  <c r="X254" i="3"/>
  <c r="W258" i="3" s="1"/>
  <c r="AG494" i="3"/>
  <c r="AP254" i="3"/>
  <c r="AP257" i="3" s="1"/>
  <c r="AB344" i="3"/>
  <c r="AA348" i="3" s="1"/>
  <c r="C140" i="2"/>
  <c r="AO156" i="3"/>
  <c r="AE245" i="3"/>
  <c r="AC425" i="3"/>
  <c r="W429" i="3" s="1"/>
  <c r="X396" i="3"/>
  <c r="AE516" i="3"/>
  <c r="AG155" i="3"/>
  <c r="AB335" i="3"/>
  <c r="AK155" i="3"/>
  <c r="Y545" i="3"/>
  <c r="AH246" i="3"/>
  <c r="AG216" i="3"/>
  <c r="AL155" i="3"/>
  <c r="W546" i="3"/>
  <c r="AE426" i="3"/>
  <c r="AF365" i="3"/>
  <c r="AN186" i="3"/>
  <c r="Z215" i="3"/>
  <c r="AN164" i="3"/>
  <c r="AM168" i="3" s="1"/>
  <c r="AC545" i="3"/>
  <c r="AE185" i="3"/>
  <c r="Y605" i="3"/>
  <c r="Y425" i="3"/>
  <c r="W486" i="3"/>
  <c r="AO575" i="3"/>
  <c r="AG575" i="3"/>
  <c r="AB485" i="3"/>
  <c r="X425" i="3"/>
  <c r="AG365" i="3"/>
  <c r="AN545" i="3"/>
  <c r="AF545" i="3"/>
  <c r="Y455" i="3"/>
  <c r="AJ425" i="3"/>
  <c r="Z155" i="3"/>
  <c r="AA305" i="3"/>
  <c r="W308" i="3" s="1"/>
  <c r="AE305" i="3"/>
  <c r="AH276" i="3"/>
  <c r="AO276" i="3"/>
  <c r="AF335" i="3"/>
  <c r="AA395" i="3"/>
  <c r="X455" i="3"/>
  <c r="AA516" i="3"/>
  <c r="H164" i="2"/>
  <c r="H165" i="2"/>
  <c r="K161" i="2"/>
  <c r="AC605" i="3"/>
  <c r="AK575" i="3"/>
  <c r="AM305" i="3"/>
  <c r="AC485" i="3"/>
  <c r="AJ545" i="3"/>
  <c r="AB545" i="3"/>
  <c r="AN425" i="3"/>
  <c r="AI366" i="3"/>
  <c r="Y575" i="3"/>
  <c r="AC515" i="3"/>
  <c r="AA456" i="3"/>
  <c r="AE456" i="3"/>
  <c r="AI456" i="3"/>
  <c r="AM456" i="3"/>
  <c r="AA426" i="3"/>
  <c r="AL216" i="3"/>
  <c r="AI486" i="3"/>
  <c r="AF606" i="3"/>
  <c r="H161" i="2"/>
  <c r="K163" i="2"/>
  <c r="AF485" i="3"/>
  <c r="AN485" i="3"/>
  <c r="AA215" i="3"/>
  <c r="AD395" i="3"/>
  <c r="AO275" i="3"/>
  <c r="AA185" i="3"/>
  <c r="Y155" i="3"/>
  <c r="AC575" i="3"/>
  <c r="AM246" i="3"/>
  <c r="AI516" i="3"/>
  <c r="K164" i="2"/>
  <c r="AH275" i="3"/>
  <c r="AA275" i="3"/>
  <c r="AE275" i="3"/>
  <c r="AM344" i="3"/>
  <c r="AO344" i="3"/>
  <c r="AN348" i="3" s="1"/>
  <c r="AC224" i="3"/>
  <c r="AM224" i="3"/>
  <c r="AP344" i="3"/>
  <c r="Z404" i="3"/>
  <c r="AM494" i="3"/>
  <c r="M130" i="2"/>
  <c r="C133" i="2"/>
  <c r="Q133" i="2" s="1"/>
  <c r="C103" i="2"/>
  <c r="Q103" i="2" s="1"/>
  <c r="C127" i="2"/>
  <c r="Q127" i="2" s="1"/>
  <c r="M124" i="2"/>
  <c r="C98" i="2"/>
  <c r="C110" i="2"/>
  <c r="BK15" i="2"/>
  <c r="BM16" i="2" s="1"/>
  <c r="BM15" i="2" s="1"/>
  <c r="AB185" i="3"/>
  <c r="AC215" i="3"/>
  <c r="AC155" i="3"/>
  <c r="AF215" i="3"/>
  <c r="BK25" i="2"/>
  <c r="BL61" i="2"/>
  <c r="BL41" i="2"/>
  <c r="BL51" i="2"/>
  <c r="BL71" i="2"/>
  <c r="BL26" i="2"/>
  <c r="BL46" i="2"/>
  <c r="BL56" i="2"/>
  <c r="BM56" i="2" s="1"/>
  <c r="BM55" i="2" s="1"/>
  <c r="BL66" i="2"/>
  <c r="BM66" i="2" s="1"/>
  <c r="BM65" i="2" s="1"/>
  <c r="AH407" i="3"/>
  <c r="AG408" i="3"/>
  <c r="BK10" i="2"/>
  <c r="BK20" i="2"/>
  <c r="AN25" i="2"/>
  <c r="AD185" i="3"/>
  <c r="BK45" i="2"/>
  <c r="BM46" i="2" s="1"/>
  <c r="BM45" i="2" s="1"/>
  <c r="BK85" i="2"/>
  <c r="BK75" i="2"/>
  <c r="BK65" i="2"/>
  <c r="BK55" i="2"/>
  <c r="BK30" i="2"/>
  <c r="BL11" i="2"/>
  <c r="BL16" i="2"/>
  <c r="BL31" i="2"/>
  <c r="BK80" i="2"/>
  <c r="BK70" i="2"/>
  <c r="BM71" i="2" s="1"/>
  <c r="BM70" i="2" s="1"/>
  <c r="BK60" i="2"/>
  <c r="BK50" i="2"/>
  <c r="BK35" i="2"/>
  <c r="BL36" i="2"/>
  <c r="BL76" i="2"/>
  <c r="BM76" i="2" s="1"/>
  <c r="BM75" i="2" s="1"/>
  <c r="BL81" i="2"/>
  <c r="BM81" i="2" s="1"/>
  <c r="BM80" i="2" s="1"/>
  <c r="BL86" i="2"/>
  <c r="BM86" i="2" s="1"/>
  <c r="BM85" i="2" s="1"/>
  <c r="BL21" i="2"/>
  <c r="AN50" i="2"/>
  <c r="AN15" i="2"/>
  <c r="AN70" i="2"/>
  <c r="A171" i="2"/>
  <c r="A173" i="2"/>
  <c r="AN20" i="2"/>
  <c r="AN55" i="2"/>
  <c r="AM156" i="3"/>
  <c r="AN155" i="3"/>
  <c r="AM275" i="3"/>
  <c r="AL276" i="3"/>
  <c r="AN365" i="3"/>
  <c r="AM366" i="3"/>
  <c r="AK366" i="3"/>
  <c r="AL365" i="3"/>
  <c r="AM425" i="3"/>
  <c r="AL426" i="3"/>
  <c r="AN546" i="3"/>
  <c r="AO545" i="3"/>
  <c r="Z156" i="3"/>
  <c r="AA155" i="3"/>
  <c r="AD216" i="3"/>
  <c r="AE215" i="3"/>
  <c r="AM306" i="3"/>
  <c r="AN305" i="3"/>
  <c r="AI306" i="3"/>
  <c r="AJ305" i="3"/>
  <c r="AI336" i="3"/>
  <c r="AJ335" i="3"/>
  <c r="AF546" i="3"/>
  <c r="AG545" i="3"/>
  <c r="AG576" i="3"/>
  <c r="AH575" i="3"/>
  <c r="AC576" i="3"/>
  <c r="AD575" i="3"/>
  <c r="AF528" i="3"/>
  <c r="AC344" i="3"/>
  <c r="AK524" i="3"/>
  <c r="AO524" i="3"/>
  <c r="Z518" i="3" l="1"/>
  <c r="Z488" i="3"/>
  <c r="W368" i="3"/>
  <c r="W340" i="3"/>
  <c r="W488" i="3"/>
  <c r="W577" i="3"/>
  <c r="Z458" i="3"/>
  <c r="W160" i="3"/>
  <c r="Z398" i="3"/>
  <c r="W337" i="3"/>
  <c r="Z337" i="3"/>
  <c r="Q140" i="2"/>
  <c r="C144" i="2"/>
  <c r="Q144" i="2" s="1"/>
  <c r="Q116" i="2"/>
  <c r="C120" i="2"/>
  <c r="Q120" i="2" s="1"/>
  <c r="Q56" i="2"/>
  <c r="C60" i="2"/>
  <c r="Q60" i="2" s="1"/>
  <c r="C147" i="2"/>
  <c r="Q147" i="2" s="1"/>
  <c r="Q98" i="2"/>
  <c r="C102" i="2"/>
  <c r="Q102" i="2" s="1"/>
  <c r="Q110" i="2"/>
  <c r="C114" i="2"/>
  <c r="Q114" i="2" s="1"/>
  <c r="Q50" i="2"/>
  <c r="Q54" i="2"/>
  <c r="C62" i="2"/>
  <c r="W492" i="3"/>
  <c r="W518" i="3"/>
  <c r="C122" i="2"/>
  <c r="C86" i="2"/>
  <c r="Z248" i="3"/>
  <c r="C68" i="2"/>
  <c r="W191" i="3"/>
  <c r="C18" i="2"/>
  <c r="Q18" i="2" s="1"/>
  <c r="W187" i="3"/>
  <c r="W248" i="3"/>
  <c r="W431" i="3"/>
  <c r="Z607" i="3"/>
  <c r="W247" i="3"/>
  <c r="W309" i="3"/>
  <c r="W252" i="3"/>
  <c r="Z157" i="3"/>
  <c r="Z547" i="3"/>
  <c r="W277" i="3"/>
  <c r="Z578" i="3"/>
  <c r="W459" i="3"/>
  <c r="Z308" i="3"/>
  <c r="W582" i="3"/>
  <c r="W190" i="3"/>
  <c r="Z188" i="3"/>
  <c r="W307" i="3"/>
  <c r="W400" i="3"/>
  <c r="Z187" i="3"/>
  <c r="W249" i="3"/>
  <c r="BM61" i="2"/>
  <c r="BM60" i="2" s="1"/>
  <c r="AH434" i="3"/>
  <c r="AH437" i="3" s="1"/>
  <c r="AI434" i="3"/>
  <c r="AI437" i="3" s="1"/>
  <c r="AC464" i="3"/>
  <c r="AD467" i="3" s="1"/>
  <c r="Z464" i="3"/>
  <c r="Y468" i="3" s="1"/>
  <c r="X374" i="3"/>
  <c r="W378" i="3" s="1"/>
  <c r="X464" i="3"/>
  <c r="W468" i="3" s="1"/>
  <c r="AD194" i="3"/>
  <c r="AD197" i="3" s="1"/>
  <c r="AN434" i="3"/>
  <c r="AN437" i="3" s="1"/>
  <c r="AA494" i="3"/>
  <c r="Z498" i="3" s="1"/>
  <c r="AH194" i="3"/>
  <c r="AH197" i="3" s="1"/>
  <c r="W164" i="3"/>
  <c r="W167" i="3" s="1"/>
  <c r="AE164" i="3"/>
  <c r="AE167" i="3" s="1"/>
  <c r="AP164" i="3"/>
  <c r="AP167" i="3" s="1"/>
  <c r="AC164" i="3"/>
  <c r="AB168" i="3" s="1"/>
  <c r="AG194" i="3"/>
  <c r="AF198" i="3" s="1"/>
  <c r="AN464" i="3"/>
  <c r="AM468" i="3" s="1"/>
  <c r="AM464" i="3"/>
  <c r="AM467" i="3" s="1"/>
  <c r="AN194" i="3"/>
  <c r="AN197" i="3" s="1"/>
  <c r="AI314" i="3"/>
  <c r="AH318" i="3" s="1"/>
  <c r="AA584" i="3"/>
  <c r="Z588" i="3" s="1"/>
  <c r="AP374" i="3"/>
  <c r="AO378" i="3" s="1"/>
  <c r="AO374" i="3"/>
  <c r="AO377" i="3" s="1"/>
  <c r="AH374" i="3"/>
  <c r="AG378" i="3" s="1"/>
  <c r="AJ194" i="3"/>
  <c r="AI198" i="3" s="1"/>
  <c r="AK464" i="3"/>
  <c r="AK467" i="3" s="1"/>
  <c r="AH464" i="3"/>
  <c r="AG468" i="3" s="1"/>
  <c r="Z194" i="3"/>
  <c r="Y198" i="3" s="1"/>
  <c r="AI194" i="3"/>
  <c r="AH198" i="3" s="1"/>
  <c r="W374" i="3"/>
  <c r="W377" i="3" s="1"/>
  <c r="AL464" i="3"/>
  <c r="AL467" i="3" s="1"/>
  <c r="AB464" i="3"/>
  <c r="AA468" i="3" s="1"/>
  <c r="Y194" i="3"/>
  <c r="X198" i="3" s="1"/>
  <c r="AE194" i="3"/>
  <c r="AD198" i="3" s="1"/>
  <c r="AD434" i="3"/>
  <c r="AC438" i="3" s="1"/>
  <c r="Z314" i="3"/>
  <c r="Y318" i="3" s="1"/>
  <c r="AO434" i="3"/>
  <c r="AN438" i="3" s="1"/>
  <c r="AJ314" i="3"/>
  <c r="AI318" i="3" s="1"/>
  <c r="AF374" i="3"/>
  <c r="AE378" i="3" s="1"/>
  <c r="AM374" i="3"/>
  <c r="AL378" i="3" s="1"/>
  <c r="Z374" i="3"/>
  <c r="Y378" i="3" s="1"/>
  <c r="W428" i="3"/>
  <c r="C115" i="2"/>
  <c r="Q115" i="2" s="1"/>
  <c r="AP527" i="3"/>
  <c r="AF164" i="3"/>
  <c r="AF167" i="3" s="1"/>
  <c r="AL167" i="3"/>
  <c r="AH254" i="3"/>
  <c r="AG258" i="3" s="1"/>
  <c r="AE254" i="3"/>
  <c r="AE257" i="3" s="1"/>
  <c r="AO254" i="3"/>
  <c r="AN258" i="3" s="1"/>
  <c r="W521" i="3"/>
  <c r="W217" i="3"/>
  <c r="AE374" i="3"/>
  <c r="AD378" i="3" s="1"/>
  <c r="C49" i="2"/>
  <c r="Q49" i="2" s="1"/>
  <c r="AH344" i="3"/>
  <c r="AG348" i="3" s="1"/>
  <c r="AG464" i="3"/>
  <c r="AG467" i="3" s="1"/>
  <c r="AG344" i="3"/>
  <c r="AF348" i="3" s="1"/>
  <c r="AE464" i="3"/>
  <c r="AD468" i="3" s="1"/>
  <c r="AA344" i="3"/>
  <c r="Z348" i="3" s="1"/>
  <c r="AO464" i="3"/>
  <c r="AN468" i="3" s="1"/>
  <c r="W194" i="3"/>
  <c r="W197" i="3" s="1"/>
  <c r="AO194" i="3"/>
  <c r="AO197" i="3" s="1"/>
  <c r="AB194" i="3"/>
  <c r="AC197" i="3" s="1"/>
  <c r="AL194" i="3"/>
  <c r="AL197" i="3" s="1"/>
  <c r="AO164" i="3"/>
  <c r="AN168" i="3" s="1"/>
  <c r="W372" i="3"/>
  <c r="W487" i="3"/>
  <c r="AH164" i="3"/>
  <c r="AG168" i="3" s="1"/>
  <c r="AI344" i="3"/>
  <c r="AA464" i="3"/>
  <c r="Z468" i="3" s="1"/>
  <c r="AN374" i="3"/>
  <c r="AN377" i="3" s="1"/>
  <c r="AA374" i="3"/>
  <c r="Z378" i="3" s="1"/>
  <c r="AC374" i="3"/>
  <c r="AB378" i="3" s="1"/>
  <c r="AJ374" i="3"/>
  <c r="AI378" i="3" s="1"/>
  <c r="AK314" i="3"/>
  <c r="AJ318" i="3" s="1"/>
  <c r="AA194" i="3"/>
  <c r="Z198" i="3" s="1"/>
  <c r="W548" i="3"/>
  <c r="W279" i="3"/>
  <c r="Z338" i="3"/>
  <c r="Z487" i="3"/>
  <c r="W311" i="3"/>
  <c r="Z218" i="3"/>
  <c r="W192" i="3"/>
  <c r="W461" i="3"/>
  <c r="W282" i="3"/>
  <c r="W222" i="3"/>
  <c r="W159" i="3"/>
  <c r="AD344" i="3"/>
  <c r="AC348" i="3" s="1"/>
  <c r="X344" i="3"/>
  <c r="W348" i="3" s="1"/>
  <c r="X164" i="3"/>
  <c r="W168" i="3" s="1"/>
  <c r="AJ164" i="3"/>
  <c r="AI168" i="3" s="1"/>
  <c r="W369" i="3"/>
  <c r="BM51" i="2"/>
  <c r="BM50" i="2" s="1"/>
  <c r="AF464" i="3"/>
  <c r="AE468" i="3" s="1"/>
  <c r="AL347" i="3"/>
  <c r="Y464" i="3"/>
  <c r="X468" i="3" s="1"/>
  <c r="W464" i="3"/>
  <c r="W467" i="3" s="1"/>
  <c r="AP464" i="3"/>
  <c r="AO468" i="3" s="1"/>
  <c r="AM194" i="3"/>
  <c r="AM197" i="3" s="1"/>
  <c r="X194" i="3"/>
  <c r="W198" i="3" s="1"/>
  <c r="AP194" i="3"/>
  <c r="AO198" i="3" s="1"/>
  <c r="AM314" i="3"/>
  <c r="AM317" i="3" s="1"/>
  <c r="Z217" i="3"/>
  <c r="AB164" i="3"/>
  <c r="AA168" i="3" s="1"/>
  <c r="AD164" i="3"/>
  <c r="AC168" i="3" s="1"/>
  <c r="AI464" i="3"/>
  <c r="AI467" i="3" s="1"/>
  <c r="AI374" i="3"/>
  <c r="AG374" i="3"/>
  <c r="AF378" i="3" s="1"/>
  <c r="AD374" i="3"/>
  <c r="AC378" i="3" s="1"/>
  <c r="AB254" i="3"/>
  <c r="AA258" i="3" s="1"/>
  <c r="AL377" i="3"/>
  <c r="AK374" i="3"/>
  <c r="AJ378" i="3" s="1"/>
  <c r="AF194" i="3"/>
  <c r="AF197" i="3" s="1"/>
  <c r="AJ464" i="3"/>
  <c r="AJ467" i="3" s="1"/>
  <c r="AK194" i="3"/>
  <c r="AJ198" i="3" s="1"/>
  <c r="AE434" i="3"/>
  <c r="AE437" i="3" s="1"/>
  <c r="AN497" i="3"/>
  <c r="AO494" i="3"/>
  <c r="AO497" i="3" s="1"/>
  <c r="AI494" i="3"/>
  <c r="AH498" i="3" s="1"/>
  <c r="W494" i="3"/>
  <c r="W497" i="3" s="1"/>
  <c r="AK494" i="3"/>
  <c r="AJ498" i="3" s="1"/>
  <c r="M163" i="2"/>
  <c r="N163" i="2" s="1"/>
  <c r="C163" i="2" s="1"/>
  <c r="Q163" i="2" s="1"/>
  <c r="AI224" i="3"/>
  <c r="AI227" i="3" s="1"/>
  <c r="W434" i="3"/>
  <c r="W437" i="3" s="1"/>
  <c r="AM434" i="3"/>
  <c r="AM437" i="3" s="1"/>
  <c r="AL584" i="3"/>
  <c r="AL587" i="3" s="1"/>
  <c r="AL434" i="3"/>
  <c r="AL437" i="3" s="1"/>
  <c r="AK554" i="3"/>
  <c r="AK557" i="3" s="1"/>
  <c r="AD554" i="3"/>
  <c r="AC558" i="3" s="1"/>
  <c r="AB434" i="3"/>
  <c r="AA438" i="3" s="1"/>
  <c r="AJ434" i="3"/>
  <c r="AI438" i="3" s="1"/>
  <c r="AH494" i="3"/>
  <c r="AG498" i="3" s="1"/>
  <c r="AB494" i="3"/>
  <c r="AA498" i="3" s="1"/>
  <c r="Y494" i="3"/>
  <c r="X498" i="3" s="1"/>
  <c r="X494" i="3"/>
  <c r="W498" i="3" s="1"/>
  <c r="AL494" i="3"/>
  <c r="AK498" i="3" s="1"/>
  <c r="Z494" i="3"/>
  <c r="Y498" i="3" s="1"/>
  <c r="M162" i="2"/>
  <c r="N162" i="2" s="1"/>
  <c r="C162" i="2" s="1"/>
  <c r="Q162" i="2" s="1"/>
  <c r="AA434" i="3"/>
  <c r="Z438" i="3" s="1"/>
  <c r="Z434" i="3"/>
  <c r="Y438" i="3" s="1"/>
  <c r="Y434" i="3"/>
  <c r="X438" i="3" s="1"/>
  <c r="AF434" i="3"/>
  <c r="AF437" i="3" s="1"/>
  <c r="AP584" i="3"/>
  <c r="AP587" i="3" s="1"/>
  <c r="AC434" i="3"/>
  <c r="AB438" i="3" s="1"/>
  <c r="AP437" i="3"/>
  <c r="AK434" i="3"/>
  <c r="AK437" i="3" s="1"/>
  <c r="AA554" i="3"/>
  <c r="Z558" i="3" s="1"/>
  <c r="AG554" i="3"/>
  <c r="AF558" i="3" s="1"/>
  <c r="X434" i="3"/>
  <c r="W438" i="3" s="1"/>
  <c r="AG434" i="3"/>
  <c r="AG437" i="3" s="1"/>
  <c r="AE554" i="3"/>
  <c r="AD558" i="3" s="1"/>
  <c r="AD494" i="3"/>
  <c r="AP494" i="3"/>
  <c r="AP497" i="3" s="1"/>
  <c r="AE494" i="3"/>
  <c r="AJ494" i="3"/>
  <c r="AJ497" i="3" s="1"/>
  <c r="AC494" i="3"/>
  <c r="AB498" i="3" s="1"/>
  <c r="M112" i="2"/>
  <c r="M164" i="2"/>
  <c r="N164" i="2" s="1"/>
  <c r="C164" i="2" s="1"/>
  <c r="Q164" i="2" s="1"/>
  <c r="A158" i="2"/>
  <c r="W430" i="3"/>
  <c r="AP227" i="3"/>
  <c r="AE224" i="3"/>
  <c r="AD228" i="3" s="1"/>
  <c r="AN224" i="3"/>
  <c r="AM228" i="3" s="1"/>
  <c r="Z457" i="3"/>
  <c r="Y554" i="3"/>
  <c r="X558" i="3" s="1"/>
  <c r="W607" i="3"/>
  <c r="W339" i="3"/>
  <c r="AM554" i="3"/>
  <c r="AM557" i="3" s="1"/>
  <c r="Z397" i="3"/>
  <c r="AK344" i="3"/>
  <c r="AP554" i="3"/>
  <c r="AP557" i="3" s="1"/>
  <c r="AO617" i="3"/>
  <c r="Y344" i="3"/>
  <c r="AB224" i="3"/>
  <c r="AA228" i="3" s="1"/>
  <c r="AN344" i="3"/>
  <c r="AN347" i="3" s="1"/>
  <c r="AK224" i="3"/>
  <c r="AJ228" i="3" s="1"/>
  <c r="AF344" i="3"/>
  <c r="AE348" i="3" s="1"/>
  <c r="X224" i="3"/>
  <c r="W228" i="3" s="1"/>
  <c r="Z247" i="3"/>
  <c r="AI164" i="3"/>
  <c r="AH168" i="3" s="1"/>
  <c r="AK164" i="3"/>
  <c r="AJ168" i="3" s="1"/>
  <c r="AN554" i="3"/>
  <c r="AN557" i="3" s="1"/>
  <c r="AA164" i="3"/>
  <c r="Z168" i="3" s="1"/>
  <c r="AH554" i="3"/>
  <c r="AG558" i="3" s="1"/>
  <c r="W520" i="3"/>
  <c r="AD224" i="3"/>
  <c r="AC228" i="3" s="1"/>
  <c r="Y224" i="3"/>
  <c r="X228" i="3" s="1"/>
  <c r="AF554" i="3"/>
  <c r="AE558" i="3" s="1"/>
  <c r="AC254" i="3"/>
  <c r="AB258" i="3" s="1"/>
  <c r="AE614" i="3"/>
  <c r="AD618" i="3" s="1"/>
  <c r="AB614" i="3"/>
  <c r="AA618" i="3" s="1"/>
  <c r="AN254" i="3"/>
  <c r="AN257" i="3" s="1"/>
  <c r="AJ254" i="3"/>
  <c r="AI258" i="3" s="1"/>
  <c r="AI254" i="3"/>
  <c r="AI257" i="3" s="1"/>
  <c r="AL554" i="3"/>
  <c r="AL557" i="3" s="1"/>
  <c r="Y254" i="3"/>
  <c r="X258" i="3" s="1"/>
  <c r="W338" i="3"/>
  <c r="AH224" i="3"/>
  <c r="AH227" i="3" s="1"/>
  <c r="AA224" i="3"/>
  <c r="Z228" i="3" s="1"/>
  <c r="C74" i="2"/>
  <c r="W519" i="3"/>
  <c r="AC554" i="3"/>
  <c r="AI554" i="3"/>
  <c r="AH558" i="3" s="1"/>
  <c r="Z577" i="3"/>
  <c r="AJ554" i="3"/>
  <c r="Z368" i="3"/>
  <c r="W224" i="3"/>
  <c r="W227" i="3" s="1"/>
  <c r="AJ224" i="3"/>
  <c r="AI228" i="3" s="1"/>
  <c r="Z344" i="3"/>
  <c r="Y348" i="3" s="1"/>
  <c r="W344" i="3"/>
  <c r="W347" i="3" s="1"/>
  <c r="AE344" i="3"/>
  <c r="Z224" i="3"/>
  <c r="A168" i="2"/>
  <c r="AF224" i="3"/>
  <c r="AE228" i="3" s="1"/>
  <c r="AM164" i="3"/>
  <c r="AL168" i="3" s="1"/>
  <c r="Z164" i="3"/>
  <c r="Y168" i="3" s="1"/>
  <c r="AB554" i="3"/>
  <c r="Y164" i="3"/>
  <c r="X554" i="3"/>
  <c r="W558" i="3" s="1"/>
  <c r="W370" i="3"/>
  <c r="Z554" i="3"/>
  <c r="Y558" i="3" s="1"/>
  <c r="AJ344" i="3"/>
  <c r="AI348" i="3" s="1"/>
  <c r="AO557" i="3"/>
  <c r="AL224" i="3"/>
  <c r="AK228" i="3" s="1"/>
  <c r="AO224" i="3"/>
  <c r="AO227" i="3" s="1"/>
  <c r="AK254" i="3"/>
  <c r="AK257" i="3" s="1"/>
  <c r="AA254" i="3"/>
  <c r="Z258" i="3" s="1"/>
  <c r="AK614" i="3"/>
  <c r="AJ618" i="3" s="1"/>
  <c r="W254" i="3"/>
  <c r="W257" i="3" s="1"/>
  <c r="Y614" i="3"/>
  <c r="AA614" i="3"/>
  <c r="Z618" i="3" s="1"/>
  <c r="AG224" i="3"/>
  <c r="AF228" i="3" s="1"/>
  <c r="AG254" i="3"/>
  <c r="AF258" i="3" s="1"/>
  <c r="W341" i="3"/>
  <c r="W612" i="3"/>
  <c r="A11" i="2"/>
  <c r="AD11" i="2" s="1"/>
  <c r="M44" i="2"/>
  <c r="N44" i="2" s="1"/>
  <c r="A50" i="2" s="1"/>
  <c r="BM11" i="2"/>
  <c r="BM10" i="2" s="1"/>
  <c r="N161" i="2"/>
  <c r="C80" i="2"/>
  <c r="Z254" i="3"/>
  <c r="W608" i="3"/>
  <c r="Z428" i="3"/>
  <c r="W401" i="3"/>
  <c r="W427" i="3"/>
  <c r="AM318" i="3"/>
  <c r="W219" i="3"/>
  <c r="C92" i="2"/>
  <c r="AE584" i="3"/>
  <c r="AD588" i="3" s="1"/>
  <c r="Z584" i="3"/>
  <c r="Y588" i="3" s="1"/>
  <c r="AM584" i="3"/>
  <c r="AL588" i="3" s="1"/>
  <c r="Y584" i="3"/>
  <c r="X588" i="3" s="1"/>
  <c r="AC584" i="3"/>
  <c r="AB588" i="3" s="1"/>
  <c r="X314" i="3"/>
  <c r="W318" i="3" s="1"/>
  <c r="AD314" i="3"/>
  <c r="AC318" i="3" s="1"/>
  <c r="W157" i="3"/>
  <c r="AH314" i="3"/>
  <c r="AG318" i="3" s="1"/>
  <c r="AJ584" i="3"/>
  <c r="AI588" i="3" s="1"/>
  <c r="AJ614" i="3"/>
  <c r="AI618" i="3" s="1"/>
  <c r="Z614" i="3"/>
  <c r="Y618" i="3" s="1"/>
  <c r="AL614" i="3"/>
  <c r="AL617" i="3" s="1"/>
  <c r="AP614" i="3"/>
  <c r="AP617" i="3" s="1"/>
  <c r="AM614" i="3"/>
  <c r="AM617" i="3" s="1"/>
  <c r="AN584" i="3"/>
  <c r="AM588" i="3" s="1"/>
  <c r="AF584" i="3"/>
  <c r="AE588" i="3" s="1"/>
  <c r="AN588" i="3"/>
  <c r="W314" i="3"/>
  <c r="W317" i="3" s="1"/>
  <c r="AG314" i="3"/>
  <c r="AF318" i="3" s="1"/>
  <c r="Y314" i="3"/>
  <c r="Y317" i="3" s="1"/>
  <c r="AI614" i="3"/>
  <c r="AH618" i="3" s="1"/>
  <c r="AB584" i="3"/>
  <c r="AA588" i="3" s="1"/>
  <c r="AG614" i="3"/>
  <c r="AF618" i="3" s="1"/>
  <c r="W614" i="3"/>
  <c r="W617" i="3" s="1"/>
  <c r="AN614" i="3"/>
  <c r="AM618" i="3" s="1"/>
  <c r="W551" i="3"/>
  <c r="W584" i="3"/>
  <c r="W587" i="3" s="1"/>
  <c r="AH584" i="3"/>
  <c r="AG588" i="3" s="1"/>
  <c r="AK584" i="3"/>
  <c r="AJ588" i="3" s="1"/>
  <c r="AD584" i="3"/>
  <c r="AC588" i="3" s="1"/>
  <c r="AI584" i="3"/>
  <c r="AH588" i="3" s="1"/>
  <c r="X584" i="3"/>
  <c r="W588" i="3" s="1"/>
  <c r="AF314" i="3"/>
  <c r="AE318" i="3" s="1"/>
  <c r="AL314" i="3"/>
  <c r="AL317" i="3" s="1"/>
  <c r="W280" i="3"/>
  <c r="W549" i="3"/>
  <c r="AE314" i="3"/>
  <c r="AD318" i="3" s="1"/>
  <c r="AA314" i="3"/>
  <c r="AO314" i="3"/>
  <c r="AN318" i="3" s="1"/>
  <c r="AG584" i="3"/>
  <c r="AF588" i="3" s="1"/>
  <c r="AH614" i="3"/>
  <c r="AG618" i="3" s="1"/>
  <c r="AP314" i="3"/>
  <c r="AO318" i="3" s="1"/>
  <c r="AC614" i="3"/>
  <c r="AB618" i="3" s="1"/>
  <c r="X614" i="3"/>
  <c r="W618" i="3" s="1"/>
  <c r="AB314" i="3"/>
  <c r="AA318" i="3" s="1"/>
  <c r="AC314" i="3"/>
  <c r="AB318" i="3" s="1"/>
  <c r="AF614" i="3"/>
  <c r="AE618" i="3" s="1"/>
  <c r="W457" i="3"/>
  <c r="Q150" i="2"/>
  <c r="Y527" i="3"/>
  <c r="BM26" i="2"/>
  <c r="BM25" i="2" s="1"/>
  <c r="W580" i="3"/>
  <c r="W489" i="3"/>
  <c r="W578" i="3"/>
  <c r="W188" i="3"/>
  <c r="W458" i="3"/>
  <c r="W609" i="3"/>
  <c r="W611" i="3"/>
  <c r="W517" i="3"/>
  <c r="W491" i="3"/>
  <c r="W522" i="3"/>
  <c r="Z608" i="3"/>
  <c r="AD527" i="3"/>
  <c r="AL528" i="3"/>
  <c r="X407" i="3"/>
  <c r="AA527" i="3"/>
  <c r="Z307" i="3"/>
  <c r="Z278" i="3"/>
  <c r="W610" i="3"/>
  <c r="W310" i="3"/>
  <c r="W250" i="3"/>
  <c r="W367" i="3"/>
  <c r="W550" i="3"/>
  <c r="Z158" i="3"/>
  <c r="AN527" i="3"/>
  <c r="BM41" i="2"/>
  <c r="BM40" i="2" s="1"/>
  <c r="W278" i="3"/>
  <c r="W462" i="3"/>
  <c r="W552" i="3"/>
  <c r="W432" i="3"/>
  <c r="W547" i="3"/>
  <c r="W402" i="3"/>
  <c r="W161" i="3"/>
  <c r="AL287" i="3"/>
  <c r="AE527" i="3"/>
  <c r="BM31" i="2"/>
  <c r="BM30" i="2" s="1"/>
  <c r="W281" i="3"/>
  <c r="W490" i="3"/>
  <c r="W251" i="3"/>
  <c r="W460" i="3"/>
  <c r="W398" i="3"/>
  <c r="W397" i="3"/>
  <c r="W162" i="3"/>
  <c r="AK258" i="3"/>
  <c r="AF408" i="3"/>
  <c r="X287" i="3"/>
  <c r="AG497" i="3"/>
  <c r="AI527" i="3"/>
  <c r="AM287" i="3"/>
  <c r="W408" i="3"/>
  <c r="BM21" i="2"/>
  <c r="BM20" i="2" s="1"/>
  <c r="W189" i="3"/>
  <c r="C139" i="2"/>
  <c r="Q139" i="2" s="1"/>
  <c r="W399" i="3"/>
  <c r="W371" i="3"/>
  <c r="AB287" i="3"/>
  <c r="W221" i="3"/>
  <c r="AL407" i="3"/>
  <c r="AJ407" i="3"/>
  <c r="AH527" i="3"/>
  <c r="Y407" i="3"/>
  <c r="Z517" i="3"/>
  <c r="AC528" i="3"/>
  <c r="AB407" i="3"/>
  <c r="AG167" i="3"/>
  <c r="Y287" i="3"/>
  <c r="AN287" i="3"/>
  <c r="AA287" i="3"/>
  <c r="AC527" i="3"/>
  <c r="X527" i="3"/>
  <c r="AG287" i="3"/>
  <c r="AJ527" i="3"/>
  <c r="AE287" i="3"/>
  <c r="AH287" i="3"/>
  <c r="AD287" i="3"/>
  <c r="AF527" i="3"/>
  <c r="AG527" i="3"/>
  <c r="Z527" i="3"/>
  <c r="AH408" i="3"/>
  <c r="W413" i="3" s="1"/>
  <c r="AF498" i="3"/>
  <c r="AI287" i="3"/>
  <c r="AN288" i="3"/>
  <c r="AO287" i="3"/>
  <c r="AD407" i="3"/>
  <c r="AF287" i="3"/>
  <c r="Z287" i="3"/>
  <c r="AK287" i="3"/>
  <c r="AJ408" i="3"/>
  <c r="AK407" i="3"/>
  <c r="AM407" i="3"/>
  <c r="AL408" i="3"/>
  <c r="AP407" i="3"/>
  <c r="AJ287" i="3"/>
  <c r="AN407" i="3"/>
  <c r="AE408" i="3"/>
  <c r="AB527" i="3"/>
  <c r="AC407" i="3"/>
  <c r="AC287" i="3"/>
  <c r="AK528" i="3"/>
  <c r="AE407" i="3"/>
  <c r="AN408" i="3"/>
  <c r="AO347" i="3"/>
  <c r="AM257" i="3"/>
  <c r="AO258" i="3"/>
  <c r="AN167" i="3"/>
  <c r="C15" i="2"/>
  <c r="Q15" i="2" s="1"/>
  <c r="M136" i="2"/>
  <c r="BM36" i="2"/>
  <c r="BM35" i="2" s="1"/>
  <c r="W218" i="3"/>
  <c r="AO348" i="3"/>
  <c r="AP347" i="3"/>
  <c r="Y408" i="3"/>
  <c r="Z407" i="3"/>
  <c r="AA407" i="3"/>
  <c r="AL498" i="3"/>
  <c r="AM497" i="3"/>
  <c r="AL228" i="3"/>
  <c r="AM227" i="3"/>
  <c r="AM347" i="3"/>
  <c r="AL348" i="3"/>
  <c r="AB228" i="3"/>
  <c r="C55" i="2"/>
  <c r="Q55" i="2" s="1"/>
  <c r="C109" i="2"/>
  <c r="Q109" i="2" s="1"/>
  <c r="C97" i="2"/>
  <c r="Q97" i="2" s="1"/>
  <c r="M94" i="2"/>
  <c r="M106" i="2"/>
  <c r="M52" i="2"/>
  <c r="Z548" i="3"/>
  <c r="Z367" i="3"/>
  <c r="W158" i="3"/>
  <c r="AK527" i="3"/>
  <c r="AJ528" i="3"/>
  <c r="AO527" i="3"/>
  <c r="AN528" i="3"/>
  <c r="AB348" i="3"/>
  <c r="AC347" i="3"/>
  <c r="W579" i="3"/>
  <c r="W581" i="3"/>
  <c r="W342" i="3"/>
  <c r="W312" i="3"/>
  <c r="W220" i="3"/>
  <c r="Z427" i="3"/>
  <c r="Z277" i="3"/>
  <c r="C161" i="2" l="1"/>
  <c r="Q161" i="2" s="1"/>
  <c r="D161" i="2"/>
  <c r="AD617" i="3"/>
  <c r="Q68" i="2"/>
  <c r="C72" i="2"/>
  <c r="Q72" i="2" s="1"/>
  <c r="Q122" i="2"/>
  <c r="C126" i="2"/>
  <c r="Q126" i="2" s="1"/>
  <c r="Q92" i="2"/>
  <c r="C96" i="2"/>
  <c r="Q96" i="2" s="1"/>
  <c r="Q80" i="2"/>
  <c r="C84" i="2"/>
  <c r="Q84" i="2" s="1"/>
  <c r="C121" i="2"/>
  <c r="Q121" i="2" s="1"/>
  <c r="Q62" i="2"/>
  <c r="C66" i="2"/>
  <c r="Q66" i="2" s="1"/>
  <c r="Q74" i="2"/>
  <c r="C78" i="2"/>
  <c r="Q78" i="2" s="1"/>
  <c r="Q86" i="2"/>
  <c r="C90" i="2"/>
  <c r="Q90" i="2" s="1"/>
  <c r="M118" i="2"/>
  <c r="M82" i="2"/>
  <c r="Y167" i="3"/>
  <c r="AJ558" i="3"/>
  <c r="AK227" i="3"/>
  <c r="C61" i="2"/>
  <c r="Q61" i="2" s="1"/>
  <c r="M58" i="2"/>
  <c r="AD437" i="3"/>
  <c r="C148" i="2"/>
  <c r="Q148" i="2" s="1"/>
  <c r="AH228" i="3"/>
  <c r="C85" i="2"/>
  <c r="Q85" i="2" s="1"/>
  <c r="AN378" i="3"/>
  <c r="Y347" i="3"/>
  <c r="C67" i="2"/>
  <c r="Q67" i="2" s="1"/>
  <c r="M64" i="2"/>
  <c r="AE497" i="3"/>
  <c r="AH438" i="3"/>
  <c r="AK198" i="3"/>
  <c r="C17" i="2"/>
  <c r="Q17" i="2" s="1"/>
  <c r="AC198" i="3"/>
  <c r="AF257" i="3"/>
  <c r="AK318" i="3"/>
  <c r="C16" i="2"/>
  <c r="Q16" i="2" s="1"/>
  <c r="AJ197" i="3"/>
  <c r="AB468" i="3"/>
  <c r="Z557" i="3"/>
  <c r="AH377" i="3"/>
  <c r="O162" i="2"/>
  <c r="A161" i="2" s="1"/>
  <c r="AE467" i="3"/>
  <c r="AM348" i="3"/>
  <c r="Z349" i="3" s="1"/>
  <c r="AG438" i="3"/>
  <c r="AK617" i="3"/>
  <c r="AP377" i="3"/>
  <c r="Y437" i="3"/>
  <c r="Z377" i="3"/>
  <c r="AG377" i="3"/>
  <c r="AG197" i="3"/>
  <c r="AP197" i="3"/>
  <c r="AK468" i="3"/>
  <c r="AJ468" i="3"/>
  <c r="AL468" i="3"/>
  <c r="AB617" i="3"/>
  <c r="AE438" i="3"/>
  <c r="AJ258" i="3"/>
  <c r="AE197" i="3"/>
  <c r="AF438" i="3"/>
  <c r="X377" i="3"/>
  <c r="AN227" i="3"/>
  <c r="Y197" i="3"/>
  <c r="AE317" i="3"/>
  <c r="AI557" i="3"/>
  <c r="AO168" i="3"/>
  <c r="AH468" i="3"/>
  <c r="AM438" i="3"/>
  <c r="AM378" i="3"/>
  <c r="AN498" i="3"/>
  <c r="AA497" i="3"/>
  <c r="Y377" i="3"/>
  <c r="AA257" i="3"/>
  <c r="Z227" i="3"/>
  <c r="AN467" i="3"/>
  <c r="AB317" i="3"/>
  <c r="AA467" i="3"/>
  <c r="AC227" i="3"/>
  <c r="AN198" i="3"/>
  <c r="AA587" i="3"/>
  <c r="AI468" i="3"/>
  <c r="AE198" i="3"/>
  <c r="AB557" i="3"/>
  <c r="AJ557" i="3"/>
  <c r="Z467" i="3"/>
  <c r="W470" i="3" s="1"/>
  <c r="AI347" i="3"/>
  <c r="AE377" i="3"/>
  <c r="AF468" i="3"/>
  <c r="AL227" i="3"/>
  <c r="Z229" i="3" s="1"/>
  <c r="AC587" i="3"/>
  <c r="AN587" i="3"/>
  <c r="AH467" i="3"/>
  <c r="AG198" i="3"/>
  <c r="AL497" i="3"/>
  <c r="Z499" i="3" s="1"/>
  <c r="AJ317" i="3"/>
  <c r="AC617" i="3"/>
  <c r="AH167" i="3"/>
  <c r="AB197" i="3"/>
  <c r="AK197" i="3"/>
  <c r="AM198" i="3"/>
  <c r="AG557" i="3"/>
  <c r="AG347" i="3"/>
  <c r="AO467" i="3"/>
  <c r="AH348" i="3"/>
  <c r="AD258" i="3"/>
  <c r="AM258" i="3"/>
  <c r="Z259" i="3" s="1"/>
  <c r="AG227" i="3"/>
  <c r="AE347" i="3"/>
  <c r="AJ167" i="3"/>
  <c r="X167" i="3"/>
  <c r="AD168" i="3"/>
  <c r="AE168" i="3"/>
  <c r="AI167" i="3"/>
  <c r="AF377" i="3"/>
  <c r="AC467" i="3"/>
  <c r="AK497" i="3"/>
  <c r="Y617" i="3"/>
  <c r="AC557" i="3"/>
  <c r="AL438" i="3"/>
  <c r="AI558" i="3"/>
  <c r="AK588" i="3"/>
  <c r="AB467" i="3"/>
  <c r="AA197" i="3"/>
  <c r="Z197" i="3"/>
  <c r="AO167" i="3"/>
  <c r="AB437" i="3"/>
  <c r="AD167" i="3"/>
  <c r="AI377" i="3"/>
  <c r="X257" i="3"/>
  <c r="AM377" i="3"/>
  <c r="AD498" i="3"/>
  <c r="AC377" i="3"/>
  <c r="AK377" i="3"/>
  <c r="AA317" i="3"/>
  <c r="AA437" i="3"/>
  <c r="Y467" i="3"/>
  <c r="AC167" i="3"/>
  <c r="AD257" i="3"/>
  <c r="X467" i="3"/>
  <c r="AI197" i="3"/>
  <c r="AK167" i="3"/>
  <c r="W174" i="3" s="1"/>
  <c r="AA558" i="3"/>
  <c r="Z437" i="3"/>
  <c r="W440" i="3" s="1"/>
  <c r="AD377" i="3"/>
  <c r="X197" i="3"/>
  <c r="AB497" i="3"/>
  <c r="AO437" i="3"/>
  <c r="Z440" i="3" s="1"/>
  <c r="AO257" i="3"/>
  <c r="Z260" i="3" s="1"/>
  <c r="AF497" i="3"/>
  <c r="AD497" i="3"/>
  <c r="AJ377" i="3"/>
  <c r="AH347" i="3"/>
  <c r="AK317" i="3"/>
  <c r="AK438" i="3"/>
  <c r="AA617" i="3"/>
  <c r="AI497" i="3"/>
  <c r="AI498" i="3"/>
  <c r="AL318" i="3"/>
  <c r="AD438" i="3"/>
  <c r="AO558" i="3"/>
  <c r="Z560" i="3" s="1"/>
  <c r="Y228" i="3"/>
  <c r="AF467" i="3"/>
  <c r="M70" i="2"/>
  <c r="AL198" i="3"/>
  <c r="AB347" i="3"/>
  <c r="AH557" i="3"/>
  <c r="AD587" i="3"/>
  <c r="Z318" i="3"/>
  <c r="Y587" i="3"/>
  <c r="AE587" i="3"/>
  <c r="AL558" i="3"/>
  <c r="Z617" i="3"/>
  <c r="X497" i="3"/>
  <c r="AB377" i="3"/>
  <c r="AC498" i="3"/>
  <c r="AO317" i="3"/>
  <c r="W529" i="3"/>
  <c r="Y257" i="3"/>
  <c r="AJ437" i="3"/>
  <c r="AL618" i="3"/>
  <c r="AA347" i="3"/>
  <c r="AM167" i="3"/>
  <c r="Z169" i="3" s="1"/>
  <c r="AO588" i="3"/>
  <c r="AE557" i="3"/>
  <c r="AA557" i="3"/>
  <c r="AD347" i="3"/>
  <c r="AJ227" i="3"/>
  <c r="AI317" i="3"/>
  <c r="AI587" i="3"/>
  <c r="AH317" i="3"/>
  <c r="AP467" i="3"/>
  <c r="AB587" i="3"/>
  <c r="AA227" i="3"/>
  <c r="AA167" i="3"/>
  <c r="AH378" i="3"/>
  <c r="AB257" i="3"/>
  <c r="AC437" i="3"/>
  <c r="AA377" i="3"/>
  <c r="AH497" i="3"/>
  <c r="AF557" i="3"/>
  <c r="AA198" i="3"/>
  <c r="AC497" i="3"/>
  <c r="Z167" i="3"/>
  <c r="AJ438" i="3"/>
  <c r="AB227" i="3"/>
  <c r="Z347" i="3"/>
  <c r="AJ257" i="3"/>
  <c r="AC257" i="3"/>
  <c r="AN228" i="3"/>
  <c r="X348" i="3"/>
  <c r="AO498" i="3"/>
  <c r="AK587" i="3"/>
  <c r="AM587" i="3"/>
  <c r="X318" i="3"/>
  <c r="Y497" i="3"/>
  <c r="X437" i="3"/>
  <c r="W439" i="3" s="1"/>
  <c r="Z497" i="3"/>
  <c r="W433" i="3"/>
  <c r="AJ347" i="3"/>
  <c r="AK347" i="3"/>
  <c r="AH257" i="3"/>
  <c r="AG257" i="3"/>
  <c r="AJ348" i="3"/>
  <c r="W163" i="3"/>
  <c r="AF587" i="3"/>
  <c r="AF347" i="3"/>
  <c r="AG228" i="3"/>
  <c r="X317" i="3"/>
  <c r="AB558" i="3"/>
  <c r="AD557" i="3"/>
  <c r="AD227" i="3"/>
  <c r="AF317" i="3"/>
  <c r="AD348" i="3"/>
  <c r="AB167" i="3"/>
  <c r="Z317" i="3"/>
  <c r="X168" i="3"/>
  <c r="X557" i="3"/>
  <c r="AH258" i="3"/>
  <c r="X227" i="3"/>
  <c r="Y557" i="3"/>
  <c r="AC317" i="3"/>
  <c r="AF617" i="3"/>
  <c r="AE617" i="3"/>
  <c r="C73" i="2"/>
  <c r="Q73" i="2" s="1"/>
  <c r="AE227" i="3"/>
  <c r="X347" i="3"/>
  <c r="AF227" i="3"/>
  <c r="AM558" i="3"/>
  <c r="Y227" i="3"/>
  <c r="Z587" i="3"/>
  <c r="X618" i="3"/>
  <c r="AK618" i="3"/>
  <c r="W343" i="3"/>
  <c r="AG317" i="3"/>
  <c r="AH587" i="3"/>
  <c r="AJ587" i="3"/>
  <c r="X587" i="3"/>
  <c r="AG587" i="3"/>
  <c r="X617" i="3"/>
  <c r="AK558" i="3"/>
  <c r="W193" i="3"/>
  <c r="N52" i="2"/>
  <c r="A56" i="2" s="1"/>
  <c r="C79" i="2"/>
  <c r="Q79" i="2" s="1"/>
  <c r="M76" i="2"/>
  <c r="AO618" i="3"/>
  <c r="AH617" i="3"/>
  <c r="AI617" i="3"/>
  <c r="AJ617" i="3"/>
  <c r="AN617" i="3"/>
  <c r="A147" i="2"/>
  <c r="AD317" i="3"/>
  <c r="AP317" i="3"/>
  <c r="AG617" i="3"/>
  <c r="C91" i="2"/>
  <c r="Q91" i="2" s="1"/>
  <c r="M88" i="2"/>
  <c r="Y258" i="3"/>
  <c r="Z257" i="3"/>
  <c r="W493" i="3"/>
  <c r="W523" i="3"/>
  <c r="W613" i="3"/>
  <c r="W223" i="3"/>
  <c r="W283" i="3"/>
  <c r="W313" i="3"/>
  <c r="W553" i="3"/>
  <c r="W403" i="3"/>
  <c r="W253" i="3"/>
  <c r="Z529" i="3"/>
  <c r="W532" i="3"/>
  <c r="W530" i="3"/>
  <c r="W409" i="3"/>
  <c r="W463" i="3"/>
  <c r="Z289" i="3"/>
  <c r="W533" i="3"/>
  <c r="W289" i="3"/>
  <c r="BM89" i="2"/>
  <c r="Z290" i="3"/>
  <c r="W292" i="3"/>
  <c r="W531" i="3"/>
  <c r="W290" i="3"/>
  <c r="W373" i="3"/>
  <c r="W411" i="3"/>
  <c r="W294" i="3"/>
  <c r="W291" i="3"/>
  <c r="W293" i="3"/>
  <c r="W412" i="3"/>
  <c r="Z410" i="3"/>
  <c r="W414" i="3"/>
  <c r="Z409" i="3"/>
  <c r="Z350" i="3"/>
  <c r="W410" i="3"/>
  <c r="W583" i="3"/>
  <c r="Z530" i="3"/>
  <c r="W534" i="3"/>
  <c r="Z590" i="3" l="1"/>
  <c r="Z620" i="3"/>
  <c r="Z589" i="3"/>
  <c r="W592" i="3"/>
  <c r="W621" i="3"/>
  <c r="N64" i="2"/>
  <c r="A68" i="2" s="1"/>
  <c r="W564" i="3"/>
  <c r="W234" i="3"/>
  <c r="N58" i="2"/>
  <c r="A62" i="2" s="1"/>
  <c r="Z380" i="3"/>
  <c r="W443" i="3"/>
  <c r="Z319" i="3"/>
  <c r="W262" i="3"/>
  <c r="Z199" i="3"/>
  <c r="W204" i="3"/>
  <c r="W619" i="3"/>
  <c r="W201" i="3"/>
  <c r="O163" i="2"/>
  <c r="O164" i="2" s="1"/>
  <c r="O165" i="2" s="1"/>
  <c r="O166" i="2" s="1"/>
  <c r="A165" i="2" s="1"/>
  <c r="N136" i="2"/>
  <c r="A140" i="2" s="1"/>
  <c r="N70" i="2"/>
  <c r="A74" i="2" s="1"/>
  <c r="N100" i="2"/>
  <c r="A104" i="2" s="1"/>
  <c r="N82" i="2"/>
  <c r="A86" i="2" s="1"/>
  <c r="W624" i="3"/>
  <c r="Z230" i="3"/>
  <c r="W441" i="3"/>
  <c r="W264" i="3"/>
  <c r="Z200" i="3"/>
  <c r="W202" i="3"/>
  <c r="Z469" i="3"/>
  <c r="Z379" i="3"/>
  <c r="W560" i="3"/>
  <c r="Z470" i="3"/>
  <c r="W500" i="3"/>
  <c r="W499" i="3"/>
  <c r="W351" i="3"/>
  <c r="W324" i="3"/>
  <c r="W502" i="3"/>
  <c r="W563" i="3"/>
  <c r="W379" i="3"/>
  <c r="W471" i="3"/>
  <c r="W382" i="3"/>
  <c r="W380" i="3"/>
  <c r="W350" i="3"/>
  <c r="W259" i="3"/>
  <c r="W233" i="3"/>
  <c r="W203" i="3"/>
  <c r="W199" i="3"/>
  <c r="Z170" i="3"/>
  <c r="W474" i="3"/>
  <c r="W173" i="3"/>
  <c r="W591" i="3"/>
  <c r="Z500" i="3"/>
  <c r="W473" i="3"/>
  <c r="W472" i="3"/>
  <c r="W384" i="3"/>
  <c r="W349" i="3"/>
  <c r="W353" i="3"/>
  <c r="W322" i="3"/>
  <c r="W590" i="3"/>
  <c r="W501" i="3"/>
  <c r="W442" i="3"/>
  <c r="W381" i="3"/>
  <c r="W589" i="3"/>
  <c r="W323" i="3"/>
  <c r="W383" i="3"/>
  <c r="W469" i="3"/>
  <c r="Z439" i="3"/>
  <c r="W169" i="3"/>
  <c r="W172" i="3"/>
  <c r="W170" i="3"/>
  <c r="W562" i="3"/>
  <c r="Z559" i="3"/>
  <c r="W319" i="3"/>
  <c r="W171" i="3"/>
  <c r="W352" i="3"/>
  <c r="W444" i="3"/>
  <c r="W620" i="3"/>
  <c r="W503" i="3"/>
  <c r="W320" i="3"/>
  <c r="W200" i="3"/>
  <c r="W230" i="3"/>
  <c r="W504" i="3"/>
  <c r="W593" i="3"/>
  <c r="W622" i="3"/>
  <c r="W231" i="3"/>
  <c r="Z619" i="3"/>
  <c r="W623" i="3"/>
  <c r="W261" i="3"/>
  <c r="Z320" i="3"/>
  <c r="W232" i="3"/>
  <c r="W561" i="3"/>
  <c r="W594" i="3"/>
  <c r="W229" i="3"/>
  <c r="W321" i="3"/>
  <c r="W559" i="3"/>
  <c r="N112" i="2"/>
  <c r="A116" i="2" s="1"/>
  <c r="W354" i="3"/>
  <c r="W263" i="3"/>
  <c r="N88" i="2"/>
  <c r="A92" i="2" s="1"/>
  <c r="N118" i="2"/>
  <c r="A122" i="2" s="1"/>
  <c r="N130" i="2"/>
  <c r="A134" i="2" s="1"/>
  <c r="N106" i="2"/>
  <c r="A110" i="2" s="1"/>
  <c r="N94" i="2"/>
  <c r="A98" i="2" s="1"/>
  <c r="N124" i="2"/>
  <c r="A128" i="2" s="1"/>
  <c r="N76" i="2"/>
  <c r="A80" i="2" s="1"/>
  <c r="A163" i="2"/>
  <c r="W260" i="3"/>
  <c r="W295" i="3"/>
  <c r="W415" i="3"/>
  <c r="W417" i="3" s="1"/>
  <c r="E26" i="3" s="1"/>
  <c r="F1" i="2"/>
  <c r="AM1" i="2" s="1"/>
  <c r="W535" i="3"/>
  <c r="W537" i="3" s="1"/>
  <c r="C125" i="2" s="1"/>
  <c r="Q125" i="2" s="1"/>
  <c r="A162" i="2" l="1"/>
  <c r="A101" i="2"/>
  <c r="W565" i="3"/>
  <c r="W567" i="3" s="1"/>
  <c r="C131" i="2" s="1"/>
  <c r="Q131" i="2" s="1"/>
  <c r="W475" i="3"/>
  <c r="W477" i="3" s="1"/>
  <c r="E28" i="3" s="1"/>
  <c r="W445" i="3"/>
  <c r="W447" i="3" s="1"/>
  <c r="E29" i="3" s="1"/>
  <c r="W205" i="3"/>
  <c r="W207" i="3" s="1"/>
  <c r="E19" i="3" s="1"/>
  <c r="C59" i="2" s="1"/>
  <c r="Q59" i="2" s="1"/>
  <c r="W505" i="3"/>
  <c r="W507" i="3" s="1"/>
  <c r="C119" i="2" s="1"/>
  <c r="Q119" i="2" s="1"/>
  <c r="W385" i="3"/>
  <c r="W387" i="3" s="1"/>
  <c r="C95" i="2" s="1"/>
  <c r="Q95" i="2" s="1"/>
  <c r="W625" i="3"/>
  <c r="W627" i="3" s="1"/>
  <c r="E33" i="3" s="1"/>
  <c r="W175" i="3"/>
  <c r="W177" i="3" s="1"/>
  <c r="E18" i="3" s="1"/>
  <c r="C53" i="2" s="1"/>
  <c r="Q53" i="2" s="1"/>
  <c r="W595" i="3"/>
  <c r="W597" i="3" s="1"/>
  <c r="C137" i="2" s="1"/>
  <c r="Q137" i="2" s="1"/>
  <c r="W355" i="3"/>
  <c r="W357" i="3" s="1"/>
  <c r="C89" i="2" s="1"/>
  <c r="Q89" i="2" s="1"/>
  <c r="W235" i="3"/>
  <c r="W237" i="3" s="1"/>
  <c r="E20" i="3" s="1"/>
  <c r="A107" i="2"/>
  <c r="W265" i="3"/>
  <c r="W267" i="3" s="1"/>
  <c r="E21" i="3" s="1"/>
  <c r="W325" i="3"/>
  <c r="W327" i="3" s="1"/>
  <c r="E23" i="3" s="1"/>
  <c r="C83" i="2" s="1"/>
  <c r="Q83" i="2" s="1"/>
  <c r="A113" i="2"/>
  <c r="A164" i="2"/>
  <c r="W297" i="3"/>
  <c r="E22" i="3" s="1"/>
  <c r="C77" i="2" s="1"/>
  <c r="Q77" i="2" s="1"/>
  <c r="C101" i="2"/>
  <c r="Q101" i="2" s="1"/>
  <c r="C186" i="2"/>
  <c r="Q186" i="2" s="1"/>
  <c r="E30" i="3"/>
  <c r="D4" i="3"/>
  <c r="A13" i="2" s="1"/>
  <c r="C71" i="2" l="1"/>
  <c r="Q71" i="2" s="1"/>
  <c r="C143" i="2"/>
  <c r="Q143" i="2" s="1"/>
  <c r="AD13" i="2"/>
  <c r="E31" i="3"/>
  <c r="C113" i="2"/>
  <c r="Q113" i="2" s="1"/>
  <c r="E27" i="3"/>
  <c r="C107" i="2"/>
  <c r="Q107" i="2" s="1"/>
  <c r="E25" i="3"/>
  <c r="E32" i="3"/>
  <c r="E24" i="3"/>
  <c r="D12" i="3"/>
  <c r="D8" i="3"/>
  <c r="E8" i="3"/>
  <c r="D7" i="3"/>
  <c r="D9" i="3"/>
  <c r="E7" i="3"/>
  <c r="E15" i="3"/>
  <c r="E10" i="3"/>
  <c r="D10" i="3"/>
  <c r="D15" i="3"/>
  <c r="E9" i="3"/>
  <c r="D11" i="3"/>
  <c r="D14" i="3"/>
  <c r="D13" i="3"/>
  <c r="C69" i="2" l="1"/>
  <c r="Q69" i="2" s="1"/>
  <c r="C117" i="2"/>
  <c r="Q117" i="2" s="1"/>
  <c r="C81" i="2"/>
  <c r="Q81" i="2" s="1"/>
  <c r="C129" i="2"/>
  <c r="Q129" i="2" s="1"/>
  <c r="C87" i="2"/>
  <c r="Q87" i="2" s="1"/>
  <c r="C135" i="2"/>
  <c r="Q135" i="2" s="1"/>
  <c r="C52" i="2"/>
  <c r="Q52" i="2" s="1"/>
  <c r="C100" i="2"/>
  <c r="Q100" i="2" s="1"/>
  <c r="C57" i="2"/>
  <c r="Q57" i="2" s="1"/>
  <c r="C105" i="2"/>
  <c r="Q105" i="2" s="1"/>
  <c r="C93" i="2"/>
  <c r="Q93" i="2" s="1"/>
  <c r="C141" i="2"/>
  <c r="Q141" i="2" s="1"/>
  <c r="C58" i="2"/>
  <c r="Q58" i="2" s="1"/>
  <c r="C106" i="2"/>
  <c r="Q106" i="2" s="1"/>
  <c r="C75" i="2"/>
  <c r="Q75" i="2" s="1"/>
  <c r="C123" i="2"/>
  <c r="Q123" i="2" s="1"/>
  <c r="C70" i="2"/>
  <c r="Q70" i="2" s="1"/>
  <c r="C118" i="2"/>
  <c r="Q118" i="2" s="1"/>
  <c r="C51" i="2"/>
  <c r="Q51" i="2" s="1"/>
  <c r="C99" i="2"/>
  <c r="Q99" i="2" s="1"/>
  <c r="C65" i="2"/>
  <c r="Q65" i="2" s="1"/>
  <c r="J74" i="2"/>
  <c r="C63" i="2"/>
  <c r="Q63" i="2" s="1"/>
  <c r="C111" i="2"/>
  <c r="Q111" i="2" s="1"/>
  <c r="C64" i="2"/>
  <c r="Q64" i="2" s="1"/>
  <c r="C112" i="2"/>
  <c r="Q112" i="2" s="1"/>
  <c r="R70" i="2" l="1"/>
  <c r="Y70" i="2" s="1"/>
  <c r="AI70" i="2" s="1"/>
  <c r="R199" i="2"/>
  <c r="T199" i="2" s="1"/>
  <c r="R25" i="2"/>
  <c r="V25" i="2" s="1"/>
  <c r="AF25" i="2" s="1"/>
  <c r="R27" i="2"/>
  <c r="V27" i="2" s="1"/>
  <c r="AF27" i="2" s="1"/>
  <c r="R117" i="2"/>
  <c r="T117" i="2" s="1"/>
  <c r="AD117" i="2" s="1"/>
  <c r="R123" i="2"/>
  <c r="T123" i="2" s="1"/>
  <c r="AD123" i="2" s="1"/>
  <c r="R147" i="2"/>
  <c r="W147" i="2" s="1"/>
  <c r="AG147" i="2" s="1"/>
  <c r="R180" i="2"/>
  <c r="T180" i="2" s="1"/>
  <c r="AD180" i="2" s="1"/>
  <c r="R155" i="2"/>
  <c r="Y155" i="2" s="1"/>
  <c r="R153" i="2"/>
  <c r="T153" i="2" s="1"/>
  <c r="AD153" i="2" s="1"/>
  <c r="R182" i="2"/>
  <c r="T182" i="2" s="1"/>
  <c r="AD182" i="2" s="1"/>
  <c r="R136" i="2"/>
  <c r="T136" i="2" s="1"/>
  <c r="AD136" i="2" s="1"/>
  <c r="R189" i="2"/>
  <c r="T189" i="2" s="1"/>
  <c r="AD189" i="2" s="1"/>
  <c r="R53" i="2"/>
  <c r="V53" i="2" s="1"/>
  <c r="AF53" i="2" s="1"/>
  <c r="R62" i="2"/>
  <c r="R204" i="2"/>
  <c r="T204" i="2" s="1"/>
  <c r="R55" i="2"/>
  <c r="T55" i="2" s="1"/>
  <c r="AD55" i="2" s="1"/>
  <c r="R151" i="2"/>
  <c r="T151" i="2" s="1"/>
  <c r="AD151" i="2" s="1"/>
  <c r="R75" i="2"/>
  <c r="T75" i="2" s="1"/>
  <c r="AD75" i="2" s="1"/>
  <c r="R45" i="2"/>
  <c r="V45" i="2" s="1"/>
  <c r="AF45" i="2" s="1"/>
  <c r="R167" i="2"/>
  <c r="W167" i="2" s="1"/>
  <c r="AG167" i="2" s="1"/>
  <c r="R29" i="2"/>
  <c r="V29" i="2" s="1"/>
  <c r="AF29" i="2" s="1"/>
  <c r="R173" i="2"/>
  <c r="Y173" i="2" s="1"/>
  <c r="AI173" i="2" s="1"/>
  <c r="R172" i="2"/>
  <c r="T172" i="2" s="1"/>
  <c r="AD172" i="2" s="1"/>
  <c r="R31" i="2"/>
  <c r="T31" i="2" s="1"/>
  <c r="AD31" i="2" s="1"/>
  <c r="R47" i="2"/>
  <c r="W47" i="2" s="1"/>
  <c r="AG47" i="2" s="1"/>
  <c r="R99" i="2"/>
  <c r="T99" i="2" s="1"/>
  <c r="AD99" i="2" s="1"/>
  <c r="R160" i="2"/>
  <c r="T160" i="2" s="1"/>
  <c r="AD160" i="2" s="1"/>
  <c r="R64" i="2"/>
  <c r="W64" i="2" s="1"/>
  <c r="AG64" i="2" s="1"/>
  <c r="R143" i="2"/>
  <c r="T143" i="2" s="1"/>
  <c r="AD143" i="2" s="1"/>
  <c r="R16" i="2"/>
  <c r="W16" i="2" s="1"/>
  <c r="R88" i="2"/>
  <c r="T88" i="2" s="1"/>
  <c r="AD88" i="2" s="1"/>
  <c r="R72" i="2"/>
  <c r="V72" i="2" s="1"/>
  <c r="AF72" i="2" s="1"/>
  <c r="R181" i="2"/>
  <c r="V181" i="2" s="1"/>
  <c r="AF181" i="2" s="1"/>
  <c r="R33" i="2"/>
  <c r="T33" i="2" s="1"/>
  <c r="AD33" i="2" s="1"/>
  <c r="R137" i="2"/>
  <c r="Y137" i="2" s="1"/>
  <c r="AI137" i="2" s="1"/>
  <c r="R144" i="2"/>
  <c r="T144" i="2" s="1"/>
  <c r="AD144" i="2" s="1"/>
  <c r="R108" i="2"/>
  <c r="T108" i="2" s="1"/>
  <c r="AD108" i="2" s="1"/>
  <c r="R43" i="2"/>
  <c r="R92" i="2"/>
  <c r="V92" i="2" s="1"/>
  <c r="AF92" i="2" s="1"/>
  <c r="R142" i="2"/>
  <c r="Y142" i="2" s="1"/>
  <c r="AI142" i="2" s="1"/>
  <c r="R103" i="2"/>
  <c r="T103" i="2" s="1"/>
  <c r="AD103" i="2" s="1"/>
  <c r="R34" i="2"/>
  <c r="Y34" i="2" s="1"/>
  <c r="R145" i="2"/>
  <c r="Y145" i="2" s="1"/>
  <c r="AI145" i="2" s="1"/>
  <c r="R112" i="2"/>
  <c r="V112" i="2" s="1"/>
  <c r="AF112" i="2" s="1"/>
  <c r="R101" i="2"/>
  <c r="Y101" i="2" s="1"/>
  <c r="AI101" i="2" s="1"/>
  <c r="R171" i="2"/>
  <c r="V171" i="2" s="1"/>
  <c r="AF171" i="2" s="1"/>
  <c r="R35" i="2"/>
  <c r="Y35" i="2" s="1"/>
  <c r="R80" i="2"/>
  <c r="T80" i="2" s="1"/>
  <c r="AD80" i="2" s="1"/>
  <c r="R39" i="2"/>
  <c r="W39" i="2" s="1"/>
  <c r="R84" i="2"/>
  <c r="Y84" i="2" s="1"/>
  <c r="AI84" i="2" s="1"/>
  <c r="R107" i="2"/>
  <c r="T107" i="2" s="1"/>
  <c r="AD107" i="2" s="1"/>
  <c r="R77" i="2"/>
  <c r="V77" i="2" s="1"/>
  <c r="AF77" i="2" s="1"/>
  <c r="R57" i="2"/>
  <c r="T57" i="2" s="1"/>
  <c r="AD57" i="2" s="1"/>
  <c r="R68" i="2"/>
  <c r="V68" i="2" s="1"/>
  <c r="AF68" i="2" s="1"/>
  <c r="R194" i="2"/>
  <c r="T194" i="2" s="1"/>
  <c r="R46" i="2"/>
  <c r="T46" i="2" s="1"/>
  <c r="AD46" i="2" s="1"/>
  <c r="R115" i="2"/>
  <c r="T115" i="2" s="1"/>
  <c r="AD115" i="2" s="1"/>
  <c r="R205" i="2"/>
  <c r="T205" i="2" s="1"/>
  <c r="R185" i="2"/>
  <c r="V185" i="2" s="1"/>
  <c r="AF185" i="2" s="1"/>
  <c r="R200" i="2"/>
  <c r="T200" i="2" s="1"/>
  <c r="R78" i="2"/>
  <c r="Y78" i="2" s="1"/>
  <c r="AI78" i="2" s="1"/>
  <c r="R65" i="2"/>
  <c r="V65" i="2" s="1"/>
  <c r="R125" i="2"/>
  <c r="W125" i="2" s="1"/>
  <c r="AG125" i="2" s="1"/>
  <c r="R79" i="2"/>
  <c r="Y79" i="2" s="1"/>
  <c r="AI79" i="2" s="1"/>
  <c r="R59" i="2"/>
  <c r="T59" i="2" s="1"/>
  <c r="AD59" i="2" s="1"/>
  <c r="R17" i="2"/>
  <c r="Y17" i="2" s="1"/>
  <c r="R94" i="2"/>
  <c r="T94" i="2" s="1"/>
  <c r="AD94" i="2" s="1"/>
  <c r="R146" i="2"/>
  <c r="W146" i="2" s="1"/>
  <c r="AG146" i="2" s="1"/>
  <c r="R38" i="2"/>
  <c r="Y38" i="2" s="1"/>
  <c r="R161" i="2"/>
  <c r="Y161" i="2" s="1"/>
  <c r="AI161" i="2" s="1"/>
  <c r="R124" i="2"/>
  <c r="W124" i="2" s="1"/>
  <c r="AG124" i="2" s="1"/>
  <c r="R130" i="2"/>
  <c r="V130" i="2" s="1"/>
  <c r="AF130" i="2" s="1"/>
  <c r="R89" i="2"/>
  <c r="T89" i="2" s="1"/>
  <c r="R21" i="2"/>
  <c r="W21" i="2" s="1"/>
  <c r="R102" i="2"/>
  <c r="Y102" i="2" s="1"/>
  <c r="AI102" i="2" s="1"/>
  <c r="R164" i="2"/>
  <c r="Y164" i="2" s="1"/>
  <c r="AI164" i="2" s="1"/>
  <c r="R192" i="2"/>
  <c r="T192" i="2" s="1"/>
  <c r="R195" i="2"/>
  <c r="T195" i="2" s="1"/>
  <c r="R113" i="2"/>
  <c r="Y113" i="2" s="1"/>
  <c r="AI113" i="2" s="1"/>
  <c r="R148" i="2"/>
  <c r="V148" i="2" s="1"/>
  <c r="AF148" i="2" s="1"/>
  <c r="R96" i="2"/>
  <c r="V96" i="2" s="1"/>
  <c r="AF96" i="2" s="1"/>
  <c r="R141" i="2"/>
  <c r="T141" i="2" s="1"/>
  <c r="AD141" i="2" s="1"/>
  <c r="R121" i="2"/>
  <c r="T121" i="2" s="1"/>
  <c r="AD121" i="2" s="1"/>
  <c r="R132" i="2"/>
  <c r="V132" i="2" s="1"/>
  <c r="AF132" i="2" s="1"/>
  <c r="R122" i="2"/>
  <c r="W122" i="2" s="1"/>
  <c r="AG122" i="2" s="1"/>
  <c r="R23" i="2"/>
  <c r="V23" i="2" s="1"/>
  <c r="AF23" i="2" s="1"/>
  <c r="R163" i="2"/>
  <c r="W163" i="2" s="1"/>
  <c r="AG163" i="2" s="1"/>
  <c r="R15" i="2"/>
  <c r="Y15" i="2" s="1"/>
  <c r="R186" i="2"/>
  <c r="Y186" i="2" s="1"/>
  <c r="AI186" i="2" s="1"/>
  <c r="R197" i="2"/>
  <c r="T197" i="2" s="1"/>
  <c r="R128" i="2"/>
  <c r="T128" i="2" s="1"/>
  <c r="AD128" i="2" s="1"/>
  <c r="R48" i="2"/>
  <c r="T48" i="2" s="1"/>
  <c r="AD48" i="2" s="1"/>
  <c r="R187" i="2"/>
  <c r="V187" i="2" s="1"/>
  <c r="AF187" i="2" s="1"/>
  <c r="R119" i="2"/>
  <c r="T119" i="2" s="1"/>
  <c r="AD119" i="2" s="1"/>
  <c r="R165" i="2"/>
  <c r="V165" i="2" s="1"/>
  <c r="AF165" i="2" s="1"/>
  <c r="R178" i="2"/>
  <c r="V178" i="2" s="1"/>
  <c r="AF178" i="2" s="1"/>
  <c r="R63" i="2"/>
  <c r="R176" i="2"/>
  <c r="R152" i="2"/>
  <c r="R156" i="2"/>
  <c r="T156" i="2" s="1"/>
  <c r="R168" i="2"/>
  <c r="R36" i="2"/>
  <c r="R140" i="2"/>
  <c r="R116" i="2"/>
  <c r="T116" i="2" s="1"/>
  <c r="R120" i="2"/>
  <c r="T120" i="2" s="1"/>
  <c r="R83" i="2"/>
  <c r="T83" i="2" s="1"/>
  <c r="R135" i="2"/>
  <c r="R139" i="2"/>
  <c r="T139" i="2" s="1"/>
  <c r="R134" i="2"/>
  <c r="T134" i="2" s="1"/>
  <c r="R157" i="2"/>
  <c r="T157" i="2" s="1"/>
  <c r="R42" i="2"/>
  <c r="T42" i="2" s="1"/>
  <c r="R18" i="2"/>
  <c r="T18" i="2" s="1"/>
  <c r="R22" i="2"/>
  <c r="T22" i="2" s="1"/>
  <c r="R127" i="2"/>
  <c r="T127" i="2" s="1"/>
  <c r="R49" i="2"/>
  <c r="R159" i="2"/>
  <c r="T159" i="2" s="1"/>
  <c r="R126" i="2"/>
  <c r="T126" i="2" s="1"/>
  <c r="R58" i="2"/>
  <c r="T58" i="2" s="1"/>
  <c r="R26" i="2"/>
  <c r="T26" i="2" s="1"/>
  <c r="R196" i="2"/>
  <c r="T196" i="2" s="1"/>
  <c r="R175" i="2"/>
  <c r="T175" i="2" s="1"/>
  <c r="R95" i="2"/>
  <c r="T95" i="2" s="1"/>
  <c r="R106" i="2"/>
  <c r="T106" i="2" s="1"/>
  <c r="R82" i="2"/>
  <c r="T82" i="2" s="1"/>
  <c r="R86" i="2"/>
  <c r="T86" i="2" s="1"/>
  <c r="R177" i="2"/>
  <c r="T177" i="2" s="1"/>
  <c r="R32" i="2"/>
  <c r="T32" i="2" s="1"/>
  <c r="R162" i="2"/>
  <c r="T162" i="2" s="1"/>
  <c r="R129" i="2"/>
  <c r="T129" i="2" s="1"/>
  <c r="R61" i="2"/>
  <c r="T61" i="2" s="1"/>
  <c r="R90" i="2"/>
  <c r="T90" i="2" s="1"/>
  <c r="R66" i="2"/>
  <c r="R166" i="2"/>
  <c r="T166" i="2" s="1"/>
  <c r="R44" i="2"/>
  <c r="T44" i="2" s="1"/>
  <c r="R20" i="2"/>
  <c r="T20" i="2" s="1"/>
  <c r="R24" i="2"/>
  <c r="T24" i="2" s="1"/>
  <c r="R169" i="2"/>
  <c r="T169" i="2" s="1"/>
  <c r="R104" i="2"/>
  <c r="T104" i="2" s="1"/>
  <c r="R203" i="2"/>
  <c r="R179" i="2"/>
  <c r="T179" i="2" s="1"/>
  <c r="R183" i="2"/>
  <c r="T183" i="2" s="1"/>
  <c r="R28" i="2"/>
  <c r="T28" i="2" s="1"/>
  <c r="R198" i="2"/>
  <c r="R202" i="2"/>
  <c r="R131" i="2"/>
  <c r="R67" i="2"/>
  <c r="R51" i="2"/>
  <c r="R191" i="2"/>
  <c r="R60" i="2"/>
  <c r="R30" i="2"/>
  <c r="R184" i="2"/>
  <c r="R188" i="2"/>
  <c r="R110" i="2"/>
  <c r="R19" i="2"/>
  <c r="R193" i="2"/>
  <c r="R201" i="2"/>
  <c r="R81" i="2"/>
  <c r="R109" i="2"/>
  <c r="R85" i="2"/>
  <c r="R105" i="2"/>
  <c r="R41" i="2"/>
  <c r="R74" i="2"/>
  <c r="R50" i="2"/>
  <c r="R54" i="2"/>
  <c r="R93" i="2"/>
  <c r="R69" i="2"/>
  <c r="R73" i="2"/>
  <c r="R98" i="2"/>
  <c r="R174" i="2"/>
  <c r="R150" i="2"/>
  <c r="R154" i="2"/>
  <c r="R40" i="2"/>
  <c r="R170" i="2"/>
  <c r="R138" i="2"/>
  <c r="R114" i="2"/>
  <c r="R118" i="2"/>
  <c r="R158" i="2"/>
  <c r="R133" i="2"/>
  <c r="R190" i="2"/>
  <c r="R111" i="2"/>
  <c r="R87" i="2"/>
  <c r="R91" i="2"/>
  <c r="R100" i="2"/>
  <c r="R37" i="2"/>
  <c r="R76" i="2"/>
  <c r="R52" i="2"/>
  <c r="R56" i="2"/>
  <c r="R97" i="2"/>
  <c r="R71" i="2"/>
  <c r="T66" i="2" l="1"/>
  <c r="AD66" i="2" s="1"/>
  <c r="V66" i="2"/>
  <c r="AF66" i="2" s="1"/>
  <c r="W27" i="2"/>
  <c r="W70" i="2"/>
  <c r="AG70" i="2" s="1"/>
  <c r="V70" i="2"/>
  <c r="AF70" i="2" s="1"/>
  <c r="T70" i="2"/>
  <c r="AD70" i="2" s="1"/>
  <c r="V123" i="2"/>
  <c r="AF123" i="2" s="1"/>
  <c r="W123" i="2"/>
  <c r="AG123" i="2" s="1"/>
  <c r="W199" i="2"/>
  <c r="V199" i="2"/>
  <c r="Y123" i="2"/>
  <c r="AI123" i="2" s="1"/>
  <c r="Y199" i="2"/>
  <c r="T43" i="2"/>
  <c r="AD43" i="2" s="1"/>
  <c r="V43" i="2"/>
  <c r="AF43" i="2" s="1"/>
  <c r="W117" i="2"/>
  <c r="AG117" i="2" s="1"/>
  <c r="W136" i="2"/>
  <c r="AG136" i="2" s="1"/>
  <c r="Y180" i="2"/>
  <c r="AI180" i="2" s="1"/>
  <c r="T27" i="2"/>
  <c r="AD27" i="2" s="1"/>
  <c r="Y27" i="2"/>
  <c r="V136" i="2"/>
  <c r="AF136" i="2" s="1"/>
  <c r="V180" i="2"/>
  <c r="AF180" i="2" s="1"/>
  <c r="Y136" i="2"/>
  <c r="AI136" i="2" s="1"/>
  <c r="W180" i="2"/>
  <c r="AG180" i="2" s="1"/>
  <c r="T25" i="2"/>
  <c r="AD25" i="2" s="1"/>
  <c r="V147" i="2"/>
  <c r="AF147" i="2" s="1"/>
  <c r="Y25" i="2"/>
  <c r="W25" i="2"/>
  <c r="Y147" i="2"/>
  <c r="AI147" i="2" s="1"/>
  <c r="T147" i="2"/>
  <c r="AD147" i="2" s="1"/>
  <c r="Y117" i="2"/>
  <c r="AI117" i="2" s="1"/>
  <c r="V117" i="2"/>
  <c r="AF117" i="2" s="1"/>
  <c r="T49" i="2"/>
  <c r="AD49" i="2" s="1"/>
  <c r="V49" i="2"/>
  <c r="AF49" i="2" s="1"/>
  <c r="V62" i="2"/>
  <c r="AF62" i="2" s="1"/>
  <c r="Y65" i="2"/>
  <c r="AI65" i="2" s="1"/>
  <c r="V182" i="2"/>
  <c r="AF182" i="2" s="1"/>
  <c r="Y153" i="2"/>
  <c r="AI153" i="2" s="1"/>
  <c r="Y182" i="2"/>
  <c r="AI182" i="2" s="1"/>
  <c r="W182" i="2"/>
  <c r="AG182" i="2" s="1"/>
  <c r="V153" i="2"/>
  <c r="AF153" i="2" s="1"/>
  <c r="W153" i="2"/>
  <c r="AG153" i="2" s="1"/>
  <c r="W189" i="2"/>
  <c r="AG189" i="2" s="1"/>
  <c r="Y189" i="2"/>
  <c r="W155" i="2"/>
  <c r="AG155" i="2" s="1"/>
  <c r="W55" i="2"/>
  <c r="AG55" i="2" s="1"/>
  <c r="Y112" i="2"/>
  <c r="AI112" i="2" s="1"/>
  <c r="W31" i="2"/>
  <c r="T72" i="2"/>
  <c r="AD72" i="2" s="1"/>
  <c r="V189" i="2"/>
  <c r="AF189" i="2" s="1"/>
  <c r="V144" i="2"/>
  <c r="AF144" i="2" s="1"/>
  <c r="Y167" i="2"/>
  <c r="AI167" i="2" s="1"/>
  <c r="V155" i="2"/>
  <c r="AF155" i="2" s="1"/>
  <c r="V142" i="2"/>
  <c r="AF142" i="2" s="1"/>
  <c r="Y64" i="2"/>
  <c r="AI64" i="2" s="1"/>
  <c r="T155" i="2"/>
  <c r="T142" i="2"/>
  <c r="AD142" i="2" s="1"/>
  <c r="V55" i="2"/>
  <c r="AF55" i="2" s="1"/>
  <c r="Y55" i="2"/>
  <c r="AI55" i="2" s="1"/>
  <c r="W144" i="2"/>
  <c r="AG144" i="2" s="1"/>
  <c r="Y31" i="2"/>
  <c r="Y144" i="2"/>
  <c r="AI144" i="2" s="1"/>
  <c r="V204" i="2"/>
  <c r="W107" i="2"/>
  <c r="AG107" i="2" s="1"/>
  <c r="W204" i="2"/>
  <c r="V31" i="2"/>
  <c r="AF31" i="2" s="1"/>
  <c r="V167" i="2"/>
  <c r="AF167" i="2" s="1"/>
  <c r="V64" i="2"/>
  <c r="AF64" i="2" s="1"/>
  <c r="Y72" i="2"/>
  <c r="AI72" i="2" s="1"/>
  <c r="W142" i="2"/>
  <c r="AG142" i="2" s="1"/>
  <c r="W112" i="2"/>
  <c r="AG112" i="2" s="1"/>
  <c r="W72" i="2"/>
  <c r="AG72" i="2" s="1"/>
  <c r="T64" i="2"/>
  <c r="AD64" i="2" s="1"/>
  <c r="T112" i="2"/>
  <c r="AD112" i="2" s="1"/>
  <c r="T167" i="2"/>
  <c r="AD167" i="2" s="1"/>
  <c r="W172" i="2"/>
  <c r="AG172" i="2" s="1"/>
  <c r="Y45" i="2"/>
  <c r="AI45" i="2" s="1"/>
  <c r="Y172" i="2"/>
  <c r="AI172" i="2" s="1"/>
  <c r="V94" i="2"/>
  <c r="AF94" i="2" s="1"/>
  <c r="W113" i="2"/>
  <c r="AG113" i="2" s="1"/>
  <c r="V160" i="2"/>
  <c r="AF160" i="2" s="1"/>
  <c r="W137" i="2"/>
  <c r="AG137" i="2" s="1"/>
  <c r="V172" i="2"/>
  <c r="AF172" i="2" s="1"/>
  <c r="T35" i="2"/>
  <c r="AD35" i="2" s="1"/>
  <c r="W92" i="2"/>
  <c r="AG92" i="2" s="1"/>
  <c r="W35" i="2"/>
  <c r="T102" i="2"/>
  <c r="AD102" i="2" s="1"/>
  <c r="V35" i="2"/>
  <c r="AF35" i="2" s="1"/>
  <c r="V88" i="2"/>
  <c r="AF88" i="2" s="1"/>
  <c r="T185" i="2"/>
  <c r="AD185" i="2" s="1"/>
  <c r="Y88" i="2"/>
  <c r="AI88" i="2" s="1"/>
  <c r="V113" i="2"/>
  <c r="AF113" i="2" s="1"/>
  <c r="Y163" i="2"/>
  <c r="AI163" i="2" s="1"/>
  <c r="W145" i="2"/>
  <c r="AG145" i="2" s="1"/>
  <c r="Y125" i="2"/>
  <c r="AI125" i="2" s="1"/>
  <c r="V145" i="2"/>
  <c r="AF145" i="2" s="1"/>
  <c r="Y185" i="2"/>
  <c r="AI185" i="2" s="1"/>
  <c r="Y160" i="2"/>
  <c r="AI160" i="2" s="1"/>
  <c r="T137" i="2"/>
  <c r="AD137" i="2" s="1"/>
  <c r="T145" i="2"/>
  <c r="AD145" i="2" s="1"/>
  <c r="Y107" i="2"/>
  <c r="AI107" i="2" s="1"/>
  <c r="Y204" i="2"/>
  <c r="W45" i="2"/>
  <c r="AG45" i="2" s="1"/>
  <c r="V107" i="2"/>
  <c r="AF107" i="2" s="1"/>
  <c r="Y121" i="2"/>
  <c r="AI121" i="2" s="1"/>
  <c r="V137" i="2"/>
  <c r="AF137" i="2" s="1"/>
  <c r="T163" i="2"/>
  <c r="AD163" i="2" s="1"/>
  <c r="T92" i="2"/>
  <c r="AD92" i="2" s="1"/>
  <c r="V103" i="2"/>
  <c r="AF103" i="2" s="1"/>
  <c r="T101" i="2"/>
  <c r="AD101" i="2" s="1"/>
  <c r="W108" i="2"/>
  <c r="AG108" i="2" s="1"/>
  <c r="T173" i="2"/>
  <c r="AD173" i="2" s="1"/>
  <c r="W171" i="2"/>
  <c r="AG171" i="2" s="1"/>
  <c r="Y53" i="2"/>
  <c r="AI53" i="2" s="1"/>
  <c r="Y103" i="2"/>
  <c r="AI103" i="2" s="1"/>
  <c r="Y99" i="2"/>
  <c r="AI99" i="2" s="1"/>
  <c r="Y29" i="2"/>
  <c r="V47" i="2"/>
  <c r="AF47" i="2" s="1"/>
  <c r="T53" i="2"/>
  <c r="AD53" i="2" s="1"/>
  <c r="W103" i="2"/>
  <c r="AG103" i="2" s="1"/>
  <c r="T29" i="2"/>
  <c r="AD29" i="2" s="1"/>
  <c r="Y181" i="2"/>
  <c r="AI181" i="2" s="1"/>
  <c r="W53" i="2"/>
  <c r="AG53" i="2" s="1"/>
  <c r="W29" i="2"/>
  <c r="V101" i="2"/>
  <c r="AF101" i="2" s="1"/>
  <c r="W101" i="2"/>
  <c r="AG101" i="2" s="1"/>
  <c r="Y108" i="2"/>
  <c r="AI108" i="2" s="1"/>
  <c r="W143" i="2"/>
  <c r="AG143" i="2" s="1"/>
  <c r="Y47" i="2"/>
  <c r="AI47" i="2" s="1"/>
  <c r="W62" i="2"/>
  <c r="AG62" i="2" s="1"/>
  <c r="Y33" i="2"/>
  <c r="W181" i="2"/>
  <c r="AG181" i="2" s="1"/>
  <c r="Y143" i="2"/>
  <c r="AI143" i="2" s="1"/>
  <c r="V151" i="2"/>
  <c r="AF151" i="2" s="1"/>
  <c r="T181" i="2"/>
  <c r="AD181" i="2" s="1"/>
  <c r="T47" i="2"/>
  <c r="AD47" i="2" s="1"/>
  <c r="V108" i="2"/>
  <c r="AF108" i="2" s="1"/>
  <c r="W151" i="2"/>
  <c r="AG151" i="2" s="1"/>
  <c r="V143" i="2"/>
  <c r="AF143" i="2" s="1"/>
  <c r="Y151" i="2"/>
  <c r="AI151" i="2" s="1"/>
  <c r="T34" i="2"/>
  <c r="AD34" i="2" s="1"/>
  <c r="T16" i="2"/>
  <c r="AD16" i="2" s="1"/>
  <c r="Y43" i="2"/>
  <c r="AI43" i="2" s="1"/>
  <c r="W43" i="2"/>
  <c r="AG43" i="2" s="1"/>
  <c r="V75" i="2"/>
  <c r="AF75" i="2" s="1"/>
  <c r="W165" i="2"/>
  <c r="AG165" i="2" s="1"/>
  <c r="V121" i="2"/>
  <c r="AF121" i="2" s="1"/>
  <c r="Y16" i="2"/>
  <c r="Y94" i="2"/>
  <c r="AI94" i="2" s="1"/>
  <c r="Y171" i="2"/>
  <c r="AI171" i="2" s="1"/>
  <c r="V34" i="2"/>
  <c r="AF34" i="2" s="1"/>
  <c r="W121" i="2"/>
  <c r="AG121" i="2" s="1"/>
  <c r="W34" i="2"/>
  <c r="T62" i="2"/>
  <c r="AD62" i="2" s="1"/>
  <c r="V16" i="2"/>
  <c r="AF16" i="2" s="1"/>
  <c r="V173" i="2"/>
  <c r="AF173" i="2" s="1"/>
  <c r="T45" i="2"/>
  <c r="AD45" i="2" s="1"/>
  <c r="T84" i="2"/>
  <c r="AD84" i="2" s="1"/>
  <c r="V99" i="2"/>
  <c r="AF99" i="2" s="1"/>
  <c r="Y75" i="2"/>
  <c r="AI75" i="2" s="1"/>
  <c r="Y62" i="2"/>
  <c r="AI62" i="2" s="1"/>
  <c r="V33" i="2"/>
  <c r="AF33" i="2" s="1"/>
  <c r="T171" i="2"/>
  <c r="AD171" i="2" s="1"/>
  <c r="W194" i="2"/>
  <c r="W88" i="2"/>
  <c r="AG88" i="2" s="1"/>
  <c r="W102" i="2"/>
  <c r="AG102" i="2" s="1"/>
  <c r="W99" i="2"/>
  <c r="AG99" i="2" s="1"/>
  <c r="W173" i="2"/>
  <c r="AG173" i="2" s="1"/>
  <c r="W160" i="2"/>
  <c r="AG160" i="2" s="1"/>
  <c r="W75" i="2"/>
  <c r="AG75" i="2" s="1"/>
  <c r="Y92" i="2"/>
  <c r="AI92" i="2" s="1"/>
  <c r="W33" i="2"/>
  <c r="V125" i="2"/>
  <c r="AF125" i="2" s="1"/>
  <c r="T113" i="2"/>
  <c r="AD113" i="2" s="1"/>
  <c r="Y124" i="2"/>
  <c r="AI124" i="2" s="1"/>
  <c r="T125" i="2"/>
  <c r="AD125" i="2" s="1"/>
  <c r="T132" i="2"/>
  <c r="AD132" i="2" s="1"/>
  <c r="V79" i="2"/>
  <c r="AF79" i="2" s="1"/>
  <c r="V15" i="2"/>
  <c r="AF15" i="2" s="1"/>
  <c r="T148" i="2"/>
  <c r="AD148" i="2" s="1"/>
  <c r="T130" i="2"/>
  <c r="AD130" i="2" s="1"/>
  <c r="W15" i="2"/>
  <c r="Y205" i="2"/>
  <c r="W197" i="2"/>
  <c r="Y68" i="2"/>
  <c r="AI68" i="2" s="1"/>
  <c r="V48" i="2"/>
  <c r="AF48" i="2" s="1"/>
  <c r="AF65" i="2"/>
  <c r="W119" i="2"/>
  <c r="AG119" i="2" s="1"/>
  <c r="V197" i="2"/>
  <c r="Y195" i="2"/>
  <c r="W84" i="2"/>
  <c r="AG84" i="2" s="1"/>
  <c r="T165" i="2"/>
  <c r="AD165" i="2" s="1"/>
  <c r="T68" i="2"/>
  <c r="AD68" i="2" s="1"/>
  <c r="V84" i="2"/>
  <c r="AF84" i="2" s="1"/>
  <c r="Y21" i="2"/>
  <c r="V17" i="2"/>
  <c r="AF17" i="2" s="1"/>
  <c r="W192" i="2"/>
  <c r="W17" i="2"/>
  <c r="V21" i="2"/>
  <c r="AF21" i="2" s="1"/>
  <c r="T23" i="2"/>
  <c r="AD23" i="2" s="1"/>
  <c r="Y141" i="2"/>
  <c r="AI141" i="2" s="1"/>
  <c r="W57" i="2"/>
  <c r="AG57" i="2" s="1"/>
  <c r="W23" i="2"/>
  <c r="W161" i="2"/>
  <c r="AG161" i="2" s="1"/>
  <c r="V119" i="2"/>
  <c r="AF119" i="2" s="1"/>
  <c r="Y23" i="2"/>
  <c r="T96" i="2"/>
  <c r="AD96" i="2" s="1"/>
  <c r="T65" i="2"/>
  <c r="AD65" i="2" s="1"/>
  <c r="W200" i="2"/>
  <c r="W178" i="2"/>
  <c r="AG178" i="2" s="1"/>
  <c r="Y178" i="2"/>
  <c r="AI178" i="2" s="1"/>
  <c r="W79" i="2"/>
  <c r="AG79" i="2" s="1"/>
  <c r="T77" i="2"/>
  <c r="AD77" i="2" s="1"/>
  <c r="T79" i="2"/>
  <c r="AD79" i="2" s="1"/>
  <c r="Y132" i="2"/>
  <c r="AI132" i="2" s="1"/>
  <c r="Y48" i="2"/>
  <c r="AI48" i="2" s="1"/>
  <c r="W46" i="2"/>
  <c r="AG46" i="2" s="1"/>
  <c r="Y46" i="2"/>
  <c r="AI46" i="2" s="1"/>
  <c r="V146" i="2"/>
  <c r="AF146" i="2" s="1"/>
  <c r="V164" i="2"/>
  <c r="AF164" i="2" s="1"/>
  <c r="W186" i="2"/>
  <c r="AG186" i="2" s="1"/>
  <c r="Y59" i="2"/>
  <c r="AI59" i="2" s="1"/>
  <c r="T178" i="2"/>
  <c r="AD178" i="2" s="1"/>
  <c r="W48" i="2"/>
  <c r="AG48" i="2" s="1"/>
  <c r="T164" i="2"/>
  <c r="AD164" i="2" s="1"/>
  <c r="W80" i="2"/>
  <c r="AG80" i="2" s="1"/>
  <c r="V46" i="2"/>
  <c r="AF46" i="2" s="1"/>
  <c r="T146" i="2"/>
  <c r="AD146" i="2" s="1"/>
  <c r="W77" i="2"/>
  <c r="AG77" i="2" s="1"/>
  <c r="Y146" i="2"/>
  <c r="AI146" i="2" s="1"/>
  <c r="W130" i="2"/>
  <c r="AG130" i="2" s="1"/>
  <c r="T15" i="2"/>
  <c r="AD15" i="2" s="1"/>
  <c r="W164" i="2"/>
  <c r="AG164" i="2" s="1"/>
  <c r="Y200" i="2"/>
  <c r="Y80" i="2"/>
  <c r="AI80" i="2" s="1"/>
  <c r="W132" i="2"/>
  <c r="AG132" i="2" s="1"/>
  <c r="Y148" i="2"/>
  <c r="AI148" i="2" s="1"/>
  <c r="V200" i="2"/>
  <c r="V80" i="2"/>
  <c r="AF80" i="2" s="1"/>
  <c r="W148" i="2"/>
  <c r="AG148" i="2" s="1"/>
  <c r="Y77" i="2"/>
  <c r="AI77" i="2" s="1"/>
  <c r="Y130" i="2"/>
  <c r="AI130" i="2" s="1"/>
  <c r="Y57" i="2"/>
  <c r="AI57" i="2" s="1"/>
  <c r="V89" i="2"/>
  <c r="AF89" i="2" s="1"/>
  <c r="V194" i="2"/>
  <c r="V102" i="2"/>
  <c r="AF102" i="2" s="1"/>
  <c r="V186" i="2"/>
  <c r="AF186" i="2" s="1"/>
  <c r="W94" i="2"/>
  <c r="AG94" i="2" s="1"/>
  <c r="V124" i="2"/>
  <c r="AF124" i="2" s="1"/>
  <c r="Y115" i="2"/>
  <c r="AI115" i="2" s="1"/>
  <c r="T187" i="2"/>
  <c r="AD187" i="2" s="1"/>
  <c r="Y128" i="2"/>
  <c r="AI128" i="2" s="1"/>
  <c r="V163" i="2"/>
  <c r="AF163" i="2" s="1"/>
  <c r="T124" i="2"/>
  <c r="AD124" i="2" s="1"/>
  <c r="W128" i="2"/>
  <c r="AG128" i="2" s="1"/>
  <c r="V128" i="2"/>
  <c r="AF128" i="2" s="1"/>
  <c r="Y194" i="2"/>
  <c r="V39" i="2"/>
  <c r="AF39" i="2" s="1"/>
  <c r="Y165" i="2"/>
  <c r="AI165" i="2" s="1"/>
  <c r="W185" i="2"/>
  <c r="AG185" i="2" s="1"/>
  <c r="W115" i="2"/>
  <c r="AG115" i="2" s="1"/>
  <c r="Y39" i="2"/>
  <c r="W187" i="2"/>
  <c r="AG187" i="2" s="1"/>
  <c r="V57" i="2"/>
  <c r="AF57" i="2" s="1"/>
  <c r="T39" i="2"/>
  <c r="AD39" i="2" s="1"/>
  <c r="T78" i="2"/>
  <c r="AD78" i="2" s="1"/>
  <c r="V205" i="2"/>
  <c r="W205" i="2"/>
  <c r="Y197" i="2"/>
  <c r="V195" i="2"/>
  <c r="V192" i="2"/>
  <c r="Y96" i="2"/>
  <c r="AI96" i="2" s="1"/>
  <c r="V141" i="2"/>
  <c r="AF141" i="2" s="1"/>
  <c r="W96" i="2"/>
  <c r="AG96" i="2" s="1"/>
  <c r="Y187" i="2"/>
  <c r="W141" i="2"/>
  <c r="AG141" i="2" s="1"/>
  <c r="V38" i="2"/>
  <c r="AF38" i="2" s="1"/>
  <c r="W68" i="2"/>
  <c r="AG68" i="2" s="1"/>
  <c r="V161" i="2"/>
  <c r="AF161" i="2" s="1"/>
  <c r="W38" i="2"/>
  <c r="T186" i="2"/>
  <c r="AD186" i="2" s="1"/>
  <c r="T122" i="2"/>
  <c r="AD122" i="2" s="1"/>
  <c r="T21" i="2"/>
  <c r="AD21" i="2" s="1"/>
  <c r="W65" i="2"/>
  <c r="AG65" i="2" s="1"/>
  <c r="T161" i="2"/>
  <c r="AD161" i="2" s="1"/>
  <c r="T17" i="2"/>
  <c r="AD17" i="2" s="1"/>
  <c r="Y122" i="2"/>
  <c r="AI122" i="2" s="1"/>
  <c r="V122" i="2"/>
  <c r="AF122" i="2" s="1"/>
  <c r="V78" i="2"/>
  <c r="AF78" i="2" s="1"/>
  <c r="T38" i="2"/>
  <c r="AD38" i="2" s="1"/>
  <c r="V59" i="2"/>
  <c r="AF59" i="2" s="1"/>
  <c r="W195" i="2"/>
  <c r="Y192" i="2"/>
  <c r="Y119" i="2"/>
  <c r="AI119" i="2" s="1"/>
  <c r="V115" i="2"/>
  <c r="AF115" i="2" s="1"/>
  <c r="W78" i="2"/>
  <c r="AG78" i="2" s="1"/>
  <c r="W59" i="2"/>
  <c r="AG59" i="2" s="1"/>
  <c r="Y71" i="2"/>
  <c r="AI71" i="2" s="1"/>
  <c r="T71" i="2"/>
  <c r="AD71" i="2" s="1"/>
  <c r="W87" i="2"/>
  <c r="AG87" i="2" s="1"/>
  <c r="T87" i="2"/>
  <c r="AD87" i="2" s="1"/>
  <c r="T170" i="2"/>
  <c r="AD170" i="2" s="1"/>
  <c r="T93" i="2"/>
  <c r="AD93" i="2" s="1"/>
  <c r="Y109" i="2"/>
  <c r="AI109" i="2" s="1"/>
  <c r="T109" i="2"/>
  <c r="AD109" i="2" s="1"/>
  <c r="T19" i="2"/>
  <c r="AD19" i="2" s="1"/>
  <c r="T30" i="2"/>
  <c r="AD30" i="2" s="1"/>
  <c r="Y74" i="2"/>
  <c r="T74" i="2"/>
  <c r="AD74" i="2" s="1"/>
  <c r="Y193" i="2"/>
  <c r="T193" i="2"/>
  <c r="W184" i="2"/>
  <c r="AG184" i="2" s="1"/>
  <c r="T184" i="2"/>
  <c r="AD184" i="2" s="1"/>
  <c r="T168" i="2"/>
  <c r="AD168" i="2" s="1"/>
  <c r="Y63" i="2"/>
  <c r="AI63" i="2" s="1"/>
  <c r="T63" i="2"/>
  <c r="AD63" i="2" s="1"/>
  <c r="W56" i="2"/>
  <c r="AG56" i="2" s="1"/>
  <c r="T56" i="2"/>
  <c r="AD56" i="2" s="1"/>
  <c r="W100" i="2"/>
  <c r="AG100" i="2" s="1"/>
  <c r="T100" i="2"/>
  <c r="AD100" i="2" s="1"/>
  <c r="V190" i="2"/>
  <c r="AF190" i="2" s="1"/>
  <c r="T190" i="2"/>
  <c r="AD190" i="2" s="1"/>
  <c r="V114" i="2"/>
  <c r="AF114" i="2" s="1"/>
  <c r="T114" i="2"/>
  <c r="AD114" i="2" s="1"/>
  <c r="Y154" i="2"/>
  <c r="T154" i="2"/>
  <c r="T73" i="2"/>
  <c r="AD73" i="2" s="1"/>
  <c r="V50" i="2"/>
  <c r="AF50" i="2" s="1"/>
  <c r="T50" i="2"/>
  <c r="AD50" i="2" s="1"/>
  <c r="Y201" i="2"/>
  <c r="T201" i="2"/>
  <c r="Y188" i="2"/>
  <c r="T188" i="2"/>
  <c r="AD188" i="2" s="1"/>
  <c r="Y191" i="2"/>
  <c r="T191" i="2"/>
  <c r="AD191" i="2" s="1"/>
  <c r="W36" i="2"/>
  <c r="T36" i="2"/>
  <c r="AD36" i="2" s="1"/>
  <c r="W176" i="2"/>
  <c r="AG176" i="2" s="1"/>
  <c r="T176" i="2"/>
  <c r="AD176" i="2" s="1"/>
  <c r="V76" i="2"/>
  <c r="AF76" i="2" s="1"/>
  <c r="T76" i="2"/>
  <c r="AD76" i="2" s="1"/>
  <c r="W158" i="2"/>
  <c r="AG158" i="2" s="1"/>
  <c r="T158" i="2"/>
  <c r="V174" i="2"/>
  <c r="AF174" i="2" s="1"/>
  <c r="T174" i="2"/>
  <c r="AD174" i="2" s="1"/>
  <c r="W41" i="2"/>
  <c r="AG41" i="2" s="1"/>
  <c r="T41" i="2"/>
  <c r="AD41" i="2" s="1"/>
  <c r="Y67" i="2"/>
  <c r="AI67" i="2" s="1"/>
  <c r="T67" i="2"/>
  <c r="AD67" i="2" s="1"/>
  <c r="W202" i="2"/>
  <c r="T202" i="2"/>
  <c r="W52" i="2"/>
  <c r="AG52" i="2" s="1"/>
  <c r="T52" i="2"/>
  <c r="AD52" i="2" s="1"/>
  <c r="W91" i="2"/>
  <c r="AG91" i="2" s="1"/>
  <c r="T91" i="2"/>
  <c r="AD91" i="2" s="1"/>
  <c r="V133" i="2"/>
  <c r="AF133" i="2" s="1"/>
  <c r="T133" i="2"/>
  <c r="AD133" i="2" s="1"/>
  <c r="W138" i="2"/>
  <c r="AG138" i="2" s="1"/>
  <c r="T138" i="2"/>
  <c r="AD138" i="2" s="1"/>
  <c r="T150" i="2"/>
  <c r="AD150" i="2" s="1"/>
  <c r="T69" i="2"/>
  <c r="AD69" i="2" s="1"/>
  <c r="V85" i="2"/>
  <c r="AF85" i="2" s="1"/>
  <c r="T85" i="2"/>
  <c r="AD85" i="2" s="1"/>
  <c r="V51" i="2"/>
  <c r="AF51" i="2" s="1"/>
  <c r="T51" i="2"/>
  <c r="AD51" i="2" s="1"/>
  <c r="T97" i="2"/>
  <c r="AD97" i="2" s="1"/>
  <c r="V37" i="2"/>
  <c r="AF37" i="2" s="1"/>
  <c r="T37" i="2"/>
  <c r="AD37" i="2" s="1"/>
  <c r="V111" i="2"/>
  <c r="AF111" i="2" s="1"/>
  <c r="T111" i="2"/>
  <c r="AD111" i="2" s="1"/>
  <c r="V118" i="2"/>
  <c r="AF118" i="2" s="1"/>
  <c r="T118" i="2"/>
  <c r="AD118" i="2" s="1"/>
  <c r="T40" i="2"/>
  <c r="AD40" i="2" s="1"/>
  <c r="T98" i="2"/>
  <c r="AD98" i="2" s="1"/>
  <c r="Y54" i="2"/>
  <c r="AI54" i="2" s="1"/>
  <c r="T54" i="2"/>
  <c r="AD54" i="2" s="1"/>
  <c r="T105" i="2"/>
  <c r="AD105" i="2" s="1"/>
  <c r="V81" i="2"/>
  <c r="AF81" i="2" s="1"/>
  <c r="T81" i="2"/>
  <c r="AD81" i="2" s="1"/>
  <c r="V110" i="2"/>
  <c r="AF110" i="2" s="1"/>
  <c r="T110" i="2"/>
  <c r="W60" i="2"/>
  <c r="AG60" i="2" s="1"/>
  <c r="T60" i="2"/>
  <c r="AD60" i="2" s="1"/>
  <c r="Y131" i="2"/>
  <c r="AI131" i="2" s="1"/>
  <c r="T131" i="2"/>
  <c r="AD131" i="2" s="1"/>
  <c r="W198" i="2"/>
  <c r="T198" i="2"/>
  <c r="W203" i="2"/>
  <c r="T203" i="2"/>
  <c r="T135" i="2"/>
  <c r="AD135" i="2" s="1"/>
  <c r="V140" i="2"/>
  <c r="AF140" i="2" s="1"/>
  <c r="T140" i="2"/>
  <c r="AD140" i="2" s="1"/>
  <c r="W152" i="2"/>
  <c r="AG152" i="2" s="1"/>
  <c r="T152" i="2"/>
  <c r="AD152" i="2" s="1"/>
  <c r="V73" i="2"/>
  <c r="AF73" i="2" s="1"/>
  <c r="Y203" i="2"/>
  <c r="V98" i="2"/>
  <c r="AF98" i="2" s="1"/>
  <c r="Y110" i="2"/>
  <c r="AI110" i="2" s="1"/>
  <c r="Y40" i="2"/>
  <c r="AI40" i="2" s="1"/>
  <c r="W81" i="2"/>
  <c r="AG81" i="2" s="1"/>
  <c r="V170" i="2"/>
  <c r="AF170" i="2" s="1"/>
  <c r="V203" i="2"/>
  <c r="W98" i="2"/>
  <c r="AG98" i="2" s="1"/>
  <c r="Y198" i="2"/>
  <c r="V54" i="2"/>
  <c r="AF54" i="2" s="1"/>
  <c r="Y98" i="2"/>
  <c r="AI98" i="2" s="1"/>
  <c r="W54" i="2"/>
  <c r="AG54" i="2" s="1"/>
  <c r="V198" i="2"/>
  <c r="V60" i="2"/>
  <c r="AF60" i="2" s="1"/>
  <c r="Y105" i="2"/>
  <c r="AI105" i="2" s="1"/>
  <c r="V40" i="2"/>
  <c r="AF40" i="2" s="1"/>
  <c r="Y158" i="2"/>
  <c r="AD110" i="2"/>
  <c r="V67" i="2"/>
  <c r="AF67" i="2" s="1"/>
  <c r="V202" i="2"/>
  <c r="W67" i="2"/>
  <c r="AG67" i="2" s="1"/>
  <c r="Y170" i="2"/>
  <c r="AI170" i="2" s="1"/>
  <c r="W196" i="2"/>
  <c r="V109" i="2"/>
  <c r="AF109" i="2" s="1"/>
  <c r="Y41" i="2"/>
  <c r="AI41" i="2" s="1"/>
  <c r="V63" i="2"/>
  <c r="AF63" i="2" s="1"/>
  <c r="Y37" i="2"/>
  <c r="Y168" i="2"/>
  <c r="AI168" i="2" s="1"/>
  <c r="V193" i="2"/>
  <c r="W188" i="2"/>
  <c r="AG188" i="2" s="1"/>
  <c r="V168" i="2"/>
  <c r="AF168" i="2" s="1"/>
  <c r="V91" i="2"/>
  <c r="AF91" i="2" s="1"/>
  <c r="V36" i="2"/>
  <c r="AF36" i="2" s="1"/>
  <c r="W73" i="2"/>
  <c r="AG73" i="2" s="1"/>
  <c r="Y56" i="2"/>
  <c r="AI56" i="2" s="1"/>
  <c r="V152" i="2"/>
  <c r="AF152" i="2" s="1"/>
  <c r="V131" i="2"/>
  <c r="AF131" i="2" s="1"/>
  <c r="Y60" i="2"/>
  <c r="AI60" i="2" s="1"/>
  <c r="V191" i="2"/>
  <c r="AF191" i="2" s="1"/>
  <c r="Y97" i="2"/>
  <c r="AI97" i="2" s="1"/>
  <c r="W118" i="2"/>
  <c r="AG118" i="2" s="1"/>
  <c r="V188" i="2"/>
  <c r="AF188" i="2" s="1"/>
  <c r="Y111" i="2"/>
  <c r="AI111" i="2" s="1"/>
  <c r="V201" i="2"/>
  <c r="Y152" i="2"/>
  <c r="AI152" i="2" s="1"/>
  <c r="Y176" i="2"/>
  <c r="AI176" i="2" s="1"/>
  <c r="W131" i="2"/>
  <c r="AG131" i="2" s="1"/>
  <c r="W111" i="2"/>
  <c r="AG111" i="2" s="1"/>
  <c r="Y118" i="2"/>
  <c r="AI118" i="2" s="1"/>
  <c r="Y100" i="2"/>
  <c r="AI100" i="2" s="1"/>
  <c r="W110" i="2"/>
  <c r="AG110" i="2" s="1"/>
  <c r="W114" i="2"/>
  <c r="AG114" i="2" s="1"/>
  <c r="Y50" i="2"/>
  <c r="AI50" i="2" s="1"/>
  <c r="W40" i="2"/>
  <c r="AG40" i="2" s="1"/>
  <c r="W37" i="2"/>
  <c r="V30" i="2"/>
  <c r="AF30" i="2" s="1"/>
  <c r="W93" i="2"/>
  <c r="AG93" i="2" s="1"/>
  <c r="V41" i="2"/>
  <c r="AF41" i="2" s="1"/>
  <c r="V196" i="2"/>
  <c r="Y156" i="2"/>
  <c r="V158" i="2"/>
  <c r="AF158" i="2" s="1"/>
  <c r="W170" i="2"/>
  <c r="AG170" i="2" s="1"/>
  <c r="W30" i="2"/>
  <c r="Y174" i="2"/>
  <c r="Y93" i="2"/>
  <c r="AI93" i="2" s="1"/>
  <c r="Y87" i="2"/>
  <c r="AI87" i="2" s="1"/>
  <c r="V150" i="2"/>
  <c r="AF150" i="2" s="1"/>
  <c r="V93" i="2"/>
  <c r="AF93" i="2" s="1"/>
  <c r="Y76" i="2"/>
  <c r="AI76" i="2" s="1"/>
  <c r="V19" i="2"/>
  <c r="AF19" i="2" s="1"/>
  <c r="Y202" i="2"/>
  <c r="Y196" i="2"/>
  <c r="W156" i="2"/>
  <c r="AG156" i="2" s="1"/>
  <c r="W71" i="2"/>
  <c r="AG71" i="2" s="1"/>
  <c r="W174" i="2"/>
  <c r="AG174" i="2" s="1"/>
  <c r="V156" i="2"/>
  <c r="AF156" i="2" s="1"/>
  <c r="Y30" i="2"/>
  <c r="W19" i="2"/>
  <c r="V87" i="2"/>
  <c r="AF87" i="2" s="1"/>
  <c r="W76" i="2"/>
  <c r="AG76" i="2" s="1"/>
  <c r="W109" i="2"/>
  <c r="AG109" i="2" s="1"/>
  <c r="Y19" i="2"/>
  <c r="V74" i="2"/>
  <c r="AF74" i="2" s="1"/>
  <c r="W169" i="2"/>
  <c r="AG169" i="2" s="1"/>
  <c r="Y169" i="2"/>
  <c r="AI169" i="2" s="1"/>
  <c r="V169" i="2"/>
  <c r="AF169" i="2" s="1"/>
  <c r="AD169" i="2"/>
  <c r="AD129" i="2"/>
  <c r="V129" i="2"/>
  <c r="AF129" i="2" s="1"/>
  <c r="Y129" i="2"/>
  <c r="AI129" i="2" s="1"/>
  <c r="W129" i="2"/>
  <c r="AG129" i="2" s="1"/>
  <c r="Y175" i="2"/>
  <c r="AD175" i="2"/>
  <c r="V175" i="2"/>
  <c r="AF175" i="2" s="1"/>
  <c r="W175" i="2"/>
  <c r="AG175" i="2" s="1"/>
  <c r="AD134" i="2"/>
  <c r="V134" i="2"/>
  <c r="AF134" i="2" s="1"/>
  <c r="W134" i="2"/>
  <c r="AG134" i="2" s="1"/>
  <c r="Y134" i="2"/>
  <c r="AI134" i="2" s="1"/>
  <c r="Y190" i="2"/>
  <c r="AD28" i="2"/>
  <c r="W28" i="2"/>
  <c r="V28" i="2"/>
  <c r="AF28" i="2" s="1"/>
  <c r="Y28" i="2"/>
  <c r="V44" i="2"/>
  <c r="AF44" i="2" s="1"/>
  <c r="Y44" i="2"/>
  <c r="AI44" i="2" s="1"/>
  <c r="AD44" i="2"/>
  <c r="W44" i="2"/>
  <c r="AG44" i="2" s="1"/>
  <c r="AD95" i="2"/>
  <c r="V95" i="2"/>
  <c r="AF95" i="2" s="1"/>
  <c r="Y95" i="2"/>
  <c r="AI95" i="2" s="1"/>
  <c r="W95" i="2"/>
  <c r="AG95" i="2" s="1"/>
  <c r="Y127" i="2"/>
  <c r="AI127" i="2" s="1"/>
  <c r="V127" i="2"/>
  <c r="AF127" i="2" s="1"/>
  <c r="AD127" i="2"/>
  <c r="W127" i="2"/>
  <c r="AG127" i="2" s="1"/>
  <c r="V83" i="2"/>
  <c r="AF83" i="2" s="1"/>
  <c r="W83" i="2"/>
  <c r="AG83" i="2" s="1"/>
  <c r="Y83" i="2"/>
  <c r="AI83" i="2" s="1"/>
  <c r="AD83" i="2"/>
  <c r="V97" i="2"/>
  <c r="AF97" i="2" s="1"/>
  <c r="W97" i="2"/>
  <c r="AG97" i="2" s="1"/>
  <c r="W105" i="2"/>
  <c r="AG105" i="2" s="1"/>
  <c r="V105" i="2"/>
  <c r="AF105" i="2" s="1"/>
  <c r="Y81" i="2"/>
  <c r="AI81" i="2" s="1"/>
  <c r="AD20" i="2"/>
  <c r="V20" i="2"/>
  <c r="AF20" i="2" s="1"/>
  <c r="W20" i="2"/>
  <c r="Y20" i="2"/>
  <c r="AD90" i="2"/>
  <c r="W90" i="2"/>
  <c r="AG90" i="2" s="1"/>
  <c r="V90" i="2"/>
  <c r="AF90" i="2" s="1"/>
  <c r="Y90" i="2"/>
  <c r="AI90" i="2" s="1"/>
  <c r="Y32" i="2"/>
  <c r="AD32" i="2"/>
  <c r="W32" i="2"/>
  <c r="V32" i="2"/>
  <c r="AF32" i="2" s="1"/>
  <c r="Y106" i="2"/>
  <c r="AI106" i="2" s="1"/>
  <c r="AD106" i="2"/>
  <c r="V106" i="2"/>
  <c r="AF106" i="2" s="1"/>
  <c r="W106" i="2"/>
  <c r="AG106" i="2" s="1"/>
  <c r="Y26" i="2"/>
  <c r="W26" i="2"/>
  <c r="V26" i="2"/>
  <c r="AF26" i="2" s="1"/>
  <c r="AD26" i="2"/>
  <c r="W49" i="2"/>
  <c r="AG49" i="2" s="1"/>
  <c r="Y49" i="2"/>
  <c r="AI49" i="2" s="1"/>
  <c r="V42" i="2"/>
  <c r="AF42" i="2" s="1"/>
  <c r="AD42" i="2"/>
  <c r="Y42" i="2"/>
  <c r="AI42" i="2" s="1"/>
  <c r="W42" i="2"/>
  <c r="AG42" i="2" s="1"/>
  <c r="V135" i="2"/>
  <c r="AF135" i="2" s="1"/>
  <c r="Y135" i="2"/>
  <c r="AI135" i="2" s="1"/>
  <c r="W135" i="2"/>
  <c r="AG135" i="2" s="1"/>
  <c r="Y140" i="2"/>
  <c r="AI140" i="2" s="1"/>
  <c r="W140" i="2"/>
  <c r="AG140" i="2" s="1"/>
  <c r="Y51" i="2"/>
  <c r="AI51" i="2" s="1"/>
  <c r="Y36" i="2"/>
  <c r="Y138" i="2"/>
  <c r="AI138" i="2" s="1"/>
  <c r="V56" i="2"/>
  <c r="AF56" i="2" s="1"/>
  <c r="Y150" i="2"/>
  <c r="AI150" i="2" s="1"/>
  <c r="W74" i="2"/>
  <c r="Y69" i="2"/>
  <c r="AI69" i="2" s="1"/>
  <c r="W154" i="2"/>
  <c r="AG154" i="2" s="1"/>
  <c r="Y184" i="2"/>
  <c r="AI184" i="2" s="1"/>
  <c r="W183" i="2"/>
  <c r="AG183" i="2" s="1"/>
  <c r="V183" i="2"/>
  <c r="AF183" i="2" s="1"/>
  <c r="Y183" i="2"/>
  <c r="AI183" i="2" s="1"/>
  <c r="AD183" i="2"/>
  <c r="Y166" i="2"/>
  <c r="AI166" i="2" s="1"/>
  <c r="AD166" i="2"/>
  <c r="V166" i="2"/>
  <c r="AF166" i="2" s="1"/>
  <c r="W166" i="2"/>
  <c r="AG166" i="2" s="1"/>
  <c r="Y86" i="2"/>
  <c r="AI86" i="2" s="1"/>
  <c r="V86" i="2"/>
  <c r="AF86" i="2" s="1"/>
  <c r="AD86" i="2"/>
  <c r="W86" i="2"/>
  <c r="AG86" i="2" s="1"/>
  <c r="AD126" i="2"/>
  <c r="V126" i="2"/>
  <c r="AF126" i="2" s="1"/>
  <c r="W126" i="2"/>
  <c r="AG126" i="2" s="1"/>
  <c r="Y126" i="2"/>
  <c r="AI126" i="2" s="1"/>
  <c r="V22" i="2"/>
  <c r="AF22" i="2" s="1"/>
  <c r="Y22" i="2"/>
  <c r="W22" i="2"/>
  <c r="AD22" i="2"/>
  <c r="W120" i="2"/>
  <c r="AG120" i="2" s="1"/>
  <c r="AD120" i="2"/>
  <c r="Y120" i="2"/>
  <c r="AI120" i="2" s="1"/>
  <c r="V104" i="2"/>
  <c r="AF104" i="2" s="1"/>
  <c r="Y104" i="2"/>
  <c r="AI104" i="2" s="1"/>
  <c r="AD104" i="2"/>
  <c r="W104" i="2"/>
  <c r="AG104" i="2" s="1"/>
  <c r="Y61" i="2"/>
  <c r="AI61" i="2" s="1"/>
  <c r="V61" i="2"/>
  <c r="AF61" i="2" s="1"/>
  <c r="W61" i="2"/>
  <c r="AG61" i="2" s="1"/>
  <c r="AD61" i="2"/>
  <c r="Y177" i="2"/>
  <c r="AI177" i="2" s="1"/>
  <c r="W177" i="2"/>
  <c r="AG177" i="2" s="1"/>
  <c r="V177" i="2"/>
  <c r="AF177" i="2" s="1"/>
  <c r="AD177" i="2"/>
  <c r="V58" i="2"/>
  <c r="AF58" i="2" s="1"/>
  <c r="Y58" i="2"/>
  <c r="AI58" i="2" s="1"/>
  <c r="AD58" i="2"/>
  <c r="W58" i="2"/>
  <c r="AG58" i="2" s="1"/>
  <c r="Y157" i="2"/>
  <c r="W157" i="2"/>
  <c r="AG157" i="2" s="1"/>
  <c r="V157" i="2"/>
  <c r="AF157" i="2" s="1"/>
  <c r="V71" i="2"/>
  <c r="AF71" i="2" s="1"/>
  <c r="AD179" i="2"/>
  <c r="Y179" i="2"/>
  <c r="AI179" i="2" s="1"/>
  <c r="V179" i="2"/>
  <c r="AF179" i="2" s="1"/>
  <c r="W179" i="2"/>
  <c r="AG179" i="2" s="1"/>
  <c r="W24" i="2"/>
  <c r="V24" i="2"/>
  <c r="AF24" i="2" s="1"/>
  <c r="Y24" i="2"/>
  <c r="AD24" i="2"/>
  <c r="W66" i="2"/>
  <c r="AG66" i="2" s="1"/>
  <c r="Y66" i="2"/>
  <c r="AI66" i="2" s="1"/>
  <c r="V162" i="2"/>
  <c r="AF162" i="2" s="1"/>
  <c r="AD162" i="2"/>
  <c r="W162" i="2"/>
  <c r="AG162" i="2" s="1"/>
  <c r="Y162" i="2"/>
  <c r="AI162" i="2" s="1"/>
  <c r="W82" i="2"/>
  <c r="AG82" i="2" s="1"/>
  <c r="V82" i="2"/>
  <c r="AF82" i="2" s="1"/>
  <c r="AD82" i="2"/>
  <c r="Y82" i="2"/>
  <c r="AI82" i="2" s="1"/>
  <c r="W159" i="2"/>
  <c r="AG159" i="2" s="1"/>
  <c r="Y159" i="2"/>
  <c r="V159" i="2"/>
  <c r="AF159" i="2" s="1"/>
  <c r="W18" i="2"/>
  <c r="V18" i="2"/>
  <c r="AF18" i="2" s="1"/>
  <c r="AD18" i="2"/>
  <c r="Y18" i="2"/>
  <c r="V139" i="2"/>
  <c r="AF139" i="2" s="1"/>
  <c r="W139" i="2"/>
  <c r="AG139" i="2" s="1"/>
  <c r="Y139" i="2"/>
  <c r="AI139" i="2" s="1"/>
  <c r="AD139" i="2"/>
  <c r="W116" i="2"/>
  <c r="AG116" i="2" s="1"/>
  <c r="Y116" i="2"/>
  <c r="AI116" i="2" s="1"/>
  <c r="V116" i="2"/>
  <c r="AF116" i="2" s="1"/>
  <c r="AD116" i="2"/>
  <c r="W51" i="2"/>
  <c r="AG51" i="2" s="1"/>
  <c r="W168" i="2"/>
  <c r="AG168" i="2" s="1"/>
  <c r="V120" i="2"/>
  <c r="AF120" i="2" s="1"/>
  <c r="V138" i="2"/>
  <c r="AF138" i="2" s="1"/>
  <c r="Y85" i="2"/>
  <c r="AI85" i="2" s="1"/>
  <c r="V52" i="2"/>
  <c r="AF52" i="2" s="1"/>
  <c r="W150" i="2"/>
  <c r="AG150" i="2" s="1"/>
  <c r="Y91" i="2"/>
  <c r="AI91" i="2" s="1"/>
  <c r="W85" i="2"/>
  <c r="AG85" i="2" s="1"/>
  <c r="W201" i="2"/>
  <c r="W193" i="2"/>
  <c r="W63" i="2"/>
  <c r="AG63" i="2" s="1"/>
  <c r="Y114" i="2"/>
  <c r="AI114" i="2" s="1"/>
  <c r="Y133" i="2"/>
  <c r="AI133" i="2" s="1"/>
  <c r="W133" i="2"/>
  <c r="AG133" i="2" s="1"/>
  <c r="Y52" i="2"/>
  <c r="AI52" i="2" s="1"/>
  <c r="V154" i="2"/>
  <c r="AF154" i="2" s="1"/>
  <c r="W69" i="2"/>
  <c r="AG69" i="2" s="1"/>
  <c r="V176" i="2"/>
  <c r="AF176" i="2" s="1"/>
  <c r="V184" i="2"/>
  <c r="AF184" i="2" s="1"/>
  <c r="W50" i="2"/>
  <c r="AG50" i="2" s="1"/>
  <c r="V69" i="2"/>
  <c r="AF69" i="2" s="1"/>
  <c r="W190" i="2"/>
  <c r="AG190" i="2" s="1"/>
  <c r="W191" i="2"/>
  <c r="AG191" i="2" s="1"/>
  <c r="AD89" i="2"/>
  <c r="Y73" i="2"/>
  <c r="AI73" i="2" s="1"/>
  <c r="V100" i="2"/>
  <c r="AF100" i="2" s="1"/>
  <c r="Y89" i="2"/>
  <c r="AI89" i="2" s="1"/>
  <c r="W89" i="2"/>
  <c r="AG89" i="2" s="1"/>
</calcChain>
</file>

<file path=xl/sharedStrings.xml><?xml version="1.0" encoding="utf-8"?>
<sst xmlns="http://schemas.openxmlformats.org/spreadsheetml/2006/main" count="795" uniqueCount="446">
  <si>
    <t>všechny</t>
  </si>
  <si>
    <t>Z pověření</t>
  </si>
  <si>
    <t>z pověření VV SZČR uspořádá</t>
  </si>
  <si>
    <t>z pověření PSK a OSKZ Střední Čechy uspořádá</t>
  </si>
  <si>
    <t>z pověření OSKZ Západní Čechy uspořádá</t>
  </si>
  <si>
    <t>z pověření OSKZ Východní Čechy uspořádá</t>
  </si>
  <si>
    <t>z pověření OSKZ Jižní Morava uspořádá</t>
  </si>
  <si>
    <t>z pověření OSKZ Moravskoslezská oblast uspořádá</t>
  </si>
  <si>
    <t>jednodení soutěž</t>
  </si>
  <si>
    <t>dvoudenní soutěž</t>
  </si>
  <si>
    <t>MČR</t>
  </si>
  <si>
    <t>Jiný název</t>
  </si>
  <si>
    <t>Texty k rozpisu</t>
  </si>
  <si>
    <t>Rok soutěže</t>
  </si>
  <si>
    <t>SVAZ ZÁPASU ČESKÉ REPUBLIKY</t>
  </si>
  <si>
    <t>vydává</t>
  </si>
  <si>
    <t>Svaz zápasu České republiky</t>
  </si>
  <si>
    <t>Sportovně technická komise SZČR</t>
  </si>
  <si>
    <t>řecko římský</t>
  </si>
  <si>
    <t>volný styl</t>
  </si>
  <si>
    <t>Datum soutěže</t>
  </si>
  <si>
    <t>Zvláštní ustanovení</t>
  </si>
  <si>
    <t>předseda SZČR</t>
  </si>
  <si>
    <t>předseda OSKZ</t>
  </si>
  <si>
    <t>STK OSKZ</t>
  </si>
  <si>
    <t>Název soutěže</t>
  </si>
  <si>
    <t>Styl zápasu</t>
  </si>
  <si>
    <t>Parametry pro rozpis soutěže</t>
  </si>
  <si>
    <t>Text názvu</t>
  </si>
  <si>
    <t>Údaje o soutěži</t>
  </si>
  <si>
    <t>Rozpis soutěže</t>
  </si>
  <si>
    <t>Jiný text pro ceny</t>
  </si>
  <si>
    <t>vítězové v každé hmotnostní kategorií získají titul Mistr ČR</t>
  </si>
  <si>
    <t>diplom a medaili</t>
  </si>
  <si>
    <t>v nejmenovaných bodech se soutěž řídí podle "Soutěžního žádu SZČR" a přadpisů s ním souvísejících</t>
  </si>
  <si>
    <t>Výběr pro rozpis</t>
  </si>
  <si>
    <t>R O Z P I S</t>
  </si>
  <si>
    <t>pro rok</t>
  </si>
  <si>
    <t>olympionyček</t>
  </si>
  <si>
    <t xml:space="preserve"> a </t>
  </si>
  <si>
    <t xml:space="preserve"> a starší</t>
  </si>
  <si>
    <t xml:space="preserve">, </t>
  </si>
  <si>
    <t>deleguje KR SZČR</t>
  </si>
  <si>
    <t>deleguje OSKZ</t>
  </si>
  <si>
    <t>nebyl delegován</t>
  </si>
  <si>
    <t>Postaršení</t>
  </si>
  <si>
    <t xml:space="preserve"> - </t>
  </si>
  <si>
    <t xml:space="preserve"> názvy</t>
  </si>
  <si>
    <t xml:space="preserve"> ročníky</t>
  </si>
  <si>
    <t>Kategorie</t>
  </si>
  <si>
    <t>nepovoleno</t>
  </si>
  <si>
    <t xml:space="preserve"> kg</t>
  </si>
  <si>
    <t xml:space="preserve"> bez hmotnostní tolerance</t>
  </si>
  <si>
    <t xml:space="preserve">s požadovanou zálohou </t>
  </si>
  <si>
    <t xml:space="preserve"> Kč na osobu</t>
  </si>
  <si>
    <t xml:space="preserve">Požadovaná záloha na ubytování </t>
  </si>
  <si>
    <t>Počet dnů soutěže</t>
  </si>
  <si>
    <t>jiný text →</t>
  </si>
  <si>
    <t>text na ceny</t>
  </si>
  <si>
    <t>standardní text</t>
  </si>
  <si>
    <t>vítězové získají titul: Mistr ČR</t>
  </si>
  <si>
    <t>v každé hmotnostní kategorií závodníci na prvních třech místech získávají</t>
  </si>
  <si>
    <t>Schválení rozpisu dne</t>
  </si>
  <si>
    <t>Kdo schválil</t>
  </si>
  <si>
    <t>VV SZČR</t>
  </si>
  <si>
    <t>Praha</t>
  </si>
  <si>
    <t>Úst. obl.</t>
  </si>
  <si>
    <t>Lib. obl.</t>
  </si>
  <si>
    <t>Jižní Mor.</t>
  </si>
  <si>
    <t>Sev. Mor.</t>
  </si>
  <si>
    <t>Zap. Č.</t>
  </si>
  <si>
    <t>Vých. Č.</t>
  </si>
  <si>
    <t>Schválení rozpisu</t>
  </si>
  <si>
    <t>PSK a OSKZ Střední Čechy</t>
  </si>
  <si>
    <t>OSKZ Západní Čechy</t>
  </si>
  <si>
    <t>OSKZ Východní Čechy</t>
  </si>
  <si>
    <t>OSKZ Jižní Morava</t>
  </si>
  <si>
    <t>OSKZ Moravskoslezská oblast</t>
  </si>
  <si>
    <t>Liberecká OSKZ</t>
  </si>
  <si>
    <t>z pověření Ústecké OSKZ uspořádá</t>
  </si>
  <si>
    <t>z pověření Liberecké OSKZ uspořádá</t>
  </si>
  <si>
    <t>Ústecká OSKZ</t>
  </si>
  <si>
    <t>neuvedeno</t>
  </si>
  <si>
    <t>DOPLNIT!</t>
  </si>
  <si>
    <t xml:space="preserve">Rozpis schválil </t>
  </si>
  <si>
    <t xml:space="preserve"> na svém jednání dne </t>
  </si>
  <si>
    <t>a předpisů s nimi souvísejících</t>
  </si>
  <si>
    <t>za složku</t>
  </si>
  <si>
    <t>za STK</t>
  </si>
  <si>
    <t>jméno</t>
  </si>
  <si>
    <t>funkce</t>
  </si>
  <si>
    <t>pro rozpis</t>
  </si>
  <si>
    <t xml:space="preserve">Sportovně technická komise </t>
  </si>
  <si>
    <t>Pořadatel:</t>
  </si>
  <si>
    <t>Ředitel soutěže:</t>
  </si>
  <si>
    <t>Adresa organizačního pracovníka:</t>
  </si>
  <si>
    <t>Spojení na organizačního pracovníka:</t>
  </si>
  <si>
    <t>Úřední lékař:</t>
  </si>
  <si>
    <t>Hlavní rozhodčí:</t>
  </si>
  <si>
    <t>Sbor rozhodčích:</t>
  </si>
  <si>
    <t>Zástupce svazu:</t>
  </si>
  <si>
    <t>hmotnostní tolerance</t>
  </si>
  <si>
    <t>Délka střetnutí:</t>
  </si>
  <si>
    <t>Předpis:</t>
  </si>
  <si>
    <t>Ubytování:</t>
  </si>
  <si>
    <t>Ceny:</t>
  </si>
  <si>
    <t>Poznámka:</t>
  </si>
  <si>
    <t>Místo ubytování:</t>
  </si>
  <si>
    <t>Startovné:</t>
  </si>
  <si>
    <t>50-55kg,</t>
  </si>
  <si>
    <t>60kg,</t>
  </si>
  <si>
    <t>66kg,</t>
  </si>
  <si>
    <t>84kg,</t>
  </si>
  <si>
    <t>vše</t>
  </si>
  <si>
    <t>55-60kg,</t>
  </si>
  <si>
    <t>60-66kg,</t>
  </si>
  <si>
    <t>74kg,</t>
  </si>
  <si>
    <t>66-74kg,</t>
  </si>
  <si>
    <t>74-84kg,</t>
  </si>
  <si>
    <t>96kg,</t>
  </si>
  <si>
    <t>84-96kg,</t>
  </si>
  <si>
    <t>51kg,</t>
  </si>
  <si>
    <t>52kg,</t>
  </si>
  <si>
    <t>53kg,</t>
  </si>
  <si>
    <t>54kg,</t>
  </si>
  <si>
    <t>55kg,</t>
  </si>
  <si>
    <t>56kg,</t>
  </si>
  <si>
    <t>58kg,</t>
  </si>
  <si>
    <t>63kg,</t>
  </si>
  <si>
    <t>65kg,</t>
  </si>
  <si>
    <t>67kg,</t>
  </si>
  <si>
    <t>46-50kg,</t>
  </si>
  <si>
    <t>46kg,</t>
  </si>
  <si>
    <t>50kg,</t>
  </si>
  <si>
    <t>69kg,</t>
  </si>
  <si>
    <t>76kg,</t>
  </si>
  <si>
    <t>85kg,</t>
  </si>
  <si>
    <t>50-54kg,</t>
  </si>
  <si>
    <t>54-58kg,</t>
  </si>
  <si>
    <t>58-63kg,</t>
  </si>
  <si>
    <t>63-69kg,</t>
  </si>
  <si>
    <t>76-85kg,</t>
  </si>
  <si>
    <t>29-32kg,</t>
  </si>
  <si>
    <t>35kg,</t>
  </si>
  <si>
    <t>38kg,</t>
  </si>
  <si>
    <t>42kg,</t>
  </si>
  <si>
    <t>47kg,</t>
  </si>
  <si>
    <t>59kg,</t>
  </si>
  <si>
    <t>73kg,</t>
  </si>
  <si>
    <t>32-35kg,</t>
  </si>
  <si>
    <t>35-38kg,</t>
  </si>
  <si>
    <t>38-42kg,</t>
  </si>
  <si>
    <t>42-47kg,</t>
  </si>
  <si>
    <t>47-53kg,</t>
  </si>
  <si>
    <t>53-59kg,</t>
  </si>
  <si>
    <t xml:space="preserve">59-66kg, </t>
  </si>
  <si>
    <t>66-73kg,</t>
  </si>
  <si>
    <t>25-27kg,</t>
  </si>
  <si>
    <t>29kg,</t>
  </si>
  <si>
    <t>31kg,</t>
  </si>
  <si>
    <t>33kg,</t>
  </si>
  <si>
    <t>37kg,</t>
  </si>
  <si>
    <t>40kg,</t>
  </si>
  <si>
    <t>44kg,</t>
  </si>
  <si>
    <t>48kg,</t>
  </si>
  <si>
    <t>27-29kg,</t>
  </si>
  <si>
    <t>29-31kg,</t>
  </si>
  <si>
    <t>31-33kg,</t>
  </si>
  <si>
    <t>33-35kg,</t>
  </si>
  <si>
    <t>35-37kg,</t>
  </si>
  <si>
    <t>37-40kg,</t>
  </si>
  <si>
    <t xml:space="preserve">40-44kg, </t>
  </si>
  <si>
    <t>44-48kg,</t>
  </si>
  <si>
    <t>48-52kg,</t>
  </si>
  <si>
    <t>21-23kg,</t>
  </si>
  <si>
    <t>25kg,</t>
  </si>
  <si>
    <t>27kg,</t>
  </si>
  <si>
    <t>23-25kg,</t>
  </si>
  <si>
    <t>52-56kg,</t>
  </si>
  <si>
    <t>56-60kg,</t>
  </si>
  <si>
    <t>40-44kg,</t>
  </si>
  <si>
    <t>51-55kg,</t>
  </si>
  <si>
    <t>55-59kg,</t>
  </si>
  <si>
    <t>59-63kg,</t>
  </si>
  <si>
    <t>63-67kg,</t>
  </si>
  <si>
    <t>40-43kg,</t>
  </si>
  <si>
    <t>43-46kg,</t>
  </si>
  <si>
    <t>36-38kg,</t>
  </si>
  <si>
    <t>43kg,</t>
  </si>
  <si>
    <t>49kg,</t>
  </si>
  <si>
    <t>38-40kg,</t>
  </si>
  <si>
    <t>46-49kg,</t>
  </si>
  <si>
    <t>49-52kg,</t>
  </si>
  <si>
    <t xml:space="preserve">56-60kg, </t>
  </si>
  <si>
    <t>60-65kg,</t>
  </si>
  <si>
    <t>28-30kg,</t>
  </si>
  <si>
    <t>32kg,</t>
  </si>
  <si>
    <t>34kg,</t>
  </si>
  <si>
    <t>30-32kg,</t>
  </si>
  <si>
    <t>32-34kg,</t>
  </si>
  <si>
    <t>34-37kg,</t>
  </si>
  <si>
    <t xml:space="preserve">48-52kg, </t>
  </si>
  <si>
    <t>Výběr hmotností</t>
  </si>
  <si>
    <t>různé styly</t>
  </si>
  <si>
    <t>volba stylu</t>
  </si>
  <si>
    <t>ř.ř.</t>
  </si>
  <si>
    <t>v.s.</t>
  </si>
  <si>
    <t>nic</t>
  </si>
  <si>
    <t>vyber jeden styl</t>
  </si>
  <si>
    <t>není vybrán styl</t>
  </si>
  <si>
    <t xml:space="preserve">výsledný styl: </t>
  </si>
  <si>
    <t>změň na různé styly</t>
  </si>
  <si>
    <t>registrace, lék. prohlídka, kontrola hmot. a losování</t>
  </si>
  <si>
    <t>Schválení rozpisu pro ČR</t>
  </si>
  <si>
    <t>96-120kg</t>
  </si>
  <si>
    <t>85-100kg</t>
  </si>
  <si>
    <t>65-70kg</t>
  </si>
  <si>
    <t>olympioničky</t>
  </si>
  <si>
    <t>v zápase ř.ř.</t>
  </si>
  <si>
    <t>v zápase v.s.</t>
  </si>
  <si>
    <t>předseda VV SZČR</t>
  </si>
  <si>
    <t>V nejmenovaných bodech se soutěž řídí podle "Soutěžního řádu SZČR"</t>
  </si>
  <si>
    <t>Ředitel soutěže s hlavním rozhodčím a zástupcem svazu mohou v případě</t>
  </si>
  <si>
    <t>ZA ODLOŽENÉ VĚCI A PŘÍPADNÉ ZTRÁTY POŘADATEL NERUČÍ!</t>
  </si>
  <si>
    <t>24-26kg,</t>
  </si>
  <si>
    <t>28kg,</t>
  </si>
  <si>
    <t>30kg,</t>
  </si>
  <si>
    <t>67-73kg</t>
  </si>
  <si>
    <t>19-21kg,</t>
  </si>
  <si>
    <t>23kg,</t>
  </si>
  <si>
    <t>36kg,</t>
  </si>
  <si>
    <t>39kg,</t>
  </si>
  <si>
    <t>45kg,</t>
  </si>
  <si>
    <t xml:space="preserve">33-36kg, </t>
  </si>
  <si>
    <t>36-39kg,</t>
  </si>
  <si>
    <t>39-42kg,</t>
  </si>
  <si>
    <t>42-45kg,</t>
  </si>
  <si>
    <t>45-48kg,</t>
  </si>
  <si>
    <t>18-20kg,</t>
  </si>
  <si>
    <t>22kg,</t>
  </si>
  <si>
    <t>24kg,</t>
  </si>
  <si>
    <t>26kg,</t>
  </si>
  <si>
    <t>49-52kg</t>
  </si>
  <si>
    <t>20-22kg,</t>
  </si>
  <si>
    <t>22-24kg,</t>
  </si>
  <si>
    <t>26-28kg,</t>
  </si>
  <si>
    <t xml:space="preserve">32-34kg, </t>
  </si>
  <si>
    <t>34-36kg,</t>
  </si>
  <si>
    <t>48-51kg,</t>
  </si>
  <si>
    <t xml:space="preserve">67-72kg, </t>
  </si>
  <si>
    <t>70kg,</t>
  </si>
  <si>
    <t>65-70kg,</t>
  </si>
  <si>
    <t>60-65kg</t>
  </si>
  <si>
    <t>62kg</t>
  </si>
  <si>
    <t xml:space="preserve">40-43kg, </t>
  </si>
  <si>
    <t>58-62kg,</t>
  </si>
  <si>
    <t xml:space="preserve">62-67kg, </t>
  </si>
  <si>
    <t>62-67kg</t>
  </si>
  <si>
    <t>42-46kg,</t>
  </si>
  <si>
    <t>69-76kg,</t>
  </si>
  <si>
    <t>70-80kg</t>
  </si>
  <si>
    <t>Schválení rozpisu pro OSKZ</t>
  </si>
  <si>
    <t>pouze uvedené ročníky</t>
  </si>
  <si>
    <t>small</t>
  </si>
  <si>
    <t>na adresu organizačního pracovníka</t>
  </si>
  <si>
    <t>Hmot. kategorie:</t>
  </si>
  <si>
    <t>Org. prac.:</t>
  </si>
  <si>
    <t>Místo kon. sout.:</t>
  </si>
  <si>
    <t>Věk. kategorie:</t>
  </si>
  <si>
    <t>Hmot. kategorie</t>
  </si>
  <si>
    <t xml:space="preserve">senioři, </t>
  </si>
  <si>
    <t xml:space="preserve">junioři, </t>
  </si>
  <si>
    <t xml:space="preserve">kadeti, </t>
  </si>
  <si>
    <t xml:space="preserve">žáci, </t>
  </si>
  <si>
    <t xml:space="preserve">mladší žáci, </t>
  </si>
  <si>
    <t xml:space="preserve">seniorky, </t>
  </si>
  <si>
    <t xml:space="preserve">juniorky, </t>
  </si>
  <si>
    <t xml:space="preserve">kadetky, </t>
  </si>
  <si>
    <t xml:space="preserve">žákyně, </t>
  </si>
  <si>
    <t xml:space="preserve">mladší žákyně, </t>
  </si>
  <si>
    <t xml:space="preserve">přípravka žákyně "A", </t>
  </si>
  <si>
    <t>přípravka žákyně "B",</t>
  </si>
  <si>
    <t xml:space="preserve">přípravka žákyně "C", </t>
  </si>
  <si>
    <t xml:space="preserve">seniorů, </t>
  </si>
  <si>
    <t xml:space="preserve">juniorů, </t>
  </si>
  <si>
    <t xml:space="preserve">kadetů, </t>
  </si>
  <si>
    <t xml:space="preserve">žáků, </t>
  </si>
  <si>
    <t xml:space="preserve">mladších žáků, </t>
  </si>
  <si>
    <t xml:space="preserve">přípravky žáků "A", </t>
  </si>
  <si>
    <t xml:space="preserve">přípravky žáků "B", </t>
  </si>
  <si>
    <t xml:space="preserve">přípravky žáků "C", </t>
  </si>
  <si>
    <t xml:space="preserve">seniorek, </t>
  </si>
  <si>
    <t xml:space="preserve">juniorek, </t>
  </si>
  <si>
    <t xml:space="preserve">kadetek, </t>
  </si>
  <si>
    <t xml:space="preserve">žákyň, </t>
  </si>
  <si>
    <t xml:space="preserve">mladších žákyň, </t>
  </si>
  <si>
    <t xml:space="preserve">přípravky žákyň "A", </t>
  </si>
  <si>
    <t xml:space="preserve">přípravky žákyň "B", </t>
  </si>
  <si>
    <t xml:space="preserve">přípravky žákyň "C", </t>
  </si>
  <si>
    <t xml:space="preserve"> na základě lék. potvrzení a na zodp. trenéra</t>
  </si>
  <si>
    <t>ERROR</t>
  </si>
  <si>
    <t>OK</t>
  </si>
  <si>
    <t>Mnoho param.</t>
  </si>
  <si>
    <t>Zvláštní ustan.:</t>
  </si>
  <si>
    <t>Zadej oblast</t>
  </si>
  <si>
    <t>Mnoho olastí</t>
  </si>
  <si>
    <t>Zpracoval:</t>
  </si>
  <si>
    <t>datum</t>
  </si>
  <si>
    <t>jméno a příjmení</t>
  </si>
  <si>
    <t>jiné</t>
  </si>
  <si>
    <t>pro tisk</t>
  </si>
  <si>
    <t>předseda</t>
  </si>
  <si>
    <t xml:space="preserve">žáci přípravka "A", </t>
  </si>
  <si>
    <t xml:space="preserve">žáci přípravka "B", </t>
  </si>
  <si>
    <t xml:space="preserve">žáci přípravka "C", </t>
  </si>
  <si>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</si>
  <si>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10:00 - 10:20 porada trenérů a rozhodčích</t>
    </r>
  </si>
  <si>
    <t xml:space="preserve">             09:30 - 10:20 příprava tabulek</t>
  </si>
  <si>
    <t xml:space="preserve">            09:30 - 10:20 příprava tabulek</t>
  </si>
  <si>
    <r>
      <t xml:space="preserve">     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</si>
  <si>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r>
      <t xml:space="preserve">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  10:30 slav. zahájení soutěže, vylučovací boje, finálové boje</t>
    </r>
  </si>
  <si>
    <t>sobota: 08:00 - 09:30 registrace, lék. prohlídka, kontrola hmot. a losování</t>
  </si>
  <si>
    <t>neděle:   9:30 pokračování vylučovacích bojů, finálové boje</t>
  </si>
  <si>
    <t>Časový program</t>
  </si>
  <si>
    <t xml:space="preserve"> na základě lék. potvrzení startu ve vyšší věk. kategorii, souhlasu rodičů a na zodp. trenéra</t>
  </si>
  <si>
    <t>Zápasí se podle pravidel FILA, včetně všech jejich doplňků</t>
  </si>
  <si>
    <t>Bude upřesněno po dodání přihlášek</t>
  </si>
  <si>
    <t>potřeby upravit časový program.</t>
  </si>
  <si>
    <t xml:space="preserve">nevyplňovat   </t>
  </si>
  <si>
    <t xml:space="preserve">vyběr   </t>
  </si>
  <si>
    <t xml:space="preserve">neplatné   </t>
  </si>
  <si>
    <t>počet</t>
  </si>
  <si>
    <t>počet hmot.</t>
  </si>
  <si>
    <t>celkem hmotností</t>
  </si>
  <si>
    <t>Mistrovství ČR</t>
  </si>
  <si>
    <t>senioři (seniorky) 100,- Kč</t>
  </si>
  <si>
    <t>juniři (juniorky) 60,- Kč</t>
  </si>
  <si>
    <t>kadetí (kadetky 50,- Kč</t>
  </si>
  <si>
    <t>žáci (žákyně) 30,- Kč</t>
  </si>
  <si>
    <t>tisk</t>
  </si>
  <si>
    <t>Startovné na MČR:</t>
  </si>
  <si>
    <t xml:space="preserve"> na základě lék. potvrzení startu ve vyšší věk. kategorii a na zodp. trenéra</t>
  </si>
  <si>
    <t>***Pro seniory***</t>
  </si>
  <si>
    <t>ČOS odbor sportu Praha - zápas</t>
  </si>
  <si>
    <t>ČESKÁ OBEC SOKOLSKÁ - odbor sportů</t>
  </si>
  <si>
    <t>pro soutěž</t>
  </si>
  <si>
    <t>Schválení rozpisu pro ČOS</t>
  </si>
  <si>
    <t>předseda STK VV SZČR</t>
  </si>
  <si>
    <t>předseda oddílu</t>
  </si>
  <si>
    <t>STK</t>
  </si>
  <si>
    <t xml:space="preserve">               STK OS ČOS</t>
  </si>
  <si>
    <t>mladší žáci (mladší žákyně) 30,- Kč</t>
  </si>
  <si>
    <t>FILA</t>
  </si>
  <si>
    <t xml:space="preserve">Popis párování: </t>
  </si>
  <si>
    <t>Zápasi se systém SZČR ve dvou skupinách na dvě porážky, vítězové skupin postupují do finále.</t>
  </si>
  <si>
    <t>Tabulkový rozhodčí:</t>
  </si>
  <si>
    <t>E-mailová adresa tabulkového rozhodčího:</t>
  </si>
  <si>
    <t/>
  </si>
  <si>
    <t>Různé způsoby párování</t>
  </si>
  <si>
    <t>Nedefinováno</t>
  </si>
  <si>
    <t>67-72kg,</t>
  </si>
  <si>
    <t>53-67kg,</t>
  </si>
  <si>
    <t>Stanoveno pravidly FILA</t>
  </si>
  <si>
    <t xml:space="preserve">Závazné přihlášky do soutěže do </t>
  </si>
  <si>
    <t>Závazné přihlášky do soutěže musí být poslány na adresu tabulkového rozhodčího včas!</t>
  </si>
  <si>
    <t>V případě pozdní elektronické přihlášky bude udělená pořádková pokuta 50,- Kč.</t>
  </si>
  <si>
    <t>deleguje pořádající složka</t>
  </si>
  <si>
    <t>SZČR - dvě skupiny, dvě porážky</t>
  </si>
  <si>
    <t xml:space="preserve">Závazné písemné přihlášky na počet závodníků a doprovodu zaslat nejpozději do </t>
  </si>
  <si>
    <t>Počet žíněnek</t>
  </si>
  <si>
    <t>73-80kg,</t>
  </si>
  <si>
    <t>80kg,</t>
  </si>
  <si>
    <t>90kg,</t>
  </si>
  <si>
    <t>90-100kg</t>
  </si>
  <si>
    <t>80-90kg,</t>
  </si>
  <si>
    <t>70kg</t>
  </si>
  <si>
    <t>56-62kg</t>
  </si>
  <si>
    <t>72kg,</t>
  </si>
  <si>
    <t>72-80kg</t>
  </si>
  <si>
    <t>46-51kg,</t>
  </si>
  <si>
    <t>pro seniory a juniory dvě periody  po 3:00 min, přestávka mezi nimi 0:30 min</t>
  </si>
  <si>
    <t>pro kadety až přípravky dvě periody  po 2:00 min, přestávka mezi nimi 0:30 min</t>
  </si>
  <si>
    <t xml:space="preserve"> </t>
  </si>
  <si>
    <t>Systém FILA</t>
  </si>
  <si>
    <t>Systém SZČR</t>
  </si>
  <si>
    <t>Přečti manuál řádek 59!!</t>
  </si>
  <si>
    <t>Věková kategorie:</t>
  </si>
  <si>
    <t>Váhové kategorie:</t>
  </si>
  <si>
    <t xml:space="preserve">V nejmenovaných bodech platí ustanovení "Soutěžního řádu SZČR" a všech jeho doplňků, včetně </t>
  </si>
  <si>
    <t>předpisů s nimi souvísejících.</t>
  </si>
  <si>
    <t>sobota: 08:00 - 09:30   registrace, lékařská prohlídka, kontrola hmotnosti a losování</t>
  </si>
  <si>
    <t xml:space="preserve">             09:30 - 10:20   příprava tabulek</t>
  </si>
  <si>
    <t xml:space="preserve">             10:00 - 10:20   porada trenérů a rozhodčích</t>
  </si>
  <si>
    <t xml:space="preserve">             10:30               slavnostní zahájení soutěže, vylučovací boje, finálové boje</t>
  </si>
  <si>
    <t>Ředitel soutěže s hlavním rozhodčím a zástupcem svazu mohou v případě potřeby upravit časový</t>
  </si>
  <si>
    <t>program soutěže.</t>
  </si>
  <si>
    <t>Zvláštní ustanovení:</t>
  </si>
  <si>
    <t xml:space="preserve">  </t>
  </si>
  <si>
    <t>Časový program:</t>
  </si>
  <si>
    <t xml:space="preserve">   </t>
  </si>
  <si>
    <t xml:space="preserve">bude řešen v souladu se Soutěžním řádem SZČR, tj. skupiny A/B na dvě porážky. </t>
  </si>
  <si>
    <t>Organizační pracovník:</t>
  </si>
  <si>
    <t>Datum soutěže:</t>
  </si>
  <si>
    <t>Místo konání soutěže:</t>
  </si>
  <si>
    <t>Věkové kategorie - styl:</t>
  </si>
  <si>
    <t>Zápasí se dle pravidel UWW a všech jejich doplňků s výjimkou systému párování soupeřů, který</t>
  </si>
  <si>
    <t>Školní 1085/25</t>
  </si>
  <si>
    <r>
      <t xml:space="preserve">34-38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41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44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85-100 </t>
    </r>
    <r>
      <rPr>
        <sz val="12"/>
        <rFont val="Times New Roman"/>
        <family val="1"/>
        <charset val="238"/>
      </rPr>
      <t>kg</t>
    </r>
  </si>
  <si>
    <r>
      <t xml:space="preserve">57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61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70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86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97-125 </t>
    </r>
    <r>
      <rPr>
        <sz val="12"/>
        <rFont val="Times New Roman"/>
        <family val="1"/>
        <charset val="238"/>
      </rPr>
      <t xml:space="preserve">kg </t>
    </r>
  </si>
  <si>
    <r>
      <t xml:space="preserve">29-33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36</t>
    </r>
    <r>
      <rPr>
        <sz val="12"/>
        <rFont val="Times New Roman"/>
        <family val="1"/>
        <charset val="238"/>
      </rPr>
      <t xml:space="preserve"> kg, </t>
    </r>
    <r>
      <rPr>
        <b/>
        <sz val="12"/>
        <rFont val="Times New Roman"/>
        <family val="1"/>
        <charset val="238"/>
      </rPr>
      <t xml:space="preserve">39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42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46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54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66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66-72 </t>
    </r>
    <r>
      <rPr>
        <sz val="12"/>
        <rFont val="Times New Roman"/>
        <family val="1"/>
        <charset val="238"/>
      </rPr>
      <t>kg</t>
    </r>
  </si>
  <si>
    <r>
      <t xml:space="preserve">50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53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55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57 </t>
    </r>
    <r>
      <rPr>
        <sz val="12"/>
        <rFont val="Times New Roman"/>
        <family val="1"/>
        <charset val="238"/>
      </rPr>
      <t xml:space="preserve">kg, </t>
    </r>
    <r>
      <rPr>
        <b/>
        <sz val="12"/>
        <rFont val="Times New Roman"/>
        <family val="1"/>
        <charset val="238"/>
      </rPr>
      <t xml:space="preserve">59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65</t>
    </r>
    <r>
      <rPr>
        <sz val="12"/>
        <rFont val="Times New Roman"/>
        <family val="1"/>
        <charset val="238"/>
      </rPr>
      <t xml:space="preserve"> kg,</t>
    </r>
    <r>
      <rPr>
        <b/>
        <sz val="12"/>
        <rFont val="Times New Roman"/>
        <family val="1"/>
        <charset val="238"/>
      </rPr>
      <t xml:space="preserve"> 68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 </t>
    </r>
    <r>
      <rPr>
        <sz val="12"/>
        <rFont val="Times New Roman"/>
        <family val="1"/>
        <charset val="238"/>
      </rPr>
      <t>kg,</t>
    </r>
    <r>
      <rPr>
        <b/>
        <sz val="12"/>
        <rFont val="Times New Roman"/>
        <family val="1"/>
        <charset val="238"/>
      </rPr>
      <t xml:space="preserve"> 72-80 </t>
    </r>
    <r>
      <rPr>
        <sz val="12"/>
        <rFont val="Times New Roman"/>
        <family val="1"/>
        <charset val="238"/>
      </rPr>
      <t>kg</t>
    </r>
  </si>
  <si>
    <t xml:space="preserve">Definitivní (předběžné) přihlášky do soutěže odeslat na předepsaném formuláři - viz. dokument </t>
  </si>
  <si>
    <t xml:space="preserve">"Vážní listina pro předregistraci na MČR", uložena na webových stránkách SZČR v záložce: </t>
  </si>
  <si>
    <t>deleguje komise rozhodčích SZČR</t>
  </si>
  <si>
    <t>OSKZ Jihomoravské oblasti</t>
  </si>
  <si>
    <t>Mistrovství ČR pro rok 2023</t>
  </si>
  <si>
    <t>a pověřuje jeho uspořádáním TAK Hellas Brno.</t>
  </si>
  <si>
    <t>U15 (žáci) a U20 (junioři) - zápas ve volném stylu</t>
  </si>
  <si>
    <t>WU15 (žákyně) a WU20 (juniorky) - ženský zápas</t>
  </si>
  <si>
    <t>TAK Hellas Brno</t>
  </si>
  <si>
    <t>04. března 2023</t>
  </si>
  <si>
    <t>Mgr. Evžen VOPELKA</t>
  </si>
  <si>
    <t>Mgr. Milan ŽÁČEK</t>
  </si>
  <si>
    <t>Ing. Libor BÍLEK - bilek.pobozp@gmail.com</t>
  </si>
  <si>
    <t xml:space="preserve"> - viz. výše. V případě pozdní elektronické přihlášky bude udělena pořádková pokuta dle ES.</t>
  </si>
  <si>
    <t>Ing. Petra SKALICKÁ Ph.D.</t>
  </si>
  <si>
    <t>U15 (žáci) - ročníky 2008 a 2009; ročník 2010 s písemným souhlasem rodičů</t>
  </si>
  <si>
    <t>WU15 (žákyně) - ročníky 2008 a 2009; ročník 2010 s písemným souhlasem rodičů</t>
  </si>
  <si>
    <t xml:space="preserve">U20 (junioři) - ročníky 2003 až 2005; ročníky 2006 a 2007 s písemným souhlasem rodičů </t>
  </si>
  <si>
    <t xml:space="preserve">WU20 (juniorky) - ročníky 2003 až 2005; ročníky 2006 a 2007 s písemným souhlasem rodičů </t>
  </si>
  <si>
    <t>"Svaz zápasu / Formuláře" - nejpozději do 01. března 2023 na e-mailovou adresu tabulkového rozhodčího</t>
  </si>
  <si>
    <t>Vítězové obdrží diplom, medaili a titul: "Mistr České republiky v zápase ve volném stylu / ženském zápase</t>
  </si>
  <si>
    <t xml:space="preserve">pro rok 2023" a závodníci na dalších dvou místech získají diplom a medaili. </t>
  </si>
  <si>
    <t xml:space="preserve">Vždy je nutno sledovat aktuální covidovou situaci a s ní spojená případná vládní opatření. </t>
  </si>
  <si>
    <t>Mgr. Robert Mazouch, MBA                                                                               Ing. Libor Bílek</t>
  </si>
  <si>
    <t xml:space="preserve">       předseda VV SZČR                                                                                   předseda STK SZČR</t>
  </si>
  <si>
    <t xml:space="preserve">Zpracoval dne 20. prosince 2022   Ing. Libor Bílek </t>
  </si>
  <si>
    <t>každý závodník = 150,- Kč.</t>
  </si>
  <si>
    <t>Mgr. Petr SKALICKÝ</t>
  </si>
  <si>
    <t>Sportovní hala Maloměřice, Obřanská 646/13, 614 00 Brno</t>
  </si>
  <si>
    <t xml:space="preserve">tel. 724 263 873, e-mail: zapas.brno@gmail.com </t>
  </si>
  <si>
    <t>bude určen dodatečně</t>
  </si>
  <si>
    <t>Pořadatel nezajišťuje</t>
  </si>
  <si>
    <t>Rozpis byl schválen Výkonným výborem SZČR elektronicky dne 23. prosince 2022.</t>
  </si>
  <si>
    <t xml:space="preserve">U15 (žáci) a WU15 (žákyně) - 2 x 2 minuty, přestávka mezi poločasy (periodami) utkání je 30 vteřin. </t>
  </si>
  <si>
    <t xml:space="preserve">U20 (junioři) a WU20 (juniorky) - 2 x 3 minuty, přestávka mezi poločasy (periodami) utkání je 30 vteřin.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</si>
</sst>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2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8"/>
      <name val="Arial"/>
      <family val="2"/>
      <charset val="238"/>
    </font>
    <font>
      <b/>
      <sz val="26"/>
      <name val="Times New Roman"/>
      <family val="1"/>
      <charset val="238"/>
    </font>
    <font>
      <b/>
      <u/>
      <sz val="2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49" fontId="0" fillId="0" borderId="0" xfId="0" applyNumberFormat="1"/>
    <xf numFmtId="49" fontId="0" fillId="0" borderId="0" xfId="0" applyNumberForma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1" xfId="0" applyBorder="1"/>
    <xf numFmtId="0" fontId="0" fillId="0" borderId="0" xfId="0" applyAlignment="1">
      <alignment horizontal="left"/>
    </xf>
    <xf numFmtId="0" fontId="8" fillId="0" borderId="0" xfId="0" applyFont="1"/>
    <xf numFmtId="0" fontId="8" fillId="0" borderId="2" xfId="0" applyFont="1" applyBorder="1"/>
    <xf numFmtId="0" fontId="11" fillId="0" borderId="0" xfId="0" applyFont="1"/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49" fontId="7" fillId="0" borderId="0" xfId="0" applyNumberFormat="1" applyFont="1"/>
    <xf numFmtId="49" fontId="7" fillId="0" borderId="0" xfId="0" applyNumberFormat="1" applyFont="1" applyAlignment="1">
      <alignment horizontal="right"/>
    </xf>
    <xf numFmtId="20" fontId="7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4" fontId="0" fillId="0" borderId="0" xfId="0" applyNumberFormat="1"/>
    <xf numFmtId="0" fontId="8" fillId="0" borderId="4" xfId="0" applyFont="1" applyBorder="1"/>
    <xf numFmtId="0" fontId="1" fillId="0" borderId="0" xfId="0" quotePrefix="1" applyFont="1"/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0" fillId="0" borderId="0" xfId="0" applyFont="1"/>
    <xf numFmtId="14" fontId="11" fillId="0" borderId="0" xfId="0" applyNumberFormat="1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4" fontId="11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8" fillId="0" borderId="4" xfId="0" applyFont="1" applyBorder="1" applyAlignment="1">
      <alignment horizontal="right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CG208"/>
  <sheetViews>
    <sheetView topLeftCell="A133" zoomScale="80" zoomScaleNormal="80" workbookViewId="0">
      <selection activeCell="Q158" sqref="Q158"/>
    </sheetView>
  </sheetViews>
  <sheetFormatPr defaultRowHeight="13.2" x14ac:dyDescent="0.25"/>
  <cols>
    <col min="2" max="2" width="10.109375" customWidth="1"/>
    <col min="3" max="3" width="14.44140625" customWidth="1"/>
    <col min="6" max="6" width="9.88671875" bestFit="1" customWidth="1"/>
    <col min="10" max="15" width="9.109375" customWidth="1"/>
    <col min="16" max="16" width="9.109375" style="7" customWidth="1"/>
    <col min="17" max="21" width="9.109375" customWidth="1"/>
    <col min="22" max="22" width="111.44140625" customWidth="1"/>
    <col min="23" max="29" width="9.109375" customWidth="1"/>
    <col min="31" max="31" width="11.6640625" customWidth="1"/>
    <col min="32" max="32" width="96.109375" customWidth="1"/>
    <col min="40" max="40" width="13.33203125" style="19" customWidth="1"/>
    <col min="65" max="65" width="14.88671875" customWidth="1"/>
  </cols>
  <sheetData>
    <row r="1" spans="1:85" x14ac:dyDescent="0.25">
      <c r="A1" t="str">
        <f>'Parametry soutěží'!B68</f>
        <v>Svaz zápasu České republiky</v>
      </c>
      <c r="F1" t="e">
        <f>#REF!</f>
        <v>#REF!</v>
      </c>
      <c r="J1" t="s">
        <v>343</v>
      </c>
      <c r="AC1" s="9"/>
      <c r="AD1" t="e">
        <f>IF(#REF!="x","",(A1))</f>
        <v>#REF!</v>
      </c>
      <c r="AG1" t="e">
        <f>IF(#REF!="x",(J1),"")</f>
        <v>#REF!</v>
      </c>
      <c r="AM1" s="19" t="e">
        <f>IF(#REF!="x","",(F1))</f>
        <v>#REF!</v>
      </c>
    </row>
    <row r="2" spans="1:85" x14ac:dyDescent="0.25">
      <c r="AC2" s="9"/>
    </row>
    <row r="3" spans="1:85" x14ac:dyDescent="0.25">
      <c r="AC3" s="9"/>
    </row>
    <row r="4" spans="1:85" x14ac:dyDescent="0.25">
      <c r="AC4" s="9"/>
    </row>
    <row r="5" spans="1:85" x14ac:dyDescent="0.25">
      <c r="A5" s="40" t="str">
        <f>'Parametry soutěží'!B66</f>
        <v>SVAZ ZÁPASU ČESKÉ REPUBLIKY</v>
      </c>
      <c r="B5" s="40"/>
      <c r="C5" s="40"/>
      <c r="D5" s="40"/>
      <c r="E5" s="40"/>
      <c r="F5" s="40"/>
      <c r="G5" s="40"/>
      <c r="H5" s="40"/>
      <c r="I5" s="40"/>
      <c r="J5" s="40"/>
      <c r="AC5" s="9"/>
      <c r="AD5" s="39" t="e">
        <f>IF(#REF!="x",(A6),(A5))</f>
        <v>#REF!</v>
      </c>
      <c r="AE5" s="40"/>
      <c r="AF5" s="40"/>
      <c r="AG5" s="40"/>
      <c r="AH5" s="40"/>
      <c r="AI5" s="40"/>
      <c r="AJ5" s="40"/>
      <c r="AK5" s="40"/>
      <c r="AL5" s="40"/>
      <c r="AM5" s="40"/>
    </row>
    <row r="6" spans="1:85" x14ac:dyDescent="0.25">
      <c r="A6" s="40" t="s">
        <v>344</v>
      </c>
      <c r="B6" s="40"/>
      <c r="C6" s="40"/>
      <c r="D6" s="40"/>
      <c r="E6" s="40"/>
      <c r="F6" s="40"/>
      <c r="G6" s="40"/>
      <c r="H6" s="40"/>
      <c r="I6" s="40"/>
      <c r="J6" s="40"/>
      <c r="AC6" s="9"/>
      <c r="AD6" s="39"/>
      <c r="AE6" s="40"/>
      <c r="AF6" s="40"/>
      <c r="AG6" s="40"/>
      <c r="AH6" s="40"/>
      <c r="AI6" s="40"/>
      <c r="AJ6" s="40"/>
      <c r="AK6" s="40"/>
      <c r="AL6" s="40"/>
      <c r="AM6" s="40"/>
      <c r="AP6" t="str">
        <f>'Parametry soutěží'!B154</f>
        <v xml:space="preserve">neplatné   </v>
      </c>
      <c r="AR6" t="str">
        <f>'Parametry soutěží'!B160</f>
        <v xml:space="preserve">vyběr   </v>
      </c>
    </row>
    <row r="7" spans="1:85" x14ac:dyDescent="0.25">
      <c r="A7" s="40" t="str">
        <f>'Parametry soutěží'!B67</f>
        <v>vydává</v>
      </c>
      <c r="B7" s="40"/>
      <c r="C7" s="40"/>
      <c r="D7" s="40"/>
      <c r="E7" s="40"/>
      <c r="F7" s="40"/>
      <c r="G7" s="40"/>
      <c r="H7" s="40"/>
      <c r="I7" s="40"/>
      <c r="J7" s="40"/>
      <c r="AC7" s="9"/>
      <c r="AD7" s="39" t="str">
        <f>A7</f>
        <v>vydává</v>
      </c>
      <c r="AE7" s="40"/>
      <c r="AF7" s="40"/>
      <c r="AG7" s="40"/>
      <c r="AH7" s="40"/>
      <c r="AI7" s="40"/>
      <c r="AJ7" s="40"/>
      <c r="AK7" s="40"/>
      <c r="AL7" s="40"/>
      <c r="AM7" s="40"/>
    </row>
    <row r="8" spans="1:85" x14ac:dyDescent="0.25">
      <c r="AC8" s="9"/>
      <c r="AP8" s="18">
        <v>1</v>
      </c>
      <c r="AQ8" s="18">
        <f>AP8+1</f>
        <v>2</v>
      </c>
      <c r="AR8" s="18">
        <f t="shared" ref="AR8:BI8" si="0">AQ8+1</f>
        <v>3</v>
      </c>
      <c r="AS8" s="18">
        <f t="shared" si="0"/>
        <v>4</v>
      </c>
      <c r="AT8" s="18">
        <f t="shared" si="0"/>
        <v>5</v>
      </c>
      <c r="AU8" s="18">
        <f t="shared" si="0"/>
        <v>6</v>
      </c>
      <c r="AV8" s="18">
        <f t="shared" si="0"/>
        <v>7</v>
      </c>
      <c r="AW8" s="18">
        <f t="shared" si="0"/>
        <v>8</v>
      </c>
      <c r="AX8" s="18">
        <f t="shared" si="0"/>
        <v>9</v>
      </c>
      <c r="AY8" s="18">
        <f t="shared" si="0"/>
        <v>10</v>
      </c>
      <c r="AZ8" s="18">
        <f t="shared" si="0"/>
        <v>11</v>
      </c>
      <c r="BA8" s="18">
        <f t="shared" si="0"/>
        <v>12</v>
      </c>
      <c r="BB8" s="18">
        <f>BA8+1</f>
        <v>13</v>
      </c>
      <c r="BC8" s="18">
        <f t="shared" si="0"/>
        <v>14</v>
      </c>
      <c r="BD8" s="18">
        <f t="shared" si="0"/>
        <v>15</v>
      </c>
      <c r="BE8" s="18">
        <f t="shared" si="0"/>
        <v>16</v>
      </c>
      <c r="BF8" s="18">
        <f t="shared" si="0"/>
        <v>17</v>
      </c>
      <c r="BG8" s="18">
        <f t="shared" si="0"/>
        <v>18</v>
      </c>
      <c r="BH8" s="18">
        <f t="shared" si="0"/>
        <v>19</v>
      </c>
      <c r="BI8" s="18">
        <f t="shared" si="0"/>
        <v>20</v>
      </c>
      <c r="BK8" s="26" t="e">
        <f>AO10</f>
        <v>#REF!</v>
      </c>
      <c r="BL8" s="7" t="str">
        <f>'Parametry soutěží'!B153</f>
        <v>počet</v>
      </c>
      <c r="BM8" t="str">
        <f>'Parametry soutěží'!B152</f>
        <v>počet hmot.</v>
      </c>
      <c r="BN8" s="18">
        <v>1</v>
      </c>
      <c r="BO8" s="18">
        <f>BN8+1</f>
        <v>2</v>
      </c>
      <c r="BP8" s="18">
        <f t="shared" ref="BP8" si="1">BO8+1</f>
        <v>3</v>
      </c>
      <c r="BQ8" s="18">
        <f t="shared" ref="BQ8" si="2">BP8+1</f>
        <v>4</v>
      </c>
      <c r="BR8" s="18">
        <f t="shared" ref="BR8" si="3">BQ8+1</f>
        <v>5</v>
      </c>
      <c r="BS8" s="18">
        <f t="shared" ref="BS8" si="4">BR8+1</f>
        <v>6</v>
      </c>
      <c r="BT8" s="18">
        <f t="shared" ref="BT8" si="5">BS8+1</f>
        <v>7</v>
      </c>
      <c r="BU8" s="18">
        <f t="shared" ref="BU8" si="6">BT8+1</f>
        <v>8</v>
      </c>
      <c r="BV8" s="18">
        <f t="shared" ref="BV8" si="7">BU8+1</f>
        <v>9</v>
      </c>
      <c r="BW8" s="18">
        <f t="shared" ref="BW8" si="8">BV8+1</f>
        <v>10</v>
      </c>
      <c r="BX8" s="18">
        <f t="shared" ref="BX8" si="9">BW8+1</f>
        <v>11</v>
      </c>
      <c r="BY8" s="18">
        <f t="shared" ref="BY8" si="10">BX8+1</f>
        <v>12</v>
      </c>
      <c r="BZ8" s="18">
        <f>BY8+1</f>
        <v>13</v>
      </c>
      <c r="CA8" s="18">
        <f t="shared" ref="CA8" si="11">BZ8+1</f>
        <v>14</v>
      </c>
      <c r="CB8" s="18">
        <f t="shared" ref="CB8" si="12">CA8+1</f>
        <v>15</v>
      </c>
      <c r="CC8" s="18">
        <f t="shared" ref="CC8" si="13">CB8+1</f>
        <v>16</v>
      </c>
      <c r="CD8" s="18">
        <f t="shared" ref="CD8" si="14">CC8+1</f>
        <v>17</v>
      </c>
      <c r="CE8" s="18">
        <f t="shared" ref="CE8" si="15">CD8+1</f>
        <v>18</v>
      </c>
      <c r="CF8" s="18">
        <f t="shared" ref="CF8" si="16">CE8+1</f>
        <v>19</v>
      </c>
      <c r="CG8" s="18">
        <f t="shared" ref="CG8" si="17">CF8+1</f>
        <v>20</v>
      </c>
    </row>
    <row r="9" spans="1:85" x14ac:dyDescent="0.25">
      <c r="A9" s="40" t="str">
        <f>'Parametry soutěží'!B70</f>
        <v>R O Z P I S</v>
      </c>
      <c r="B9" s="40"/>
      <c r="C9" s="40"/>
      <c r="D9" s="40"/>
      <c r="E9" s="40"/>
      <c r="F9" s="40"/>
      <c r="G9" s="40"/>
      <c r="H9" s="40"/>
      <c r="I9" s="40"/>
      <c r="J9" s="40"/>
      <c r="AC9" s="9"/>
      <c r="AD9" s="39" t="str">
        <f>A9</f>
        <v>R O Z P I S</v>
      </c>
      <c r="AE9" s="40"/>
      <c r="AF9" s="40"/>
      <c r="AG9" s="40"/>
      <c r="AH9" s="40"/>
      <c r="AI9" s="40"/>
      <c r="AJ9" s="40"/>
      <c r="AK9" s="40"/>
      <c r="AL9" s="40"/>
      <c r="AM9" s="40"/>
    </row>
    <row r="10" spans="1:8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AC10" s="9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25" t="e">
        <f>#REF!</f>
        <v>#REF!</v>
      </c>
      <c r="AO10" s="17" t="e">
        <f>#REF!</f>
        <v>#REF!</v>
      </c>
      <c r="AP10" s="17" t="e">
        <f>#REF!</f>
        <v>#REF!</v>
      </c>
      <c r="AQ10" s="17" t="e">
        <f>#REF!</f>
        <v>#REF!</v>
      </c>
      <c r="AR10" s="17" t="e">
        <f>#REF!</f>
        <v>#REF!</v>
      </c>
      <c r="AS10" s="17" t="e">
        <f>#REF!</f>
        <v>#REF!</v>
      </c>
      <c r="AT10" s="17" t="e">
        <f>#REF!</f>
        <v>#REF!</v>
      </c>
      <c r="AU10" s="17" t="e">
        <f>#REF!</f>
        <v>#REF!</v>
      </c>
      <c r="AV10" s="17" t="e">
        <f>#REF!</f>
        <v>#REF!</v>
      </c>
      <c r="AW10" s="17" t="e">
        <f>#REF!</f>
        <v>#REF!</v>
      </c>
      <c r="AX10" s="17" t="e">
        <f>#REF!</f>
        <v>#REF!</v>
      </c>
      <c r="AY10" s="17" t="e">
        <f>#REF!</f>
        <v>#REF!</v>
      </c>
      <c r="AZ10" s="17" t="e">
        <f>#REF!</f>
        <v>#REF!</v>
      </c>
      <c r="BA10" s="17" t="e">
        <f>#REF!</f>
        <v>#REF!</v>
      </c>
      <c r="BB10" s="17" t="e">
        <f>#REF!</f>
        <v>#REF!</v>
      </c>
      <c r="BC10" s="17" t="e">
        <f>#REF!</f>
        <v>#REF!</v>
      </c>
      <c r="BD10" s="17" t="e">
        <f>#REF!</f>
        <v>#REF!</v>
      </c>
      <c r="BE10" s="17" t="e">
        <f>#REF!</f>
        <v>#REF!</v>
      </c>
      <c r="BF10" s="17" t="e">
        <f>#REF!</f>
        <v>#REF!</v>
      </c>
      <c r="BG10" s="17" t="e">
        <f>#REF!</f>
        <v>#REF!</v>
      </c>
      <c r="BH10" s="17" t="e">
        <f>#REF!</f>
        <v>#REF!</v>
      </c>
      <c r="BI10" s="17" t="e">
        <f>#REF!</f>
        <v>#REF!</v>
      </c>
      <c r="BK10" s="7" t="e">
        <f>SUM(BN10:CG10)</f>
        <v>#REF!</v>
      </c>
      <c r="BM10" s="28" t="e">
        <f>IF(BM11=0,0,BM11)</f>
        <v>#REF!</v>
      </c>
      <c r="BN10" s="17" t="e">
        <f>IF(AP10="",0,1)</f>
        <v>#REF!</v>
      </c>
      <c r="BO10" s="17" t="e">
        <f t="shared" ref="BO10:CG10" si="18">IF(AQ10="",0,1)</f>
        <v>#REF!</v>
      </c>
      <c r="BP10" s="17" t="e">
        <f t="shared" si="18"/>
        <v>#REF!</v>
      </c>
      <c r="BQ10" s="17" t="e">
        <f t="shared" si="18"/>
        <v>#REF!</v>
      </c>
      <c r="BR10" s="17" t="e">
        <f t="shared" si="18"/>
        <v>#REF!</v>
      </c>
      <c r="BS10" s="17" t="e">
        <f t="shared" si="18"/>
        <v>#REF!</v>
      </c>
      <c r="BT10" s="17" t="e">
        <f t="shared" si="18"/>
        <v>#REF!</v>
      </c>
      <c r="BU10" s="17" t="e">
        <f t="shared" si="18"/>
        <v>#REF!</v>
      </c>
      <c r="BV10" s="17" t="e">
        <f t="shared" si="18"/>
        <v>#REF!</v>
      </c>
      <c r="BW10" s="17" t="e">
        <f t="shared" si="18"/>
        <v>#REF!</v>
      </c>
      <c r="BX10" s="17" t="e">
        <f t="shared" si="18"/>
        <v>#REF!</v>
      </c>
      <c r="BY10" s="17" t="e">
        <f t="shared" si="18"/>
        <v>#REF!</v>
      </c>
      <c r="BZ10" s="17" t="e">
        <f t="shared" si="18"/>
        <v>#REF!</v>
      </c>
      <c r="CA10" s="17" t="e">
        <f t="shared" si="18"/>
        <v>#REF!</v>
      </c>
      <c r="CB10" s="17" t="e">
        <f t="shared" si="18"/>
        <v>#REF!</v>
      </c>
      <c r="CC10" s="17" t="e">
        <f t="shared" si="18"/>
        <v>#REF!</v>
      </c>
      <c r="CD10" s="17" t="e">
        <f t="shared" si="18"/>
        <v>#REF!</v>
      </c>
      <c r="CE10" s="17" t="e">
        <f t="shared" si="18"/>
        <v>#REF!</v>
      </c>
      <c r="CF10" s="17" t="e">
        <f t="shared" si="18"/>
        <v>#REF!</v>
      </c>
      <c r="CG10" s="17" t="e">
        <f t="shared" si="18"/>
        <v>#REF!</v>
      </c>
    </row>
    <row r="11" spans="1:85" x14ac:dyDescent="0.25">
      <c r="A11" s="10" t="e">
        <f>#REF!</f>
        <v>#REF!</v>
      </c>
      <c r="B11" s="7"/>
      <c r="C11" s="7"/>
      <c r="D11" s="7"/>
      <c r="E11" s="7"/>
      <c r="F11" s="7"/>
      <c r="G11" s="7"/>
      <c r="H11" s="7"/>
      <c r="I11" s="7"/>
      <c r="J11" s="7"/>
      <c r="AC11" s="9"/>
      <c r="AD11" s="10" t="e">
        <f>IF(#REF!="x",(A12),(A11))</f>
        <v>#REF!</v>
      </c>
      <c r="AE11" s="7"/>
      <c r="AF11" s="7"/>
      <c r="AG11" s="7"/>
      <c r="AH11" s="7"/>
      <c r="AI11" s="7"/>
      <c r="AJ11" s="7"/>
      <c r="AK11" s="7"/>
      <c r="AL11" s="7"/>
      <c r="AM11" s="7"/>
      <c r="AN11" s="25" t="e">
        <f>#REF!</f>
        <v>#REF!</v>
      </c>
      <c r="AO11" s="17" t="e">
        <f>#REF!</f>
        <v>#REF!</v>
      </c>
      <c r="AP11" s="17" t="e">
        <f>#REF!</f>
        <v>#REF!</v>
      </c>
      <c r="AQ11" s="17" t="e">
        <f>#REF!</f>
        <v>#REF!</v>
      </c>
      <c r="AR11" s="17" t="e">
        <f>#REF!</f>
        <v>#REF!</v>
      </c>
      <c r="AS11" s="17" t="e">
        <f>#REF!</f>
        <v>#REF!</v>
      </c>
      <c r="AT11" s="17" t="e">
        <f>#REF!</f>
        <v>#REF!</v>
      </c>
      <c r="AU11" s="17" t="e">
        <f>#REF!</f>
        <v>#REF!</v>
      </c>
      <c r="AV11" s="17" t="e">
        <f>#REF!</f>
        <v>#REF!</v>
      </c>
      <c r="AW11" s="17" t="e">
        <f>#REF!</f>
        <v>#REF!</v>
      </c>
      <c r="AX11" s="17" t="e">
        <f>#REF!</f>
        <v>#REF!</v>
      </c>
      <c r="AY11" s="17" t="e">
        <f>#REF!</f>
        <v>#REF!</v>
      </c>
      <c r="AZ11" s="17" t="e">
        <f>#REF!</f>
        <v>#REF!</v>
      </c>
      <c r="BA11" s="17" t="e">
        <f>#REF!</f>
        <v>#REF!</v>
      </c>
      <c r="BB11" s="17" t="e">
        <f>#REF!</f>
        <v>#REF!</v>
      </c>
      <c r="BC11" s="17" t="e">
        <f>#REF!</f>
        <v>#REF!</v>
      </c>
      <c r="BD11" s="17" t="e">
        <f>#REF!</f>
        <v>#REF!</v>
      </c>
      <c r="BE11" s="17" t="e">
        <f>#REF!</f>
        <v>#REF!</v>
      </c>
      <c r="BF11" s="17" t="e">
        <f>#REF!</f>
        <v>#REF!</v>
      </c>
      <c r="BG11" s="17" t="e">
        <f>#REF!</f>
        <v>#REF!</v>
      </c>
      <c r="BH11" s="17" t="e">
        <f>#REF!</f>
        <v>#REF!</v>
      </c>
      <c r="BI11" s="17" t="e">
        <f>#REF!</f>
        <v>#REF!</v>
      </c>
      <c r="BL11" s="7" t="e">
        <f>SUM(BN11:CG11)</f>
        <v>#REF!</v>
      </c>
      <c r="BM11" s="27" t="e">
        <f>(IF(AN11=$AP$6,0,IF(AO11=0,BL11,BK10)))</f>
        <v>#REF!</v>
      </c>
      <c r="BN11" s="7" t="e">
        <f>IF(AP11=0,0,1)</f>
        <v>#REF!</v>
      </c>
      <c r="BO11" s="7" t="e">
        <f t="shared" ref="BO11:CG11" si="19">IF(AQ11=0,0,1)</f>
        <v>#REF!</v>
      </c>
      <c r="BP11" s="7" t="e">
        <f t="shared" si="19"/>
        <v>#REF!</v>
      </c>
      <c r="BQ11" s="7" t="e">
        <f t="shared" si="19"/>
        <v>#REF!</v>
      </c>
      <c r="BR11" s="7" t="e">
        <f t="shared" si="19"/>
        <v>#REF!</v>
      </c>
      <c r="BS11" s="7" t="e">
        <f t="shared" si="19"/>
        <v>#REF!</v>
      </c>
      <c r="BT11" s="7" t="e">
        <f t="shared" si="19"/>
        <v>#REF!</v>
      </c>
      <c r="BU11" s="7" t="e">
        <f t="shared" si="19"/>
        <v>#REF!</v>
      </c>
      <c r="BV11" s="7" t="e">
        <f t="shared" si="19"/>
        <v>#REF!</v>
      </c>
      <c r="BW11" s="7" t="e">
        <f t="shared" si="19"/>
        <v>#REF!</v>
      </c>
      <c r="BX11" s="7" t="e">
        <f t="shared" si="19"/>
        <v>#REF!</v>
      </c>
      <c r="BY11" s="7" t="e">
        <f t="shared" si="19"/>
        <v>#REF!</v>
      </c>
      <c r="BZ11" s="7" t="e">
        <f t="shared" si="19"/>
        <v>#REF!</v>
      </c>
      <c r="CA11" s="7" t="e">
        <f t="shared" si="19"/>
        <v>#REF!</v>
      </c>
      <c r="CB11" s="7" t="e">
        <f t="shared" si="19"/>
        <v>#REF!</v>
      </c>
      <c r="CC11" s="7" t="e">
        <f t="shared" si="19"/>
        <v>#REF!</v>
      </c>
      <c r="CD11" s="7" t="e">
        <f t="shared" si="19"/>
        <v>#REF!</v>
      </c>
      <c r="CE11" s="7" t="e">
        <f t="shared" si="19"/>
        <v>#REF!</v>
      </c>
      <c r="CF11" s="7" t="e">
        <f t="shared" si="19"/>
        <v>#REF!</v>
      </c>
      <c r="CG11" s="7" t="e">
        <f t="shared" si="19"/>
        <v>#REF!</v>
      </c>
    </row>
    <row r="12" spans="1:85" x14ac:dyDescent="0.25">
      <c r="A12" t="s">
        <v>345</v>
      </c>
      <c r="AC12" s="9"/>
    </row>
    <row r="13" spans="1:85" x14ac:dyDescent="0.25">
      <c r="A13" s="8" t="e">
        <f>IF(#REF!="x",(#REF!),#REF!)</f>
        <v>#REF!</v>
      </c>
      <c r="AC13" s="9"/>
      <c r="AD13" s="39" t="e">
        <f>A13</f>
        <v>#REF!</v>
      </c>
      <c r="AE13" s="40"/>
      <c r="AF13" s="40"/>
      <c r="AG13" s="40"/>
      <c r="AH13" s="40"/>
      <c r="AI13" s="40"/>
      <c r="AJ13" s="40"/>
      <c r="AK13" s="40"/>
      <c r="AL13" s="40"/>
      <c r="AM13" s="40"/>
    </row>
    <row r="14" spans="1:8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R14" s="8" t="s">
        <v>263</v>
      </c>
      <c r="AC14" s="9"/>
    </row>
    <row r="15" spans="1:85" x14ac:dyDescent="0.25">
      <c r="A15" t="str">
        <f>'Parametry soutěží'!E73</f>
        <v>Věk. kategorie:</v>
      </c>
      <c r="C15" t="e">
        <f>#REF!</f>
        <v>#REF!</v>
      </c>
      <c r="P15" s="7">
        <v>1</v>
      </c>
      <c r="Q15" t="e">
        <f>IF(((C15="")),200,P15)</f>
        <v>#REF!</v>
      </c>
      <c r="R15" t="e">
        <f>SMALL($Q$15:$Q$205,P15)</f>
        <v>#REF!</v>
      </c>
      <c r="T15" t="e">
        <f>IF(R15=200,0,(INDEX(A$15:A$1205,$R15)))</f>
        <v>#REF!</v>
      </c>
      <c r="V15" t="e">
        <f t="shared" ref="V15:V46" si="20">IF(R15=200,0,INDEX($C$15:$C$201,$R15))</f>
        <v>#REF!</v>
      </c>
      <c r="W15" t="e">
        <f t="shared" ref="W15:W46" si="21">IF(R15=200,0,INDEX($D$15:$D$197,$R15))</f>
        <v>#REF!</v>
      </c>
      <c r="Y15" t="e">
        <f t="shared" ref="Y15:Y46" si="22">IF(R15=200,0,INDEX($F$15:$F$197,$R15))</f>
        <v>#REF!</v>
      </c>
      <c r="AC15" s="9"/>
      <c r="AD15" t="e">
        <f>IF(T15=0,"",T15)</f>
        <v>#REF!</v>
      </c>
      <c r="AF15" t="e">
        <f>IF(V15=0,"",V15)</f>
        <v>#REF!</v>
      </c>
      <c r="AN15" s="25" t="e">
        <f>#REF!</f>
        <v>#REF!</v>
      </c>
      <c r="AO15" s="17" t="e">
        <f>#REF!</f>
        <v>#REF!</v>
      </c>
      <c r="AP15" s="17" t="e">
        <f>#REF!</f>
        <v>#REF!</v>
      </c>
      <c r="AQ15" s="17" t="e">
        <f>#REF!</f>
        <v>#REF!</v>
      </c>
      <c r="AR15" s="17" t="e">
        <f>#REF!</f>
        <v>#REF!</v>
      </c>
      <c r="AS15" s="17" t="e">
        <f>#REF!</f>
        <v>#REF!</v>
      </c>
      <c r="AT15" s="17" t="e">
        <f>#REF!</f>
        <v>#REF!</v>
      </c>
      <c r="AU15" s="17" t="e">
        <f>#REF!</f>
        <v>#REF!</v>
      </c>
      <c r="AV15" s="17" t="e">
        <f>#REF!</f>
        <v>#REF!</v>
      </c>
      <c r="AW15" s="17" t="e">
        <f>#REF!</f>
        <v>#REF!</v>
      </c>
      <c r="AX15" s="17" t="e">
        <f>#REF!</f>
        <v>#REF!</v>
      </c>
      <c r="AY15" s="17" t="e">
        <f>#REF!</f>
        <v>#REF!</v>
      </c>
      <c r="AZ15" s="17" t="e">
        <f>#REF!</f>
        <v>#REF!</v>
      </c>
      <c r="BA15" s="17" t="e">
        <f>#REF!</f>
        <v>#REF!</v>
      </c>
      <c r="BB15" s="17" t="e">
        <f>#REF!</f>
        <v>#REF!</v>
      </c>
      <c r="BC15" s="17" t="e">
        <f>#REF!</f>
        <v>#REF!</v>
      </c>
      <c r="BD15" s="17" t="e">
        <f>#REF!</f>
        <v>#REF!</v>
      </c>
      <c r="BE15" s="17" t="e">
        <f>#REF!</f>
        <v>#REF!</v>
      </c>
      <c r="BF15" s="17" t="e">
        <f>#REF!</f>
        <v>#REF!</v>
      </c>
      <c r="BG15" s="17" t="e">
        <f>#REF!</f>
        <v>#REF!</v>
      </c>
      <c r="BH15" s="17" t="e">
        <f>#REF!</f>
        <v>#REF!</v>
      </c>
      <c r="BI15" s="17" t="e">
        <f>#REF!</f>
        <v>#REF!</v>
      </c>
      <c r="BK15" s="7" t="e">
        <f>SUM(BN15:CG15)</f>
        <v>#REF!</v>
      </c>
      <c r="BM15" s="28" t="e">
        <f>IF(BM16=0,0,BM16)</f>
        <v>#REF!</v>
      </c>
      <c r="BN15" s="17" t="e">
        <f>IF(AP15="",0,1)</f>
        <v>#REF!</v>
      </c>
      <c r="BO15" s="17" t="e">
        <f t="shared" ref="BO15" si="23">IF(AQ15="",0,1)</f>
        <v>#REF!</v>
      </c>
      <c r="BP15" s="17" t="e">
        <f t="shared" ref="BP15" si="24">IF(AR15="",0,1)</f>
        <v>#REF!</v>
      </c>
      <c r="BQ15" s="17" t="e">
        <f t="shared" ref="BQ15" si="25">IF(AS15="",0,1)</f>
        <v>#REF!</v>
      </c>
      <c r="BR15" s="17" t="e">
        <f t="shared" ref="BR15" si="26">IF(AT15="",0,1)</f>
        <v>#REF!</v>
      </c>
      <c r="BS15" s="17" t="e">
        <f t="shared" ref="BS15" si="27">IF(AU15="",0,1)</f>
        <v>#REF!</v>
      </c>
      <c r="BT15" s="17" t="e">
        <f t="shared" ref="BT15" si="28">IF(AV15="",0,1)</f>
        <v>#REF!</v>
      </c>
      <c r="BU15" s="17" t="e">
        <f t="shared" ref="BU15" si="29">IF(AW15="",0,1)</f>
        <v>#REF!</v>
      </c>
      <c r="BV15" s="17" t="e">
        <f t="shared" ref="BV15" si="30">IF(AX15="",0,1)</f>
        <v>#REF!</v>
      </c>
      <c r="BW15" s="17" t="e">
        <f t="shared" ref="BW15" si="31">IF(AY15="",0,1)</f>
        <v>#REF!</v>
      </c>
      <c r="BX15" s="17" t="e">
        <f t="shared" ref="BX15" si="32">IF(AZ15="",0,1)</f>
        <v>#REF!</v>
      </c>
      <c r="BY15" s="17" t="e">
        <f t="shared" ref="BY15" si="33">IF(BA15="",0,1)</f>
        <v>#REF!</v>
      </c>
      <c r="BZ15" s="17" t="e">
        <f t="shared" ref="BZ15" si="34">IF(BB15="",0,1)</f>
        <v>#REF!</v>
      </c>
      <c r="CA15" s="17" t="e">
        <f t="shared" ref="CA15" si="35">IF(BC15="",0,1)</f>
        <v>#REF!</v>
      </c>
      <c r="CB15" s="17" t="e">
        <f t="shared" ref="CB15" si="36">IF(BD15="",0,1)</f>
        <v>#REF!</v>
      </c>
      <c r="CC15" s="17" t="e">
        <f t="shared" ref="CC15" si="37">IF(BE15="",0,1)</f>
        <v>#REF!</v>
      </c>
      <c r="CD15" s="17" t="e">
        <f t="shared" ref="CD15" si="38">IF(BF15="",0,1)</f>
        <v>#REF!</v>
      </c>
      <c r="CE15" s="17" t="e">
        <f t="shared" ref="CE15" si="39">IF(BG15="",0,1)</f>
        <v>#REF!</v>
      </c>
      <c r="CF15" s="17" t="e">
        <f t="shared" ref="CF15" si="40">IF(BH15="",0,1)</f>
        <v>#REF!</v>
      </c>
      <c r="CG15" s="17" t="e">
        <f t="shared" ref="CG15" si="41">IF(BI15="",0,1)</f>
        <v>#REF!</v>
      </c>
    </row>
    <row r="16" spans="1:85" ht="11.25" customHeight="1" x14ac:dyDescent="0.25">
      <c r="C16" t="e">
        <f>#REF!</f>
        <v>#REF!</v>
      </c>
      <c r="P16" s="7">
        <v>2</v>
      </c>
      <c r="Q16" t="e">
        <f t="shared" ref="Q16:Q34" si="42">IF(((C16="")),200,P16)</f>
        <v>#REF!</v>
      </c>
      <c r="R16" t="e">
        <f t="shared" ref="R16:R79" si="43">SMALL($Q$15:$Q$205,P16)</f>
        <v>#REF!</v>
      </c>
      <c r="T16" t="e">
        <f t="shared" ref="T16:T79" si="44">IF(R16=200,0,(INDEX(A$15:A$1205,$R16)))</f>
        <v>#REF!</v>
      </c>
      <c r="V16" t="e">
        <f t="shared" si="20"/>
        <v>#REF!</v>
      </c>
      <c r="W16" t="e">
        <f t="shared" si="21"/>
        <v>#REF!</v>
      </c>
      <c r="Y16" t="e">
        <f t="shared" si="22"/>
        <v>#REF!</v>
      </c>
      <c r="AC16" s="9"/>
      <c r="AD16" t="e">
        <f t="shared" ref="AD16:AD41" si="45">IF(T16=0,"",T16)</f>
        <v>#REF!</v>
      </c>
      <c r="AF16" t="e">
        <f t="shared" ref="AF16:AF38" si="46">IF(V16=0,"",V16)</f>
        <v>#REF!</v>
      </c>
      <c r="AN16" s="25" t="e">
        <f>#REF!</f>
        <v>#REF!</v>
      </c>
      <c r="AO16" s="17" t="e">
        <f>#REF!</f>
        <v>#REF!</v>
      </c>
      <c r="AP16" s="17" t="e">
        <f>#REF!</f>
        <v>#REF!</v>
      </c>
      <c r="AQ16" s="17" t="e">
        <f>#REF!</f>
        <v>#REF!</v>
      </c>
      <c r="AR16" s="17" t="e">
        <f>#REF!</f>
        <v>#REF!</v>
      </c>
      <c r="AS16" s="17" t="e">
        <f>#REF!</f>
        <v>#REF!</v>
      </c>
      <c r="AT16" s="17" t="e">
        <f>#REF!</f>
        <v>#REF!</v>
      </c>
      <c r="AU16" s="17" t="e">
        <f>#REF!</f>
        <v>#REF!</v>
      </c>
      <c r="AV16" s="17" t="e">
        <f>#REF!</f>
        <v>#REF!</v>
      </c>
      <c r="AW16" s="17" t="e">
        <f>#REF!</f>
        <v>#REF!</v>
      </c>
      <c r="AX16" s="17" t="e">
        <f>#REF!</f>
        <v>#REF!</v>
      </c>
      <c r="AY16" s="17" t="e">
        <f>#REF!</f>
        <v>#REF!</v>
      </c>
      <c r="AZ16" s="17" t="e">
        <f>#REF!</f>
        <v>#REF!</v>
      </c>
      <c r="BA16" s="17" t="e">
        <f>#REF!</f>
        <v>#REF!</v>
      </c>
      <c r="BB16" s="17" t="e">
        <f>#REF!</f>
        <v>#REF!</v>
      </c>
      <c r="BC16" s="17" t="e">
        <f>#REF!</f>
        <v>#REF!</v>
      </c>
      <c r="BD16" s="17" t="e">
        <f>#REF!</f>
        <v>#REF!</v>
      </c>
      <c r="BE16" s="17" t="e">
        <f>#REF!</f>
        <v>#REF!</v>
      </c>
      <c r="BF16" s="17" t="e">
        <f>#REF!</f>
        <v>#REF!</v>
      </c>
      <c r="BG16" s="17" t="e">
        <f>#REF!</f>
        <v>#REF!</v>
      </c>
      <c r="BH16" s="17" t="e">
        <f>#REF!</f>
        <v>#REF!</v>
      </c>
      <c r="BI16" s="17" t="e">
        <f>#REF!</f>
        <v>#REF!</v>
      </c>
      <c r="BL16" s="7" t="e">
        <f>SUM(BN16:CG16)</f>
        <v>#REF!</v>
      </c>
      <c r="BM16" s="27" t="e">
        <f>(IF(AN16=$AP$6,0,IF(AO16=0,BL16,BK15)))</f>
        <v>#REF!</v>
      </c>
      <c r="BN16" s="7" t="e">
        <f>IF(AP16=0,0,1)</f>
        <v>#REF!</v>
      </c>
      <c r="BO16" s="7" t="e">
        <f t="shared" ref="BO16" si="47">IF(AQ16=0,0,1)</f>
        <v>#REF!</v>
      </c>
      <c r="BP16" s="7" t="e">
        <f t="shared" ref="BP16" si="48">IF(AR16=0,0,1)</f>
        <v>#REF!</v>
      </c>
      <c r="BQ16" s="7" t="e">
        <f t="shared" ref="BQ16" si="49">IF(AS16=0,0,1)</f>
        <v>#REF!</v>
      </c>
      <c r="BR16" s="7" t="e">
        <f t="shared" ref="BR16" si="50">IF(AT16=0,0,1)</f>
        <v>#REF!</v>
      </c>
      <c r="BS16" s="7" t="e">
        <f t="shared" ref="BS16" si="51">IF(AU16=0,0,1)</f>
        <v>#REF!</v>
      </c>
      <c r="BT16" s="7" t="e">
        <f t="shared" ref="BT16" si="52">IF(AV16=0,0,1)</f>
        <v>#REF!</v>
      </c>
      <c r="BU16" s="7" t="e">
        <f t="shared" ref="BU16" si="53">IF(AW16=0,0,1)</f>
        <v>#REF!</v>
      </c>
      <c r="BV16" s="7" t="e">
        <f t="shared" ref="BV16" si="54">IF(AX16=0,0,1)</f>
        <v>#REF!</v>
      </c>
      <c r="BW16" s="7" t="e">
        <f t="shared" ref="BW16" si="55">IF(AY16=0,0,1)</f>
        <v>#REF!</v>
      </c>
      <c r="BX16" s="7" t="e">
        <f t="shared" ref="BX16" si="56">IF(AZ16=0,0,1)</f>
        <v>#REF!</v>
      </c>
      <c r="BY16" s="7" t="e">
        <f t="shared" ref="BY16" si="57">IF(BA16=0,0,1)</f>
        <v>#REF!</v>
      </c>
      <c r="BZ16" s="7" t="e">
        <f t="shared" ref="BZ16" si="58">IF(BB16=0,0,1)</f>
        <v>#REF!</v>
      </c>
      <c r="CA16" s="7" t="e">
        <f t="shared" ref="CA16" si="59">IF(BC16=0,0,1)</f>
        <v>#REF!</v>
      </c>
      <c r="CB16" s="7" t="e">
        <f t="shared" ref="CB16" si="60">IF(BD16=0,0,1)</f>
        <v>#REF!</v>
      </c>
      <c r="CC16" s="7" t="e">
        <f t="shared" ref="CC16" si="61">IF(BE16=0,0,1)</f>
        <v>#REF!</v>
      </c>
      <c r="CD16" s="7" t="e">
        <f t="shared" ref="CD16" si="62">IF(BF16=0,0,1)</f>
        <v>#REF!</v>
      </c>
      <c r="CE16" s="7" t="e">
        <f t="shared" ref="CE16" si="63">IF(BG16=0,0,1)</f>
        <v>#REF!</v>
      </c>
      <c r="CF16" s="7" t="e">
        <f t="shared" ref="CF16" si="64">IF(BH16=0,0,1)</f>
        <v>#REF!</v>
      </c>
      <c r="CG16" s="7" t="e">
        <f t="shared" ref="CG16" si="65">IF(BI16=0,0,1)</f>
        <v>#REF!</v>
      </c>
    </row>
    <row r="17" spans="1:85" hidden="1" x14ac:dyDescent="0.25">
      <c r="C17" t="e">
        <f>#REF!</f>
        <v>#REF!</v>
      </c>
      <c r="P17" s="7">
        <v>3</v>
      </c>
      <c r="Q17" t="e">
        <f t="shared" si="42"/>
        <v>#REF!</v>
      </c>
      <c r="R17" t="e">
        <f t="shared" si="43"/>
        <v>#REF!</v>
      </c>
      <c r="T17" t="e">
        <f t="shared" si="44"/>
        <v>#REF!</v>
      </c>
      <c r="V17" t="e">
        <f t="shared" si="20"/>
        <v>#REF!</v>
      </c>
      <c r="W17" t="e">
        <f t="shared" si="21"/>
        <v>#REF!</v>
      </c>
      <c r="Y17" t="e">
        <f t="shared" si="22"/>
        <v>#REF!</v>
      </c>
      <c r="AC17" s="9"/>
      <c r="AD17" t="e">
        <f t="shared" si="45"/>
        <v>#REF!</v>
      </c>
      <c r="AF17" t="e">
        <f t="shared" si="46"/>
        <v>#REF!</v>
      </c>
      <c r="BL17" s="7">
        <f>SUM(BN17:CG17)</f>
        <v>0</v>
      </c>
      <c r="BM17" s="17">
        <f>IF(AN17=AP12,0,IF(AO17=0,BL17,BK16))</f>
        <v>0</v>
      </c>
      <c r="BN17" s="7">
        <f>IF(AP17=0,0,1)</f>
        <v>0</v>
      </c>
      <c r="BO17" s="7">
        <f t="shared" ref="BO17" si="66">IF(AQ17=0,0,1)</f>
        <v>0</v>
      </c>
      <c r="BP17" s="7">
        <f t="shared" ref="BP17" si="67">IF(AR17=0,0,1)</f>
        <v>0</v>
      </c>
      <c r="BQ17" s="7">
        <f t="shared" ref="BQ17" si="68">IF(AS17=0,0,1)</f>
        <v>0</v>
      </c>
      <c r="BR17" s="7">
        <f t="shared" ref="BR17" si="69">IF(AT17=0,0,1)</f>
        <v>0</v>
      </c>
      <c r="BS17" s="7">
        <f t="shared" ref="BS17" si="70">IF(AU17=0,0,1)</f>
        <v>0</v>
      </c>
      <c r="BT17" s="7">
        <f t="shared" ref="BT17" si="71">IF(AV17=0,0,1)</f>
        <v>0</v>
      </c>
      <c r="BU17" s="7">
        <f t="shared" ref="BU17" si="72">IF(AW17=0,0,1)</f>
        <v>0</v>
      </c>
      <c r="BV17" s="7">
        <f t="shared" ref="BV17" si="73">IF(AX17=0,0,1)</f>
        <v>0</v>
      </c>
      <c r="BW17" s="7">
        <f t="shared" ref="BW17" si="74">IF(AY17=0,0,1)</f>
        <v>0</v>
      </c>
      <c r="BX17" s="7">
        <f t="shared" ref="BX17" si="75">IF(AZ17=0,0,1)</f>
        <v>0</v>
      </c>
      <c r="BY17" s="7">
        <f t="shared" ref="BY17" si="76">IF(BA17=0,0,1)</f>
        <v>0</v>
      </c>
      <c r="BZ17" s="7">
        <f t="shared" ref="BZ17" si="77">IF(BB17=0,0,1)</f>
        <v>0</v>
      </c>
      <c r="CA17" s="7">
        <f t="shared" ref="CA17" si="78">IF(BC17=0,0,1)</f>
        <v>0</v>
      </c>
      <c r="CB17" s="7">
        <f t="shared" ref="CB17" si="79">IF(BD17=0,0,1)</f>
        <v>0</v>
      </c>
      <c r="CC17" s="7">
        <f t="shared" ref="CC17" si="80">IF(BE17=0,0,1)</f>
        <v>0</v>
      </c>
      <c r="CD17" s="7">
        <f t="shared" ref="CD17" si="81">IF(BF17=0,0,1)</f>
        <v>0</v>
      </c>
      <c r="CE17" s="7">
        <f t="shared" ref="CE17" si="82">IF(BG17=0,0,1)</f>
        <v>0</v>
      </c>
      <c r="CF17" s="7">
        <f t="shared" ref="CF17" si="83">IF(BH17=0,0,1)</f>
        <v>0</v>
      </c>
      <c r="CG17" s="7">
        <f t="shared" ref="CG17" si="84">IF(BI17=0,0,1)</f>
        <v>0</v>
      </c>
    </row>
    <row r="18" spans="1:85" hidden="1" x14ac:dyDescent="0.25">
      <c r="C18" t="e">
        <f>#REF!</f>
        <v>#REF!</v>
      </c>
      <c r="P18" s="7">
        <v>4</v>
      </c>
      <c r="Q18" t="e">
        <f t="shared" si="42"/>
        <v>#REF!</v>
      </c>
      <c r="R18" t="e">
        <f t="shared" si="43"/>
        <v>#REF!</v>
      </c>
      <c r="T18" t="e">
        <f t="shared" si="44"/>
        <v>#REF!</v>
      </c>
      <c r="V18" t="e">
        <f t="shared" si="20"/>
        <v>#REF!</v>
      </c>
      <c r="W18" t="e">
        <f t="shared" si="21"/>
        <v>#REF!</v>
      </c>
      <c r="Y18" t="e">
        <f t="shared" si="22"/>
        <v>#REF!</v>
      </c>
      <c r="AC18" s="9"/>
      <c r="AD18" t="e">
        <f t="shared" si="45"/>
        <v>#REF!</v>
      </c>
      <c r="AF18" t="e">
        <f t="shared" si="46"/>
        <v>#REF!</v>
      </c>
    </row>
    <row r="19" spans="1:85" x14ac:dyDescent="0.25">
      <c r="P19" s="7">
        <v>5</v>
      </c>
      <c r="Q19">
        <v>5</v>
      </c>
      <c r="R19" t="e">
        <f t="shared" si="43"/>
        <v>#REF!</v>
      </c>
      <c r="T19" t="e">
        <f t="shared" si="44"/>
        <v>#REF!</v>
      </c>
      <c r="V19" t="e">
        <f t="shared" si="20"/>
        <v>#REF!</v>
      </c>
      <c r="W19" t="e">
        <f t="shared" si="21"/>
        <v>#REF!</v>
      </c>
      <c r="Y19" t="e">
        <f t="shared" si="22"/>
        <v>#REF!</v>
      </c>
      <c r="AC19" s="9"/>
      <c r="AD19" t="e">
        <f t="shared" si="45"/>
        <v>#REF!</v>
      </c>
      <c r="AF19" t="e">
        <f t="shared" si="46"/>
        <v>#REF!</v>
      </c>
    </row>
    <row r="20" spans="1:85" x14ac:dyDescent="0.25">
      <c r="A20" t="str">
        <f>'Parametry soutěží'!B71</f>
        <v>Pořadatel:</v>
      </c>
      <c r="C20" t="e">
        <f>#REF!</f>
        <v>#REF!</v>
      </c>
      <c r="P20" s="7">
        <v>6</v>
      </c>
      <c r="Q20" t="e">
        <f t="shared" si="42"/>
        <v>#REF!</v>
      </c>
      <c r="R20" t="e">
        <f t="shared" si="43"/>
        <v>#REF!</v>
      </c>
      <c r="T20" t="e">
        <f t="shared" si="44"/>
        <v>#REF!</v>
      </c>
      <c r="V20" s="29" t="e">
        <f t="shared" si="20"/>
        <v>#REF!</v>
      </c>
      <c r="W20" t="e">
        <f t="shared" si="21"/>
        <v>#REF!</v>
      </c>
      <c r="Y20" t="e">
        <f t="shared" si="22"/>
        <v>#REF!</v>
      </c>
      <c r="AC20" s="9"/>
      <c r="AD20" t="e">
        <f t="shared" si="45"/>
        <v>#REF!</v>
      </c>
      <c r="AF20" t="e">
        <f t="shared" si="46"/>
        <v>#REF!</v>
      </c>
      <c r="AN20" s="25" t="e">
        <f>#REF!</f>
        <v>#REF!</v>
      </c>
      <c r="AO20" s="17" t="e">
        <f>#REF!</f>
        <v>#REF!</v>
      </c>
      <c r="AP20" s="17" t="e">
        <f>#REF!</f>
        <v>#REF!</v>
      </c>
      <c r="AQ20" s="17" t="e">
        <f>#REF!</f>
        <v>#REF!</v>
      </c>
      <c r="AR20" s="17" t="e">
        <f>#REF!</f>
        <v>#REF!</v>
      </c>
      <c r="AS20" s="17" t="e">
        <f>#REF!</f>
        <v>#REF!</v>
      </c>
      <c r="AT20" s="17" t="e">
        <f>#REF!</f>
        <v>#REF!</v>
      </c>
      <c r="AU20" s="17" t="e">
        <f>#REF!</f>
        <v>#REF!</v>
      </c>
      <c r="AV20" s="17" t="e">
        <f>#REF!</f>
        <v>#REF!</v>
      </c>
      <c r="AW20" s="17" t="e">
        <f>#REF!</f>
        <v>#REF!</v>
      </c>
      <c r="AX20" s="17" t="e">
        <f>#REF!</f>
        <v>#REF!</v>
      </c>
      <c r="AY20" s="17" t="e">
        <f>#REF!</f>
        <v>#REF!</v>
      </c>
      <c r="AZ20" s="17" t="e">
        <f>#REF!</f>
        <v>#REF!</v>
      </c>
      <c r="BA20" s="17" t="e">
        <f>#REF!</f>
        <v>#REF!</v>
      </c>
      <c r="BB20" s="17" t="e">
        <f>#REF!</f>
        <v>#REF!</v>
      </c>
      <c r="BC20" s="17" t="e">
        <f>#REF!</f>
        <v>#REF!</v>
      </c>
      <c r="BD20" s="17" t="e">
        <f>#REF!</f>
        <v>#REF!</v>
      </c>
      <c r="BE20" s="17" t="e">
        <f>#REF!</f>
        <v>#REF!</v>
      </c>
      <c r="BF20" s="17" t="e">
        <f>#REF!</f>
        <v>#REF!</v>
      </c>
      <c r="BG20" s="17" t="e">
        <f>#REF!</f>
        <v>#REF!</v>
      </c>
      <c r="BH20" s="17" t="e">
        <f>#REF!</f>
        <v>#REF!</v>
      </c>
      <c r="BI20" s="17" t="e">
        <f>#REF!</f>
        <v>#REF!</v>
      </c>
      <c r="BK20" s="7" t="e">
        <f>SUM(BN20:CG20)</f>
        <v>#REF!</v>
      </c>
      <c r="BM20" s="28" t="e">
        <f>IF(BM21=0,0,BM21)</f>
        <v>#REF!</v>
      </c>
      <c r="BN20" s="17" t="e">
        <f>IF(AP20="",0,1)</f>
        <v>#REF!</v>
      </c>
      <c r="BO20" s="17" t="e">
        <f t="shared" ref="BO20" si="85">IF(AQ20="",0,1)</f>
        <v>#REF!</v>
      </c>
      <c r="BP20" s="17" t="e">
        <f t="shared" ref="BP20" si="86">IF(AR20="",0,1)</f>
        <v>#REF!</v>
      </c>
      <c r="BQ20" s="17" t="e">
        <f t="shared" ref="BQ20" si="87">IF(AS20="",0,1)</f>
        <v>#REF!</v>
      </c>
      <c r="BR20" s="17" t="e">
        <f t="shared" ref="BR20" si="88">IF(AT20="",0,1)</f>
        <v>#REF!</v>
      </c>
      <c r="BS20" s="17" t="e">
        <f t="shared" ref="BS20" si="89">IF(AU20="",0,1)</f>
        <v>#REF!</v>
      </c>
      <c r="BT20" s="17" t="e">
        <f t="shared" ref="BT20" si="90">IF(AV20="",0,1)</f>
        <v>#REF!</v>
      </c>
      <c r="BU20" s="17" t="e">
        <f t="shared" ref="BU20" si="91">IF(AW20="",0,1)</f>
        <v>#REF!</v>
      </c>
      <c r="BV20" s="17" t="e">
        <f t="shared" ref="BV20" si="92">IF(AX20="",0,1)</f>
        <v>#REF!</v>
      </c>
      <c r="BW20" s="17" t="e">
        <f t="shared" ref="BW20" si="93">IF(AY20="",0,1)</f>
        <v>#REF!</v>
      </c>
      <c r="BX20" s="17" t="e">
        <f t="shared" ref="BX20" si="94">IF(AZ20="",0,1)</f>
        <v>#REF!</v>
      </c>
      <c r="BY20" s="17" t="e">
        <f t="shared" ref="BY20" si="95">IF(BA20="",0,1)</f>
        <v>#REF!</v>
      </c>
      <c r="BZ20" s="17" t="e">
        <f t="shared" ref="BZ20" si="96">IF(BB20="",0,1)</f>
        <v>#REF!</v>
      </c>
      <c r="CA20" s="17" t="e">
        <f t="shared" ref="CA20" si="97">IF(BC20="",0,1)</f>
        <v>#REF!</v>
      </c>
      <c r="CB20" s="17" t="e">
        <f t="shared" ref="CB20" si="98">IF(BD20="",0,1)</f>
        <v>#REF!</v>
      </c>
      <c r="CC20" s="17" t="e">
        <f t="shared" ref="CC20" si="99">IF(BE20="",0,1)</f>
        <v>#REF!</v>
      </c>
      <c r="CD20" s="17" t="e">
        <f t="shared" ref="CD20" si="100">IF(BF20="",0,1)</f>
        <v>#REF!</v>
      </c>
      <c r="CE20" s="17" t="e">
        <f t="shared" ref="CE20" si="101">IF(BG20="",0,1)</f>
        <v>#REF!</v>
      </c>
      <c r="CF20" s="17" t="e">
        <f t="shared" ref="CF20" si="102">IF(BH20="",0,1)</f>
        <v>#REF!</v>
      </c>
      <c r="CG20" s="17" t="e">
        <f t="shared" ref="CG20" si="103">IF(BI20="",0,1)</f>
        <v>#REF!</v>
      </c>
    </row>
    <row r="21" spans="1:85" x14ac:dyDescent="0.25">
      <c r="P21" s="7">
        <v>7</v>
      </c>
      <c r="Q21">
        <v>7</v>
      </c>
      <c r="R21" t="e">
        <f t="shared" si="43"/>
        <v>#REF!</v>
      </c>
      <c r="T21" t="e">
        <f t="shared" si="44"/>
        <v>#REF!</v>
      </c>
      <c r="V21" t="e">
        <f t="shared" si="20"/>
        <v>#REF!</v>
      </c>
      <c r="W21" t="e">
        <f t="shared" si="21"/>
        <v>#REF!</v>
      </c>
      <c r="Y21" t="e">
        <f t="shared" si="22"/>
        <v>#REF!</v>
      </c>
      <c r="AC21" s="9"/>
      <c r="AD21" t="e">
        <f t="shared" si="45"/>
        <v>#REF!</v>
      </c>
      <c r="AF21" t="e">
        <f t="shared" si="46"/>
        <v>#REF!</v>
      </c>
      <c r="AN21" s="25" t="e">
        <f>#REF!</f>
        <v>#REF!</v>
      </c>
      <c r="AO21" s="17" t="e">
        <f>#REF!</f>
        <v>#REF!</v>
      </c>
      <c r="AP21" s="17" t="e">
        <f>#REF!</f>
        <v>#REF!</v>
      </c>
      <c r="AQ21" s="17" t="e">
        <f>#REF!</f>
        <v>#REF!</v>
      </c>
      <c r="AR21" s="17" t="e">
        <f>#REF!</f>
        <v>#REF!</v>
      </c>
      <c r="AS21" s="17" t="e">
        <f>#REF!</f>
        <v>#REF!</v>
      </c>
      <c r="AT21" s="17" t="e">
        <f>#REF!</f>
        <v>#REF!</v>
      </c>
      <c r="AU21" s="17" t="e">
        <f>#REF!</f>
        <v>#REF!</v>
      </c>
      <c r="AV21" s="17" t="e">
        <f>#REF!</f>
        <v>#REF!</v>
      </c>
      <c r="AW21" s="17" t="e">
        <f>#REF!</f>
        <v>#REF!</v>
      </c>
      <c r="AX21" s="17" t="e">
        <f>#REF!</f>
        <v>#REF!</v>
      </c>
      <c r="AY21" s="17" t="e">
        <f>#REF!</f>
        <v>#REF!</v>
      </c>
      <c r="AZ21" s="17" t="e">
        <f>#REF!</f>
        <v>#REF!</v>
      </c>
      <c r="BA21" s="17" t="e">
        <f>#REF!</f>
        <v>#REF!</v>
      </c>
      <c r="BB21" s="17" t="e">
        <f>#REF!</f>
        <v>#REF!</v>
      </c>
      <c r="BC21" s="17" t="e">
        <f>#REF!</f>
        <v>#REF!</v>
      </c>
      <c r="BD21" s="17" t="e">
        <f>#REF!</f>
        <v>#REF!</v>
      </c>
      <c r="BE21" s="17" t="e">
        <f>#REF!</f>
        <v>#REF!</v>
      </c>
      <c r="BF21" s="17" t="e">
        <f>#REF!</f>
        <v>#REF!</v>
      </c>
      <c r="BG21" s="17" t="e">
        <f>#REF!</f>
        <v>#REF!</v>
      </c>
      <c r="BH21" s="17" t="e">
        <f>#REF!</f>
        <v>#REF!</v>
      </c>
      <c r="BI21" s="17" t="e">
        <f>#REF!</f>
        <v>#REF!</v>
      </c>
      <c r="BL21" s="7" t="e">
        <f>SUM(BN21:CG21)</f>
        <v>#REF!</v>
      </c>
      <c r="BM21" s="27" t="e">
        <f>(IF(AN21=$AP$6,0,IF(AO21=0,BL21,BK20)))</f>
        <v>#REF!</v>
      </c>
      <c r="BN21" s="7" t="e">
        <f>IF(AP21=0,0,1)</f>
        <v>#REF!</v>
      </c>
      <c r="BO21" s="7" t="e">
        <f t="shared" ref="BO21" si="104">IF(AQ21=0,0,1)</f>
        <v>#REF!</v>
      </c>
      <c r="BP21" s="7" t="e">
        <f t="shared" ref="BP21" si="105">IF(AR21=0,0,1)</f>
        <v>#REF!</v>
      </c>
      <c r="BQ21" s="7" t="e">
        <f t="shared" ref="BQ21" si="106">IF(AS21=0,0,1)</f>
        <v>#REF!</v>
      </c>
      <c r="BR21" s="7" t="e">
        <f t="shared" ref="BR21" si="107">IF(AT21=0,0,1)</f>
        <v>#REF!</v>
      </c>
      <c r="BS21" s="7" t="e">
        <f t="shared" ref="BS21" si="108">IF(AU21=0,0,1)</f>
        <v>#REF!</v>
      </c>
      <c r="BT21" s="7" t="e">
        <f t="shared" ref="BT21" si="109">IF(AV21=0,0,1)</f>
        <v>#REF!</v>
      </c>
      <c r="BU21" s="7" t="e">
        <f t="shared" ref="BU21" si="110">IF(AW21=0,0,1)</f>
        <v>#REF!</v>
      </c>
      <c r="BV21" s="7" t="e">
        <f t="shared" ref="BV21" si="111">IF(AX21=0,0,1)</f>
        <v>#REF!</v>
      </c>
      <c r="BW21" s="7" t="e">
        <f t="shared" ref="BW21" si="112">IF(AY21=0,0,1)</f>
        <v>#REF!</v>
      </c>
      <c r="BX21" s="7" t="e">
        <f t="shared" ref="BX21" si="113">IF(AZ21=0,0,1)</f>
        <v>#REF!</v>
      </c>
      <c r="BY21" s="7" t="e">
        <f t="shared" ref="BY21" si="114">IF(BA21=0,0,1)</f>
        <v>#REF!</v>
      </c>
      <c r="BZ21" s="7" t="e">
        <f t="shared" ref="BZ21" si="115">IF(BB21=0,0,1)</f>
        <v>#REF!</v>
      </c>
      <c r="CA21" s="7" t="e">
        <f t="shared" ref="CA21" si="116">IF(BC21=0,0,1)</f>
        <v>#REF!</v>
      </c>
      <c r="CB21" s="7" t="e">
        <f t="shared" ref="CB21" si="117">IF(BD21=0,0,1)</f>
        <v>#REF!</v>
      </c>
      <c r="CC21" s="7" t="e">
        <f t="shared" ref="CC21" si="118">IF(BE21=0,0,1)</f>
        <v>#REF!</v>
      </c>
      <c r="CD21" s="7" t="e">
        <f t="shared" ref="CD21" si="119">IF(BF21=0,0,1)</f>
        <v>#REF!</v>
      </c>
      <c r="CE21" s="7" t="e">
        <f t="shared" ref="CE21" si="120">IF(BG21=0,0,1)</f>
        <v>#REF!</v>
      </c>
      <c r="CF21" s="7" t="e">
        <f t="shared" ref="CF21" si="121">IF(BH21=0,0,1)</f>
        <v>#REF!</v>
      </c>
      <c r="CG21" s="7" t="e">
        <f t="shared" ref="CG21" si="122">IF(BI21=0,0,1)</f>
        <v>#REF!</v>
      </c>
    </row>
    <row r="22" spans="1:85" x14ac:dyDescent="0.25">
      <c r="A22" t="str">
        <f>'Parametry soutěží'!B72</f>
        <v>Datum soutěže</v>
      </c>
      <c r="C22" s="29" t="e">
        <f>#REF!</f>
        <v>#REF!</v>
      </c>
      <c r="P22" s="7">
        <v>8</v>
      </c>
      <c r="Q22" t="e">
        <f t="shared" si="42"/>
        <v>#REF!</v>
      </c>
      <c r="R22" t="e">
        <f t="shared" si="43"/>
        <v>#REF!</v>
      </c>
      <c r="T22" t="e">
        <f t="shared" si="44"/>
        <v>#REF!</v>
      </c>
      <c r="V22" t="e">
        <f t="shared" si="20"/>
        <v>#REF!</v>
      </c>
      <c r="W22" t="e">
        <f t="shared" si="21"/>
        <v>#REF!</v>
      </c>
      <c r="Y22" t="e">
        <f t="shared" si="22"/>
        <v>#REF!</v>
      </c>
      <c r="AC22" s="9"/>
      <c r="AD22" t="e">
        <f t="shared" si="45"/>
        <v>#REF!</v>
      </c>
      <c r="AF22" t="e">
        <f t="shared" si="46"/>
        <v>#REF!</v>
      </c>
      <c r="AN22" s="25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</row>
    <row r="23" spans="1:85" x14ac:dyDescent="0.25">
      <c r="P23" s="7">
        <v>9</v>
      </c>
      <c r="Q23">
        <v>9</v>
      </c>
      <c r="R23" t="e">
        <f t="shared" si="43"/>
        <v>#REF!</v>
      </c>
      <c r="T23" t="e">
        <f t="shared" si="44"/>
        <v>#REF!</v>
      </c>
      <c r="V23" t="e">
        <f t="shared" si="20"/>
        <v>#REF!</v>
      </c>
      <c r="W23" t="e">
        <f t="shared" si="21"/>
        <v>#REF!</v>
      </c>
      <c r="Y23" t="e">
        <f t="shared" si="22"/>
        <v>#REF!</v>
      </c>
      <c r="AC23" s="9"/>
      <c r="AD23" t="e">
        <f t="shared" si="45"/>
        <v>#REF!</v>
      </c>
      <c r="AF23" t="e">
        <f t="shared" si="46"/>
        <v>#REF!</v>
      </c>
      <c r="AN23" s="25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</row>
    <row r="24" spans="1:85" x14ac:dyDescent="0.25">
      <c r="A24" t="str">
        <f>'Parametry soutěží'!B73</f>
        <v>Místo kon. sout.:</v>
      </c>
      <c r="C24" t="e">
        <f>#REF!</f>
        <v>#REF!</v>
      </c>
      <c r="P24" s="7">
        <v>10</v>
      </c>
      <c r="Q24" t="e">
        <f t="shared" si="42"/>
        <v>#REF!</v>
      </c>
      <c r="R24" t="e">
        <f t="shared" si="43"/>
        <v>#REF!</v>
      </c>
      <c r="T24" t="e">
        <f t="shared" si="44"/>
        <v>#REF!</v>
      </c>
      <c r="V24" t="e">
        <f t="shared" si="20"/>
        <v>#REF!</v>
      </c>
      <c r="W24" t="e">
        <f t="shared" si="21"/>
        <v>#REF!</v>
      </c>
      <c r="Y24" t="e">
        <f t="shared" si="22"/>
        <v>#REF!</v>
      </c>
      <c r="AC24" s="9"/>
      <c r="AD24" t="e">
        <f t="shared" si="45"/>
        <v>#REF!</v>
      </c>
      <c r="AF24" t="e">
        <f t="shared" si="46"/>
        <v>#REF!</v>
      </c>
    </row>
    <row r="25" spans="1:85" x14ac:dyDescent="0.25">
      <c r="P25" s="7">
        <v>11</v>
      </c>
      <c r="Q25">
        <v>11</v>
      </c>
      <c r="R25" t="e">
        <f t="shared" si="43"/>
        <v>#REF!</v>
      </c>
      <c r="T25" t="e">
        <f t="shared" si="44"/>
        <v>#REF!</v>
      </c>
      <c r="V25" t="e">
        <f t="shared" si="20"/>
        <v>#REF!</v>
      </c>
      <c r="W25" t="e">
        <f t="shared" si="21"/>
        <v>#REF!</v>
      </c>
      <c r="Y25" t="e">
        <f t="shared" si="22"/>
        <v>#REF!</v>
      </c>
      <c r="AC25" s="9"/>
      <c r="AD25" t="e">
        <f t="shared" si="45"/>
        <v>#REF!</v>
      </c>
      <c r="AF25" t="e">
        <f t="shared" si="46"/>
        <v>#REF!</v>
      </c>
      <c r="AN25" s="25" t="e">
        <f>#REF!</f>
        <v>#REF!</v>
      </c>
      <c r="AO25" s="17" t="e">
        <f>#REF!</f>
        <v>#REF!</v>
      </c>
      <c r="AP25" s="17" t="e">
        <f>#REF!</f>
        <v>#REF!</v>
      </c>
      <c r="AQ25" s="17" t="e">
        <f>#REF!</f>
        <v>#REF!</v>
      </c>
      <c r="AR25" s="17" t="e">
        <f>#REF!</f>
        <v>#REF!</v>
      </c>
      <c r="AS25" s="17" t="e">
        <f>#REF!</f>
        <v>#REF!</v>
      </c>
      <c r="AT25" s="17" t="e">
        <f>#REF!</f>
        <v>#REF!</v>
      </c>
      <c r="AU25" s="17" t="e">
        <f>#REF!</f>
        <v>#REF!</v>
      </c>
      <c r="AV25" s="17" t="e">
        <f>#REF!</f>
        <v>#REF!</v>
      </c>
      <c r="AW25" s="17" t="e">
        <f>#REF!</f>
        <v>#REF!</v>
      </c>
      <c r="AX25" s="17" t="e">
        <f>#REF!</f>
        <v>#REF!</v>
      </c>
      <c r="AY25" s="17" t="e">
        <f>#REF!</f>
        <v>#REF!</v>
      </c>
      <c r="AZ25" s="17" t="e">
        <f>#REF!</f>
        <v>#REF!</v>
      </c>
      <c r="BA25" s="17" t="e">
        <f>#REF!</f>
        <v>#REF!</v>
      </c>
      <c r="BB25" s="17" t="e">
        <f>#REF!</f>
        <v>#REF!</v>
      </c>
      <c r="BC25" s="17" t="e">
        <f>#REF!</f>
        <v>#REF!</v>
      </c>
      <c r="BD25" s="17" t="e">
        <f>#REF!</f>
        <v>#REF!</v>
      </c>
      <c r="BE25" s="17" t="e">
        <f>#REF!</f>
        <v>#REF!</v>
      </c>
      <c r="BF25" s="17" t="e">
        <f>#REF!</f>
        <v>#REF!</v>
      </c>
      <c r="BG25" s="17" t="e">
        <f>#REF!</f>
        <v>#REF!</v>
      </c>
      <c r="BH25" s="17" t="e">
        <f>#REF!</f>
        <v>#REF!</v>
      </c>
      <c r="BI25" s="17" t="e">
        <f>#REF!</f>
        <v>#REF!</v>
      </c>
      <c r="BK25" s="7" t="e">
        <f>SUM(BN25:CG25)</f>
        <v>#REF!</v>
      </c>
      <c r="BM25" s="28" t="e">
        <f>IF(BM26=0,0,BM26)</f>
        <v>#REF!</v>
      </c>
      <c r="BN25" s="17" t="e">
        <f>IF(AP25="",0,1)</f>
        <v>#REF!</v>
      </c>
      <c r="BO25" s="17" t="e">
        <f t="shared" ref="BO25" si="123">IF(AQ25="",0,1)</f>
        <v>#REF!</v>
      </c>
      <c r="BP25" s="17" t="e">
        <f t="shared" ref="BP25" si="124">IF(AR25="",0,1)</f>
        <v>#REF!</v>
      </c>
      <c r="BQ25" s="17" t="e">
        <f t="shared" ref="BQ25" si="125">IF(AS25="",0,1)</f>
        <v>#REF!</v>
      </c>
      <c r="BR25" s="17" t="e">
        <f t="shared" ref="BR25" si="126">IF(AT25="",0,1)</f>
        <v>#REF!</v>
      </c>
      <c r="BS25" s="17" t="e">
        <f t="shared" ref="BS25" si="127">IF(AU25="",0,1)</f>
        <v>#REF!</v>
      </c>
      <c r="BT25" s="17" t="e">
        <f t="shared" ref="BT25" si="128">IF(AV25="",0,1)</f>
        <v>#REF!</v>
      </c>
      <c r="BU25" s="17" t="e">
        <f t="shared" ref="BU25" si="129">IF(AW25="",0,1)</f>
        <v>#REF!</v>
      </c>
      <c r="BV25" s="17" t="e">
        <f t="shared" ref="BV25" si="130">IF(AX25="",0,1)</f>
        <v>#REF!</v>
      </c>
      <c r="BW25" s="17" t="e">
        <f t="shared" ref="BW25" si="131">IF(AY25="",0,1)</f>
        <v>#REF!</v>
      </c>
      <c r="BX25" s="17" t="e">
        <f t="shared" ref="BX25" si="132">IF(AZ25="",0,1)</f>
        <v>#REF!</v>
      </c>
      <c r="BY25" s="17" t="e">
        <f t="shared" ref="BY25" si="133">IF(BA25="",0,1)</f>
        <v>#REF!</v>
      </c>
      <c r="BZ25" s="17" t="e">
        <f t="shared" ref="BZ25" si="134">IF(BB25="",0,1)</f>
        <v>#REF!</v>
      </c>
      <c r="CA25" s="17" t="e">
        <f t="shared" ref="CA25" si="135">IF(BC25="",0,1)</f>
        <v>#REF!</v>
      </c>
      <c r="CB25" s="17" t="e">
        <f t="shared" ref="CB25" si="136">IF(BD25="",0,1)</f>
        <v>#REF!</v>
      </c>
      <c r="CC25" s="17" t="e">
        <f t="shared" ref="CC25" si="137">IF(BE25="",0,1)</f>
        <v>#REF!</v>
      </c>
      <c r="CD25" s="17" t="e">
        <f t="shared" ref="CD25" si="138">IF(BF25="",0,1)</f>
        <v>#REF!</v>
      </c>
      <c r="CE25" s="17" t="e">
        <f t="shared" ref="CE25" si="139">IF(BG25="",0,1)</f>
        <v>#REF!</v>
      </c>
      <c r="CF25" s="17" t="e">
        <f t="shared" ref="CF25" si="140">IF(BH25="",0,1)</f>
        <v>#REF!</v>
      </c>
      <c r="CG25" s="17" t="e">
        <f t="shared" ref="CG25" si="141">IF(BI25="",0,1)</f>
        <v>#REF!</v>
      </c>
    </row>
    <row r="26" spans="1:85" x14ac:dyDescent="0.25">
      <c r="A26" t="str">
        <f>'Parametry soutěží'!B74</f>
        <v>Ředitel soutěže:</v>
      </c>
      <c r="C26" t="e">
        <f>#REF!</f>
        <v>#REF!</v>
      </c>
      <c r="P26" s="7">
        <v>12</v>
      </c>
      <c r="Q26" t="e">
        <f t="shared" si="42"/>
        <v>#REF!</v>
      </c>
      <c r="R26" t="e">
        <f t="shared" si="43"/>
        <v>#REF!</v>
      </c>
      <c r="T26" t="e">
        <f t="shared" si="44"/>
        <v>#REF!</v>
      </c>
      <c r="V26" t="e">
        <f t="shared" si="20"/>
        <v>#REF!</v>
      </c>
      <c r="W26" t="e">
        <f t="shared" si="21"/>
        <v>#REF!</v>
      </c>
      <c r="Y26" t="e">
        <f t="shared" si="22"/>
        <v>#REF!</v>
      </c>
      <c r="AC26" s="9"/>
      <c r="AD26" t="e">
        <f t="shared" si="45"/>
        <v>#REF!</v>
      </c>
      <c r="AF26" t="e">
        <f t="shared" si="46"/>
        <v>#REF!</v>
      </c>
      <c r="AN26" s="25" t="e">
        <f>#REF!</f>
        <v>#REF!</v>
      </c>
      <c r="AO26" s="17" t="e">
        <f>#REF!</f>
        <v>#REF!</v>
      </c>
      <c r="AP26" s="17" t="e">
        <f>#REF!</f>
        <v>#REF!</v>
      </c>
      <c r="AQ26" s="17" t="e">
        <f>#REF!</f>
        <v>#REF!</v>
      </c>
      <c r="AR26" s="17" t="e">
        <f>#REF!</f>
        <v>#REF!</v>
      </c>
      <c r="AS26" s="17" t="e">
        <f>#REF!</f>
        <v>#REF!</v>
      </c>
      <c r="AT26" s="17" t="e">
        <f>#REF!</f>
        <v>#REF!</v>
      </c>
      <c r="AU26" s="17" t="e">
        <f>#REF!</f>
        <v>#REF!</v>
      </c>
      <c r="AV26" s="17" t="e">
        <f>#REF!</f>
        <v>#REF!</v>
      </c>
      <c r="AW26" s="17" t="e">
        <f>#REF!</f>
        <v>#REF!</v>
      </c>
      <c r="AX26" s="17" t="e">
        <f>#REF!</f>
        <v>#REF!</v>
      </c>
      <c r="AY26" s="17" t="e">
        <f>#REF!</f>
        <v>#REF!</v>
      </c>
      <c r="AZ26" s="17" t="e">
        <f>#REF!</f>
        <v>#REF!</v>
      </c>
      <c r="BA26" s="17" t="e">
        <f>#REF!</f>
        <v>#REF!</v>
      </c>
      <c r="BB26" s="17" t="e">
        <f>#REF!</f>
        <v>#REF!</v>
      </c>
      <c r="BC26" s="17" t="e">
        <f>#REF!</f>
        <v>#REF!</v>
      </c>
      <c r="BD26" s="17" t="e">
        <f>#REF!</f>
        <v>#REF!</v>
      </c>
      <c r="BE26" s="17" t="e">
        <f>#REF!</f>
        <v>#REF!</v>
      </c>
      <c r="BF26" s="17" t="e">
        <f>#REF!</f>
        <v>#REF!</v>
      </c>
      <c r="BG26" s="17" t="e">
        <f>#REF!</f>
        <v>#REF!</v>
      </c>
      <c r="BH26" s="17" t="e">
        <f>#REF!</f>
        <v>#REF!</v>
      </c>
      <c r="BI26" s="17" t="e">
        <f>#REF!</f>
        <v>#REF!</v>
      </c>
      <c r="BL26" s="7" t="e">
        <f>SUM(BN26:CG26)</f>
        <v>#REF!</v>
      </c>
      <c r="BM26" s="27" t="e">
        <f>(IF(AN26=$AP$6,0,IF(AO26=0,BL26,BK25)))</f>
        <v>#REF!</v>
      </c>
      <c r="BN26" s="7" t="e">
        <f>IF(AP26=0,0,1)</f>
        <v>#REF!</v>
      </c>
      <c r="BO26" s="7" t="e">
        <f t="shared" ref="BO26" si="142">IF(AQ26=0,0,1)</f>
        <v>#REF!</v>
      </c>
      <c r="BP26" s="7" t="e">
        <f t="shared" ref="BP26" si="143">IF(AR26=0,0,1)</f>
        <v>#REF!</v>
      </c>
      <c r="BQ26" s="7" t="e">
        <f t="shared" ref="BQ26" si="144">IF(AS26=0,0,1)</f>
        <v>#REF!</v>
      </c>
      <c r="BR26" s="7" t="e">
        <f t="shared" ref="BR26" si="145">IF(AT26=0,0,1)</f>
        <v>#REF!</v>
      </c>
      <c r="BS26" s="7" t="e">
        <f t="shared" ref="BS26" si="146">IF(AU26=0,0,1)</f>
        <v>#REF!</v>
      </c>
      <c r="BT26" s="7" t="e">
        <f t="shared" ref="BT26" si="147">IF(AV26=0,0,1)</f>
        <v>#REF!</v>
      </c>
      <c r="BU26" s="7" t="e">
        <f t="shared" ref="BU26" si="148">IF(AW26=0,0,1)</f>
        <v>#REF!</v>
      </c>
      <c r="BV26" s="7" t="e">
        <f t="shared" ref="BV26" si="149">IF(AX26=0,0,1)</f>
        <v>#REF!</v>
      </c>
      <c r="BW26" s="7" t="e">
        <f t="shared" ref="BW26" si="150">IF(AY26=0,0,1)</f>
        <v>#REF!</v>
      </c>
      <c r="BX26" s="7" t="e">
        <f t="shared" ref="BX26" si="151">IF(AZ26=0,0,1)</f>
        <v>#REF!</v>
      </c>
      <c r="BY26" s="7" t="e">
        <f t="shared" ref="BY26" si="152">IF(BA26=0,0,1)</f>
        <v>#REF!</v>
      </c>
      <c r="BZ26" s="7" t="e">
        <f t="shared" ref="BZ26" si="153">IF(BB26=0,0,1)</f>
        <v>#REF!</v>
      </c>
      <c r="CA26" s="7" t="e">
        <f t="shared" ref="CA26" si="154">IF(BC26=0,0,1)</f>
        <v>#REF!</v>
      </c>
      <c r="CB26" s="7" t="e">
        <f t="shared" ref="CB26" si="155">IF(BD26=0,0,1)</f>
        <v>#REF!</v>
      </c>
      <c r="CC26" s="7" t="e">
        <f t="shared" ref="CC26" si="156">IF(BE26=0,0,1)</f>
        <v>#REF!</v>
      </c>
      <c r="CD26" s="7" t="e">
        <f t="shared" ref="CD26" si="157">IF(BF26=0,0,1)</f>
        <v>#REF!</v>
      </c>
      <c r="CE26" s="7" t="e">
        <f t="shared" ref="CE26" si="158">IF(BG26=0,0,1)</f>
        <v>#REF!</v>
      </c>
      <c r="CF26" s="7" t="e">
        <f t="shared" ref="CF26" si="159">IF(BH26=0,0,1)</f>
        <v>#REF!</v>
      </c>
      <c r="CG26" s="7" t="e">
        <f t="shared" ref="CG26" si="160">IF(BI26=0,0,1)</f>
        <v>#REF!</v>
      </c>
    </row>
    <row r="27" spans="1:85" x14ac:dyDescent="0.25">
      <c r="P27" s="7">
        <v>13</v>
      </c>
      <c r="Q27">
        <v>13</v>
      </c>
      <c r="R27" t="e">
        <f t="shared" si="43"/>
        <v>#REF!</v>
      </c>
      <c r="T27" t="e">
        <f t="shared" si="44"/>
        <v>#REF!</v>
      </c>
      <c r="V27" t="e">
        <f t="shared" si="20"/>
        <v>#REF!</v>
      </c>
      <c r="W27" t="e">
        <f t="shared" si="21"/>
        <v>#REF!</v>
      </c>
      <c r="Y27" t="e">
        <f t="shared" si="22"/>
        <v>#REF!</v>
      </c>
      <c r="AC27" s="9"/>
      <c r="AD27" t="e">
        <f t="shared" si="45"/>
        <v>#REF!</v>
      </c>
      <c r="AF27" t="e">
        <f t="shared" si="46"/>
        <v>#REF!</v>
      </c>
    </row>
    <row r="28" spans="1:85" x14ac:dyDescent="0.25">
      <c r="A28" t="str">
        <f>'Parametry soutěží'!B75</f>
        <v>Org. prac.:</v>
      </c>
      <c r="C28" t="e">
        <f>#REF!</f>
        <v>#REF!</v>
      </c>
      <c r="P28" s="7">
        <v>14</v>
      </c>
      <c r="Q28" t="e">
        <f t="shared" si="42"/>
        <v>#REF!</v>
      </c>
      <c r="R28" t="e">
        <f t="shared" si="43"/>
        <v>#REF!</v>
      </c>
      <c r="T28" t="e">
        <f t="shared" si="44"/>
        <v>#REF!</v>
      </c>
      <c r="V28" t="e">
        <f t="shared" si="20"/>
        <v>#REF!</v>
      </c>
      <c r="W28" t="e">
        <f t="shared" si="21"/>
        <v>#REF!</v>
      </c>
      <c r="Y28" t="e">
        <f t="shared" si="22"/>
        <v>#REF!</v>
      </c>
      <c r="AC28" s="9"/>
      <c r="AD28" t="e">
        <f t="shared" si="45"/>
        <v>#REF!</v>
      </c>
      <c r="AF28" t="e">
        <f t="shared" si="46"/>
        <v>#REF!</v>
      </c>
    </row>
    <row r="29" spans="1:85" x14ac:dyDescent="0.25">
      <c r="C29" t="e">
        <f>#REF!</f>
        <v>#REF!</v>
      </c>
      <c r="P29" s="7">
        <v>15</v>
      </c>
      <c r="Q29" t="e">
        <f t="shared" si="42"/>
        <v>#REF!</v>
      </c>
      <c r="R29" t="e">
        <f t="shared" si="43"/>
        <v>#REF!</v>
      </c>
      <c r="T29" t="e">
        <f t="shared" si="44"/>
        <v>#REF!</v>
      </c>
      <c r="V29" t="e">
        <f t="shared" si="20"/>
        <v>#REF!</v>
      </c>
      <c r="W29" t="e">
        <f t="shared" si="21"/>
        <v>#REF!</v>
      </c>
      <c r="Y29" t="e">
        <f t="shared" si="22"/>
        <v>#REF!</v>
      </c>
      <c r="AC29" s="9"/>
      <c r="AD29" t="e">
        <f t="shared" si="45"/>
        <v>#REF!</v>
      </c>
      <c r="AF29" t="e">
        <f t="shared" si="46"/>
        <v>#REF!</v>
      </c>
    </row>
    <row r="30" spans="1:85" x14ac:dyDescent="0.25">
      <c r="C30" t="e">
        <f>#REF!</f>
        <v>#REF!</v>
      </c>
      <c r="P30" s="7">
        <v>16</v>
      </c>
      <c r="Q30" t="e">
        <f t="shared" si="42"/>
        <v>#REF!</v>
      </c>
      <c r="R30" t="e">
        <f t="shared" si="43"/>
        <v>#REF!</v>
      </c>
      <c r="T30" t="e">
        <f t="shared" si="44"/>
        <v>#REF!</v>
      </c>
      <c r="V30" t="e">
        <f t="shared" si="20"/>
        <v>#REF!</v>
      </c>
      <c r="W30" t="e">
        <f t="shared" si="21"/>
        <v>#REF!</v>
      </c>
      <c r="Y30" t="e">
        <f t="shared" si="22"/>
        <v>#REF!</v>
      </c>
      <c r="AC30" s="9"/>
      <c r="AD30" t="e">
        <f t="shared" si="45"/>
        <v>#REF!</v>
      </c>
      <c r="AF30" t="e">
        <f t="shared" si="46"/>
        <v>#REF!</v>
      </c>
      <c r="AN30" s="25" t="e">
        <f>#REF!</f>
        <v>#REF!</v>
      </c>
      <c r="AO30" s="17" t="e">
        <f>#REF!</f>
        <v>#REF!</v>
      </c>
      <c r="AP30" s="17" t="e">
        <f>#REF!</f>
        <v>#REF!</v>
      </c>
      <c r="AQ30" s="17" t="e">
        <f>#REF!</f>
        <v>#REF!</v>
      </c>
      <c r="AR30" s="17" t="e">
        <f>#REF!</f>
        <v>#REF!</v>
      </c>
      <c r="AS30" s="17" t="e">
        <f>#REF!</f>
        <v>#REF!</v>
      </c>
      <c r="AT30" s="17" t="e">
        <f>#REF!</f>
        <v>#REF!</v>
      </c>
      <c r="AU30" s="17" t="e">
        <f>#REF!</f>
        <v>#REF!</v>
      </c>
      <c r="AV30" s="17" t="e">
        <f>#REF!</f>
        <v>#REF!</v>
      </c>
      <c r="AW30" s="17" t="e">
        <f>#REF!</f>
        <v>#REF!</v>
      </c>
      <c r="AX30" s="17" t="e">
        <f>#REF!</f>
        <v>#REF!</v>
      </c>
      <c r="AY30" s="17" t="e">
        <f>#REF!</f>
        <v>#REF!</v>
      </c>
      <c r="AZ30" s="17" t="e">
        <f>#REF!</f>
        <v>#REF!</v>
      </c>
      <c r="BA30" s="17" t="e">
        <f>#REF!</f>
        <v>#REF!</v>
      </c>
      <c r="BB30" s="17" t="e">
        <f>#REF!</f>
        <v>#REF!</v>
      </c>
      <c r="BC30" s="17" t="e">
        <f>#REF!</f>
        <v>#REF!</v>
      </c>
      <c r="BD30" s="17" t="e">
        <f>#REF!</f>
        <v>#REF!</v>
      </c>
      <c r="BE30" s="17" t="e">
        <f>#REF!</f>
        <v>#REF!</v>
      </c>
      <c r="BF30" s="17" t="e">
        <f>#REF!</f>
        <v>#REF!</v>
      </c>
      <c r="BG30" s="17" t="e">
        <f>#REF!</f>
        <v>#REF!</v>
      </c>
      <c r="BH30" s="17" t="e">
        <f>#REF!</f>
        <v>#REF!</v>
      </c>
      <c r="BI30" s="17" t="e">
        <f>#REF!</f>
        <v>#REF!</v>
      </c>
      <c r="BK30" s="7" t="e">
        <f>SUM(BN30:CG30)</f>
        <v>#REF!</v>
      </c>
      <c r="BM30" s="28" t="e">
        <f>IF(BM31=0,0,BM31)</f>
        <v>#REF!</v>
      </c>
      <c r="BN30" s="17" t="e">
        <f>IF(AP30="",0,1)</f>
        <v>#REF!</v>
      </c>
      <c r="BO30" s="17" t="e">
        <f t="shared" ref="BO30" si="161">IF(AQ30="",0,1)</f>
        <v>#REF!</v>
      </c>
      <c r="BP30" s="17" t="e">
        <f t="shared" ref="BP30" si="162">IF(AR30="",0,1)</f>
        <v>#REF!</v>
      </c>
      <c r="BQ30" s="17" t="e">
        <f t="shared" ref="BQ30" si="163">IF(AS30="",0,1)</f>
        <v>#REF!</v>
      </c>
      <c r="BR30" s="17" t="e">
        <f t="shared" ref="BR30" si="164">IF(AT30="",0,1)</f>
        <v>#REF!</v>
      </c>
      <c r="BS30" s="17" t="e">
        <f t="shared" ref="BS30" si="165">IF(AU30="",0,1)</f>
        <v>#REF!</v>
      </c>
      <c r="BT30" s="17" t="e">
        <f t="shared" ref="BT30" si="166">IF(AV30="",0,1)</f>
        <v>#REF!</v>
      </c>
      <c r="BU30" s="17" t="e">
        <f t="shared" ref="BU30" si="167">IF(AW30="",0,1)</f>
        <v>#REF!</v>
      </c>
      <c r="BV30" s="17" t="e">
        <f t="shared" ref="BV30" si="168">IF(AX30="",0,1)</f>
        <v>#REF!</v>
      </c>
      <c r="BW30" s="17" t="e">
        <f t="shared" ref="BW30" si="169">IF(AY30="",0,1)</f>
        <v>#REF!</v>
      </c>
      <c r="BX30" s="17" t="e">
        <f t="shared" ref="BX30" si="170">IF(AZ30="",0,1)</f>
        <v>#REF!</v>
      </c>
      <c r="BY30" s="17" t="e">
        <f t="shared" ref="BY30" si="171">IF(BA30="",0,1)</f>
        <v>#REF!</v>
      </c>
      <c r="BZ30" s="17" t="e">
        <f t="shared" ref="BZ30" si="172">IF(BB30="",0,1)</f>
        <v>#REF!</v>
      </c>
      <c r="CA30" s="17" t="e">
        <f t="shared" ref="CA30" si="173">IF(BC30="",0,1)</f>
        <v>#REF!</v>
      </c>
      <c r="CB30" s="17" t="e">
        <f t="shared" ref="CB30" si="174">IF(BD30="",0,1)</f>
        <v>#REF!</v>
      </c>
      <c r="CC30" s="17" t="e">
        <f t="shared" ref="CC30" si="175">IF(BE30="",0,1)</f>
        <v>#REF!</v>
      </c>
      <c r="CD30" s="17" t="e">
        <f t="shared" ref="CD30" si="176">IF(BF30="",0,1)</f>
        <v>#REF!</v>
      </c>
      <c r="CE30" s="17" t="e">
        <f t="shared" ref="CE30" si="177">IF(BG30="",0,1)</f>
        <v>#REF!</v>
      </c>
      <c r="CF30" s="17" t="e">
        <f t="shared" ref="CF30" si="178">IF(BH30="",0,1)</f>
        <v>#REF!</v>
      </c>
      <c r="CG30" s="17" t="e">
        <f t="shared" ref="CG30" si="179">IF(BI30="",0,1)</f>
        <v>#REF!</v>
      </c>
    </row>
    <row r="31" spans="1:85" x14ac:dyDescent="0.25">
      <c r="P31" s="7">
        <v>17</v>
      </c>
      <c r="Q31">
        <v>17</v>
      </c>
      <c r="R31" t="e">
        <f t="shared" si="43"/>
        <v>#REF!</v>
      </c>
      <c r="T31" t="e">
        <f t="shared" si="44"/>
        <v>#REF!</v>
      </c>
      <c r="V31" t="e">
        <f t="shared" si="20"/>
        <v>#REF!</v>
      </c>
      <c r="W31" t="e">
        <f t="shared" si="21"/>
        <v>#REF!</v>
      </c>
      <c r="Y31" t="e">
        <f t="shared" si="22"/>
        <v>#REF!</v>
      </c>
      <c r="AC31" s="9"/>
      <c r="AD31" t="e">
        <f t="shared" si="45"/>
        <v>#REF!</v>
      </c>
      <c r="AF31" t="e">
        <f t="shared" si="46"/>
        <v>#REF!</v>
      </c>
      <c r="AN31" s="25" t="e">
        <f>#REF!</f>
        <v>#REF!</v>
      </c>
      <c r="AO31" s="17" t="e">
        <f>#REF!</f>
        <v>#REF!</v>
      </c>
      <c r="AP31" s="17" t="e">
        <f>#REF!</f>
        <v>#REF!</v>
      </c>
      <c r="AQ31" s="17" t="e">
        <f>#REF!</f>
        <v>#REF!</v>
      </c>
      <c r="AR31" s="17" t="e">
        <f>#REF!</f>
        <v>#REF!</v>
      </c>
      <c r="AS31" s="17" t="e">
        <f>#REF!</f>
        <v>#REF!</v>
      </c>
      <c r="AT31" s="17" t="e">
        <f>#REF!</f>
        <v>#REF!</v>
      </c>
      <c r="AU31" s="17" t="e">
        <f>#REF!</f>
        <v>#REF!</v>
      </c>
      <c r="AV31" s="17" t="e">
        <f>#REF!</f>
        <v>#REF!</v>
      </c>
      <c r="AW31" s="17" t="e">
        <f>#REF!</f>
        <v>#REF!</v>
      </c>
      <c r="AX31" s="17" t="e">
        <f>#REF!</f>
        <v>#REF!</v>
      </c>
      <c r="AY31" s="17" t="e">
        <f>#REF!</f>
        <v>#REF!</v>
      </c>
      <c r="AZ31" s="17" t="e">
        <f>#REF!</f>
        <v>#REF!</v>
      </c>
      <c r="BA31" s="17" t="e">
        <f>#REF!</f>
        <v>#REF!</v>
      </c>
      <c r="BB31" s="17" t="e">
        <f>#REF!</f>
        <v>#REF!</v>
      </c>
      <c r="BC31" s="17" t="e">
        <f>#REF!</f>
        <v>#REF!</v>
      </c>
      <c r="BD31" s="17" t="e">
        <f>#REF!</f>
        <v>#REF!</v>
      </c>
      <c r="BE31" s="17" t="e">
        <f>#REF!</f>
        <v>#REF!</v>
      </c>
      <c r="BF31" s="17" t="e">
        <f>#REF!</f>
        <v>#REF!</v>
      </c>
      <c r="BG31" s="17" t="e">
        <f>#REF!</f>
        <v>#REF!</v>
      </c>
      <c r="BH31" s="17" t="e">
        <f>#REF!</f>
        <v>#REF!</v>
      </c>
      <c r="BI31" s="17" t="e">
        <f>#REF!</f>
        <v>#REF!</v>
      </c>
      <c r="BL31" s="7" t="e">
        <f>SUM(BN31:CG31)</f>
        <v>#REF!</v>
      </c>
      <c r="BM31" s="27" t="e">
        <f>(IF(AN31=$AP$6,0,IF(AO31=0,BL31,BK30)))</f>
        <v>#REF!</v>
      </c>
      <c r="BN31" s="7" t="e">
        <f>IF(AP31=0,0,1)</f>
        <v>#REF!</v>
      </c>
      <c r="BO31" s="7" t="e">
        <f t="shared" ref="BO31" si="180">IF(AQ31=0,0,1)</f>
        <v>#REF!</v>
      </c>
      <c r="BP31" s="7" t="e">
        <f t="shared" ref="BP31" si="181">IF(AR31=0,0,1)</f>
        <v>#REF!</v>
      </c>
      <c r="BQ31" s="7" t="e">
        <f t="shared" ref="BQ31" si="182">IF(AS31=0,0,1)</f>
        <v>#REF!</v>
      </c>
      <c r="BR31" s="7" t="e">
        <f t="shared" ref="BR31" si="183">IF(AT31=0,0,1)</f>
        <v>#REF!</v>
      </c>
      <c r="BS31" s="7" t="e">
        <f t="shared" ref="BS31" si="184">IF(AU31=0,0,1)</f>
        <v>#REF!</v>
      </c>
      <c r="BT31" s="7" t="e">
        <f t="shared" ref="BT31" si="185">IF(AV31=0,0,1)</f>
        <v>#REF!</v>
      </c>
      <c r="BU31" s="7" t="e">
        <f t="shared" ref="BU31" si="186">IF(AW31=0,0,1)</f>
        <v>#REF!</v>
      </c>
      <c r="BV31" s="7" t="e">
        <f t="shared" ref="BV31" si="187">IF(AX31=0,0,1)</f>
        <v>#REF!</v>
      </c>
      <c r="BW31" s="7" t="e">
        <f t="shared" ref="BW31" si="188">IF(AY31=0,0,1)</f>
        <v>#REF!</v>
      </c>
      <c r="BX31" s="7" t="e">
        <f t="shared" ref="BX31" si="189">IF(AZ31=0,0,1)</f>
        <v>#REF!</v>
      </c>
      <c r="BY31" s="7" t="e">
        <f t="shared" ref="BY31" si="190">IF(BA31=0,0,1)</f>
        <v>#REF!</v>
      </c>
      <c r="BZ31" s="7" t="e">
        <f t="shared" ref="BZ31" si="191">IF(BB31=0,0,1)</f>
        <v>#REF!</v>
      </c>
      <c r="CA31" s="7" t="e">
        <f t="shared" ref="CA31" si="192">IF(BC31=0,0,1)</f>
        <v>#REF!</v>
      </c>
      <c r="CB31" s="7" t="e">
        <f t="shared" ref="CB31" si="193">IF(BD31=0,0,1)</f>
        <v>#REF!</v>
      </c>
      <c r="CC31" s="7" t="e">
        <f t="shared" ref="CC31" si="194">IF(BE31=0,0,1)</f>
        <v>#REF!</v>
      </c>
      <c r="CD31" s="7" t="e">
        <f t="shared" ref="CD31" si="195">IF(BF31=0,0,1)</f>
        <v>#REF!</v>
      </c>
      <c r="CE31" s="7" t="e">
        <f t="shared" ref="CE31" si="196">IF(BG31=0,0,1)</f>
        <v>#REF!</v>
      </c>
      <c r="CF31" s="7" t="e">
        <f t="shared" ref="CF31" si="197">IF(BH31=0,0,1)</f>
        <v>#REF!</v>
      </c>
      <c r="CG31" s="7" t="e">
        <f t="shared" ref="CG31" si="198">IF(BI31=0,0,1)</f>
        <v>#REF!</v>
      </c>
    </row>
    <row r="32" spans="1:85" x14ac:dyDescent="0.25">
      <c r="A32" t="str">
        <f>'Parametry soutěží'!B78</f>
        <v>Úřední lékař:</v>
      </c>
      <c r="C32" t="e">
        <f>#REF!</f>
        <v>#REF!</v>
      </c>
      <c r="P32" s="7">
        <v>18</v>
      </c>
      <c r="Q32" t="e">
        <f t="shared" si="42"/>
        <v>#REF!</v>
      </c>
      <c r="R32" t="e">
        <f t="shared" si="43"/>
        <v>#REF!</v>
      </c>
      <c r="T32" t="e">
        <f t="shared" si="44"/>
        <v>#REF!</v>
      </c>
      <c r="V32" t="e">
        <f t="shared" si="20"/>
        <v>#REF!</v>
      </c>
      <c r="W32" t="e">
        <f t="shared" si="21"/>
        <v>#REF!</v>
      </c>
      <c r="Y32" t="e">
        <f t="shared" si="22"/>
        <v>#REF!</v>
      </c>
      <c r="AC32" s="9"/>
      <c r="AD32" t="e">
        <f t="shared" si="45"/>
        <v>#REF!</v>
      </c>
      <c r="AF32" t="e">
        <f t="shared" si="46"/>
        <v>#REF!</v>
      </c>
    </row>
    <row r="33" spans="1:85" x14ac:dyDescent="0.25">
      <c r="P33" s="7">
        <v>19</v>
      </c>
      <c r="Q33">
        <v>19</v>
      </c>
      <c r="R33" t="e">
        <f t="shared" si="43"/>
        <v>#REF!</v>
      </c>
      <c r="T33" t="e">
        <f t="shared" si="44"/>
        <v>#REF!</v>
      </c>
      <c r="V33" t="e">
        <f t="shared" si="20"/>
        <v>#REF!</v>
      </c>
      <c r="W33" t="e">
        <f t="shared" si="21"/>
        <v>#REF!</v>
      </c>
      <c r="Y33" t="e">
        <f t="shared" si="22"/>
        <v>#REF!</v>
      </c>
      <c r="AC33" s="9"/>
      <c r="AD33" t="e">
        <f t="shared" si="45"/>
        <v>#REF!</v>
      </c>
      <c r="AF33" t="e">
        <f t="shared" si="46"/>
        <v>#REF!</v>
      </c>
    </row>
    <row r="34" spans="1:85" x14ac:dyDescent="0.25">
      <c r="A34" t="e">
        <f>#REF!</f>
        <v>#REF!</v>
      </c>
      <c r="C34" t="e">
        <f>#REF!</f>
        <v>#REF!</v>
      </c>
      <c r="P34" s="7">
        <v>20</v>
      </c>
      <c r="Q34" t="e">
        <f t="shared" si="42"/>
        <v>#REF!</v>
      </c>
      <c r="R34" t="e">
        <f t="shared" si="43"/>
        <v>#REF!</v>
      </c>
      <c r="T34" t="e">
        <f t="shared" si="44"/>
        <v>#REF!</v>
      </c>
      <c r="V34" t="e">
        <f t="shared" si="20"/>
        <v>#REF!</v>
      </c>
      <c r="W34" t="e">
        <f t="shared" si="21"/>
        <v>#REF!</v>
      </c>
      <c r="Y34" t="e">
        <f t="shared" si="22"/>
        <v>#REF!</v>
      </c>
      <c r="AC34" s="9"/>
      <c r="AD34" t="e">
        <f t="shared" si="45"/>
        <v>#REF!</v>
      </c>
      <c r="AF34" t="e">
        <f t="shared" si="46"/>
        <v>#REF!</v>
      </c>
    </row>
    <row r="35" spans="1:85" x14ac:dyDescent="0.25">
      <c r="P35" s="7">
        <v>21</v>
      </c>
      <c r="Q35">
        <v>21</v>
      </c>
      <c r="R35" t="e">
        <f t="shared" si="43"/>
        <v>#REF!</v>
      </c>
      <c r="T35" t="e">
        <f t="shared" si="44"/>
        <v>#REF!</v>
      </c>
      <c r="V35" t="e">
        <f t="shared" si="20"/>
        <v>#REF!</v>
      </c>
      <c r="W35" t="e">
        <f t="shared" si="21"/>
        <v>#REF!</v>
      </c>
      <c r="Y35" t="e">
        <f t="shared" si="22"/>
        <v>#REF!</v>
      </c>
      <c r="AC35" s="9"/>
      <c r="AD35" t="e">
        <f t="shared" si="45"/>
        <v>#REF!</v>
      </c>
      <c r="AF35" t="e">
        <f>IF(V35=0,"",V35)</f>
        <v>#REF!</v>
      </c>
      <c r="AN35" s="25" t="e">
        <f>#REF!</f>
        <v>#REF!</v>
      </c>
      <c r="AO35" s="17" t="e">
        <f>#REF!</f>
        <v>#REF!</v>
      </c>
      <c r="AP35" s="17" t="e">
        <f>#REF!</f>
        <v>#REF!</v>
      </c>
      <c r="AQ35" s="17" t="e">
        <f>#REF!</f>
        <v>#REF!</v>
      </c>
      <c r="AR35" s="17" t="e">
        <f>#REF!</f>
        <v>#REF!</v>
      </c>
      <c r="AS35" s="17" t="e">
        <f>#REF!</f>
        <v>#REF!</v>
      </c>
      <c r="AT35" s="17" t="e">
        <f>#REF!</f>
        <v>#REF!</v>
      </c>
      <c r="AU35" s="17" t="e">
        <f>#REF!</f>
        <v>#REF!</v>
      </c>
      <c r="AV35" s="17" t="e">
        <f>#REF!</f>
        <v>#REF!</v>
      </c>
      <c r="AW35" s="17" t="e">
        <f>#REF!</f>
        <v>#REF!</v>
      </c>
      <c r="AX35" s="17" t="e">
        <f>#REF!</f>
        <v>#REF!</v>
      </c>
      <c r="AY35" s="17" t="e">
        <f>#REF!</f>
        <v>#REF!</v>
      </c>
      <c r="AZ35" s="17" t="e">
        <f>#REF!</f>
        <v>#REF!</v>
      </c>
      <c r="BA35" s="17" t="e">
        <f>#REF!</f>
        <v>#REF!</v>
      </c>
      <c r="BB35" s="17" t="e">
        <f>#REF!</f>
        <v>#REF!</v>
      </c>
      <c r="BC35" s="17" t="e">
        <f>#REF!</f>
        <v>#REF!</v>
      </c>
      <c r="BD35" s="17" t="e">
        <f>#REF!</f>
        <v>#REF!</v>
      </c>
      <c r="BE35" s="17" t="e">
        <f>#REF!</f>
        <v>#REF!</v>
      </c>
      <c r="BF35" s="17" t="e">
        <f>#REF!</f>
        <v>#REF!</v>
      </c>
      <c r="BG35" s="17" t="e">
        <f>#REF!</f>
        <v>#REF!</v>
      </c>
      <c r="BH35" s="17" t="e">
        <f>#REF!</f>
        <v>#REF!</v>
      </c>
      <c r="BI35" s="17" t="e">
        <f>#REF!</f>
        <v>#REF!</v>
      </c>
      <c r="BK35" s="7" t="e">
        <f>SUM(BN35:CG35)</f>
        <v>#REF!</v>
      </c>
      <c r="BM35" s="28" t="e">
        <f>IF(BM36=0,0,BM36)</f>
        <v>#REF!</v>
      </c>
      <c r="BN35" s="17" t="e">
        <f>IF(AP35="",0,1)</f>
        <v>#REF!</v>
      </c>
      <c r="BO35" s="17" t="e">
        <f t="shared" ref="BO35" si="199">IF(AQ35="",0,1)</f>
        <v>#REF!</v>
      </c>
      <c r="BP35" s="17" t="e">
        <f t="shared" ref="BP35" si="200">IF(AR35="",0,1)</f>
        <v>#REF!</v>
      </c>
      <c r="BQ35" s="17" t="e">
        <f t="shared" ref="BQ35" si="201">IF(AS35="",0,1)</f>
        <v>#REF!</v>
      </c>
      <c r="BR35" s="17" t="e">
        <f t="shared" ref="BR35" si="202">IF(AT35="",0,1)</f>
        <v>#REF!</v>
      </c>
      <c r="BS35" s="17" t="e">
        <f t="shared" ref="BS35" si="203">IF(AU35="",0,1)</f>
        <v>#REF!</v>
      </c>
      <c r="BT35" s="17" t="e">
        <f t="shared" ref="BT35" si="204">IF(AV35="",0,1)</f>
        <v>#REF!</v>
      </c>
      <c r="BU35" s="17" t="e">
        <f t="shared" ref="BU35" si="205">IF(AW35="",0,1)</f>
        <v>#REF!</v>
      </c>
      <c r="BV35" s="17" t="e">
        <f t="shared" ref="BV35" si="206">IF(AX35="",0,1)</f>
        <v>#REF!</v>
      </c>
      <c r="BW35" s="17" t="e">
        <f t="shared" ref="BW35" si="207">IF(AY35="",0,1)</f>
        <v>#REF!</v>
      </c>
      <c r="BX35" s="17" t="e">
        <f t="shared" ref="BX35" si="208">IF(AZ35="",0,1)</f>
        <v>#REF!</v>
      </c>
      <c r="BY35" s="17" t="e">
        <f t="shared" ref="BY35" si="209">IF(BA35="",0,1)</f>
        <v>#REF!</v>
      </c>
      <c r="BZ35" s="17" t="e">
        <f t="shared" ref="BZ35" si="210">IF(BB35="",0,1)</f>
        <v>#REF!</v>
      </c>
      <c r="CA35" s="17" t="e">
        <f t="shared" ref="CA35" si="211">IF(BC35="",0,1)</f>
        <v>#REF!</v>
      </c>
      <c r="CB35" s="17" t="e">
        <f t="shared" ref="CB35" si="212">IF(BD35="",0,1)</f>
        <v>#REF!</v>
      </c>
      <c r="CC35" s="17" t="e">
        <f t="shared" ref="CC35" si="213">IF(BE35="",0,1)</f>
        <v>#REF!</v>
      </c>
      <c r="CD35" s="17" t="e">
        <f t="shared" ref="CD35" si="214">IF(BF35="",0,1)</f>
        <v>#REF!</v>
      </c>
      <c r="CE35" s="17" t="e">
        <f t="shared" ref="CE35" si="215">IF(BG35="",0,1)</f>
        <v>#REF!</v>
      </c>
      <c r="CF35" s="17" t="e">
        <f t="shared" ref="CF35" si="216">IF(BH35="",0,1)</f>
        <v>#REF!</v>
      </c>
      <c r="CG35" s="17" t="e">
        <f t="shared" ref="CG35" si="217">IF(BI35="",0,1)</f>
        <v>#REF!</v>
      </c>
    </row>
    <row r="36" spans="1:85" x14ac:dyDescent="0.25">
      <c r="A36" t="e">
        <f>#REF!</f>
        <v>#REF!</v>
      </c>
      <c r="C36" t="e">
        <f>IF(#REF!="",IF(#REF!="x",'Parametry soutěží'!B97,('Parametry soutěží'!$C$98)),#REF!)</f>
        <v>#REF!</v>
      </c>
      <c r="P36" s="7">
        <v>22</v>
      </c>
      <c r="Q36" t="e">
        <f>IF(((C36="")),200,P36)</f>
        <v>#REF!</v>
      </c>
      <c r="R36" t="e">
        <f t="shared" si="43"/>
        <v>#REF!</v>
      </c>
      <c r="T36" t="e">
        <f t="shared" si="44"/>
        <v>#REF!</v>
      </c>
      <c r="V36" t="e">
        <f t="shared" si="20"/>
        <v>#REF!</v>
      </c>
      <c r="W36" t="e">
        <f t="shared" si="21"/>
        <v>#REF!</v>
      </c>
      <c r="Y36" t="e">
        <f t="shared" si="22"/>
        <v>#REF!</v>
      </c>
      <c r="AC36" s="9"/>
      <c r="AD36" t="e">
        <f t="shared" si="45"/>
        <v>#REF!</v>
      </c>
      <c r="AF36" t="e">
        <f t="shared" si="46"/>
        <v>#REF!</v>
      </c>
      <c r="AN36" s="25" t="e">
        <f>#REF!</f>
        <v>#REF!</v>
      </c>
      <c r="AO36" s="17" t="e">
        <f>#REF!</f>
        <v>#REF!</v>
      </c>
      <c r="AP36" s="17" t="e">
        <f>#REF!</f>
        <v>#REF!</v>
      </c>
      <c r="AQ36" s="17" t="e">
        <f>#REF!</f>
        <v>#REF!</v>
      </c>
      <c r="AR36" s="17" t="e">
        <f>#REF!</f>
        <v>#REF!</v>
      </c>
      <c r="AS36" s="17" t="e">
        <f>#REF!</f>
        <v>#REF!</v>
      </c>
      <c r="AT36" s="17" t="e">
        <f>#REF!</f>
        <v>#REF!</v>
      </c>
      <c r="AU36" s="17" t="e">
        <f>#REF!</f>
        <v>#REF!</v>
      </c>
      <c r="AV36" s="17" t="e">
        <f>#REF!</f>
        <v>#REF!</v>
      </c>
      <c r="AW36" s="17" t="e">
        <f>#REF!</f>
        <v>#REF!</v>
      </c>
      <c r="AX36" s="17" t="e">
        <f>#REF!</f>
        <v>#REF!</v>
      </c>
      <c r="AY36" s="17" t="e">
        <f>#REF!</f>
        <v>#REF!</v>
      </c>
      <c r="AZ36" s="17" t="e">
        <f>#REF!</f>
        <v>#REF!</v>
      </c>
      <c r="BA36" s="17" t="e">
        <f>#REF!</f>
        <v>#REF!</v>
      </c>
      <c r="BB36" s="17" t="e">
        <f>#REF!</f>
        <v>#REF!</v>
      </c>
      <c r="BC36" s="17" t="e">
        <f>#REF!</f>
        <v>#REF!</v>
      </c>
      <c r="BD36" s="17" t="e">
        <f>#REF!</f>
        <v>#REF!</v>
      </c>
      <c r="BE36" s="17" t="e">
        <f>#REF!</f>
        <v>#REF!</v>
      </c>
      <c r="BF36" s="17" t="e">
        <f>#REF!</f>
        <v>#REF!</v>
      </c>
      <c r="BG36" s="17" t="e">
        <f>#REF!</f>
        <v>#REF!</v>
      </c>
      <c r="BH36" s="17" t="e">
        <f>#REF!</f>
        <v>#REF!</v>
      </c>
      <c r="BI36" s="17" t="e">
        <f>#REF!</f>
        <v>#REF!</v>
      </c>
      <c r="BL36" s="7" t="e">
        <f>SUM(BN36:CG36)</f>
        <v>#REF!</v>
      </c>
      <c r="BM36" s="27" t="e">
        <f>(IF(AN36=$AP$6,0,IF(AO36=0,BL36,BK35)))</f>
        <v>#REF!</v>
      </c>
      <c r="BN36" s="7" t="e">
        <f>IF(AP36=0,0,1)</f>
        <v>#REF!</v>
      </c>
      <c r="BO36" s="7" t="e">
        <f t="shared" ref="BO36" si="218">IF(AQ36=0,0,1)</f>
        <v>#REF!</v>
      </c>
      <c r="BP36" s="7" t="e">
        <f t="shared" ref="BP36" si="219">IF(AR36=0,0,1)</f>
        <v>#REF!</v>
      </c>
      <c r="BQ36" s="7" t="e">
        <f t="shared" ref="BQ36" si="220">IF(AS36=0,0,1)</f>
        <v>#REF!</v>
      </c>
      <c r="BR36" s="7" t="e">
        <f t="shared" ref="BR36" si="221">IF(AT36=0,0,1)</f>
        <v>#REF!</v>
      </c>
      <c r="BS36" s="7" t="e">
        <f t="shared" ref="BS36" si="222">IF(AU36=0,0,1)</f>
        <v>#REF!</v>
      </c>
      <c r="BT36" s="7" t="e">
        <f t="shared" ref="BT36" si="223">IF(AV36=0,0,1)</f>
        <v>#REF!</v>
      </c>
      <c r="BU36" s="7" t="e">
        <f t="shared" ref="BU36" si="224">IF(AW36=0,0,1)</f>
        <v>#REF!</v>
      </c>
      <c r="BV36" s="7" t="e">
        <f t="shared" ref="BV36" si="225">IF(AX36=0,0,1)</f>
        <v>#REF!</v>
      </c>
      <c r="BW36" s="7" t="e">
        <f t="shared" ref="BW36" si="226">IF(AY36=0,0,1)</f>
        <v>#REF!</v>
      </c>
      <c r="BX36" s="7" t="e">
        <f t="shared" ref="BX36" si="227">IF(AZ36=0,0,1)</f>
        <v>#REF!</v>
      </c>
      <c r="BY36" s="7" t="e">
        <f t="shared" ref="BY36" si="228">IF(BA36=0,0,1)</f>
        <v>#REF!</v>
      </c>
      <c r="BZ36" s="7" t="e">
        <f t="shared" ref="BZ36" si="229">IF(BB36=0,0,1)</f>
        <v>#REF!</v>
      </c>
      <c r="CA36" s="7" t="e">
        <f t="shared" ref="CA36" si="230">IF(BC36=0,0,1)</f>
        <v>#REF!</v>
      </c>
      <c r="CB36" s="7" t="e">
        <f t="shared" ref="CB36" si="231">IF(BD36=0,0,1)</f>
        <v>#REF!</v>
      </c>
      <c r="CC36" s="7" t="e">
        <f t="shared" ref="CC36" si="232">IF(BE36=0,0,1)</f>
        <v>#REF!</v>
      </c>
      <c r="CD36" s="7" t="e">
        <f t="shared" ref="CD36" si="233">IF(BF36=0,0,1)</f>
        <v>#REF!</v>
      </c>
      <c r="CE36" s="7" t="e">
        <f t="shared" ref="CE36" si="234">IF(BG36=0,0,1)</f>
        <v>#REF!</v>
      </c>
      <c r="CF36" s="7" t="e">
        <f t="shared" ref="CF36" si="235">IF(BH36=0,0,1)</f>
        <v>#REF!</v>
      </c>
      <c r="CG36" s="7" t="e">
        <f t="shared" ref="CG36" si="236">IF(BI36=0,0,1)</f>
        <v>#REF!</v>
      </c>
    </row>
    <row r="37" spans="1:85" x14ac:dyDescent="0.25">
      <c r="C37" t="e">
        <f>IF(#REF!="","",#REF!)</f>
        <v>#REF!</v>
      </c>
      <c r="P37" s="7">
        <v>23</v>
      </c>
      <c r="Q37" t="e">
        <f>IF(((C37="")),200,P37)</f>
        <v>#REF!</v>
      </c>
      <c r="R37" t="e">
        <f t="shared" si="43"/>
        <v>#REF!</v>
      </c>
      <c r="T37" t="e">
        <f t="shared" si="44"/>
        <v>#REF!</v>
      </c>
      <c r="V37" t="e">
        <f t="shared" si="20"/>
        <v>#REF!</v>
      </c>
      <c r="W37" t="e">
        <f t="shared" si="21"/>
        <v>#REF!</v>
      </c>
      <c r="Y37" t="e">
        <f t="shared" si="22"/>
        <v>#REF!</v>
      </c>
      <c r="AC37" s="9"/>
      <c r="AD37" t="e">
        <f t="shared" si="45"/>
        <v>#REF!</v>
      </c>
      <c r="AF37" t="e">
        <f t="shared" si="46"/>
        <v>#REF!</v>
      </c>
    </row>
    <row r="38" spans="1:85" x14ac:dyDescent="0.25">
      <c r="C38" t="e">
        <f>IF(#REF!="","",#REF!)</f>
        <v>#REF!</v>
      </c>
      <c r="P38" s="7">
        <v>24</v>
      </c>
      <c r="Q38" t="e">
        <f t="shared" ref="Q38:Q41" si="237">IF(((C38="")),200,P38)</f>
        <v>#REF!</v>
      </c>
      <c r="R38" t="e">
        <f t="shared" si="43"/>
        <v>#REF!</v>
      </c>
      <c r="T38" t="e">
        <f t="shared" si="44"/>
        <v>#REF!</v>
      </c>
      <c r="V38" t="e">
        <f t="shared" si="20"/>
        <v>#REF!</v>
      </c>
      <c r="W38" t="e">
        <f t="shared" si="21"/>
        <v>#REF!</v>
      </c>
      <c r="Y38" t="e">
        <f t="shared" si="22"/>
        <v>#REF!</v>
      </c>
      <c r="AC38" s="9"/>
      <c r="AD38" t="e">
        <f t="shared" si="45"/>
        <v>#REF!</v>
      </c>
      <c r="AF38" t="e">
        <f t="shared" si="46"/>
        <v>#REF!</v>
      </c>
    </row>
    <row r="39" spans="1:85" x14ac:dyDescent="0.25">
      <c r="C39" t="e">
        <f>IF(#REF!="","",#REF!)</f>
        <v>#REF!</v>
      </c>
      <c r="P39" s="7">
        <v>25</v>
      </c>
      <c r="Q39" t="e">
        <f t="shared" si="237"/>
        <v>#REF!</v>
      </c>
      <c r="R39" t="e">
        <f t="shared" si="43"/>
        <v>#REF!</v>
      </c>
      <c r="T39" t="e">
        <f t="shared" si="44"/>
        <v>#REF!</v>
      </c>
      <c r="V39" t="e">
        <f t="shared" si="20"/>
        <v>#REF!</v>
      </c>
      <c r="W39" t="e">
        <f t="shared" si="21"/>
        <v>#REF!</v>
      </c>
      <c r="Y39" t="e">
        <f t="shared" si="22"/>
        <v>#REF!</v>
      </c>
      <c r="AC39" s="9"/>
      <c r="AD39" t="e">
        <f t="shared" si="45"/>
        <v>#REF!</v>
      </c>
      <c r="AF39" t="e">
        <f>IF(V39=0,"",V39)</f>
        <v>#REF!</v>
      </c>
    </row>
    <row r="40" spans="1:85" x14ac:dyDescent="0.25">
      <c r="P40" s="7">
        <v>26</v>
      </c>
      <c r="Q40">
        <v>26</v>
      </c>
      <c r="R40" t="e">
        <f t="shared" si="43"/>
        <v>#REF!</v>
      </c>
      <c r="T40" t="e">
        <f t="shared" si="44"/>
        <v>#REF!</v>
      </c>
      <c r="V40" t="e">
        <f t="shared" si="20"/>
        <v>#REF!</v>
      </c>
      <c r="W40" t="e">
        <f t="shared" si="21"/>
        <v>#REF!</v>
      </c>
      <c r="Y40" t="e">
        <f t="shared" si="22"/>
        <v>#REF!</v>
      </c>
      <c r="AC40" s="9"/>
      <c r="AD40" t="e">
        <f t="shared" si="45"/>
        <v>#REF!</v>
      </c>
      <c r="AF40" t="e">
        <f>IF(V40=0,"",V40)</f>
        <v>#REF!</v>
      </c>
      <c r="AG40" t="e">
        <f>IF(W40=0,"",W40)</f>
        <v>#REF!</v>
      </c>
      <c r="AI40" t="e">
        <f>IF(Y40=0,"",Y40)</f>
        <v>#REF!</v>
      </c>
      <c r="AN40" s="25" t="e">
        <f>#REF!</f>
        <v>#REF!</v>
      </c>
      <c r="AO40" s="17" t="e">
        <f>#REF!</f>
        <v>#REF!</v>
      </c>
      <c r="AP40" s="17" t="e">
        <f>#REF!</f>
        <v>#REF!</v>
      </c>
      <c r="AQ40" s="17" t="e">
        <f>#REF!</f>
        <v>#REF!</v>
      </c>
      <c r="AR40" s="17" t="e">
        <f>#REF!</f>
        <v>#REF!</v>
      </c>
      <c r="AS40" s="17" t="e">
        <f>#REF!</f>
        <v>#REF!</v>
      </c>
      <c r="AT40" s="17" t="e">
        <f>#REF!</f>
        <v>#REF!</v>
      </c>
      <c r="AU40" s="17" t="e">
        <f>#REF!</f>
        <v>#REF!</v>
      </c>
      <c r="AV40" s="17" t="e">
        <f>#REF!</f>
        <v>#REF!</v>
      </c>
      <c r="AW40" s="17" t="e">
        <f>#REF!</f>
        <v>#REF!</v>
      </c>
      <c r="AX40" s="17" t="e">
        <f>#REF!</f>
        <v>#REF!</v>
      </c>
      <c r="AY40" s="17" t="e">
        <f>#REF!</f>
        <v>#REF!</v>
      </c>
      <c r="AZ40" s="17" t="e">
        <f>#REF!</f>
        <v>#REF!</v>
      </c>
      <c r="BA40" s="17" t="e">
        <f>#REF!</f>
        <v>#REF!</v>
      </c>
      <c r="BB40" s="17" t="e">
        <f>#REF!</f>
        <v>#REF!</v>
      </c>
      <c r="BC40" s="17" t="e">
        <f>#REF!</f>
        <v>#REF!</v>
      </c>
      <c r="BD40" s="17" t="e">
        <f>#REF!</f>
        <v>#REF!</v>
      </c>
      <c r="BE40" s="17" t="e">
        <f>#REF!</f>
        <v>#REF!</v>
      </c>
      <c r="BF40" s="17" t="e">
        <f>#REF!</f>
        <v>#REF!</v>
      </c>
      <c r="BG40" s="17" t="e">
        <f>#REF!</f>
        <v>#REF!</v>
      </c>
      <c r="BH40" s="17" t="e">
        <f>#REF!</f>
        <v>#REF!</v>
      </c>
      <c r="BI40" s="17" t="e">
        <f>#REF!</f>
        <v>#REF!</v>
      </c>
      <c r="BK40" s="7" t="e">
        <f>SUM(BN40:CG40)</f>
        <v>#REF!</v>
      </c>
      <c r="BM40" s="28" t="e">
        <f>IF(BM41=0,0,BM41)</f>
        <v>#REF!</v>
      </c>
      <c r="BN40" s="17" t="e">
        <f>IF(AP40="",0,1)</f>
        <v>#REF!</v>
      </c>
      <c r="BO40" s="17" t="e">
        <f t="shared" ref="BO40" si="238">IF(AQ40="",0,1)</f>
        <v>#REF!</v>
      </c>
      <c r="BP40" s="17" t="e">
        <f t="shared" ref="BP40" si="239">IF(AR40="",0,1)</f>
        <v>#REF!</v>
      </c>
      <c r="BQ40" s="17" t="e">
        <f t="shared" ref="BQ40" si="240">IF(AS40="",0,1)</f>
        <v>#REF!</v>
      </c>
      <c r="BR40" s="17" t="e">
        <f t="shared" ref="BR40" si="241">IF(AT40="",0,1)</f>
        <v>#REF!</v>
      </c>
      <c r="BS40" s="17" t="e">
        <f t="shared" ref="BS40" si="242">IF(AU40="",0,1)</f>
        <v>#REF!</v>
      </c>
      <c r="BT40" s="17" t="e">
        <f t="shared" ref="BT40" si="243">IF(AV40="",0,1)</f>
        <v>#REF!</v>
      </c>
      <c r="BU40" s="17" t="e">
        <f t="shared" ref="BU40" si="244">IF(AW40="",0,1)</f>
        <v>#REF!</v>
      </c>
      <c r="BV40" s="17" t="e">
        <f t="shared" ref="BV40" si="245">IF(AX40="",0,1)</f>
        <v>#REF!</v>
      </c>
      <c r="BW40" s="17" t="e">
        <f t="shared" ref="BW40" si="246">IF(AY40="",0,1)</f>
        <v>#REF!</v>
      </c>
      <c r="BX40" s="17" t="e">
        <f t="shared" ref="BX40" si="247">IF(AZ40="",0,1)</f>
        <v>#REF!</v>
      </c>
      <c r="BY40" s="17" t="e">
        <f t="shared" ref="BY40" si="248">IF(BA40="",0,1)</f>
        <v>#REF!</v>
      </c>
      <c r="BZ40" s="17" t="e">
        <f t="shared" ref="BZ40" si="249">IF(BB40="",0,1)</f>
        <v>#REF!</v>
      </c>
      <c r="CA40" s="17" t="e">
        <f t="shared" ref="CA40" si="250">IF(BC40="",0,1)</f>
        <v>#REF!</v>
      </c>
      <c r="CB40" s="17" t="e">
        <f t="shared" ref="CB40" si="251">IF(BD40="",0,1)</f>
        <v>#REF!</v>
      </c>
      <c r="CC40" s="17" t="e">
        <f t="shared" ref="CC40" si="252">IF(BE40="",0,1)</f>
        <v>#REF!</v>
      </c>
      <c r="CD40" s="17" t="e">
        <f t="shared" ref="CD40" si="253">IF(BF40="",0,1)</f>
        <v>#REF!</v>
      </c>
      <c r="CE40" s="17" t="e">
        <f t="shared" ref="CE40" si="254">IF(BG40="",0,1)</f>
        <v>#REF!</v>
      </c>
      <c r="CF40" s="17" t="e">
        <f t="shared" ref="CF40" si="255">IF(BH40="",0,1)</f>
        <v>#REF!</v>
      </c>
      <c r="CG40" s="17" t="e">
        <f t="shared" ref="CG40" si="256">IF(BI40="",0,1)</f>
        <v>#REF!</v>
      </c>
    </row>
    <row r="41" spans="1:85" x14ac:dyDescent="0.25">
      <c r="A41" s="31" t="e">
        <f>#REF!</f>
        <v>#REF!</v>
      </c>
      <c r="C41" t="e">
        <f>IF(#REF!="","",CONCATENATE((#REF!)," - ",(#REF!)))</f>
        <v>#REF!</v>
      </c>
      <c r="P41" s="7">
        <v>27</v>
      </c>
      <c r="Q41" t="e">
        <f t="shared" si="237"/>
        <v>#REF!</v>
      </c>
      <c r="R41" t="e">
        <f t="shared" si="43"/>
        <v>#REF!</v>
      </c>
      <c r="T41" t="e">
        <f t="shared" si="44"/>
        <v>#REF!</v>
      </c>
      <c r="V41" t="e">
        <f t="shared" si="20"/>
        <v>#REF!</v>
      </c>
      <c r="W41" t="e">
        <f t="shared" si="21"/>
        <v>#REF!</v>
      </c>
      <c r="Y41" t="e">
        <f t="shared" si="22"/>
        <v>#REF!</v>
      </c>
      <c r="AC41" s="9"/>
      <c r="AD41" t="e">
        <f t="shared" si="45"/>
        <v>#REF!</v>
      </c>
      <c r="AF41" t="e">
        <f t="shared" ref="AD41:AI104" si="257">IF(V41=0,"",V41)</f>
        <v>#REF!</v>
      </c>
      <c r="AG41" t="e">
        <f t="shared" si="257"/>
        <v>#REF!</v>
      </c>
      <c r="AI41" t="e">
        <f t="shared" si="257"/>
        <v>#REF!</v>
      </c>
      <c r="AN41" s="25" t="e">
        <f>#REF!</f>
        <v>#REF!</v>
      </c>
      <c r="AO41" s="17" t="e">
        <f>#REF!</f>
        <v>#REF!</v>
      </c>
      <c r="AP41" s="17" t="e">
        <f>#REF!</f>
        <v>#REF!</v>
      </c>
      <c r="AQ41" s="17" t="e">
        <f>#REF!</f>
        <v>#REF!</v>
      </c>
      <c r="AR41" s="17" t="e">
        <f>#REF!</f>
        <v>#REF!</v>
      </c>
      <c r="AS41" s="17" t="e">
        <f>#REF!</f>
        <v>#REF!</v>
      </c>
      <c r="AT41" s="17" t="e">
        <f>#REF!</f>
        <v>#REF!</v>
      </c>
      <c r="AU41" s="17" t="e">
        <f>#REF!</f>
        <v>#REF!</v>
      </c>
      <c r="AV41" s="17" t="e">
        <f>#REF!</f>
        <v>#REF!</v>
      </c>
      <c r="AW41" s="17" t="e">
        <f>#REF!</f>
        <v>#REF!</v>
      </c>
      <c r="AX41" s="17" t="e">
        <f>#REF!</f>
        <v>#REF!</v>
      </c>
      <c r="AY41" s="17" t="e">
        <f>#REF!</f>
        <v>#REF!</v>
      </c>
      <c r="AZ41" s="17" t="e">
        <f>#REF!</f>
        <v>#REF!</v>
      </c>
      <c r="BA41" s="17" t="e">
        <f>#REF!</f>
        <v>#REF!</v>
      </c>
      <c r="BB41" s="17" t="e">
        <f>#REF!</f>
        <v>#REF!</v>
      </c>
      <c r="BC41" s="17" t="e">
        <f>#REF!</f>
        <v>#REF!</v>
      </c>
      <c r="BD41" s="17" t="e">
        <f>#REF!</f>
        <v>#REF!</v>
      </c>
      <c r="BE41" s="17" t="e">
        <f>#REF!</f>
        <v>#REF!</v>
      </c>
      <c r="BF41" s="17" t="e">
        <f>#REF!</f>
        <v>#REF!</v>
      </c>
      <c r="BG41" s="17" t="e">
        <f>#REF!</f>
        <v>#REF!</v>
      </c>
      <c r="BH41" s="17" t="e">
        <f>#REF!</f>
        <v>#REF!</v>
      </c>
      <c r="BI41" s="17" t="e">
        <f>#REF!</f>
        <v>#REF!</v>
      </c>
      <c r="BL41" s="7" t="e">
        <f>SUM(BN41:CG41)</f>
        <v>#REF!</v>
      </c>
      <c r="BM41" s="27" t="e">
        <f>(IF(AN41=$AP$6,0,IF(AO41=0,BL41,BK40)))</f>
        <v>#REF!</v>
      </c>
      <c r="BN41" s="7" t="e">
        <f>IF(AP41=0,0,1)</f>
        <v>#REF!</v>
      </c>
      <c r="BO41" s="7" t="e">
        <f t="shared" ref="BO41" si="258">IF(AQ41=0,0,1)</f>
        <v>#REF!</v>
      </c>
      <c r="BP41" s="7" t="e">
        <f t="shared" ref="BP41" si="259">IF(AR41=0,0,1)</f>
        <v>#REF!</v>
      </c>
      <c r="BQ41" s="7" t="e">
        <f t="shared" ref="BQ41" si="260">IF(AS41=0,0,1)</f>
        <v>#REF!</v>
      </c>
      <c r="BR41" s="7" t="e">
        <f t="shared" ref="BR41" si="261">IF(AT41=0,0,1)</f>
        <v>#REF!</v>
      </c>
      <c r="BS41" s="7" t="e">
        <f t="shared" ref="BS41" si="262">IF(AU41=0,0,1)</f>
        <v>#REF!</v>
      </c>
      <c r="BT41" s="7" t="e">
        <f t="shared" ref="BT41" si="263">IF(AV41=0,0,1)</f>
        <v>#REF!</v>
      </c>
      <c r="BU41" s="7" t="e">
        <f t="shared" ref="BU41" si="264">IF(AW41=0,0,1)</f>
        <v>#REF!</v>
      </c>
      <c r="BV41" s="7" t="e">
        <f t="shared" ref="BV41" si="265">IF(AX41=0,0,1)</f>
        <v>#REF!</v>
      </c>
      <c r="BW41" s="7" t="e">
        <f t="shared" ref="BW41" si="266">IF(AY41=0,0,1)</f>
        <v>#REF!</v>
      </c>
      <c r="BX41" s="7" t="e">
        <f t="shared" ref="BX41" si="267">IF(AZ41=0,0,1)</f>
        <v>#REF!</v>
      </c>
      <c r="BY41" s="7" t="e">
        <f t="shared" ref="BY41" si="268">IF(BA41=0,0,1)</f>
        <v>#REF!</v>
      </c>
      <c r="BZ41" s="7" t="e">
        <f t="shared" ref="BZ41" si="269">IF(BB41=0,0,1)</f>
        <v>#REF!</v>
      </c>
      <c r="CA41" s="7" t="e">
        <f t="shared" ref="CA41" si="270">IF(BC41=0,0,1)</f>
        <v>#REF!</v>
      </c>
      <c r="CB41" s="7" t="e">
        <f t="shared" ref="CB41" si="271">IF(BD41=0,0,1)</f>
        <v>#REF!</v>
      </c>
      <c r="CC41" s="7" t="e">
        <f t="shared" ref="CC41" si="272">IF(BE41=0,0,1)</f>
        <v>#REF!</v>
      </c>
      <c r="CD41" s="7" t="e">
        <f t="shared" ref="CD41" si="273">IF(BF41=0,0,1)</f>
        <v>#REF!</v>
      </c>
      <c r="CE41" s="7" t="e">
        <f t="shared" ref="CE41" si="274">IF(BG41=0,0,1)</f>
        <v>#REF!</v>
      </c>
      <c r="CF41" s="7" t="e">
        <f t="shared" ref="CF41" si="275">IF(BH41=0,0,1)</f>
        <v>#REF!</v>
      </c>
      <c r="CG41" s="7" t="e">
        <f t="shared" ref="CG41" si="276">IF(BI41=0,0,1)</f>
        <v>#REF!</v>
      </c>
    </row>
    <row r="42" spans="1:85" x14ac:dyDescent="0.25">
      <c r="C42" s="29" t="e">
        <f>CONCATENATE(('Parametry soutěží'!B169)," - ",#REF!)</f>
        <v>#REF!</v>
      </c>
      <c r="P42" s="7">
        <v>28</v>
      </c>
      <c r="Q42" t="e">
        <f>IF(((C42="")),200,P42)</f>
        <v>#REF!</v>
      </c>
      <c r="R42" t="e">
        <f t="shared" si="43"/>
        <v>#REF!</v>
      </c>
      <c r="T42" t="e">
        <f t="shared" si="44"/>
        <v>#REF!</v>
      </c>
      <c r="V42" t="e">
        <f t="shared" si="20"/>
        <v>#REF!</v>
      </c>
      <c r="W42" t="e">
        <f t="shared" si="21"/>
        <v>#REF!</v>
      </c>
      <c r="Y42" t="e">
        <f t="shared" si="22"/>
        <v>#REF!</v>
      </c>
      <c r="AC42" s="9"/>
      <c r="AD42" t="e">
        <f t="shared" si="257"/>
        <v>#REF!</v>
      </c>
      <c r="AF42" t="e">
        <f t="shared" si="257"/>
        <v>#REF!</v>
      </c>
      <c r="AG42" t="e">
        <f t="shared" si="257"/>
        <v>#REF!</v>
      </c>
      <c r="AI42" t="e">
        <f t="shared" si="257"/>
        <v>#REF!</v>
      </c>
    </row>
    <row r="43" spans="1:85" x14ac:dyDescent="0.25">
      <c r="C43" t="str">
        <f>'Parametry soutěží'!B170</f>
        <v>Závazné přihlášky do soutěže musí být poslány na adresu tabulkového rozhodčího včas!</v>
      </c>
      <c r="F43" s="29"/>
      <c r="P43" s="7">
        <v>29</v>
      </c>
      <c r="Q43">
        <f t="shared" ref="Q43:Q44" si="277">IF(((C43="")),200,P43)</f>
        <v>29</v>
      </c>
      <c r="R43" t="e">
        <f t="shared" si="43"/>
        <v>#REF!</v>
      </c>
      <c r="T43" t="e">
        <f t="shared" si="44"/>
        <v>#REF!</v>
      </c>
      <c r="V43" t="e">
        <f>IF(R43=200,0,INDEX($C$15:$C$201,$R43))</f>
        <v>#REF!</v>
      </c>
      <c r="W43" t="e">
        <f t="shared" si="21"/>
        <v>#REF!</v>
      </c>
      <c r="Y43" t="e">
        <f t="shared" si="22"/>
        <v>#REF!</v>
      </c>
      <c r="AC43" s="9"/>
      <c r="AD43" t="e">
        <f t="shared" si="257"/>
        <v>#REF!</v>
      </c>
      <c r="AF43" t="e">
        <f t="shared" si="257"/>
        <v>#REF!</v>
      </c>
      <c r="AG43" t="e">
        <f t="shared" si="257"/>
        <v>#REF!</v>
      </c>
      <c r="AI43" t="e">
        <f t="shared" si="257"/>
        <v>#REF!</v>
      </c>
    </row>
    <row r="44" spans="1:85" x14ac:dyDescent="0.25">
      <c r="C44" t="str">
        <f>'Parametry soutěží'!B178</f>
        <v>V případě pozdní elektronické přihlášky bude udělená pořádková pokuta 50,- Kč.</v>
      </c>
      <c r="M44" s="17" t="e">
        <f>IF(C50="",0,1)</f>
        <v>#REF!</v>
      </c>
      <c r="N44" t="e">
        <f>M44</f>
        <v>#REF!</v>
      </c>
      <c r="P44" s="7">
        <v>30</v>
      </c>
      <c r="Q44">
        <f t="shared" si="277"/>
        <v>30</v>
      </c>
      <c r="R44" t="e">
        <f t="shared" si="43"/>
        <v>#REF!</v>
      </c>
      <c r="T44" t="e">
        <f t="shared" si="44"/>
        <v>#REF!</v>
      </c>
      <c r="V44" t="e">
        <f t="shared" si="20"/>
        <v>#REF!</v>
      </c>
      <c r="W44" t="e">
        <f t="shared" si="21"/>
        <v>#REF!</v>
      </c>
      <c r="Y44" t="e">
        <f t="shared" si="22"/>
        <v>#REF!</v>
      </c>
      <c r="AC44" s="9"/>
      <c r="AD44" t="e">
        <f t="shared" si="257"/>
        <v>#REF!</v>
      </c>
      <c r="AF44" t="e">
        <f t="shared" si="257"/>
        <v>#REF!</v>
      </c>
      <c r="AG44" t="e">
        <f t="shared" si="257"/>
        <v>#REF!</v>
      </c>
      <c r="AI44" t="e">
        <f t="shared" si="257"/>
        <v>#REF!</v>
      </c>
    </row>
    <row r="45" spans="1:85" x14ac:dyDescent="0.25">
      <c r="P45" s="7">
        <v>31</v>
      </c>
      <c r="Q45">
        <v>31</v>
      </c>
      <c r="R45" t="e">
        <f t="shared" si="43"/>
        <v>#REF!</v>
      </c>
      <c r="T45" t="e">
        <f t="shared" si="44"/>
        <v>#REF!</v>
      </c>
      <c r="V45" t="e">
        <f t="shared" si="20"/>
        <v>#REF!</v>
      </c>
      <c r="W45" t="e">
        <f t="shared" si="21"/>
        <v>#REF!</v>
      </c>
      <c r="Y45" t="e">
        <f t="shared" si="22"/>
        <v>#REF!</v>
      </c>
      <c r="AC45" s="9"/>
      <c r="AD45" t="e">
        <f t="shared" si="257"/>
        <v>#REF!</v>
      </c>
      <c r="AF45" t="e">
        <f t="shared" si="257"/>
        <v>#REF!</v>
      </c>
      <c r="AG45" t="e">
        <f t="shared" si="257"/>
        <v>#REF!</v>
      </c>
      <c r="AI45" t="e">
        <f t="shared" si="257"/>
        <v>#REF!</v>
      </c>
      <c r="AN45" s="25" t="e">
        <f>#REF!</f>
        <v>#REF!</v>
      </c>
      <c r="AO45" s="17" t="e">
        <f>#REF!</f>
        <v>#REF!</v>
      </c>
      <c r="AP45" s="17" t="e">
        <f>#REF!</f>
        <v>#REF!</v>
      </c>
      <c r="AQ45" s="17" t="e">
        <f>#REF!</f>
        <v>#REF!</v>
      </c>
      <c r="AR45" s="17" t="e">
        <f>#REF!</f>
        <v>#REF!</v>
      </c>
      <c r="AS45" s="17" t="e">
        <f>#REF!</f>
        <v>#REF!</v>
      </c>
      <c r="AT45" s="17" t="e">
        <f>#REF!</f>
        <v>#REF!</v>
      </c>
      <c r="AU45" s="17" t="e">
        <f>#REF!</f>
        <v>#REF!</v>
      </c>
      <c r="AV45" s="17" t="e">
        <f>#REF!</f>
        <v>#REF!</v>
      </c>
      <c r="AW45" s="17" t="e">
        <f>#REF!</f>
        <v>#REF!</v>
      </c>
      <c r="AX45" s="17" t="e">
        <f>#REF!</f>
        <v>#REF!</v>
      </c>
      <c r="AY45" s="17" t="e">
        <f>#REF!</f>
        <v>#REF!</v>
      </c>
      <c r="AZ45" s="17" t="e">
        <f>#REF!</f>
        <v>#REF!</v>
      </c>
      <c r="BA45" s="17" t="e">
        <f>#REF!</f>
        <v>#REF!</v>
      </c>
      <c r="BB45" s="17" t="e">
        <f>#REF!</f>
        <v>#REF!</v>
      </c>
      <c r="BC45" s="17" t="e">
        <f>#REF!</f>
        <v>#REF!</v>
      </c>
      <c r="BD45" s="17" t="e">
        <f>#REF!</f>
        <v>#REF!</v>
      </c>
      <c r="BE45" s="17" t="e">
        <f>#REF!</f>
        <v>#REF!</v>
      </c>
      <c r="BF45" s="17" t="e">
        <f>#REF!</f>
        <v>#REF!</v>
      </c>
      <c r="BG45" s="17" t="e">
        <f>#REF!</f>
        <v>#REF!</v>
      </c>
      <c r="BH45" s="17" t="e">
        <f>#REF!</f>
        <v>#REF!</v>
      </c>
      <c r="BI45" s="17" t="e">
        <f>#REF!</f>
        <v>#REF!</v>
      </c>
      <c r="BK45" s="7" t="e">
        <f>SUM(BN45:CG45)</f>
        <v>#REF!</v>
      </c>
      <c r="BM45" s="28" t="e">
        <f>IF(BM46=0,0,BM46)</f>
        <v>#REF!</v>
      </c>
      <c r="BN45" s="17" t="e">
        <f>IF(AP45="",0,1)</f>
        <v>#REF!</v>
      </c>
      <c r="BO45" s="17" t="e">
        <f t="shared" ref="BO45" si="278">IF(AQ45="",0,1)</f>
        <v>#REF!</v>
      </c>
      <c r="BP45" s="17" t="e">
        <f t="shared" ref="BP45" si="279">IF(AR45="",0,1)</f>
        <v>#REF!</v>
      </c>
      <c r="BQ45" s="17" t="e">
        <f t="shared" ref="BQ45" si="280">IF(AS45="",0,1)</f>
        <v>#REF!</v>
      </c>
      <c r="BR45" s="17" t="e">
        <f t="shared" ref="BR45" si="281">IF(AT45="",0,1)</f>
        <v>#REF!</v>
      </c>
      <c r="BS45" s="17" t="e">
        <f t="shared" ref="BS45" si="282">IF(AU45="",0,1)</f>
        <v>#REF!</v>
      </c>
      <c r="BT45" s="17" t="e">
        <f t="shared" ref="BT45" si="283">IF(AV45="",0,1)</f>
        <v>#REF!</v>
      </c>
      <c r="BU45" s="17" t="e">
        <f t="shared" ref="BU45" si="284">IF(AW45="",0,1)</f>
        <v>#REF!</v>
      </c>
      <c r="BV45" s="17" t="e">
        <f t="shared" ref="BV45" si="285">IF(AX45="",0,1)</f>
        <v>#REF!</v>
      </c>
      <c r="BW45" s="17" t="e">
        <f t="shared" ref="BW45" si="286">IF(AY45="",0,1)</f>
        <v>#REF!</v>
      </c>
      <c r="BX45" s="17" t="e">
        <f t="shared" ref="BX45" si="287">IF(AZ45="",0,1)</f>
        <v>#REF!</v>
      </c>
      <c r="BY45" s="17" t="e">
        <f t="shared" ref="BY45" si="288">IF(BA45="",0,1)</f>
        <v>#REF!</v>
      </c>
      <c r="BZ45" s="17" t="e">
        <f t="shared" ref="BZ45" si="289">IF(BB45="",0,1)</f>
        <v>#REF!</v>
      </c>
      <c r="CA45" s="17" t="e">
        <f t="shared" ref="CA45" si="290">IF(BC45="",0,1)</f>
        <v>#REF!</v>
      </c>
      <c r="CB45" s="17" t="e">
        <f t="shared" ref="CB45" si="291">IF(BD45="",0,1)</f>
        <v>#REF!</v>
      </c>
      <c r="CC45" s="17" t="e">
        <f t="shared" ref="CC45" si="292">IF(BE45="",0,1)</f>
        <v>#REF!</v>
      </c>
      <c r="CD45" s="17" t="e">
        <f t="shared" ref="CD45" si="293">IF(BF45="",0,1)</f>
        <v>#REF!</v>
      </c>
      <c r="CE45" s="17" t="e">
        <f t="shared" ref="CE45" si="294">IF(BG45="",0,1)</f>
        <v>#REF!</v>
      </c>
      <c r="CF45" s="17" t="e">
        <f t="shared" ref="CF45" si="295">IF(BH45="",0,1)</f>
        <v>#REF!</v>
      </c>
      <c r="CG45" s="17" t="e">
        <f t="shared" ref="CG45" si="296">IF(BI45="",0,1)</f>
        <v>#REF!</v>
      </c>
    </row>
    <row r="46" spans="1:85" x14ac:dyDescent="0.25">
      <c r="A46" t="e">
        <f>#REF!</f>
        <v>#REF!</v>
      </c>
      <c r="C46" t="e">
        <f>IF(#REF!="",'Parametry soutěží'!D70,#REF!)</f>
        <v>#REF!</v>
      </c>
      <c r="P46" s="7">
        <v>32</v>
      </c>
      <c r="Q46" t="e">
        <f>IF(((C46="")),200,P46)</f>
        <v>#REF!</v>
      </c>
      <c r="R46" t="e">
        <f t="shared" si="43"/>
        <v>#REF!</v>
      </c>
      <c r="T46" t="e">
        <f t="shared" si="44"/>
        <v>#REF!</v>
      </c>
      <c r="V46" t="e">
        <f t="shared" si="20"/>
        <v>#REF!</v>
      </c>
      <c r="W46" t="e">
        <f t="shared" si="21"/>
        <v>#REF!</v>
      </c>
      <c r="Y46" t="e">
        <f t="shared" si="22"/>
        <v>#REF!</v>
      </c>
      <c r="AC46" s="9"/>
      <c r="AD46" t="e">
        <f t="shared" si="257"/>
        <v>#REF!</v>
      </c>
      <c r="AF46" t="e">
        <f t="shared" si="257"/>
        <v>#REF!</v>
      </c>
      <c r="AG46" t="e">
        <f t="shared" si="257"/>
        <v>#REF!</v>
      </c>
      <c r="AI46" t="e">
        <f t="shared" si="257"/>
        <v>#REF!</v>
      </c>
      <c r="AN46" s="25" t="e">
        <f>#REF!</f>
        <v>#REF!</v>
      </c>
      <c r="AO46" s="17" t="e">
        <f>#REF!</f>
        <v>#REF!</v>
      </c>
      <c r="AP46" s="17" t="e">
        <f>#REF!</f>
        <v>#REF!</v>
      </c>
      <c r="AQ46" s="17" t="e">
        <f>#REF!</f>
        <v>#REF!</v>
      </c>
      <c r="AR46" s="17" t="e">
        <f>#REF!</f>
        <v>#REF!</v>
      </c>
      <c r="AS46" s="17" t="e">
        <f>#REF!</f>
        <v>#REF!</v>
      </c>
      <c r="AT46" s="17" t="e">
        <f>#REF!</f>
        <v>#REF!</v>
      </c>
      <c r="AU46" s="17" t="e">
        <f>#REF!</f>
        <v>#REF!</v>
      </c>
      <c r="AV46" s="17" t="e">
        <f>#REF!</f>
        <v>#REF!</v>
      </c>
      <c r="AW46" s="17" t="e">
        <f>#REF!</f>
        <v>#REF!</v>
      </c>
      <c r="AX46" s="17" t="e">
        <f>#REF!</f>
        <v>#REF!</v>
      </c>
      <c r="AY46" s="17" t="e">
        <f>#REF!</f>
        <v>#REF!</v>
      </c>
      <c r="AZ46" s="17" t="e">
        <f>#REF!</f>
        <v>#REF!</v>
      </c>
      <c r="BA46" s="17" t="e">
        <f>#REF!</f>
        <v>#REF!</v>
      </c>
      <c r="BB46" s="17" t="e">
        <f>#REF!</f>
        <v>#REF!</v>
      </c>
      <c r="BC46" s="17" t="e">
        <f>#REF!</f>
        <v>#REF!</v>
      </c>
      <c r="BD46" s="17" t="e">
        <f>#REF!</f>
        <v>#REF!</v>
      </c>
      <c r="BE46" s="17" t="e">
        <f>#REF!</f>
        <v>#REF!</v>
      </c>
      <c r="BF46" s="17" t="e">
        <f>#REF!</f>
        <v>#REF!</v>
      </c>
      <c r="BG46" s="17" t="e">
        <f>#REF!</f>
        <v>#REF!</v>
      </c>
      <c r="BH46" s="17" t="e">
        <f>#REF!</f>
        <v>#REF!</v>
      </c>
      <c r="BI46" s="17" t="e">
        <f>#REF!</f>
        <v>#REF!</v>
      </c>
      <c r="BL46" s="7" t="e">
        <f>SUM(BN46:CG46)</f>
        <v>#REF!</v>
      </c>
      <c r="BM46" s="27" t="e">
        <f>(IF(AN46=$AP$6,0,IF(AO46=0,BL46,BK45)))</f>
        <v>#REF!</v>
      </c>
      <c r="BN46" s="7" t="e">
        <f>IF(AP46=0,0,1)</f>
        <v>#REF!</v>
      </c>
      <c r="BO46" s="7" t="e">
        <f t="shared" ref="BO46" si="297">IF(AQ46=0,0,1)</f>
        <v>#REF!</v>
      </c>
      <c r="BP46" s="7" t="e">
        <f t="shared" ref="BP46" si="298">IF(AR46=0,0,1)</f>
        <v>#REF!</v>
      </c>
      <c r="BQ46" s="7" t="e">
        <f t="shared" ref="BQ46" si="299">IF(AS46=0,0,1)</f>
        <v>#REF!</v>
      </c>
      <c r="BR46" s="7" t="e">
        <f t="shared" ref="BR46" si="300">IF(AT46=0,0,1)</f>
        <v>#REF!</v>
      </c>
      <c r="BS46" s="7" t="e">
        <f t="shared" ref="BS46" si="301">IF(AU46=0,0,1)</f>
        <v>#REF!</v>
      </c>
      <c r="BT46" s="7" t="e">
        <f t="shared" ref="BT46" si="302">IF(AV46=0,0,1)</f>
        <v>#REF!</v>
      </c>
      <c r="BU46" s="7" t="e">
        <f t="shared" ref="BU46" si="303">IF(AW46=0,0,1)</f>
        <v>#REF!</v>
      </c>
      <c r="BV46" s="7" t="e">
        <f t="shared" ref="BV46" si="304">IF(AX46=0,0,1)</f>
        <v>#REF!</v>
      </c>
      <c r="BW46" s="7" t="e">
        <f t="shared" ref="BW46" si="305">IF(AY46=0,0,1)</f>
        <v>#REF!</v>
      </c>
      <c r="BX46" s="7" t="e">
        <f t="shared" ref="BX46" si="306">IF(AZ46=0,0,1)</f>
        <v>#REF!</v>
      </c>
      <c r="BY46" s="7" t="e">
        <f t="shared" ref="BY46" si="307">IF(BA46=0,0,1)</f>
        <v>#REF!</v>
      </c>
      <c r="BZ46" s="7" t="e">
        <f t="shared" ref="BZ46" si="308">IF(BB46=0,0,1)</f>
        <v>#REF!</v>
      </c>
      <c r="CA46" s="7" t="e">
        <f t="shared" ref="CA46" si="309">IF(BC46=0,0,1)</f>
        <v>#REF!</v>
      </c>
      <c r="CB46" s="7" t="e">
        <f t="shared" ref="CB46" si="310">IF(BD46=0,0,1)</f>
        <v>#REF!</v>
      </c>
      <c r="CC46" s="7" t="e">
        <f t="shared" ref="CC46" si="311">IF(BE46=0,0,1)</f>
        <v>#REF!</v>
      </c>
      <c r="CD46" s="7" t="e">
        <f t="shared" ref="CD46" si="312">IF(BF46=0,0,1)</f>
        <v>#REF!</v>
      </c>
      <c r="CE46" s="7" t="e">
        <f t="shared" ref="CE46" si="313">IF(BG46=0,0,1)</f>
        <v>#REF!</v>
      </c>
      <c r="CF46" s="7" t="e">
        <f t="shared" ref="CF46" si="314">IF(BH46=0,0,1)</f>
        <v>#REF!</v>
      </c>
      <c r="CG46" s="7" t="e">
        <f t="shared" ref="CG46" si="315">IF(BI46=0,0,1)</f>
        <v>#REF!</v>
      </c>
    </row>
    <row r="47" spans="1:85" x14ac:dyDescent="0.25">
      <c r="P47" s="7">
        <v>33</v>
      </c>
      <c r="Q47">
        <v>33</v>
      </c>
      <c r="R47" t="e">
        <f t="shared" si="43"/>
        <v>#REF!</v>
      </c>
      <c r="T47" t="e">
        <f t="shared" si="44"/>
        <v>#REF!</v>
      </c>
      <c r="V47" t="e">
        <f t="shared" ref="V47:V78" si="316">IF(R47=200,0,INDEX($C$15:$C$201,$R47))</f>
        <v>#REF!</v>
      </c>
      <c r="W47" t="e">
        <f t="shared" ref="W47:W78" si="317">IF(R47=200,0,INDEX($D$15:$D$197,$R47))</f>
        <v>#REF!</v>
      </c>
      <c r="Y47" t="e">
        <f t="shared" ref="Y47:Y78" si="318">IF(R47=200,0,INDEX($F$15:$F$197,$R47))</f>
        <v>#REF!</v>
      </c>
      <c r="AC47" s="9"/>
      <c r="AD47" t="e">
        <f t="shared" si="257"/>
        <v>#REF!</v>
      </c>
      <c r="AF47" t="e">
        <f t="shared" si="257"/>
        <v>#REF!</v>
      </c>
      <c r="AG47" t="e">
        <f t="shared" si="257"/>
        <v>#REF!</v>
      </c>
      <c r="AI47" t="e">
        <f t="shared" si="257"/>
        <v>#REF!</v>
      </c>
    </row>
    <row r="48" spans="1:85" x14ac:dyDescent="0.25">
      <c r="A48" t="e">
        <f>#REF!</f>
        <v>#REF!</v>
      </c>
      <c r="C48" s="17" t="e">
        <f>#REF!</f>
        <v>#REF!</v>
      </c>
      <c r="P48" s="7">
        <v>34</v>
      </c>
      <c r="Q48" t="e">
        <f>IF(((C48="")),200,P48)</f>
        <v>#REF!</v>
      </c>
      <c r="R48" t="e">
        <f t="shared" si="43"/>
        <v>#REF!</v>
      </c>
      <c r="T48" t="e">
        <f t="shared" si="44"/>
        <v>#REF!</v>
      </c>
      <c r="V48" t="e">
        <f t="shared" si="316"/>
        <v>#REF!</v>
      </c>
      <c r="W48" t="e">
        <f t="shared" si="317"/>
        <v>#REF!</v>
      </c>
      <c r="Y48" t="e">
        <f t="shared" si="318"/>
        <v>#REF!</v>
      </c>
      <c r="AC48" s="9"/>
      <c r="AD48" t="e">
        <f t="shared" si="257"/>
        <v>#REF!</v>
      </c>
      <c r="AF48" t="e">
        <f t="shared" si="257"/>
        <v>#REF!</v>
      </c>
      <c r="AG48" t="e">
        <f t="shared" si="257"/>
        <v>#REF!</v>
      </c>
      <c r="AI48" t="e">
        <f t="shared" si="257"/>
        <v>#REF!</v>
      </c>
    </row>
    <row r="49" spans="1:85" x14ac:dyDescent="0.25">
      <c r="C49" t="e">
        <f>IF(C50="","","  ")</f>
        <v>#REF!</v>
      </c>
      <c r="P49" s="7">
        <v>35</v>
      </c>
      <c r="Q49" t="e">
        <f>IF(((C49="")),200,P49)</f>
        <v>#REF!</v>
      </c>
      <c r="R49" t="e">
        <f t="shared" si="43"/>
        <v>#REF!</v>
      </c>
      <c r="T49" t="e">
        <f t="shared" si="44"/>
        <v>#REF!</v>
      </c>
      <c r="V49" t="e">
        <f>IF(R49=200,0,INDEX($C$15:$C$201,$R49))</f>
        <v>#REF!</v>
      </c>
      <c r="W49" t="e">
        <f t="shared" si="317"/>
        <v>#REF!</v>
      </c>
      <c r="Y49" t="e">
        <f t="shared" si="318"/>
        <v>#REF!</v>
      </c>
      <c r="AC49" s="9"/>
      <c r="AD49" t="e">
        <f t="shared" si="257"/>
        <v>#REF!</v>
      </c>
      <c r="AF49" t="e">
        <f t="shared" si="257"/>
        <v>#REF!</v>
      </c>
      <c r="AG49" t="e">
        <f t="shared" si="257"/>
        <v>#REF!</v>
      </c>
      <c r="AI49" t="e">
        <f t="shared" si="257"/>
        <v>#REF!</v>
      </c>
    </row>
    <row r="50" spans="1:85" x14ac:dyDescent="0.25">
      <c r="A50" t="e">
        <f>IF(N44=1,('Parametry soutěží'!$B$82),"")</f>
        <v>#REF!</v>
      </c>
      <c r="C50" t="e">
        <f>IF(#REF!="x",(CONCATENATE(#REF!," ",#REF!)),"")</f>
        <v>#REF!</v>
      </c>
      <c r="L50" s="17"/>
      <c r="P50" s="7">
        <v>36</v>
      </c>
      <c r="Q50" t="e">
        <f t="shared" ref="Q50:Q110" si="319">IF(((C50="")),200,P50)</f>
        <v>#REF!</v>
      </c>
      <c r="R50" t="e">
        <f t="shared" si="43"/>
        <v>#REF!</v>
      </c>
      <c r="T50" t="e">
        <f t="shared" si="44"/>
        <v>#REF!</v>
      </c>
      <c r="V50" t="e">
        <f t="shared" si="316"/>
        <v>#REF!</v>
      </c>
      <c r="W50" t="e">
        <f t="shared" si="317"/>
        <v>#REF!</v>
      </c>
      <c r="Y50" t="e">
        <f t="shared" si="318"/>
        <v>#REF!</v>
      </c>
      <c r="AC50" s="9"/>
      <c r="AD50" t="e">
        <f t="shared" si="257"/>
        <v>#REF!</v>
      </c>
      <c r="AF50" t="e">
        <f t="shared" si="257"/>
        <v>#REF!</v>
      </c>
      <c r="AG50" t="e">
        <f t="shared" si="257"/>
        <v>#REF!</v>
      </c>
      <c r="AI50" t="e">
        <f t="shared" si="257"/>
        <v>#REF!</v>
      </c>
      <c r="AN50" s="25" t="e">
        <f>#REF!</f>
        <v>#REF!</v>
      </c>
      <c r="AO50" s="17" t="e">
        <f>#REF!</f>
        <v>#REF!</v>
      </c>
      <c r="AP50" s="17" t="e">
        <f>#REF!</f>
        <v>#REF!</v>
      </c>
      <c r="AQ50" s="17" t="e">
        <f>#REF!</f>
        <v>#REF!</v>
      </c>
      <c r="AR50" s="17" t="e">
        <f>#REF!</f>
        <v>#REF!</v>
      </c>
      <c r="AS50" s="17" t="e">
        <f>#REF!</f>
        <v>#REF!</v>
      </c>
      <c r="AT50" s="17" t="e">
        <f>#REF!</f>
        <v>#REF!</v>
      </c>
      <c r="AU50" s="17" t="e">
        <f>#REF!</f>
        <v>#REF!</v>
      </c>
      <c r="AV50" s="17" t="e">
        <f>#REF!</f>
        <v>#REF!</v>
      </c>
      <c r="AW50" s="17" t="e">
        <f>#REF!</f>
        <v>#REF!</v>
      </c>
      <c r="AX50" s="17" t="e">
        <f>#REF!</f>
        <v>#REF!</v>
      </c>
      <c r="AY50" s="17" t="e">
        <f>#REF!</f>
        <v>#REF!</v>
      </c>
      <c r="AZ50" s="17" t="e">
        <f>#REF!</f>
        <v>#REF!</v>
      </c>
      <c r="BA50" s="17" t="e">
        <f>#REF!</f>
        <v>#REF!</v>
      </c>
      <c r="BB50" s="17" t="e">
        <f>#REF!</f>
        <v>#REF!</v>
      </c>
      <c r="BC50" s="17" t="e">
        <f>#REF!</f>
        <v>#REF!</v>
      </c>
      <c r="BD50" s="17" t="e">
        <f>#REF!</f>
        <v>#REF!</v>
      </c>
      <c r="BE50" s="17" t="e">
        <f>#REF!</f>
        <v>#REF!</v>
      </c>
      <c r="BF50" s="17" t="e">
        <f>#REF!</f>
        <v>#REF!</v>
      </c>
      <c r="BG50" s="17" t="e">
        <f>#REF!</f>
        <v>#REF!</v>
      </c>
      <c r="BH50" s="17" t="e">
        <f>#REF!</f>
        <v>#REF!</v>
      </c>
      <c r="BI50" s="17" t="e">
        <f>#REF!</f>
        <v>#REF!</v>
      </c>
      <c r="BK50" s="7" t="e">
        <f>SUM(BN50:CG50)</f>
        <v>#REF!</v>
      </c>
      <c r="BM50" s="28" t="e">
        <f>IF(BM51=0,0,BM51)</f>
        <v>#REF!</v>
      </c>
      <c r="BN50" s="17" t="e">
        <f>IF(AP50="",0,1)</f>
        <v>#REF!</v>
      </c>
      <c r="BO50" s="17" t="e">
        <f t="shared" ref="BO50" si="320">IF(AQ50="",0,1)</f>
        <v>#REF!</v>
      </c>
      <c r="BP50" s="17" t="e">
        <f t="shared" ref="BP50" si="321">IF(AR50="",0,1)</f>
        <v>#REF!</v>
      </c>
      <c r="BQ50" s="17" t="e">
        <f t="shared" ref="BQ50" si="322">IF(AS50="",0,1)</f>
        <v>#REF!</v>
      </c>
      <c r="BR50" s="17" t="e">
        <f t="shared" ref="BR50" si="323">IF(AT50="",0,1)</f>
        <v>#REF!</v>
      </c>
      <c r="BS50" s="17" t="e">
        <f t="shared" ref="BS50" si="324">IF(AU50="",0,1)</f>
        <v>#REF!</v>
      </c>
      <c r="BT50" s="17" t="e">
        <f t="shared" ref="BT50" si="325">IF(AV50="",0,1)</f>
        <v>#REF!</v>
      </c>
      <c r="BU50" s="17" t="e">
        <f t="shared" ref="BU50" si="326">IF(AW50="",0,1)</f>
        <v>#REF!</v>
      </c>
      <c r="BV50" s="17" t="e">
        <f t="shared" ref="BV50" si="327">IF(AX50="",0,1)</f>
        <v>#REF!</v>
      </c>
      <c r="BW50" s="17" t="e">
        <f t="shared" ref="BW50" si="328">IF(AY50="",0,1)</f>
        <v>#REF!</v>
      </c>
      <c r="BX50" s="17" t="e">
        <f t="shared" ref="BX50" si="329">IF(AZ50="",0,1)</f>
        <v>#REF!</v>
      </c>
      <c r="BY50" s="17" t="e">
        <f t="shared" ref="BY50" si="330">IF(BA50="",0,1)</f>
        <v>#REF!</v>
      </c>
      <c r="BZ50" s="17" t="e">
        <f t="shared" ref="BZ50" si="331">IF(BB50="",0,1)</f>
        <v>#REF!</v>
      </c>
      <c r="CA50" s="17" t="e">
        <f t="shared" ref="CA50" si="332">IF(BC50="",0,1)</f>
        <v>#REF!</v>
      </c>
      <c r="CB50" s="17" t="e">
        <f t="shared" ref="CB50" si="333">IF(BD50="",0,1)</f>
        <v>#REF!</v>
      </c>
      <c r="CC50" s="17" t="e">
        <f t="shared" ref="CC50" si="334">IF(BE50="",0,1)</f>
        <v>#REF!</v>
      </c>
      <c r="CD50" s="17" t="e">
        <f t="shared" ref="CD50" si="335">IF(BF50="",0,1)</f>
        <v>#REF!</v>
      </c>
      <c r="CE50" s="17" t="e">
        <f t="shared" ref="CE50" si="336">IF(BG50="",0,1)</f>
        <v>#REF!</v>
      </c>
      <c r="CF50" s="17" t="e">
        <f t="shared" ref="CF50" si="337">IF(BH50="",0,1)</f>
        <v>#REF!</v>
      </c>
      <c r="CG50" s="17" t="e">
        <f t="shared" ref="CG50" si="338">IF(BI50="",0,1)</f>
        <v>#REF!</v>
      </c>
    </row>
    <row r="51" spans="1:85" x14ac:dyDescent="0.25">
      <c r="C51" t="e">
        <f>IF((#REF!)="x",'Parametry soutěží'!$D$7,"")</f>
        <v>#REF!</v>
      </c>
      <c r="P51" s="7">
        <v>37</v>
      </c>
      <c r="Q51" t="e">
        <f t="shared" si="319"/>
        <v>#REF!</v>
      </c>
      <c r="R51" t="e">
        <f t="shared" si="43"/>
        <v>#REF!</v>
      </c>
      <c r="T51" t="e">
        <f t="shared" si="44"/>
        <v>#REF!</v>
      </c>
      <c r="V51" t="e">
        <f t="shared" si="316"/>
        <v>#REF!</v>
      </c>
      <c r="W51" t="e">
        <f t="shared" si="317"/>
        <v>#REF!</v>
      </c>
      <c r="Y51" t="e">
        <f t="shared" si="318"/>
        <v>#REF!</v>
      </c>
      <c r="AC51" s="9"/>
      <c r="AD51" t="e">
        <f t="shared" si="257"/>
        <v>#REF!</v>
      </c>
      <c r="AF51" t="e">
        <f t="shared" si="257"/>
        <v>#REF!</v>
      </c>
      <c r="AG51" t="e">
        <f t="shared" si="257"/>
        <v>#REF!</v>
      </c>
      <c r="AI51" t="e">
        <f t="shared" si="257"/>
        <v>#REF!</v>
      </c>
      <c r="AN51" s="25" t="e">
        <f>#REF!</f>
        <v>#REF!</v>
      </c>
      <c r="AO51" s="17" t="e">
        <f>#REF!</f>
        <v>#REF!</v>
      </c>
      <c r="AP51" s="17" t="e">
        <f>#REF!</f>
        <v>#REF!</v>
      </c>
      <c r="AQ51" s="17" t="e">
        <f>#REF!</f>
        <v>#REF!</v>
      </c>
      <c r="AR51" s="17" t="e">
        <f>#REF!</f>
        <v>#REF!</v>
      </c>
      <c r="AS51" s="17" t="e">
        <f>#REF!</f>
        <v>#REF!</v>
      </c>
      <c r="AT51" s="17" t="e">
        <f>#REF!</f>
        <v>#REF!</v>
      </c>
      <c r="AU51" s="17" t="e">
        <f>#REF!</f>
        <v>#REF!</v>
      </c>
      <c r="AV51" s="17" t="e">
        <f>#REF!</f>
        <v>#REF!</v>
      </c>
      <c r="AW51" s="17" t="e">
        <f>#REF!</f>
        <v>#REF!</v>
      </c>
      <c r="AX51" s="17" t="e">
        <f>#REF!</f>
        <v>#REF!</v>
      </c>
      <c r="AY51" s="17" t="e">
        <f>#REF!</f>
        <v>#REF!</v>
      </c>
      <c r="AZ51" s="17" t="e">
        <f>#REF!</f>
        <v>#REF!</v>
      </c>
      <c r="BA51" s="17" t="e">
        <f>#REF!</f>
        <v>#REF!</v>
      </c>
      <c r="BB51" s="17" t="e">
        <f>#REF!</f>
        <v>#REF!</v>
      </c>
      <c r="BC51" s="17" t="e">
        <f>#REF!</f>
        <v>#REF!</v>
      </c>
      <c r="BD51" s="17" t="e">
        <f>#REF!</f>
        <v>#REF!</v>
      </c>
      <c r="BE51" s="17" t="e">
        <f>#REF!</f>
        <v>#REF!</v>
      </c>
      <c r="BF51" s="17" t="e">
        <f>#REF!</f>
        <v>#REF!</v>
      </c>
      <c r="BG51" s="17" t="e">
        <f>#REF!</f>
        <v>#REF!</v>
      </c>
      <c r="BH51" s="17" t="e">
        <f>#REF!</f>
        <v>#REF!</v>
      </c>
      <c r="BI51" s="17" t="e">
        <f>#REF!</f>
        <v>#REF!</v>
      </c>
      <c r="BL51" s="7" t="e">
        <f>SUM(BN51:CG51)</f>
        <v>#REF!</v>
      </c>
      <c r="BM51" s="27" t="e">
        <f>(IF(AN51=$AP$6,0,IF(AO51=0,BL51,BK50)))</f>
        <v>#REF!</v>
      </c>
      <c r="BN51" s="7" t="e">
        <f>IF(AP51=0,0,1)</f>
        <v>#REF!</v>
      </c>
      <c r="BO51" s="7" t="e">
        <f t="shared" ref="BO51" si="339">IF(AQ51=0,0,1)</f>
        <v>#REF!</v>
      </c>
      <c r="BP51" s="7" t="e">
        <f t="shared" ref="BP51" si="340">IF(AR51=0,0,1)</f>
        <v>#REF!</v>
      </c>
      <c r="BQ51" s="7" t="e">
        <f t="shared" ref="BQ51" si="341">IF(AS51=0,0,1)</f>
        <v>#REF!</v>
      </c>
      <c r="BR51" s="7" t="e">
        <f t="shared" ref="BR51" si="342">IF(AT51=0,0,1)</f>
        <v>#REF!</v>
      </c>
      <c r="BS51" s="7" t="e">
        <f t="shared" ref="BS51" si="343">IF(AU51=0,0,1)</f>
        <v>#REF!</v>
      </c>
      <c r="BT51" s="7" t="e">
        <f t="shared" ref="BT51" si="344">IF(AV51=0,0,1)</f>
        <v>#REF!</v>
      </c>
      <c r="BU51" s="7" t="e">
        <f t="shared" ref="BU51" si="345">IF(AW51=0,0,1)</f>
        <v>#REF!</v>
      </c>
      <c r="BV51" s="7" t="e">
        <f t="shared" ref="BV51" si="346">IF(AX51=0,0,1)</f>
        <v>#REF!</v>
      </c>
      <c r="BW51" s="7" t="e">
        <f t="shared" ref="BW51" si="347">IF(AY51=0,0,1)</f>
        <v>#REF!</v>
      </c>
      <c r="BX51" s="7" t="e">
        <f t="shared" ref="BX51" si="348">IF(AZ51=0,0,1)</f>
        <v>#REF!</v>
      </c>
      <c r="BY51" s="7" t="e">
        <f t="shared" ref="BY51" si="349">IF(BA51=0,0,1)</f>
        <v>#REF!</v>
      </c>
      <c r="BZ51" s="7" t="e">
        <f t="shared" ref="BZ51" si="350">IF(BB51=0,0,1)</f>
        <v>#REF!</v>
      </c>
      <c r="CA51" s="7" t="e">
        <f t="shared" ref="CA51" si="351">IF(BC51=0,0,1)</f>
        <v>#REF!</v>
      </c>
      <c r="CB51" s="7" t="e">
        <f t="shared" ref="CB51" si="352">IF(BD51=0,0,1)</f>
        <v>#REF!</v>
      </c>
      <c r="CC51" s="7" t="e">
        <f t="shared" ref="CC51" si="353">IF(BE51=0,0,1)</f>
        <v>#REF!</v>
      </c>
      <c r="CD51" s="7" t="e">
        <f t="shared" ref="CD51" si="354">IF(BF51=0,0,1)</f>
        <v>#REF!</v>
      </c>
      <c r="CE51" s="7" t="e">
        <f t="shared" ref="CE51" si="355">IF(BG51=0,0,1)</f>
        <v>#REF!</v>
      </c>
      <c r="CF51" s="7" t="e">
        <f t="shared" ref="CF51" si="356">IF(BH51=0,0,1)</f>
        <v>#REF!</v>
      </c>
      <c r="CG51" s="7" t="e">
        <f t="shared" ref="CG51" si="357">IF(BI51=0,0,1)</f>
        <v>#REF!</v>
      </c>
    </row>
    <row r="52" spans="1:85" x14ac:dyDescent="0.25">
      <c r="C52" t="e">
        <f>IF((#REF!)="x",'Parametry soutěží'!E7,"")</f>
        <v>#REF!</v>
      </c>
      <c r="M52" s="17" t="e">
        <f>IF(C56="",0,1)</f>
        <v>#REF!</v>
      </c>
      <c r="N52" t="e">
        <f>SUM($M$44:M52)</f>
        <v>#REF!</v>
      </c>
      <c r="P52" s="7">
        <v>38</v>
      </c>
      <c r="Q52" t="e">
        <f t="shared" si="319"/>
        <v>#REF!</v>
      </c>
      <c r="R52" t="e">
        <f t="shared" si="43"/>
        <v>#REF!</v>
      </c>
      <c r="T52" t="e">
        <f t="shared" si="44"/>
        <v>#REF!</v>
      </c>
      <c r="V52" t="e">
        <f t="shared" si="316"/>
        <v>#REF!</v>
      </c>
      <c r="W52" t="e">
        <f t="shared" si="317"/>
        <v>#REF!</v>
      </c>
      <c r="Y52" t="e">
        <f t="shared" si="318"/>
        <v>#REF!</v>
      </c>
      <c r="AC52" s="9"/>
      <c r="AD52" t="e">
        <f t="shared" si="257"/>
        <v>#REF!</v>
      </c>
      <c r="AF52" t="e">
        <f t="shared" si="257"/>
        <v>#REF!</v>
      </c>
      <c r="AG52" t="e">
        <f t="shared" si="257"/>
        <v>#REF!</v>
      </c>
      <c r="AI52" t="e">
        <f t="shared" si="257"/>
        <v>#REF!</v>
      </c>
    </row>
    <row r="53" spans="1:85" x14ac:dyDescent="0.25">
      <c r="C53" t="e">
        <f>IF((#REF!)="x",'Parametry soutěží'!E18,"")</f>
        <v>#REF!</v>
      </c>
      <c r="P53" s="7">
        <v>39</v>
      </c>
      <c r="Q53" t="e">
        <f t="shared" si="319"/>
        <v>#REF!</v>
      </c>
      <c r="R53" t="e">
        <f t="shared" si="43"/>
        <v>#REF!</v>
      </c>
      <c r="T53" t="e">
        <f t="shared" si="44"/>
        <v>#REF!</v>
      </c>
      <c r="V53" t="e">
        <f t="shared" si="316"/>
        <v>#REF!</v>
      </c>
      <c r="W53" t="e">
        <f t="shared" si="317"/>
        <v>#REF!</v>
      </c>
      <c r="Y53" t="e">
        <f t="shared" si="318"/>
        <v>#REF!</v>
      </c>
      <c r="AC53" s="9"/>
      <c r="AD53" t="e">
        <f t="shared" si="257"/>
        <v>#REF!</v>
      </c>
      <c r="AF53" t="e">
        <f t="shared" si="257"/>
        <v>#REF!</v>
      </c>
      <c r="AG53" t="e">
        <f t="shared" si="257"/>
        <v>#REF!</v>
      </c>
      <c r="AI53" t="e">
        <f t="shared" si="257"/>
        <v>#REF!</v>
      </c>
    </row>
    <row r="54" spans="1:85" x14ac:dyDescent="0.25">
      <c r="C54" t="e">
        <f>IF(C50="","",(IF(H54="",(IF((#REF!)="x",(IF(#REF!=0,"",CONCATENATE((#REF!)," ",#REF!," ",#REF!))),"")),CONCATENATE(H54,", ",(IF((#REF!)="x",(IF(#REF!=0,"",CONCATENATE((#REF!)," ",#REF!," ",#REF!)))))))))</f>
        <v>#REF!</v>
      </c>
      <c r="H54" s="32" t="e">
        <f>IF(#REF!="x","",IF(#REF!="x",IF(#REF!="x",(IF(#REF!="x",'Parametry soutěží'!$L$116,'Parametry soutěží'!$J$116)),""),""))</f>
        <v>#REF!</v>
      </c>
      <c r="P54" s="7">
        <v>40</v>
      </c>
      <c r="Q54" t="e">
        <f t="shared" si="319"/>
        <v>#REF!</v>
      </c>
      <c r="R54" t="e">
        <f t="shared" si="43"/>
        <v>#REF!</v>
      </c>
      <c r="T54" t="e">
        <f t="shared" si="44"/>
        <v>#REF!</v>
      </c>
      <c r="V54" t="e">
        <f t="shared" si="316"/>
        <v>#REF!</v>
      </c>
      <c r="W54" t="e">
        <f t="shared" si="317"/>
        <v>#REF!</v>
      </c>
      <c r="Y54" t="e">
        <f t="shared" si="318"/>
        <v>#REF!</v>
      </c>
      <c r="AC54" s="9"/>
      <c r="AD54" t="e">
        <f t="shared" si="257"/>
        <v>#REF!</v>
      </c>
      <c r="AF54" t="e">
        <f t="shared" si="257"/>
        <v>#REF!</v>
      </c>
      <c r="AG54" t="e">
        <f t="shared" si="257"/>
        <v>#REF!</v>
      </c>
      <c r="AI54" t="e">
        <f t="shared" si="257"/>
        <v>#REF!</v>
      </c>
    </row>
    <row r="55" spans="1:85" x14ac:dyDescent="0.25">
      <c r="C55" t="e">
        <f>IF(C56="","","  ")</f>
        <v>#REF!</v>
      </c>
      <c r="P55" s="7">
        <v>41</v>
      </c>
      <c r="Q55" t="e">
        <f t="shared" si="319"/>
        <v>#REF!</v>
      </c>
      <c r="R55" t="e">
        <f t="shared" si="43"/>
        <v>#REF!</v>
      </c>
      <c r="T55" t="e">
        <f t="shared" si="44"/>
        <v>#REF!</v>
      </c>
      <c r="V55" t="e">
        <f t="shared" si="316"/>
        <v>#REF!</v>
      </c>
      <c r="W55" t="e">
        <f t="shared" si="317"/>
        <v>#REF!</v>
      </c>
      <c r="Y55" t="e">
        <f t="shared" si="318"/>
        <v>#REF!</v>
      </c>
      <c r="AC55" s="9"/>
      <c r="AD55" t="e">
        <f t="shared" si="257"/>
        <v>#REF!</v>
      </c>
      <c r="AF55" t="e">
        <f t="shared" si="257"/>
        <v>#REF!</v>
      </c>
      <c r="AG55" t="e">
        <f t="shared" si="257"/>
        <v>#REF!</v>
      </c>
      <c r="AI55" t="e">
        <f t="shared" si="257"/>
        <v>#REF!</v>
      </c>
      <c r="AN55" s="25" t="e">
        <f>#REF!</f>
        <v>#REF!</v>
      </c>
      <c r="AO55" s="17" t="e">
        <f>#REF!</f>
        <v>#REF!</v>
      </c>
      <c r="AP55" s="17" t="e">
        <f>#REF!</f>
        <v>#REF!</v>
      </c>
      <c r="AQ55" s="17" t="e">
        <f>#REF!</f>
        <v>#REF!</v>
      </c>
      <c r="AR55" s="17" t="e">
        <f>#REF!</f>
        <v>#REF!</v>
      </c>
      <c r="AS55" s="17" t="e">
        <f>#REF!</f>
        <v>#REF!</v>
      </c>
      <c r="AT55" s="17" t="e">
        <f>#REF!</f>
        <v>#REF!</v>
      </c>
      <c r="AU55" s="17" t="e">
        <f>#REF!</f>
        <v>#REF!</v>
      </c>
      <c r="AV55" s="17" t="e">
        <f>#REF!</f>
        <v>#REF!</v>
      </c>
      <c r="AW55" s="17" t="e">
        <f>#REF!</f>
        <v>#REF!</v>
      </c>
      <c r="AX55" s="17" t="e">
        <f>#REF!</f>
        <v>#REF!</v>
      </c>
      <c r="AY55" s="17" t="e">
        <f>#REF!</f>
        <v>#REF!</v>
      </c>
      <c r="AZ55" s="17" t="e">
        <f>#REF!</f>
        <v>#REF!</v>
      </c>
      <c r="BA55" s="17" t="e">
        <f>#REF!</f>
        <v>#REF!</v>
      </c>
      <c r="BB55" s="17" t="e">
        <f>#REF!</f>
        <v>#REF!</v>
      </c>
      <c r="BC55" s="17" t="e">
        <f>#REF!</f>
        <v>#REF!</v>
      </c>
      <c r="BD55" s="17" t="e">
        <f>#REF!</f>
        <v>#REF!</v>
      </c>
      <c r="BE55" s="17" t="e">
        <f>#REF!</f>
        <v>#REF!</v>
      </c>
      <c r="BF55" s="17" t="e">
        <f>#REF!</f>
        <v>#REF!</v>
      </c>
      <c r="BG55" s="17" t="e">
        <f>#REF!</f>
        <v>#REF!</v>
      </c>
      <c r="BH55" s="17" t="e">
        <f>#REF!</f>
        <v>#REF!</v>
      </c>
      <c r="BI55" s="17" t="e">
        <f>#REF!</f>
        <v>#REF!</v>
      </c>
      <c r="BK55" s="7" t="e">
        <f>SUM(BN55:CG55)</f>
        <v>#REF!</v>
      </c>
      <c r="BM55" s="28" t="e">
        <f>IF(BM56=0,0,BM56)</f>
        <v>#REF!</v>
      </c>
      <c r="BN55" s="17" t="e">
        <f>IF(AP55="",0,1)</f>
        <v>#REF!</v>
      </c>
      <c r="BO55" s="17" t="e">
        <f t="shared" ref="BO55" si="358">IF(AQ55="",0,1)</f>
        <v>#REF!</v>
      </c>
      <c r="BP55" s="17" t="e">
        <f t="shared" ref="BP55" si="359">IF(AR55="",0,1)</f>
        <v>#REF!</v>
      </c>
      <c r="BQ55" s="17" t="e">
        <f t="shared" ref="BQ55" si="360">IF(AS55="",0,1)</f>
        <v>#REF!</v>
      </c>
      <c r="BR55" s="17" t="e">
        <f t="shared" ref="BR55" si="361">IF(AT55="",0,1)</f>
        <v>#REF!</v>
      </c>
      <c r="BS55" s="17" t="e">
        <f t="shared" ref="BS55" si="362">IF(AU55="",0,1)</f>
        <v>#REF!</v>
      </c>
      <c r="BT55" s="17" t="e">
        <f t="shared" ref="BT55" si="363">IF(AV55="",0,1)</f>
        <v>#REF!</v>
      </c>
      <c r="BU55" s="17" t="e">
        <f t="shared" ref="BU55" si="364">IF(AW55="",0,1)</f>
        <v>#REF!</v>
      </c>
      <c r="BV55" s="17" t="e">
        <f t="shared" ref="BV55" si="365">IF(AX55="",0,1)</f>
        <v>#REF!</v>
      </c>
      <c r="BW55" s="17" t="e">
        <f t="shared" ref="BW55" si="366">IF(AY55="",0,1)</f>
        <v>#REF!</v>
      </c>
      <c r="BX55" s="17" t="e">
        <f t="shared" ref="BX55" si="367">IF(AZ55="",0,1)</f>
        <v>#REF!</v>
      </c>
      <c r="BY55" s="17" t="e">
        <f t="shared" ref="BY55" si="368">IF(BA55="",0,1)</f>
        <v>#REF!</v>
      </c>
      <c r="BZ55" s="17" t="e">
        <f t="shared" ref="BZ55" si="369">IF(BB55="",0,1)</f>
        <v>#REF!</v>
      </c>
      <c r="CA55" s="17" t="e">
        <f t="shared" ref="CA55" si="370">IF(BC55="",0,1)</f>
        <v>#REF!</v>
      </c>
      <c r="CB55" s="17" t="e">
        <f t="shared" ref="CB55" si="371">IF(BD55="",0,1)</f>
        <v>#REF!</v>
      </c>
      <c r="CC55" s="17" t="e">
        <f t="shared" ref="CC55" si="372">IF(BE55="",0,1)</f>
        <v>#REF!</v>
      </c>
      <c r="CD55" s="17" t="e">
        <f t="shared" ref="CD55" si="373">IF(BF55="",0,1)</f>
        <v>#REF!</v>
      </c>
      <c r="CE55" s="17" t="e">
        <f t="shared" ref="CE55" si="374">IF(BG55="",0,1)</f>
        <v>#REF!</v>
      </c>
      <c r="CF55" s="17" t="e">
        <f t="shared" ref="CF55" si="375">IF(BH55="",0,1)</f>
        <v>#REF!</v>
      </c>
      <c r="CG55" s="17" t="e">
        <f t="shared" ref="CG55" si="376">IF(BI55="",0,1)</f>
        <v>#REF!</v>
      </c>
    </row>
    <row r="56" spans="1:85" x14ac:dyDescent="0.25">
      <c r="A56" t="e">
        <f>IF(N52=1,('Parametry soutěží'!$B$82),"")</f>
        <v>#REF!</v>
      </c>
      <c r="C56" t="e">
        <f>IF((#REF!)="x",CONCATENATE(#REF!,#REF!),"")</f>
        <v>#REF!</v>
      </c>
      <c r="P56" s="7">
        <v>42</v>
      </c>
      <c r="Q56" t="e">
        <f t="shared" si="319"/>
        <v>#REF!</v>
      </c>
      <c r="R56" t="e">
        <f t="shared" si="43"/>
        <v>#REF!</v>
      </c>
      <c r="T56" t="e">
        <f t="shared" si="44"/>
        <v>#REF!</v>
      </c>
      <c r="V56" t="e">
        <f t="shared" si="316"/>
        <v>#REF!</v>
      </c>
      <c r="W56" t="e">
        <f t="shared" si="317"/>
        <v>#REF!</v>
      </c>
      <c r="Y56" t="e">
        <f t="shared" si="318"/>
        <v>#REF!</v>
      </c>
      <c r="AC56" s="9"/>
      <c r="AD56" t="e">
        <f t="shared" si="257"/>
        <v>#REF!</v>
      </c>
      <c r="AF56" t="e">
        <f t="shared" si="257"/>
        <v>#REF!</v>
      </c>
      <c r="AG56" t="e">
        <f t="shared" si="257"/>
        <v>#REF!</v>
      </c>
      <c r="AI56" t="e">
        <f t="shared" si="257"/>
        <v>#REF!</v>
      </c>
      <c r="AN56" s="25" t="e">
        <f>#REF!</f>
        <v>#REF!</v>
      </c>
      <c r="AO56" s="17" t="e">
        <f>#REF!</f>
        <v>#REF!</v>
      </c>
      <c r="AP56" s="17" t="e">
        <f>#REF!</f>
        <v>#REF!</v>
      </c>
      <c r="AQ56" s="17" t="e">
        <f>#REF!</f>
        <v>#REF!</v>
      </c>
      <c r="AR56" s="17" t="e">
        <f>#REF!</f>
        <v>#REF!</v>
      </c>
      <c r="AS56" s="17" t="e">
        <f>#REF!</f>
        <v>#REF!</v>
      </c>
      <c r="AT56" s="17" t="e">
        <f>#REF!</f>
        <v>#REF!</v>
      </c>
      <c r="AU56" s="17" t="e">
        <f>#REF!</f>
        <v>#REF!</v>
      </c>
      <c r="AV56" s="17" t="e">
        <f>#REF!</f>
        <v>#REF!</v>
      </c>
      <c r="AW56" s="17" t="e">
        <f>#REF!</f>
        <v>#REF!</v>
      </c>
      <c r="AX56" s="17" t="e">
        <f>#REF!</f>
        <v>#REF!</v>
      </c>
      <c r="AY56" s="17" t="e">
        <f>#REF!</f>
        <v>#REF!</v>
      </c>
      <c r="AZ56" s="17" t="e">
        <f>#REF!</f>
        <v>#REF!</v>
      </c>
      <c r="BA56" s="17" t="e">
        <f>#REF!</f>
        <v>#REF!</v>
      </c>
      <c r="BB56" s="17" t="e">
        <f>#REF!</f>
        <v>#REF!</v>
      </c>
      <c r="BC56" s="17" t="e">
        <f>#REF!</f>
        <v>#REF!</v>
      </c>
      <c r="BD56" s="17" t="e">
        <f>#REF!</f>
        <v>#REF!</v>
      </c>
      <c r="BE56" s="17" t="e">
        <f>#REF!</f>
        <v>#REF!</v>
      </c>
      <c r="BF56" s="17" t="e">
        <f>#REF!</f>
        <v>#REF!</v>
      </c>
      <c r="BG56" s="17" t="e">
        <f>#REF!</f>
        <v>#REF!</v>
      </c>
      <c r="BH56" s="17" t="e">
        <f>#REF!</f>
        <v>#REF!</v>
      </c>
      <c r="BI56" s="17" t="e">
        <f>#REF!</f>
        <v>#REF!</v>
      </c>
      <c r="BL56" s="7" t="e">
        <f>SUM(BN56:CG56)</f>
        <v>#REF!</v>
      </c>
      <c r="BM56" s="27" t="e">
        <f>(IF(AN56=$AP$6,0,IF(AO56=0,BL56,BK55)))</f>
        <v>#REF!</v>
      </c>
      <c r="BN56" s="7" t="e">
        <f>IF(AP56=0,0,1)</f>
        <v>#REF!</v>
      </c>
      <c r="BO56" s="7" t="e">
        <f t="shared" ref="BO56" si="377">IF(AQ56=0,0,1)</f>
        <v>#REF!</v>
      </c>
      <c r="BP56" s="7" t="e">
        <f t="shared" ref="BP56" si="378">IF(AR56=0,0,1)</f>
        <v>#REF!</v>
      </c>
      <c r="BQ56" s="7" t="e">
        <f t="shared" ref="BQ56" si="379">IF(AS56=0,0,1)</f>
        <v>#REF!</v>
      </c>
      <c r="BR56" s="7" t="e">
        <f t="shared" ref="BR56" si="380">IF(AT56=0,0,1)</f>
        <v>#REF!</v>
      </c>
      <c r="BS56" s="7" t="e">
        <f t="shared" ref="BS56" si="381">IF(AU56=0,0,1)</f>
        <v>#REF!</v>
      </c>
      <c r="BT56" s="7" t="e">
        <f t="shared" ref="BT56" si="382">IF(AV56=0,0,1)</f>
        <v>#REF!</v>
      </c>
      <c r="BU56" s="7" t="e">
        <f t="shared" ref="BU56" si="383">IF(AW56=0,0,1)</f>
        <v>#REF!</v>
      </c>
      <c r="BV56" s="7" t="e">
        <f t="shared" ref="BV56" si="384">IF(AX56=0,0,1)</f>
        <v>#REF!</v>
      </c>
      <c r="BW56" s="7" t="e">
        <f t="shared" ref="BW56" si="385">IF(AY56=0,0,1)</f>
        <v>#REF!</v>
      </c>
      <c r="BX56" s="7" t="e">
        <f t="shared" ref="BX56" si="386">IF(AZ56=0,0,1)</f>
        <v>#REF!</v>
      </c>
      <c r="BY56" s="7" t="e">
        <f t="shared" ref="BY56" si="387">IF(BA56=0,0,1)</f>
        <v>#REF!</v>
      </c>
      <c r="BZ56" s="7" t="e">
        <f t="shared" ref="BZ56" si="388">IF(BB56=0,0,1)</f>
        <v>#REF!</v>
      </c>
      <c r="CA56" s="7" t="e">
        <f t="shared" ref="CA56" si="389">IF(BC56=0,0,1)</f>
        <v>#REF!</v>
      </c>
      <c r="CB56" s="7" t="e">
        <f t="shared" ref="CB56" si="390">IF(BD56=0,0,1)</f>
        <v>#REF!</v>
      </c>
      <c r="CC56" s="7" t="e">
        <f t="shared" ref="CC56" si="391">IF(BE56=0,0,1)</f>
        <v>#REF!</v>
      </c>
      <c r="CD56" s="7" t="e">
        <f t="shared" ref="CD56" si="392">IF(BF56=0,0,1)</f>
        <v>#REF!</v>
      </c>
      <c r="CE56" s="7" t="e">
        <f t="shared" ref="CE56" si="393">IF(BG56=0,0,1)</f>
        <v>#REF!</v>
      </c>
      <c r="CF56" s="7" t="e">
        <f t="shared" ref="CF56" si="394">IF(BH56=0,0,1)</f>
        <v>#REF!</v>
      </c>
      <c r="CG56" s="7" t="e">
        <f t="shared" ref="CG56" si="395">IF(BI56=0,0,1)</f>
        <v>#REF!</v>
      </c>
    </row>
    <row r="57" spans="1:85" x14ac:dyDescent="0.25">
      <c r="C57" t="e">
        <f>IF((#REF!)="x",'Parametry soutěží'!$D$8,"")</f>
        <v>#REF!</v>
      </c>
      <c r="P57" s="7">
        <v>43</v>
      </c>
      <c r="Q57" t="e">
        <f t="shared" si="319"/>
        <v>#REF!</v>
      </c>
      <c r="R57" t="e">
        <f t="shared" si="43"/>
        <v>#REF!</v>
      </c>
      <c r="T57" t="e">
        <f t="shared" si="44"/>
        <v>#REF!</v>
      </c>
      <c r="V57" t="e">
        <f t="shared" si="316"/>
        <v>#REF!</v>
      </c>
      <c r="W57" t="e">
        <f t="shared" si="317"/>
        <v>#REF!</v>
      </c>
      <c r="Y57" t="e">
        <f t="shared" si="318"/>
        <v>#REF!</v>
      </c>
      <c r="AC57" s="9"/>
      <c r="AD57" t="e">
        <f t="shared" si="257"/>
        <v>#REF!</v>
      </c>
      <c r="AF57" t="e">
        <f t="shared" si="257"/>
        <v>#REF!</v>
      </c>
      <c r="AG57" t="e">
        <f t="shared" si="257"/>
        <v>#REF!</v>
      </c>
      <c r="AI57" t="e">
        <f t="shared" si="257"/>
        <v>#REF!</v>
      </c>
    </row>
    <row r="58" spans="1:85" x14ac:dyDescent="0.25">
      <c r="C58" t="e">
        <f>IF((#REF!)="x",'Parametry soutěží'!E8,"")</f>
        <v>#REF!</v>
      </c>
      <c r="M58" s="17" t="e">
        <f>IF(C62="",0,1)</f>
        <v>#REF!</v>
      </c>
      <c r="N58" t="e">
        <f>SUM($M$44:M58)</f>
        <v>#REF!</v>
      </c>
      <c r="P58" s="7">
        <v>44</v>
      </c>
      <c r="Q58" t="e">
        <f t="shared" si="319"/>
        <v>#REF!</v>
      </c>
      <c r="R58" t="e">
        <f t="shared" si="43"/>
        <v>#REF!</v>
      </c>
      <c r="T58" t="e">
        <f t="shared" si="44"/>
        <v>#REF!</v>
      </c>
      <c r="V58" t="e">
        <f t="shared" si="316"/>
        <v>#REF!</v>
      </c>
      <c r="W58" t="e">
        <f t="shared" si="317"/>
        <v>#REF!</v>
      </c>
      <c r="Y58" t="e">
        <f t="shared" si="318"/>
        <v>#REF!</v>
      </c>
      <c r="AC58" s="9"/>
      <c r="AD58" t="e">
        <f t="shared" si="257"/>
        <v>#REF!</v>
      </c>
      <c r="AF58" t="e">
        <f t="shared" si="257"/>
        <v>#REF!</v>
      </c>
      <c r="AG58" t="e">
        <f t="shared" si="257"/>
        <v>#REF!</v>
      </c>
      <c r="AI58" t="e">
        <f t="shared" si="257"/>
        <v>#REF!</v>
      </c>
    </row>
    <row r="59" spans="1:85" x14ac:dyDescent="0.25">
      <c r="C59" t="e">
        <f>IF((#REF!)="x",#REF!,"")</f>
        <v>#REF!</v>
      </c>
      <c r="P59" s="7">
        <v>45</v>
      </c>
      <c r="Q59" t="e">
        <f t="shared" si="319"/>
        <v>#REF!</v>
      </c>
      <c r="R59" t="e">
        <f t="shared" si="43"/>
        <v>#REF!</v>
      </c>
      <c r="T59" t="e">
        <f t="shared" si="44"/>
        <v>#REF!</v>
      </c>
      <c r="V59" t="e">
        <f t="shared" si="316"/>
        <v>#REF!</v>
      </c>
      <c r="W59" t="e">
        <f t="shared" si="317"/>
        <v>#REF!</v>
      </c>
      <c r="Y59" t="e">
        <f t="shared" si="318"/>
        <v>#REF!</v>
      </c>
      <c r="AC59" s="9"/>
      <c r="AD59" t="e">
        <f t="shared" si="257"/>
        <v>#REF!</v>
      </c>
      <c r="AF59" t="e">
        <f t="shared" si="257"/>
        <v>#REF!</v>
      </c>
      <c r="AG59" t="e">
        <f t="shared" si="257"/>
        <v>#REF!</v>
      </c>
      <c r="AI59" t="e">
        <f t="shared" si="257"/>
        <v>#REF!</v>
      </c>
    </row>
    <row r="60" spans="1:85" x14ac:dyDescent="0.25">
      <c r="C60" t="e">
        <f>IF(C56="","",(IF(H60="",(IF((#REF!)="x",(IF(#REF!=0,"",CONCATENATE((#REF!)," ",#REF!," ",#REF!))),"")),CONCATENATE(H60,", ",(IF((#REF!)="x",(IF(#REF!=0,"",CONCATENATE((#REF!)," ",#REF!," ",#REF!)))))))))</f>
        <v>#REF!</v>
      </c>
      <c r="H60" s="32" t="e">
        <f>IF(#REF!="x","",IF(#REF!="x",IF(#REF!="x",(IF(#REF!="x",'Parametry soutěží'!$L$116,'Parametry soutěží'!$J$116)),""),""))</f>
        <v>#REF!</v>
      </c>
      <c r="P60" s="7">
        <v>46</v>
      </c>
      <c r="Q60" t="e">
        <f t="shared" si="319"/>
        <v>#REF!</v>
      </c>
      <c r="R60" t="e">
        <f t="shared" si="43"/>
        <v>#REF!</v>
      </c>
      <c r="T60" t="e">
        <f t="shared" si="44"/>
        <v>#REF!</v>
      </c>
      <c r="V60" t="e">
        <f t="shared" si="316"/>
        <v>#REF!</v>
      </c>
      <c r="W60" t="e">
        <f t="shared" si="317"/>
        <v>#REF!</v>
      </c>
      <c r="Y60" t="e">
        <f t="shared" si="318"/>
        <v>#REF!</v>
      </c>
      <c r="AC60" s="9"/>
      <c r="AD60" t="e">
        <f t="shared" si="257"/>
        <v>#REF!</v>
      </c>
      <c r="AF60" t="e">
        <f t="shared" si="257"/>
        <v>#REF!</v>
      </c>
      <c r="AG60" t="e">
        <f t="shared" si="257"/>
        <v>#REF!</v>
      </c>
      <c r="AI60" t="e">
        <f t="shared" si="257"/>
        <v>#REF!</v>
      </c>
      <c r="AN60" s="25" t="e">
        <f>#REF!</f>
        <v>#REF!</v>
      </c>
      <c r="AO60" s="17" t="e">
        <f>#REF!</f>
        <v>#REF!</v>
      </c>
      <c r="AP60" s="17" t="e">
        <f>#REF!</f>
        <v>#REF!</v>
      </c>
      <c r="AQ60" s="17" t="e">
        <f>#REF!</f>
        <v>#REF!</v>
      </c>
      <c r="AR60" s="17" t="e">
        <f>#REF!</f>
        <v>#REF!</v>
      </c>
      <c r="AS60" s="17" t="e">
        <f>#REF!</f>
        <v>#REF!</v>
      </c>
      <c r="AT60" s="17" t="e">
        <f>#REF!</f>
        <v>#REF!</v>
      </c>
      <c r="AU60" s="17" t="e">
        <f>#REF!</f>
        <v>#REF!</v>
      </c>
      <c r="AV60" s="17" t="e">
        <f>#REF!</f>
        <v>#REF!</v>
      </c>
      <c r="AW60" s="17" t="e">
        <f>#REF!</f>
        <v>#REF!</v>
      </c>
      <c r="AX60" s="17" t="e">
        <f>#REF!</f>
        <v>#REF!</v>
      </c>
      <c r="AY60" s="17" t="e">
        <f>#REF!</f>
        <v>#REF!</v>
      </c>
      <c r="AZ60" s="17" t="e">
        <f>#REF!</f>
        <v>#REF!</v>
      </c>
      <c r="BA60" s="17" t="e">
        <f>#REF!</f>
        <v>#REF!</v>
      </c>
      <c r="BB60" s="17" t="e">
        <f>#REF!</f>
        <v>#REF!</v>
      </c>
      <c r="BC60" s="17" t="e">
        <f>#REF!</f>
        <v>#REF!</v>
      </c>
      <c r="BD60" s="17" t="e">
        <f>#REF!</f>
        <v>#REF!</v>
      </c>
      <c r="BE60" s="17" t="e">
        <f>#REF!</f>
        <v>#REF!</v>
      </c>
      <c r="BF60" s="17" t="e">
        <f>#REF!</f>
        <v>#REF!</v>
      </c>
      <c r="BG60" s="17" t="e">
        <f>#REF!</f>
        <v>#REF!</v>
      </c>
      <c r="BH60" s="17" t="e">
        <f>#REF!</f>
        <v>#REF!</v>
      </c>
      <c r="BI60" s="17" t="e">
        <f>#REF!</f>
        <v>#REF!</v>
      </c>
      <c r="BK60" s="7" t="e">
        <f>SUM(BN60:CG60)</f>
        <v>#REF!</v>
      </c>
      <c r="BM60" s="28" t="e">
        <f>IF(BM61=0,0,BM61)</f>
        <v>#REF!</v>
      </c>
      <c r="BN60" s="17" t="e">
        <f>IF(AP60="",0,1)</f>
        <v>#REF!</v>
      </c>
      <c r="BO60" s="17" t="e">
        <f t="shared" ref="BO60" si="396">IF(AQ60="",0,1)</f>
        <v>#REF!</v>
      </c>
      <c r="BP60" s="17" t="e">
        <f t="shared" ref="BP60" si="397">IF(AR60="",0,1)</f>
        <v>#REF!</v>
      </c>
      <c r="BQ60" s="17" t="e">
        <f t="shared" ref="BQ60" si="398">IF(AS60="",0,1)</f>
        <v>#REF!</v>
      </c>
      <c r="BR60" s="17" t="e">
        <f t="shared" ref="BR60" si="399">IF(AT60="",0,1)</f>
        <v>#REF!</v>
      </c>
      <c r="BS60" s="17" t="e">
        <f t="shared" ref="BS60" si="400">IF(AU60="",0,1)</f>
        <v>#REF!</v>
      </c>
      <c r="BT60" s="17" t="e">
        <f t="shared" ref="BT60" si="401">IF(AV60="",0,1)</f>
        <v>#REF!</v>
      </c>
      <c r="BU60" s="17" t="e">
        <f t="shared" ref="BU60" si="402">IF(AW60="",0,1)</f>
        <v>#REF!</v>
      </c>
      <c r="BV60" s="17" t="e">
        <f t="shared" ref="BV60" si="403">IF(AX60="",0,1)</f>
        <v>#REF!</v>
      </c>
      <c r="BW60" s="17" t="e">
        <f t="shared" ref="BW60" si="404">IF(AY60="",0,1)</f>
        <v>#REF!</v>
      </c>
      <c r="BX60" s="17" t="e">
        <f t="shared" ref="BX60" si="405">IF(AZ60="",0,1)</f>
        <v>#REF!</v>
      </c>
      <c r="BY60" s="17" t="e">
        <f t="shared" ref="BY60" si="406">IF(BA60="",0,1)</f>
        <v>#REF!</v>
      </c>
      <c r="BZ60" s="17" t="e">
        <f t="shared" ref="BZ60" si="407">IF(BB60="",0,1)</f>
        <v>#REF!</v>
      </c>
      <c r="CA60" s="17" t="e">
        <f t="shared" ref="CA60" si="408">IF(BC60="",0,1)</f>
        <v>#REF!</v>
      </c>
      <c r="CB60" s="17" t="e">
        <f t="shared" ref="CB60" si="409">IF(BD60="",0,1)</f>
        <v>#REF!</v>
      </c>
      <c r="CC60" s="17" t="e">
        <f t="shared" ref="CC60" si="410">IF(BE60="",0,1)</f>
        <v>#REF!</v>
      </c>
      <c r="CD60" s="17" t="e">
        <f t="shared" ref="CD60" si="411">IF(BF60="",0,1)</f>
        <v>#REF!</v>
      </c>
      <c r="CE60" s="17" t="e">
        <f t="shared" ref="CE60" si="412">IF(BG60="",0,1)</f>
        <v>#REF!</v>
      </c>
      <c r="CF60" s="17" t="e">
        <f t="shared" ref="CF60" si="413">IF(BH60="",0,1)</f>
        <v>#REF!</v>
      </c>
      <c r="CG60" s="17" t="e">
        <f t="shared" ref="CG60" si="414">IF(BI60="",0,1)</f>
        <v>#REF!</v>
      </c>
    </row>
    <row r="61" spans="1:85" x14ac:dyDescent="0.25">
      <c r="C61" t="e">
        <f>IF(C62="","","  ")</f>
        <v>#REF!</v>
      </c>
      <c r="P61" s="7">
        <v>47</v>
      </c>
      <c r="Q61" t="e">
        <f t="shared" si="319"/>
        <v>#REF!</v>
      </c>
      <c r="R61" t="e">
        <f t="shared" si="43"/>
        <v>#REF!</v>
      </c>
      <c r="T61" t="e">
        <f t="shared" si="44"/>
        <v>#REF!</v>
      </c>
      <c r="V61" t="e">
        <f t="shared" si="316"/>
        <v>#REF!</v>
      </c>
      <c r="W61" t="e">
        <f t="shared" si="317"/>
        <v>#REF!</v>
      </c>
      <c r="Y61" t="e">
        <f t="shared" si="318"/>
        <v>#REF!</v>
      </c>
      <c r="AC61" s="9"/>
      <c r="AD61" t="e">
        <f t="shared" si="257"/>
        <v>#REF!</v>
      </c>
      <c r="AF61" t="e">
        <f t="shared" si="257"/>
        <v>#REF!</v>
      </c>
      <c r="AG61" t="e">
        <f t="shared" si="257"/>
        <v>#REF!</v>
      </c>
      <c r="AI61" t="e">
        <f t="shared" si="257"/>
        <v>#REF!</v>
      </c>
      <c r="AN61" s="25" t="e">
        <f>#REF!</f>
        <v>#REF!</v>
      </c>
      <c r="AO61" s="17" t="e">
        <f>#REF!</f>
        <v>#REF!</v>
      </c>
      <c r="AP61" s="17" t="e">
        <f>#REF!</f>
        <v>#REF!</v>
      </c>
      <c r="AQ61" s="17" t="e">
        <f>#REF!</f>
        <v>#REF!</v>
      </c>
      <c r="AR61" s="17" t="e">
        <f>#REF!</f>
        <v>#REF!</v>
      </c>
      <c r="AS61" s="17" t="e">
        <f>#REF!</f>
        <v>#REF!</v>
      </c>
      <c r="AT61" s="17" t="e">
        <f>#REF!</f>
        <v>#REF!</v>
      </c>
      <c r="AU61" s="17" t="e">
        <f>#REF!</f>
        <v>#REF!</v>
      </c>
      <c r="AV61" s="17" t="e">
        <f>#REF!</f>
        <v>#REF!</v>
      </c>
      <c r="AW61" s="17" t="e">
        <f>#REF!</f>
        <v>#REF!</v>
      </c>
      <c r="AX61" s="17" t="e">
        <f>#REF!</f>
        <v>#REF!</v>
      </c>
      <c r="AY61" s="17" t="e">
        <f>#REF!</f>
        <v>#REF!</v>
      </c>
      <c r="AZ61" s="17" t="e">
        <f>#REF!</f>
        <v>#REF!</v>
      </c>
      <c r="BA61" s="17" t="e">
        <f>#REF!</f>
        <v>#REF!</v>
      </c>
      <c r="BB61" s="17" t="e">
        <f>#REF!</f>
        <v>#REF!</v>
      </c>
      <c r="BC61" s="17" t="e">
        <f>#REF!</f>
        <v>#REF!</v>
      </c>
      <c r="BD61" s="17" t="e">
        <f>#REF!</f>
        <v>#REF!</v>
      </c>
      <c r="BE61" s="17" t="e">
        <f>#REF!</f>
        <v>#REF!</v>
      </c>
      <c r="BF61" s="17" t="e">
        <f>#REF!</f>
        <v>#REF!</v>
      </c>
      <c r="BG61" s="17" t="e">
        <f>#REF!</f>
        <v>#REF!</v>
      </c>
      <c r="BH61" s="17" t="e">
        <f>#REF!</f>
        <v>#REF!</v>
      </c>
      <c r="BI61" s="17" t="e">
        <f>#REF!</f>
        <v>#REF!</v>
      </c>
      <c r="BL61" s="7" t="e">
        <f>SUM(BN61:CG61)</f>
        <v>#REF!</v>
      </c>
      <c r="BM61" s="27" t="e">
        <f>(IF(AN61=$AP$6,0,IF(AO61=0,BL61,BK60)))</f>
        <v>#REF!</v>
      </c>
      <c r="BN61" s="7" t="e">
        <f>IF(AP61=0,0,1)</f>
        <v>#REF!</v>
      </c>
      <c r="BO61" s="7" t="e">
        <f t="shared" ref="BO61" si="415">IF(AQ61=0,0,1)</f>
        <v>#REF!</v>
      </c>
      <c r="BP61" s="7" t="e">
        <f t="shared" ref="BP61" si="416">IF(AR61=0,0,1)</f>
        <v>#REF!</v>
      </c>
      <c r="BQ61" s="7" t="e">
        <f t="shared" ref="BQ61" si="417">IF(AS61=0,0,1)</f>
        <v>#REF!</v>
      </c>
      <c r="BR61" s="7" t="e">
        <f t="shared" ref="BR61" si="418">IF(AT61=0,0,1)</f>
        <v>#REF!</v>
      </c>
      <c r="BS61" s="7" t="e">
        <f t="shared" ref="BS61" si="419">IF(AU61=0,0,1)</f>
        <v>#REF!</v>
      </c>
      <c r="BT61" s="7" t="e">
        <f t="shared" ref="BT61" si="420">IF(AV61=0,0,1)</f>
        <v>#REF!</v>
      </c>
      <c r="BU61" s="7" t="e">
        <f t="shared" ref="BU61" si="421">IF(AW61=0,0,1)</f>
        <v>#REF!</v>
      </c>
      <c r="BV61" s="7" t="e">
        <f t="shared" ref="BV61" si="422">IF(AX61=0,0,1)</f>
        <v>#REF!</v>
      </c>
      <c r="BW61" s="7" t="e">
        <f t="shared" ref="BW61" si="423">IF(AY61=0,0,1)</f>
        <v>#REF!</v>
      </c>
      <c r="BX61" s="7" t="e">
        <f t="shared" ref="BX61" si="424">IF(AZ61=0,0,1)</f>
        <v>#REF!</v>
      </c>
      <c r="BY61" s="7" t="e">
        <f t="shared" ref="BY61" si="425">IF(BA61=0,0,1)</f>
        <v>#REF!</v>
      </c>
      <c r="BZ61" s="7" t="e">
        <f t="shared" ref="BZ61" si="426">IF(BB61=0,0,1)</f>
        <v>#REF!</v>
      </c>
      <c r="CA61" s="7" t="e">
        <f t="shared" ref="CA61" si="427">IF(BC61=0,0,1)</f>
        <v>#REF!</v>
      </c>
      <c r="CB61" s="7" t="e">
        <f t="shared" ref="CB61" si="428">IF(BD61=0,0,1)</f>
        <v>#REF!</v>
      </c>
      <c r="CC61" s="7" t="e">
        <f t="shared" ref="CC61" si="429">IF(BE61=0,0,1)</f>
        <v>#REF!</v>
      </c>
      <c r="CD61" s="7" t="e">
        <f t="shared" ref="CD61" si="430">IF(BF61=0,0,1)</f>
        <v>#REF!</v>
      </c>
      <c r="CE61" s="7" t="e">
        <f t="shared" ref="CE61" si="431">IF(BG61=0,0,1)</f>
        <v>#REF!</v>
      </c>
      <c r="CF61" s="7" t="e">
        <f t="shared" ref="CF61" si="432">IF(BH61=0,0,1)</f>
        <v>#REF!</v>
      </c>
      <c r="CG61" s="7" t="e">
        <f t="shared" ref="CG61" si="433">IF(BI61=0,0,1)</f>
        <v>#REF!</v>
      </c>
    </row>
    <row r="62" spans="1:85" x14ac:dyDescent="0.25">
      <c r="A62" t="e">
        <f>IF(N58=1,('Parametry soutěží'!$B$82),"")</f>
        <v>#REF!</v>
      </c>
      <c r="C62" t="e">
        <f>IF((#REF!)="x",CONCATENATE(#REF!,#REF!),"")</f>
        <v>#REF!</v>
      </c>
      <c r="P62" s="7">
        <v>48</v>
      </c>
      <c r="Q62" t="e">
        <f t="shared" si="319"/>
        <v>#REF!</v>
      </c>
      <c r="R62" t="e">
        <f t="shared" si="43"/>
        <v>#REF!</v>
      </c>
      <c r="T62" t="e">
        <f t="shared" si="44"/>
        <v>#REF!</v>
      </c>
      <c r="V62" t="e">
        <f>IF(R62=200,0,INDEX($C$15:$C$201,$R62))</f>
        <v>#REF!</v>
      </c>
      <c r="W62" t="e">
        <f t="shared" si="317"/>
        <v>#REF!</v>
      </c>
      <c r="Y62" t="e">
        <f t="shared" si="318"/>
        <v>#REF!</v>
      </c>
      <c r="AC62" s="9"/>
      <c r="AD62" t="e">
        <f t="shared" si="257"/>
        <v>#REF!</v>
      </c>
      <c r="AF62" t="e">
        <f t="shared" si="257"/>
        <v>#REF!</v>
      </c>
      <c r="AG62" t="e">
        <f t="shared" si="257"/>
        <v>#REF!</v>
      </c>
      <c r="AI62" t="e">
        <f t="shared" si="257"/>
        <v>#REF!</v>
      </c>
    </row>
    <row r="63" spans="1:85" x14ac:dyDescent="0.25">
      <c r="C63" t="e">
        <f>IF((#REF!)="x",'Parametry soutěží'!$D$9,"")</f>
        <v>#REF!</v>
      </c>
      <c r="P63" s="7">
        <v>49</v>
      </c>
      <c r="Q63" t="e">
        <f t="shared" si="319"/>
        <v>#REF!</v>
      </c>
      <c r="R63" t="e">
        <f t="shared" si="43"/>
        <v>#REF!</v>
      </c>
      <c r="T63" t="e">
        <f t="shared" si="44"/>
        <v>#REF!</v>
      </c>
      <c r="V63" t="e">
        <f t="shared" si="316"/>
        <v>#REF!</v>
      </c>
      <c r="W63" t="e">
        <f t="shared" si="317"/>
        <v>#REF!</v>
      </c>
      <c r="Y63" t="e">
        <f t="shared" si="318"/>
        <v>#REF!</v>
      </c>
      <c r="AC63" s="9"/>
      <c r="AD63" t="e">
        <f t="shared" si="257"/>
        <v>#REF!</v>
      </c>
      <c r="AF63" t="e">
        <f t="shared" si="257"/>
        <v>#REF!</v>
      </c>
      <c r="AG63" t="e">
        <f t="shared" si="257"/>
        <v>#REF!</v>
      </c>
      <c r="AI63" t="e">
        <f t="shared" si="257"/>
        <v>#REF!</v>
      </c>
    </row>
    <row r="64" spans="1:85" x14ac:dyDescent="0.25">
      <c r="C64" t="e">
        <f>IF((#REF!)="x",'Parametry soutěží'!E9,"")</f>
        <v>#REF!</v>
      </c>
      <c r="M64" s="17" t="e">
        <f>IF(C68="",0,1)</f>
        <v>#REF!</v>
      </c>
      <c r="N64" t="e">
        <f>SUM($M$44:M64)</f>
        <v>#REF!</v>
      </c>
      <c r="P64" s="7">
        <v>50</v>
      </c>
      <c r="Q64" t="e">
        <f t="shared" si="319"/>
        <v>#REF!</v>
      </c>
      <c r="R64" t="e">
        <f t="shared" si="43"/>
        <v>#REF!</v>
      </c>
      <c r="T64" t="e">
        <f t="shared" si="44"/>
        <v>#REF!</v>
      </c>
      <c r="V64" t="e">
        <f t="shared" si="316"/>
        <v>#REF!</v>
      </c>
      <c r="W64" t="e">
        <f t="shared" si="317"/>
        <v>#REF!</v>
      </c>
      <c r="Y64" t="e">
        <f t="shared" si="318"/>
        <v>#REF!</v>
      </c>
      <c r="AC64" s="9"/>
      <c r="AD64" t="e">
        <f t="shared" si="257"/>
        <v>#REF!</v>
      </c>
      <c r="AF64" t="e">
        <f t="shared" si="257"/>
        <v>#REF!</v>
      </c>
      <c r="AG64" t="e">
        <f t="shared" si="257"/>
        <v>#REF!</v>
      </c>
      <c r="AI64" t="e">
        <f t="shared" si="257"/>
        <v>#REF!</v>
      </c>
    </row>
    <row r="65" spans="1:85" x14ac:dyDescent="0.25">
      <c r="C65" t="e">
        <f>IF((#REF!)="x",#REF!,"")</f>
        <v>#REF!</v>
      </c>
      <c r="P65" s="7">
        <v>51</v>
      </c>
      <c r="Q65" t="e">
        <f t="shared" si="319"/>
        <v>#REF!</v>
      </c>
      <c r="R65" t="e">
        <f t="shared" si="43"/>
        <v>#REF!</v>
      </c>
      <c r="T65" t="e">
        <f t="shared" si="44"/>
        <v>#REF!</v>
      </c>
      <c r="V65" t="e">
        <f>IF(R65=200,0,INDEX($C$15:$C$201,$R65))</f>
        <v>#REF!</v>
      </c>
      <c r="W65" t="e">
        <f t="shared" si="317"/>
        <v>#REF!</v>
      </c>
      <c r="Y65" t="e">
        <f t="shared" si="318"/>
        <v>#REF!</v>
      </c>
      <c r="AC65" s="9"/>
      <c r="AD65" t="e">
        <f t="shared" si="257"/>
        <v>#REF!</v>
      </c>
      <c r="AF65" t="e">
        <f t="shared" si="257"/>
        <v>#REF!</v>
      </c>
      <c r="AG65" t="e">
        <f t="shared" si="257"/>
        <v>#REF!</v>
      </c>
      <c r="AI65" t="e">
        <f t="shared" si="257"/>
        <v>#REF!</v>
      </c>
      <c r="AN65" s="25" t="e">
        <f>#REF!</f>
        <v>#REF!</v>
      </c>
      <c r="AO65" s="17" t="e">
        <f>#REF!</f>
        <v>#REF!</v>
      </c>
      <c r="AP65" s="17" t="e">
        <f>#REF!</f>
        <v>#REF!</v>
      </c>
      <c r="AQ65" s="17" t="e">
        <f>#REF!</f>
        <v>#REF!</v>
      </c>
      <c r="AR65" s="17" t="e">
        <f>#REF!</f>
        <v>#REF!</v>
      </c>
      <c r="AS65" s="17" t="e">
        <f>#REF!</f>
        <v>#REF!</v>
      </c>
      <c r="AT65" s="17" t="e">
        <f>#REF!</f>
        <v>#REF!</v>
      </c>
      <c r="AU65" s="17" t="e">
        <f>#REF!</f>
        <v>#REF!</v>
      </c>
      <c r="AV65" s="17" t="e">
        <f>#REF!</f>
        <v>#REF!</v>
      </c>
      <c r="AW65" s="17" t="e">
        <f>#REF!</f>
        <v>#REF!</v>
      </c>
      <c r="AX65" s="17" t="e">
        <f>#REF!</f>
        <v>#REF!</v>
      </c>
      <c r="AY65" s="17" t="e">
        <f>#REF!</f>
        <v>#REF!</v>
      </c>
      <c r="AZ65" s="17" t="e">
        <f>#REF!</f>
        <v>#REF!</v>
      </c>
      <c r="BA65" s="17" t="e">
        <f>#REF!</f>
        <v>#REF!</v>
      </c>
      <c r="BB65" s="17" t="e">
        <f>#REF!</f>
        <v>#REF!</v>
      </c>
      <c r="BC65" s="17" t="e">
        <f>#REF!</f>
        <v>#REF!</v>
      </c>
      <c r="BD65" s="17" t="e">
        <f>#REF!</f>
        <v>#REF!</v>
      </c>
      <c r="BE65" s="17" t="e">
        <f>#REF!</f>
        <v>#REF!</v>
      </c>
      <c r="BF65" s="17" t="e">
        <f>#REF!</f>
        <v>#REF!</v>
      </c>
      <c r="BG65" s="17" t="e">
        <f>#REF!</f>
        <v>#REF!</v>
      </c>
      <c r="BH65" s="17" t="e">
        <f>#REF!</f>
        <v>#REF!</v>
      </c>
      <c r="BI65" s="17" t="e">
        <f>#REF!</f>
        <v>#REF!</v>
      </c>
      <c r="BK65" s="7" t="e">
        <f>SUM(BN65:CG65)</f>
        <v>#REF!</v>
      </c>
      <c r="BM65" s="28" t="e">
        <f>IF(BM66=0,0,BM66)</f>
        <v>#REF!</v>
      </c>
      <c r="BN65" s="17" t="e">
        <f>IF(AP65="",0,1)</f>
        <v>#REF!</v>
      </c>
      <c r="BO65" s="17" t="e">
        <f t="shared" ref="BO65" si="434">IF(AQ65="",0,1)</f>
        <v>#REF!</v>
      </c>
      <c r="BP65" s="17" t="e">
        <f t="shared" ref="BP65" si="435">IF(AR65="",0,1)</f>
        <v>#REF!</v>
      </c>
      <c r="BQ65" s="17" t="e">
        <f t="shared" ref="BQ65" si="436">IF(AS65="",0,1)</f>
        <v>#REF!</v>
      </c>
      <c r="BR65" s="17" t="e">
        <f t="shared" ref="BR65" si="437">IF(AT65="",0,1)</f>
        <v>#REF!</v>
      </c>
      <c r="BS65" s="17" t="e">
        <f t="shared" ref="BS65" si="438">IF(AU65="",0,1)</f>
        <v>#REF!</v>
      </c>
      <c r="BT65" s="17" t="e">
        <f t="shared" ref="BT65" si="439">IF(AV65="",0,1)</f>
        <v>#REF!</v>
      </c>
      <c r="BU65" s="17" t="e">
        <f t="shared" ref="BU65" si="440">IF(AW65="",0,1)</f>
        <v>#REF!</v>
      </c>
      <c r="BV65" s="17" t="e">
        <f t="shared" ref="BV65" si="441">IF(AX65="",0,1)</f>
        <v>#REF!</v>
      </c>
      <c r="BW65" s="17" t="e">
        <f t="shared" ref="BW65" si="442">IF(AY65="",0,1)</f>
        <v>#REF!</v>
      </c>
      <c r="BX65" s="17" t="e">
        <f t="shared" ref="BX65" si="443">IF(AZ65="",0,1)</f>
        <v>#REF!</v>
      </c>
      <c r="BY65" s="17" t="e">
        <f t="shared" ref="BY65" si="444">IF(BA65="",0,1)</f>
        <v>#REF!</v>
      </c>
      <c r="BZ65" s="17" t="e">
        <f t="shared" ref="BZ65" si="445">IF(BB65="",0,1)</f>
        <v>#REF!</v>
      </c>
      <c r="CA65" s="17" t="e">
        <f t="shared" ref="CA65" si="446">IF(BC65="",0,1)</f>
        <v>#REF!</v>
      </c>
      <c r="CB65" s="17" t="e">
        <f t="shared" ref="CB65" si="447">IF(BD65="",0,1)</f>
        <v>#REF!</v>
      </c>
      <c r="CC65" s="17" t="e">
        <f t="shared" ref="CC65" si="448">IF(BE65="",0,1)</f>
        <v>#REF!</v>
      </c>
      <c r="CD65" s="17" t="e">
        <f t="shared" ref="CD65" si="449">IF(BF65="",0,1)</f>
        <v>#REF!</v>
      </c>
      <c r="CE65" s="17" t="e">
        <f t="shared" ref="CE65" si="450">IF(BG65="",0,1)</f>
        <v>#REF!</v>
      </c>
      <c r="CF65" s="17" t="e">
        <f t="shared" ref="CF65" si="451">IF(BH65="",0,1)</f>
        <v>#REF!</v>
      </c>
      <c r="CG65" s="17" t="e">
        <f t="shared" ref="CG65" si="452">IF(BI65="",0,1)</f>
        <v>#REF!</v>
      </c>
    </row>
    <row r="66" spans="1:85" x14ac:dyDescent="0.25">
      <c r="C66" t="e">
        <f>IF(C62="","",(IF(H66="",(IF((#REF!)="x",(IF(#REF!=0,"",CONCATENATE((#REF!)," ",#REF!," ",#REF!))),"")),CONCATENATE(H66,", ",(IF((#REF!)="x",(IF(#REF!=0,"",CONCATENATE((#REF!)," ",#REF!," ",#REF!)))))))))</f>
        <v>#REF!</v>
      </c>
      <c r="H66" s="32" t="e">
        <f>IF(#REF!="x","",IF(#REF!="x",IF(#REF!="x",(IF(#REF!="x",'Parametry soutěží'!$L$116,'Parametry soutěží'!$J$116)),""),""))</f>
        <v>#REF!</v>
      </c>
      <c r="P66" s="7">
        <v>52</v>
      </c>
      <c r="Q66" t="e">
        <f t="shared" si="319"/>
        <v>#REF!</v>
      </c>
      <c r="R66" t="e">
        <f t="shared" si="43"/>
        <v>#REF!</v>
      </c>
      <c r="T66" t="e">
        <f t="shared" si="44"/>
        <v>#REF!</v>
      </c>
      <c r="V66" t="e">
        <f>IF(R66=200,0,INDEX($C$15:$C$201,$R66))</f>
        <v>#REF!</v>
      </c>
      <c r="W66" t="e">
        <f t="shared" si="317"/>
        <v>#REF!</v>
      </c>
      <c r="Y66" t="e">
        <f t="shared" si="318"/>
        <v>#REF!</v>
      </c>
      <c r="AC66" s="9"/>
      <c r="AD66" t="e">
        <f t="shared" si="257"/>
        <v>#REF!</v>
      </c>
      <c r="AF66" t="e">
        <f t="shared" si="257"/>
        <v>#REF!</v>
      </c>
      <c r="AG66" t="e">
        <f t="shared" si="257"/>
        <v>#REF!</v>
      </c>
      <c r="AI66" t="e">
        <f t="shared" si="257"/>
        <v>#REF!</v>
      </c>
      <c r="AN66" s="25" t="e">
        <f>#REF!</f>
        <v>#REF!</v>
      </c>
      <c r="AO66" s="17" t="e">
        <f>#REF!</f>
        <v>#REF!</v>
      </c>
      <c r="AP66" s="17" t="e">
        <f>#REF!</f>
        <v>#REF!</v>
      </c>
      <c r="AQ66" s="17" t="e">
        <f>#REF!</f>
        <v>#REF!</v>
      </c>
      <c r="AR66" s="17" t="e">
        <f>#REF!</f>
        <v>#REF!</v>
      </c>
      <c r="AS66" s="17" t="e">
        <f>#REF!</f>
        <v>#REF!</v>
      </c>
      <c r="AT66" s="17" t="e">
        <f>#REF!</f>
        <v>#REF!</v>
      </c>
      <c r="AU66" s="17" t="e">
        <f>#REF!</f>
        <v>#REF!</v>
      </c>
      <c r="AV66" s="17" t="e">
        <f>#REF!</f>
        <v>#REF!</v>
      </c>
      <c r="AW66" s="17" t="e">
        <f>#REF!</f>
        <v>#REF!</v>
      </c>
      <c r="AX66" s="17" t="e">
        <f>#REF!</f>
        <v>#REF!</v>
      </c>
      <c r="AY66" s="17" t="e">
        <f>#REF!</f>
        <v>#REF!</v>
      </c>
      <c r="AZ66" s="17" t="e">
        <f>#REF!</f>
        <v>#REF!</v>
      </c>
      <c r="BA66" s="17" t="e">
        <f>#REF!</f>
        <v>#REF!</v>
      </c>
      <c r="BB66" s="17" t="e">
        <f>#REF!</f>
        <v>#REF!</v>
      </c>
      <c r="BC66" s="17" t="e">
        <f>#REF!</f>
        <v>#REF!</v>
      </c>
      <c r="BD66" s="17" t="e">
        <f>#REF!</f>
        <v>#REF!</v>
      </c>
      <c r="BE66" s="17" t="e">
        <f>#REF!</f>
        <v>#REF!</v>
      </c>
      <c r="BF66" s="17" t="e">
        <f>#REF!</f>
        <v>#REF!</v>
      </c>
      <c r="BG66" s="17" t="e">
        <f>#REF!</f>
        <v>#REF!</v>
      </c>
      <c r="BH66" s="17" t="e">
        <f>#REF!</f>
        <v>#REF!</v>
      </c>
      <c r="BI66" s="17" t="e">
        <f>#REF!</f>
        <v>#REF!</v>
      </c>
      <c r="BL66" s="7" t="e">
        <f>SUM(BN66:CG66)</f>
        <v>#REF!</v>
      </c>
      <c r="BM66" s="27" t="e">
        <f>(IF(AN66=$AP$6,0,IF(AO66=0,BL66,BK65)))</f>
        <v>#REF!</v>
      </c>
      <c r="BN66" s="7" t="e">
        <f>IF(AP66=0,0,1)</f>
        <v>#REF!</v>
      </c>
      <c r="BO66" s="7" t="e">
        <f t="shared" ref="BO66" si="453">IF(AQ66=0,0,1)</f>
        <v>#REF!</v>
      </c>
      <c r="BP66" s="7" t="e">
        <f t="shared" ref="BP66" si="454">IF(AR66=0,0,1)</f>
        <v>#REF!</v>
      </c>
      <c r="BQ66" s="7" t="e">
        <f t="shared" ref="BQ66" si="455">IF(AS66=0,0,1)</f>
        <v>#REF!</v>
      </c>
      <c r="BR66" s="7" t="e">
        <f t="shared" ref="BR66" si="456">IF(AT66=0,0,1)</f>
        <v>#REF!</v>
      </c>
      <c r="BS66" s="7" t="e">
        <f t="shared" ref="BS66" si="457">IF(AU66=0,0,1)</f>
        <v>#REF!</v>
      </c>
      <c r="BT66" s="7" t="e">
        <f t="shared" ref="BT66" si="458">IF(AV66=0,0,1)</f>
        <v>#REF!</v>
      </c>
      <c r="BU66" s="7" t="e">
        <f t="shared" ref="BU66" si="459">IF(AW66=0,0,1)</f>
        <v>#REF!</v>
      </c>
      <c r="BV66" s="7" t="e">
        <f t="shared" ref="BV66" si="460">IF(AX66=0,0,1)</f>
        <v>#REF!</v>
      </c>
      <c r="BW66" s="7" t="e">
        <f t="shared" ref="BW66" si="461">IF(AY66=0,0,1)</f>
        <v>#REF!</v>
      </c>
      <c r="BX66" s="7" t="e">
        <f t="shared" ref="BX66" si="462">IF(AZ66=0,0,1)</f>
        <v>#REF!</v>
      </c>
      <c r="BY66" s="7" t="e">
        <f t="shared" ref="BY66" si="463">IF(BA66=0,0,1)</f>
        <v>#REF!</v>
      </c>
      <c r="BZ66" s="7" t="e">
        <f t="shared" ref="BZ66" si="464">IF(BB66=0,0,1)</f>
        <v>#REF!</v>
      </c>
      <c r="CA66" s="7" t="e">
        <f t="shared" ref="CA66" si="465">IF(BC66=0,0,1)</f>
        <v>#REF!</v>
      </c>
      <c r="CB66" s="7" t="e">
        <f t="shared" ref="CB66" si="466">IF(BD66=0,0,1)</f>
        <v>#REF!</v>
      </c>
      <c r="CC66" s="7" t="e">
        <f t="shared" ref="CC66" si="467">IF(BE66=0,0,1)</f>
        <v>#REF!</v>
      </c>
      <c r="CD66" s="7" t="e">
        <f t="shared" ref="CD66" si="468">IF(BF66=0,0,1)</f>
        <v>#REF!</v>
      </c>
      <c r="CE66" s="7" t="e">
        <f t="shared" ref="CE66" si="469">IF(BG66=0,0,1)</f>
        <v>#REF!</v>
      </c>
      <c r="CF66" s="7" t="e">
        <f t="shared" ref="CF66" si="470">IF(BH66=0,0,1)</f>
        <v>#REF!</v>
      </c>
      <c r="CG66" s="7" t="e">
        <f t="shared" ref="CG66" si="471">IF(BI66=0,0,1)</f>
        <v>#REF!</v>
      </c>
    </row>
    <row r="67" spans="1:85" x14ac:dyDescent="0.25">
      <c r="C67" t="e">
        <f>IF(C68="","","  ")</f>
        <v>#REF!</v>
      </c>
      <c r="P67" s="7">
        <v>53</v>
      </c>
      <c r="Q67" t="e">
        <f t="shared" si="319"/>
        <v>#REF!</v>
      </c>
      <c r="R67" t="e">
        <f t="shared" si="43"/>
        <v>#REF!</v>
      </c>
      <c r="T67" t="e">
        <f t="shared" si="44"/>
        <v>#REF!</v>
      </c>
      <c r="V67" t="e">
        <f t="shared" si="316"/>
        <v>#REF!</v>
      </c>
      <c r="W67" t="e">
        <f t="shared" si="317"/>
        <v>#REF!</v>
      </c>
      <c r="Y67" t="e">
        <f t="shared" si="318"/>
        <v>#REF!</v>
      </c>
      <c r="AC67" s="9"/>
      <c r="AD67" t="e">
        <f>IF(T67=0,"",T67)</f>
        <v>#REF!</v>
      </c>
      <c r="AF67" t="e">
        <f t="shared" si="257"/>
        <v>#REF!</v>
      </c>
      <c r="AG67" t="e">
        <f t="shared" si="257"/>
        <v>#REF!</v>
      </c>
      <c r="AI67" t="e">
        <f t="shared" si="257"/>
        <v>#REF!</v>
      </c>
    </row>
    <row r="68" spans="1:85" x14ac:dyDescent="0.25">
      <c r="A68" t="e">
        <f>IF(N64=1,('Parametry soutěží'!$B$82),"")</f>
        <v>#REF!</v>
      </c>
      <c r="C68" t="e">
        <f>IF((#REF!)="x",CONCATENATE(#REF!,#REF!),"")</f>
        <v>#REF!</v>
      </c>
      <c r="P68" s="7">
        <v>54</v>
      </c>
      <c r="Q68" t="e">
        <f t="shared" si="319"/>
        <v>#REF!</v>
      </c>
      <c r="R68" t="e">
        <f t="shared" si="43"/>
        <v>#REF!</v>
      </c>
      <c r="T68" t="e">
        <f t="shared" si="44"/>
        <v>#REF!</v>
      </c>
      <c r="V68" t="e">
        <f t="shared" si="316"/>
        <v>#REF!</v>
      </c>
      <c r="W68" t="e">
        <f t="shared" si="317"/>
        <v>#REF!</v>
      </c>
      <c r="Y68" t="e">
        <f t="shared" si="318"/>
        <v>#REF!</v>
      </c>
      <c r="AC68" s="9"/>
      <c r="AD68" t="e">
        <f t="shared" si="257"/>
        <v>#REF!</v>
      </c>
      <c r="AF68" t="e">
        <f t="shared" si="257"/>
        <v>#REF!</v>
      </c>
      <c r="AG68" t="e">
        <f t="shared" si="257"/>
        <v>#REF!</v>
      </c>
      <c r="AI68" t="e">
        <f t="shared" si="257"/>
        <v>#REF!</v>
      </c>
    </row>
    <row r="69" spans="1:85" x14ac:dyDescent="0.25">
      <c r="C69" t="e">
        <f>IF((#REF!)="x",'Parametry soutěží'!$D$10,"")</f>
        <v>#REF!</v>
      </c>
      <c r="P69" s="7">
        <v>55</v>
      </c>
      <c r="Q69" t="e">
        <f t="shared" si="319"/>
        <v>#REF!</v>
      </c>
      <c r="R69" t="e">
        <f t="shared" si="43"/>
        <v>#REF!</v>
      </c>
      <c r="T69" t="e">
        <f t="shared" si="44"/>
        <v>#REF!</v>
      </c>
      <c r="V69" t="e">
        <f t="shared" si="316"/>
        <v>#REF!</v>
      </c>
      <c r="W69" t="e">
        <f t="shared" si="317"/>
        <v>#REF!</v>
      </c>
      <c r="Y69" t="e">
        <f t="shared" si="318"/>
        <v>#REF!</v>
      </c>
      <c r="AC69" s="9"/>
      <c r="AD69" t="e">
        <f t="shared" si="257"/>
        <v>#REF!</v>
      </c>
      <c r="AF69" t="e">
        <f t="shared" si="257"/>
        <v>#REF!</v>
      </c>
      <c r="AG69" t="e">
        <f t="shared" si="257"/>
        <v>#REF!</v>
      </c>
      <c r="AI69" t="e">
        <f t="shared" si="257"/>
        <v>#REF!</v>
      </c>
    </row>
    <row r="70" spans="1:85" x14ac:dyDescent="0.25">
      <c r="C70" t="e">
        <f>IF((#REF!)="x",'Parametry soutěží'!E10,"")</f>
        <v>#REF!</v>
      </c>
      <c r="M70" s="17" t="e">
        <f>IF(C74="",0,1)</f>
        <v>#REF!</v>
      </c>
      <c r="N70" t="e">
        <f>SUM($M$44:M70)</f>
        <v>#REF!</v>
      </c>
      <c r="P70" s="7">
        <v>56</v>
      </c>
      <c r="Q70" t="e">
        <f t="shared" si="319"/>
        <v>#REF!</v>
      </c>
      <c r="R70" t="e">
        <f t="shared" si="43"/>
        <v>#REF!</v>
      </c>
      <c r="T70" t="e">
        <f t="shared" si="44"/>
        <v>#REF!</v>
      </c>
      <c r="V70" t="e">
        <f t="shared" si="316"/>
        <v>#REF!</v>
      </c>
      <c r="W70" t="e">
        <f t="shared" si="317"/>
        <v>#REF!</v>
      </c>
      <c r="Y70" t="e">
        <f t="shared" si="318"/>
        <v>#REF!</v>
      </c>
      <c r="AC70" s="9"/>
      <c r="AD70" t="e">
        <f t="shared" si="257"/>
        <v>#REF!</v>
      </c>
      <c r="AF70" t="e">
        <f t="shared" si="257"/>
        <v>#REF!</v>
      </c>
      <c r="AG70" t="e">
        <f t="shared" si="257"/>
        <v>#REF!</v>
      </c>
      <c r="AI70" t="e">
        <f t="shared" si="257"/>
        <v>#REF!</v>
      </c>
      <c r="AN70" s="25" t="e">
        <f>#REF!</f>
        <v>#REF!</v>
      </c>
      <c r="AO70" s="17" t="e">
        <f>#REF!</f>
        <v>#REF!</v>
      </c>
      <c r="AP70" s="17" t="e">
        <f>#REF!</f>
        <v>#REF!</v>
      </c>
      <c r="AQ70" s="17" t="e">
        <f>#REF!</f>
        <v>#REF!</v>
      </c>
      <c r="AR70" s="17" t="e">
        <f>#REF!</f>
        <v>#REF!</v>
      </c>
      <c r="AS70" s="17" t="e">
        <f>#REF!</f>
        <v>#REF!</v>
      </c>
      <c r="AT70" s="17" t="e">
        <f>#REF!</f>
        <v>#REF!</v>
      </c>
      <c r="AU70" s="17" t="e">
        <f>#REF!</f>
        <v>#REF!</v>
      </c>
      <c r="AV70" s="17" t="e">
        <f>#REF!</f>
        <v>#REF!</v>
      </c>
      <c r="AW70" s="17" t="e">
        <f>#REF!</f>
        <v>#REF!</v>
      </c>
      <c r="AX70" s="17" t="e">
        <f>#REF!</f>
        <v>#REF!</v>
      </c>
      <c r="AY70" s="17" t="e">
        <f>#REF!</f>
        <v>#REF!</v>
      </c>
      <c r="AZ70" s="17" t="e">
        <f>#REF!</f>
        <v>#REF!</v>
      </c>
      <c r="BA70" s="17" t="e">
        <f>#REF!</f>
        <v>#REF!</v>
      </c>
      <c r="BB70" s="17" t="e">
        <f>#REF!</f>
        <v>#REF!</v>
      </c>
      <c r="BC70" s="17" t="e">
        <f>#REF!</f>
        <v>#REF!</v>
      </c>
      <c r="BD70" s="17" t="e">
        <f>#REF!</f>
        <v>#REF!</v>
      </c>
      <c r="BE70" s="17" t="e">
        <f>#REF!</f>
        <v>#REF!</v>
      </c>
      <c r="BF70" s="17" t="e">
        <f>#REF!</f>
        <v>#REF!</v>
      </c>
      <c r="BG70" s="17" t="e">
        <f>#REF!</f>
        <v>#REF!</v>
      </c>
      <c r="BH70" s="17" t="e">
        <f>#REF!</f>
        <v>#REF!</v>
      </c>
      <c r="BI70" s="17" t="e">
        <f>#REF!</f>
        <v>#REF!</v>
      </c>
      <c r="BK70" s="7" t="e">
        <f>SUM(BN70:CG70)</f>
        <v>#REF!</v>
      </c>
      <c r="BM70" s="28" t="e">
        <f>IF(BM71=0,0,BM71)</f>
        <v>#REF!</v>
      </c>
      <c r="BN70" s="17" t="e">
        <f>IF(AP70="",0,1)</f>
        <v>#REF!</v>
      </c>
      <c r="BO70" s="17" t="e">
        <f t="shared" ref="BO70" si="472">IF(AQ70="",0,1)</f>
        <v>#REF!</v>
      </c>
      <c r="BP70" s="17" t="e">
        <f t="shared" ref="BP70" si="473">IF(AR70="",0,1)</f>
        <v>#REF!</v>
      </c>
      <c r="BQ70" s="17" t="e">
        <f t="shared" ref="BQ70" si="474">IF(AS70="",0,1)</f>
        <v>#REF!</v>
      </c>
      <c r="BR70" s="17" t="e">
        <f t="shared" ref="BR70" si="475">IF(AT70="",0,1)</f>
        <v>#REF!</v>
      </c>
      <c r="BS70" s="17" t="e">
        <f t="shared" ref="BS70" si="476">IF(AU70="",0,1)</f>
        <v>#REF!</v>
      </c>
      <c r="BT70" s="17" t="e">
        <f t="shared" ref="BT70" si="477">IF(AV70="",0,1)</f>
        <v>#REF!</v>
      </c>
      <c r="BU70" s="17" t="e">
        <f t="shared" ref="BU70" si="478">IF(AW70="",0,1)</f>
        <v>#REF!</v>
      </c>
      <c r="BV70" s="17" t="e">
        <f t="shared" ref="BV70" si="479">IF(AX70="",0,1)</f>
        <v>#REF!</v>
      </c>
      <c r="BW70" s="17" t="e">
        <f t="shared" ref="BW70" si="480">IF(AY70="",0,1)</f>
        <v>#REF!</v>
      </c>
      <c r="BX70" s="17" t="e">
        <f t="shared" ref="BX70" si="481">IF(AZ70="",0,1)</f>
        <v>#REF!</v>
      </c>
      <c r="BY70" s="17" t="e">
        <f t="shared" ref="BY70" si="482">IF(BA70="",0,1)</f>
        <v>#REF!</v>
      </c>
      <c r="BZ70" s="17" t="e">
        <f t="shared" ref="BZ70" si="483">IF(BB70="",0,1)</f>
        <v>#REF!</v>
      </c>
      <c r="CA70" s="17" t="e">
        <f t="shared" ref="CA70" si="484">IF(BC70="",0,1)</f>
        <v>#REF!</v>
      </c>
      <c r="CB70" s="17" t="e">
        <f t="shared" ref="CB70" si="485">IF(BD70="",0,1)</f>
        <v>#REF!</v>
      </c>
      <c r="CC70" s="17" t="e">
        <f t="shared" ref="CC70" si="486">IF(BE70="",0,1)</f>
        <v>#REF!</v>
      </c>
      <c r="CD70" s="17" t="e">
        <f t="shared" ref="CD70" si="487">IF(BF70="",0,1)</f>
        <v>#REF!</v>
      </c>
      <c r="CE70" s="17" t="e">
        <f t="shared" ref="CE70" si="488">IF(BG70="",0,1)</f>
        <v>#REF!</v>
      </c>
      <c r="CF70" s="17" t="e">
        <f t="shared" ref="CF70" si="489">IF(BH70="",0,1)</f>
        <v>#REF!</v>
      </c>
      <c r="CG70" s="17" t="e">
        <f t="shared" ref="CG70" si="490">IF(BI70="",0,1)</f>
        <v>#REF!</v>
      </c>
    </row>
    <row r="71" spans="1:85" x14ac:dyDescent="0.25">
      <c r="C71" t="e">
        <f>IF((#REF!)="x",#REF!,"")</f>
        <v>#REF!</v>
      </c>
      <c r="H71" s="32"/>
      <c r="P71" s="7">
        <v>57</v>
      </c>
      <c r="Q71" t="e">
        <f t="shared" si="319"/>
        <v>#REF!</v>
      </c>
      <c r="R71" t="e">
        <f t="shared" si="43"/>
        <v>#REF!</v>
      </c>
      <c r="T71" t="e">
        <f t="shared" si="44"/>
        <v>#REF!</v>
      </c>
      <c r="V71" t="e">
        <f t="shared" si="316"/>
        <v>#REF!</v>
      </c>
      <c r="W71" t="e">
        <f t="shared" si="317"/>
        <v>#REF!</v>
      </c>
      <c r="Y71" t="e">
        <f t="shared" si="318"/>
        <v>#REF!</v>
      </c>
      <c r="AC71" s="9"/>
      <c r="AD71" t="e">
        <f t="shared" si="257"/>
        <v>#REF!</v>
      </c>
      <c r="AF71" t="e">
        <f t="shared" si="257"/>
        <v>#REF!</v>
      </c>
      <c r="AG71" t="e">
        <f t="shared" si="257"/>
        <v>#REF!</v>
      </c>
      <c r="AI71" t="e">
        <f t="shared" si="257"/>
        <v>#REF!</v>
      </c>
      <c r="AN71" s="25" t="e">
        <f>#REF!</f>
        <v>#REF!</v>
      </c>
      <c r="AO71" s="17" t="e">
        <f>#REF!</f>
        <v>#REF!</v>
      </c>
      <c r="AP71" s="17" t="e">
        <f>#REF!</f>
        <v>#REF!</v>
      </c>
      <c r="AQ71" s="17" t="e">
        <f>#REF!</f>
        <v>#REF!</v>
      </c>
      <c r="AR71" s="17" t="e">
        <f>#REF!</f>
        <v>#REF!</v>
      </c>
      <c r="AS71" s="17" t="e">
        <f>#REF!</f>
        <v>#REF!</v>
      </c>
      <c r="AT71" s="17" t="e">
        <f>#REF!</f>
        <v>#REF!</v>
      </c>
      <c r="AU71" s="17" t="e">
        <f>#REF!</f>
        <v>#REF!</v>
      </c>
      <c r="AV71" s="17" t="e">
        <f>#REF!</f>
        <v>#REF!</v>
      </c>
      <c r="AW71" s="17" t="e">
        <f>#REF!</f>
        <v>#REF!</v>
      </c>
      <c r="AX71" s="17" t="e">
        <f>#REF!</f>
        <v>#REF!</v>
      </c>
      <c r="AY71" s="17" t="e">
        <f>#REF!</f>
        <v>#REF!</v>
      </c>
      <c r="AZ71" s="17" t="e">
        <f>#REF!</f>
        <v>#REF!</v>
      </c>
      <c r="BA71" s="17" t="e">
        <f>#REF!</f>
        <v>#REF!</v>
      </c>
      <c r="BB71" s="17" t="e">
        <f>#REF!</f>
        <v>#REF!</v>
      </c>
      <c r="BC71" s="17" t="e">
        <f>#REF!</f>
        <v>#REF!</v>
      </c>
      <c r="BD71" s="17" t="e">
        <f>#REF!</f>
        <v>#REF!</v>
      </c>
      <c r="BE71" s="17" t="e">
        <f>#REF!</f>
        <v>#REF!</v>
      </c>
      <c r="BF71" s="17" t="e">
        <f>#REF!</f>
        <v>#REF!</v>
      </c>
      <c r="BG71" s="17" t="e">
        <f>#REF!</f>
        <v>#REF!</v>
      </c>
      <c r="BH71" s="17" t="e">
        <f>#REF!</f>
        <v>#REF!</v>
      </c>
      <c r="BI71" s="17" t="e">
        <f>#REF!</f>
        <v>#REF!</v>
      </c>
      <c r="BL71" s="7" t="e">
        <f>SUM(BN71:CG71)</f>
        <v>#REF!</v>
      </c>
      <c r="BM71" s="27" t="e">
        <f>(IF(AN71=$AP$6,0,IF(AO71=0,BL71,BK70)))</f>
        <v>#REF!</v>
      </c>
      <c r="BN71" s="7" t="e">
        <f>IF(AP71=0,0,1)</f>
        <v>#REF!</v>
      </c>
      <c r="BO71" s="7" t="e">
        <f t="shared" ref="BO71" si="491">IF(AQ71=0,0,1)</f>
        <v>#REF!</v>
      </c>
      <c r="BP71" s="7" t="e">
        <f t="shared" ref="BP71" si="492">IF(AR71=0,0,1)</f>
        <v>#REF!</v>
      </c>
      <c r="BQ71" s="7" t="e">
        <f t="shared" ref="BQ71" si="493">IF(AS71=0,0,1)</f>
        <v>#REF!</v>
      </c>
      <c r="BR71" s="7" t="e">
        <f t="shared" ref="BR71" si="494">IF(AT71=0,0,1)</f>
        <v>#REF!</v>
      </c>
      <c r="BS71" s="7" t="e">
        <f t="shared" ref="BS71" si="495">IF(AU71=0,0,1)</f>
        <v>#REF!</v>
      </c>
      <c r="BT71" s="7" t="e">
        <f t="shared" ref="BT71" si="496">IF(AV71=0,0,1)</f>
        <v>#REF!</v>
      </c>
      <c r="BU71" s="7" t="e">
        <f t="shared" ref="BU71" si="497">IF(AW71=0,0,1)</f>
        <v>#REF!</v>
      </c>
      <c r="BV71" s="7" t="e">
        <f t="shared" ref="BV71" si="498">IF(AX71=0,0,1)</f>
        <v>#REF!</v>
      </c>
      <c r="BW71" s="7" t="e">
        <f t="shared" ref="BW71" si="499">IF(AY71=0,0,1)</f>
        <v>#REF!</v>
      </c>
      <c r="BX71" s="7" t="e">
        <f t="shared" ref="BX71" si="500">IF(AZ71=0,0,1)</f>
        <v>#REF!</v>
      </c>
      <c r="BY71" s="7" t="e">
        <f t="shared" ref="BY71" si="501">IF(BA71=0,0,1)</f>
        <v>#REF!</v>
      </c>
      <c r="BZ71" s="7" t="e">
        <f t="shared" ref="BZ71" si="502">IF(BB71=0,0,1)</f>
        <v>#REF!</v>
      </c>
      <c r="CA71" s="7" t="e">
        <f t="shared" ref="CA71" si="503">IF(BC71=0,0,1)</f>
        <v>#REF!</v>
      </c>
      <c r="CB71" s="7" t="e">
        <f t="shared" ref="CB71" si="504">IF(BD71=0,0,1)</f>
        <v>#REF!</v>
      </c>
      <c r="CC71" s="7" t="e">
        <f t="shared" ref="CC71" si="505">IF(BE71=0,0,1)</f>
        <v>#REF!</v>
      </c>
      <c r="CD71" s="7" t="e">
        <f t="shared" ref="CD71" si="506">IF(BF71=0,0,1)</f>
        <v>#REF!</v>
      </c>
      <c r="CE71" s="7" t="e">
        <f t="shared" ref="CE71" si="507">IF(BG71=0,0,1)</f>
        <v>#REF!</v>
      </c>
      <c r="CF71" s="7" t="e">
        <f t="shared" ref="CF71" si="508">IF(BH71=0,0,1)</f>
        <v>#REF!</v>
      </c>
      <c r="CG71" s="7" t="e">
        <f t="shared" ref="CG71" si="509">IF(BI71=0,0,1)</f>
        <v>#REF!</v>
      </c>
    </row>
    <row r="72" spans="1:85" x14ac:dyDescent="0.25">
      <c r="C72" t="e">
        <f>IF(C68="","",(IF(H72="",(IF((#REF!)="x",(IF(#REF!=0,"",CONCATENATE((#REF!)," ",#REF!," ",#REF!))),"")),CONCATENATE(H72,", ",(IF((#REF!)="x",(IF(#REF!=0,"",CONCATENATE((#REF!)," ",#REF!," ",#REF!)))))))))</f>
        <v>#REF!</v>
      </c>
      <c r="H72" s="32" t="e">
        <f>IF(#REF!="x","",IF(#REF!="x",IF(#REF!="x",(IF(#REF!="x",'Parametry soutěží'!$L$116,'Parametry soutěží'!$J$116)),""),""))</f>
        <v>#REF!</v>
      </c>
      <c r="P72" s="7">
        <v>58</v>
      </c>
      <c r="Q72" t="e">
        <f t="shared" si="319"/>
        <v>#REF!</v>
      </c>
      <c r="R72" t="e">
        <f t="shared" si="43"/>
        <v>#REF!</v>
      </c>
      <c r="T72" t="e">
        <f t="shared" si="44"/>
        <v>#REF!</v>
      </c>
      <c r="V72" t="e">
        <f t="shared" si="316"/>
        <v>#REF!</v>
      </c>
      <c r="W72" t="e">
        <f t="shared" si="317"/>
        <v>#REF!</v>
      </c>
      <c r="Y72" t="e">
        <f t="shared" si="318"/>
        <v>#REF!</v>
      </c>
      <c r="AC72" s="9"/>
      <c r="AD72" t="e">
        <f t="shared" si="257"/>
        <v>#REF!</v>
      </c>
      <c r="AF72" t="e">
        <f t="shared" si="257"/>
        <v>#REF!</v>
      </c>
      <c r="AG72" t="e">
        <f t="shared" si="257"/>
        <v>#REF!</v>
      </c>
      <c r="AI72" t="e">
        <f t="shared" si="257"/>
        <v>#REF!</v>
      </c>
    </row>
    <row r="73" spans="1:85" x14ac:dyDescent="0.25">
      <c r="C73" t="e">
        <f>IF(C74="","","  ")</f>
        <v>#REF!</v>
      </c>
      <c r="P73" s="7">
        <v>59</v>
      </c>
      <c r="Q73" t="e">
        <f t="shared" si="319"/>
        <v>#REF!</v>
      </c>
      <c r="R73" t="e">
        <f t="shared" si="43"/>
        <v>#REF!</v>
      </c>
      <c r="T73" t="e">
        <f t="shared" si="44"/>
        <v>#REF!</v>
      </c>
      <c r="V73" t="e">
        <f t="shared" si="316"/>
        <v>#REF!</v>
      </c>
      <c r="W73" t="e">
        <f t="shared" si="317"/>
        <v>#REF!</v>
      </c>
      <c r="Y73" t="e">
        <f t="shared" si="318"/>
        <v>#REF!</v>
      </c>
      <c r="AC73" s="9"/>
      <c r="AD73" t="e">
        <f t="shared" si="257"/>
        <v>#REF!</v>
      </c>
      <c r="AF73" t="e">
        <f t="shared" si="257"/>
        <v>#REF!</v>
      </c>
      <c r="AG73" t="e">
        <f t="shared" si="257"/>
        <v>#REF!</v>
      </c>
      <c r="AI73" t="e">
        <f t="shared" si="257"/>
        <v>#REF!</v>
      </c>
    </row>
    <row r="74" spans="1:85" x14ac:dyDescent="0.25">
      <c r="A74" t="e">
        <f>IF(N70=1,('Parametry soutěží'!$B$82),"")</f>
        <v>#REF!</v>
      </c>
      <c r="C74" t="e">
        <f>IF((#REF!)="x",CONCATENATE(#REF!,#REF!),"")</f>
        <v>#REF!</v>
      </c>
      <c r="J74" t="e">
        <f>IF((#REF!)="x",#REF!,"")</f>
        <v>#REF!</v>
      </c>
      <c r="P74" s="7">
        <v>60</v>
      </c>
      <c r="Q74" t="e">
        <f t="shared" si="319"/>
        <v>#REF!</v>
      </c>
      <c r="R74" t="e">
        <f t="shared" si="43"/>
        <v>#REF!</v>
      </c>
      <c r="T74" t="e">
        <f t="shared" si="44"/>
        <v>#REF!</v>
      </c>
      <c r="V74" t="e">
        <f t="shared" si="316"/>
        <v>#REF!</v>
      </c>
      <c r="W74" t="e">
        <f t="shared" si="317"/>
        <v>#REF!</v>
      </c>
      <c r="Y74" t="e">
        <f t="shared" si="318"/>
        <v>#REF!</v>
      </c>
      <c r="AC74" s="9"/>
      <c r="AD74" t="e">
        <f t="shared" si="257"/>
        <v>#REF!</v>
      </c>
      <c r="AF74" t="e">
        <f t="shared" si="257"/>
        <v>#REF!</v>
      </c>
    </row>
    <row r="75" spans="1:85" x14ac:dyDescent="0.25">
      <c r="C75" t="e">
        <f>IF((#REF!)="x",'Parametry soutěží'!$D$11,"")</f>
        <v>#REF!</v>
      </c>
      <c r="P75" s="7">
        <v>61</v>
      </c>
      <c r="Q75" t="e">
        <f t="shared" si="319"/>
        <v>#REF!</v>
      </c>
      <c r="R75" t="e">
        <f t="shared" si="43"/>
        <v>#REF!</v>
      </c>
      <c r="T75" t="e">
        <f t="shared" si="44"/>
        <v>#REF!</v>
      </c>
      <c r="V75" t="e">
        <f t="shared" si="316"/>
        <v>#REF!</v>
      </c>
      <c r="W75" t="e">
        <f t="shared" si="317"/>
        <v>#REF!</v>
      </c>
      <c r="Y75" t="e">
        <f t="shared" si="318"/>
        <v>#REF!</v>
      </c>
      <c r="AC75" s="9"/>
      <c r="AD75" t="e">
        <f t="shared" si="257"/>
        <v>#REF!</v>
      </c>
      <c r="AF75" t="e">
        <f t="shared" si="257"/>
        <v>#REF!</v>
      </c>
      <c r="AG75" t="e">
        <f t="shared" si="257"/>
        <v>#REF!</v>
      </c>
      <c r="AI75" t="e">
        <f t="shared" si="257"/>
        <v>#REF!</v>
      </c>
      <c r="AN75" s="25" t="e">
        <f>#REF!</f>
        <v>#REF!</v>
      </c>
      <c r="AO75" s="17" t="e">
        <f>#REF!</f>
        <v>#REF!</v>
      </c>
      <c r="AP75" s="17" t="e">
        <f>#REF!</f>
        <v>#REF!</v>
      </c>
      <c r="AQ75" s="17" t="e">
        <f>#REF!</f>
        <v>#REF!</v>
      </c>
      <c r="AR75" s="17" t="e">
        <f>#REF!</f>
        <v>#REF!</v>
      </c>
      <c r="AS75" s="17" t="e">
        <f>#REF!</f>
        <v>#REF!</v>
      </c>
      <c r="AT75" s="17" t="e">
        <f>#REF!</f>
        <v>#REF!</v>
      </c>
      <c r="AU75" s="17" t="e">
        <f>#REF!</f>
        <v>#REF!</v>
      </c>
      <c r="AV75" s="17" t="e">
        <f>#REF!</f>
        <v>#REF!</v>
      </c>
      <c r="AW75" s="17" t="e">
        <f>#REF!</f>
        <v>#REF!</v>
      </c>
      <c r="AX75" s="17" t="e">
        <f>#REF!</f>
        <v>#REF!</v>
      </c>
      <c r="AY75" s="17" t="e">
        <f>#REF!</f>
        <v>#REF!</v>
      </c>
      <c r="AZ75" s="17" t="e">
        <f>#REF!</f>
        <v>#REF!</v>
      </c>
      <c r="BA75" s="17" t="e">
        <f>#REF!</f>
        <v>#REF!</v>
      </c>
      <c r="BB75" s="17" t="e">
        <f>#REF!</f>
        <v>#REF!</v>
      </c>
      <c r="BC75" s="17" t="e">
        <f>#REF!</f>
        <v>#REF!</v>
      </c>
      <c r="BD75" s="17" t="e">
        <f>#REF!</f>
        <v>#REF!</v>
      </c>
      <c r="BE75" s="17" t="e">
        <f>#REF!</f>
        <v>#REF!</v>
      </c>
      <c r="BF75" s="17" t="e">
        <f>#REF!</f>
        <v>#REF!</v>
      </c>
      <c r="BG75" s="17" t="e">
        <f>#REF!</f>
        <v>#REF!</v>
      </c>
      <c r="BH75" s="17" t="e">
        <f>#REF!</f>
        <v>#REF!</v>
      </c>
      <c r="BI75" s="17" t="e">
        <f>#REF!</f>
        <v>#REF!</v>
      </c>
      <c r="BK75" s="7" t="e">
        <f>SUM(BN75:CG75)</f>
        <v>#REF!</v>
      </c>
      <c r="BM75" s="28" t="e">
        <f>IF(BM76=0,0,BM76)</f>
        <v>#REF!</v>
      </c>
      <c r="BN75" s="17" t="e">
        <f>IF(AP75="",0,1)</f>
        <v>#REF!</v>
      </c>
      <c r="BO75" s="17" t="e">
        <f t="shared" ref="BO75" si="510">IF(AQ75="",0,1)</f>
        <v>#REF!</v>
      </c>
      <c r="BP75" s="17" t="e">
        <f t="shared" ref="BP75" si="511">IF(AR75="",0,1)</f>
        <v>#REF!</v>
      </c>
      <c r="BQ75" s="17" t="e">
        <f t="shared" ref="BQ75" si="512">IF(AS75="",0,1)</f>
        <v>#REF!</v>
      </c>
      <c r="BR75" s="17" t="e">
        <f t="shared" ref="BR75" si="513">IF(AT75="",0,1)</f>
        <v>#REF!</v>
      </c>
      <c r="BS75" s="17" t="e">
        <f t="shared" ref="BS75" si="514">IF(AU75="",0,1)</f>
        <v>#REF!</v>
      </c>
      <c r="BT75" s="17" t="e">
        <f t="shared" ref="BT75" si="515">IF(AV75="",0,1)</f>
        <v>#REF!</v>
      </c>
      <c r="BU75" s="17" t="e">
        <f t="shared" ref="BU75" si="516">IF(AW75="",0,1)</f>
        <v>#REF!</v>
      </c>
      <c r="BV75" s="17" t="e">
        <f t="shared" ref="BV75" si="517">IF(AX75="",0,1)</f>
        <v>#REF!</v>
      </c>
      <c r="BW75" s="17" t="e">
        <f t="shared" ref="BW75" si="518">IF(AY75="",0,1)</f>
        <v>#REF!</v>
      </c>
      <c r="BX75" s="17" t="e">
        <f t="shared" ref="BX75" si="519">IF(AZ75="",0,1)</f>
        <v>#REF!</v>
      </c>
      <c r="BY75" s="17" t="e">
        <f t="shared" ref="BY75" si="520">IF(BA75="",0,1)</f>
        <v>#REF!</v>
      </c>
      <c r="BZ75" s="17" t="e">
        <f t="shared" ref="BZ75" si="521">IF(BB75="",0,1)</f>
        <v>#REF!</v>
      </c>
      <c r="CA75" s="17" t="e">
        <f t="shared" ref="CA75" si="522">IF(BC75="",0,1)</f>
        <v>#REF!</v>
      </c>
      <c r="CB75" s="17" t="e">
        <f t="shared" ref="CB75" si="523">IF(BD75="",0,1)</f>
        <v>#REF!</v>
      </c>
      <c r="CC75" s="17" t="e">
        <f t="shared" ref="CC75" si="524">IF(BE75="",0,1)</f>
        <v>#REF!</v>
      </c>
      <c r="CD75" s="17" t="e">
        <f t="shared" ref="CD75" si="525">IF(BF75="",0,1)</f>
        <v>#REF!</v>
      </c>
      <c r="CE75" s="17" t="e">
        <f t="shared" ref="CE75" si="526">IF(BG75="",0,1)</f>
        <v>#REF!</v>
      </c>
      <c r="CF75" s="17" t="e">
        <f t="shared" ref="CF75" si="527">IF(BH75="",0,1)</f>
        <v>#REF!</v>
      </c>
      <c r="CG75" s="17" t="e">
        <f t="shared" ref="CG75" si="528">IF(BI75="",0,1)</f>
        <v>#REF!</v>
      </c>
    </row>
    <row r="76" spans="1:85" x14ac:dyDescent="0.25">
      <c r="C76" t="e">
        <f>IF((#REF!)="x",'Parametry soutěží'!E11,"")</f>
        <v>#REF!</v>
      </c>
      <c r="M76" s="17" t="e">
        <f>IF(C80="",0,1)</f>
        <v>#REF!</v>
      </c>
      <c r="N76" t="e">
        <f>SUM($M$44:M76)</f>
        <v>#REF!</v>
      </c>
      <c r="P76" s="7">
        <v>62</v>
      </c>
      <c r="Q76" t="e">
        <f t="shared" si="319"/>
        <v>#REF!</v>
      </c>
      <c r="R76" t="e">
        <f t="shared" si="43"/>
        <v>#REF!</v>
      </c>
      <c r="T76" t="e">
        <f t="shared" si="44"/>
        <v>#REF!</v>
      </c>
      <c r="V76" t="e">
        <f t="shared" si="316"/>
        <v>#REF!</v>
      </c>
      <c r="W76" t="e">
        <f t="shared" si="317"/>
        <v>#REF!</v>
      </c>
      <c r="Y76" t="e">
        <f t="shared" si="318"/>
        <v>#REF!</v>
      </c>
      <c r="AC76" s="9"/>
      <c r="AD76" t="e">
        <f t="shared" si="257"/>
        <v>#REF!</v>
      </c>
      <c r="AF76" t="e">
        <f t="shared" si="257"/>
        <v>#REF!</v>
      </c>
      <c r="AG76" t="e">
        <f t="shared" si="257"/>
        <v>#REF!</v>
      </c>
      <c r="AI76" t="e">
        <f t="shared" si="257"/>
        <v>#REF!</v>
      </c>
      <c r="AN76" s="25" t="e">
        <f>#REF!</f>
        <v>#REF!</v>
      </c>
      <c r="AO76" s="17" t="e">
        <f>#REF!</f>
        <v>#REF!</v>
      </c>
      <c r="AP76" s="17" t="e">
        <f>#REF!</f>
        <v>#REF!</v>
      </c>
      <c r="AQ76" s="17" t="e">
        <f>#REF!</f>
        <v>#REF!</v>
      </c>
      <c r="AR76" s="17" t="e">
        <f>#REF!</f>
        <v>#REF!</v>
      </c>
      <c r="AS76" s="17" t="e">
        <f>#REF!</f>
        <v>#REF!</v>
      </c>
      <c r="AT76" s="17" t="e">
        <f>#REF!</f>
        <v>#REF!</v>
      </c>
      <c r="AU76" s="17" t="e">
        <f>#REF!</f>
        <v>#REF!</v>
      </c>
      <c r="AV76" s="17" t="e">
        <f>#REF!</f>
        <v>#REF!</v>
      </c>
      <c r="AW76" s="17" t="e">
        <f>#REF!</f>
        <v>#REF!</v>
      </c>
      <c r="AX76" s="17" t="e">
        <f>#REF!</f>
        <v>#REF!</v>
      </c>
      <c r="AY76" s="17" t="e">
        <f>#REF!</f>
        <v>#REF!</v>
      </c>
      <c r="AZ76" s="17" t="e">
        <f>#REF!</f>
        <v>#REF!</v>
      </c>
      <c r="BA76" s="17" t="e">
        <f>#REF!</f>
        <v>#REF!</v>
      </c>
      <c r="BB76" s="17" t="e">
        <f>#REF!</f>
        <v>#REF!</v>
      </c>
      <c r="BC76" s="17" t="e">
        <f>#REF!</f>
        <v>#REF!</v>
      </c>
      <c r="BD76" s="17" t="e">
        <f>#REF!</f>
        <v>#REF!</v>
      </c>
      <c r="BE76" s="17" t="e">
        <f>#REF!</f>
        <v>#REF!</v>
      </c>
      <c r="BF76" s="17" t="e">
        <f>#REF!</f>
        <v>#REF!</v>
      </c>
      <c r="BG76" s="17" t="e">
        <f>#REF!</f>
        <v>#REF!</v>
      </c>
      <c r="BH76" s="17" t="e">
        <f>#REF!</f>
        <v>#REF!</v>
      </c>
      <c r="BI76" s="17" t="e">
        <f>#REF!</f>
        <v>#REF!</v>
      </c>
      <c r="BL76" s="7" t="e">
        <f>SUM(BN76:CG76)</f>
        <v>#REF!</v>
      </c>
      <c r="BM76" s="27" t="e">
        <f>(IF(AN76=$AP$6,0,IF(AO76=0,BL76,BK75)))</f>
        <v>#REF!</v>
      </c>
      <c r="BN76" s="7" t="e">
        <f>IF(AP76=0,0,1)</f>
        <v>#REF!</v>
      </c>
      <c r="BO76" s="7" t="e">
        <f t="shared" ref="BO76" si="529">IF(AQ76=0,0,1)</f>
        <v>#REF!</v>
      </c>
      <c r="BP76" s="7" t="e">
        <f t="shared" ref="BP76" si="530">IF(AR76=0,0,1)</f>
        <v>#REF!</v>
      </c>
      <c r="BQ76" s="7" t="e">
        <f t="shared" ref="BQ76" si="531">IF(AS76=0,0,1)</f>
        <v>#REF!</v>
      </c>
      <c r="BR76" s="7" t="e">
        <f t="shared" ref="BR76" si="532">IF(AT76=0,0,1)</f>
        <v>#REF!</v>
      </c>
      <c r="BS76" s="7" t="e">
        <f t="shared" ref="BS76" si="533">IF(AU76=0,0,1)</f>
        <v>#REF!</v>
      </c>
      <c r="BT76" s="7" t="e">
        <f t="shared" ref="BT76" si="534">IF(AV76=0,0,1)</f>
        <v>#REF!</v>
      </c>
      <c r="BU76" s="7" t="e">
        <f t="shared" ref="BU76" si="535">IF(AW76=0,0,1)</f>
        <v>#REF!</v>
      </c>
      <c r="BV76" s="7" t="e">
        <f t="shared" ref="BV76" si="536">IF(AX76=0,0,1)</f>
        <v>#REF!</v>
      </c>
      <c r="BW76" s="7" t="e">
        <f t="shared" ref="BW76" si="537">IF(AY76=0,0,1)</f>
        <v>#REF!</v>
      </c>
      <c r="BX76" s="7" t="e">
        <f t="shared" ref="BX76" si="538">IF(AZ76=0,0,1)</f>
        <v>#REF!</v>
      </c>
      <c r="BY76" s="7" t="e">
        <f t="shared" ref="BY76" si="539">IF(BA76=0,0,1)</f>
        <v>#REF!</v>
      </c>
      <c r="BZ76" s="7" t="e">
        <f t="shared" ref="BZ76" si="540">IF(BB76=0,0,1)</f>
        <v>#REF!</v>
      </c>
      <c r="CA76" s="7" t="e">
        <f t="shared" ref="CA76" si="541">IF(BC76=0,0,1)</f>
        <v>#REF!</v>
      </c>
      <c r="CB76" s="7" t="e">
        <f t="shared" ref="CB76" si="542">IF(BD76=0,0,1)</f>
        <v>#REF!</v>
      </c>
      <c r="CC76" s="7" t="e">
        <f t="shared" ref="CC76" si="543">IF(BE76=0,0,1)</f>
        <v>#REF!</v>
      </c>
      <c r="CD76" s="7" t="e">
        <f t="shared" ref="CD76" si="544">IF(BF76=0,0,1)</f>
        <v>#REF!</v>
      </c>
      <c r="CE76" s="7" t="e">
        <f t="shared" ref="CE76" si="545">IF(BG76=0,0,1)</f>
        <v>#REF!</v>
      </c>
      <c r="CF76" s="7" t="e">
        <f t="shared" ref="CF76" si="546">IF(BH76=0,0,1)</f>
        <v>#REF!</v>
      </c>
      <c r="CG76" s="7" t="e">
        <f t="shared" ref="CG76" si="547">IF(BI76=0,0,1)</f>
        <v>#REF!</v>
      </c>
    </row>
    <row r="77" spans="1:85" x14ac:dyDescent="0.25">
      <c r="C77" t="e">
        <f>IF((#REF!)="x",#REF!,"")</f>
        <v>#REF!</v>
      </c>
      <c r="P77" s="7">
        <v>63</v>
      </c>
      <c r="Q77" t="e">
        <f t="shared" si="319"/>
        <v>#REF!</v>
      </c>
      <c r="R77" t="e">
        <f t="shared" si="43"/>
        <v>#REF!</v>
      </c>
      <c r="T77" t="e">
        <f t="shared" si="44"/>
        <v>#REF!</v>
      </c>
      <c r="V77" t="e">
        <f t="shared" si="316"/>
        <v>#REF!</v>
      </c>
      <c r="W77" t="e">
        <f t="shared" si="317"/>
        <v>#REF!</v>
      </c>
      <c r="Y77" t="e">
        <f t="shared" si="318"/>
        <v>#REF!</v>
      </c>
      <c r="AC77" s="9"/>
      <c r="AD77" t="e">
        <f t="shared" si="257"/>
        <v>#REF!</v>
      </c>
      <c r="AF77" t="e">
        <f t="shared" si="257"/>
        <v>#REF!</v>
      </c>
      <c r="AG77" t="e">
        <f t="shared" si="257"/>
        <v>#REF!</v>
      </c>
      <c r="AI77" t="e">
        <f t="shared" si="257"/>
        <v>#REF!</v>
      </c>
    </row>
    <row r="78" spans="1:85" x14ac:dyDescent="0.25">
      <c r="C78" t="e">
        <f>IF(C74="","",(IF(H78="","",H78)))</f>
        <v>#REF!</v>
      </c>
      <c r="H78" s="32" t="e">
        <f>IF(#REF!="x","",IF(#REF!="x",IF(#REF!="x",(IF(#REF!="x",'Parametry soutěží'!$L$116,'Parametry soutěží'!$J$116)),""),""))</f>
        <v>#REF!</v>
      </c>
      <c r="P78" s="7">
        <v>64</v>
      </c>
      <c r="Q78" t="e">
        <f t="shared" si="319"/>
        <v>#REF!</v>
      </c>
      <c r="R78" t="e">
        <f t="shared" si="43"/>
        <v>#REF!</v>
      </c>
      <c r="T78" t="e">
        <f t="shared" si="44"/>
        <v>#REF!</v>
      </c>
      <c r="V78" t="e">
        <f t="shared" si="316"/>
        <v>#REF!</v>
      </c>
      <c r="W78" t="e">
        <f t="shared" si="317"/>
        <v>#REF!</v>
      </c>
      <c r="Y78" t="e">
        <f t="shared" si="318"/>
        <v>#REF!</v>
      </c>
      <c r="AC78" s="9"/>
      <c r="AD78" t="e">
        <f t="shared" si="257"/>
        <v>#REF!</v>
      </c>
      <c r="AF78" t="e">
        <f t="shared" si="257"/>
        <v>#REF!</v>
      </c>
      <c r="AG78" t="e">
        <f t="shared" si="257"/>
        <v>#REF!</v>
      </c>
      <c r="AI78" t="e">
        <f t="shared" si="257"/>
        <v>#REF!</v>
      </c>
    </row>
    <row r="79" spans="1:85" x14ac:dyDescent="0.25">
      <c r="C79" t="e">
        <f>IF(C80="","","  ")</f>
        <v>#REF!</v>
      </c>
      <c r="P79" s="7">
        <v>65</v>
      </c>
      <c r="Q79" t="e">
        <f t="shared" si="319"/>
        <v>#REF!</v>
      </c>
      <c r="R79" t="e">
        <f t="shared" si="43"/>
        <v>#REF!</v>
      </c>
      <c r="T79" t="e">
        <f t="shared" si="44"/>
        <v>#REF!</v>
      </c>
      <c r="V79" t="e">
        <f t="shared" ref="V79:V110" si="548">IF(R79=200,0,INDEX($C$15:$C$201,$R79))</f>
        <v>#REF!</v>
      </c>
      <c r="W79" t="e">
        <f t="shared" ref="W79:W110" si="549">IF(R79=200,0,INDEX($D$15:$D$197,$R79))</f>
        <v>#REF!</v>
      </c>
      <c r="Y79" t="e">
        <f t="shared" ref="Y79:Y110" si="550">IF(R79=200,0,INDEX($F$15:$F$197,$R79))</f>
        <v>#REF!</v>
      </c>
      <c r="AC79" s="9"/>
      <c r="AD79" t="e">
        <f t="shared" si="257"/>
        <v>#REF!</v>
      </c>
      <c r="AF79" t="e">
        <f t="shared" si="257"/>
        <v>#REF!</v>
      </c>
      <c r="AG79" t="e">
        <f t="shared" si="257"/>
        <v>#REF!</v>
      </c>
      <c r="AI79" t="e">
        <f t="shared" si="257"/>
        <v>#REF!</v>
      </c>
    </row>
    <row r="80" spans="1:85" x14ac:dyDescent="0.25">
      <c r="A80" t="e">
        <f>IF(N76=1,('Parametry soutěží'!$B$82),"")</f>
        <v>#REF!</v>
      </c>
      <c r="C80" t="e">
        <f>IF((#REF!)="x",CONCATENATE(#REF!,#REF!),"")</f>
        <v>#REF!</v>
      </c>
      <c r="P80" s="7">
        <v>66</v>
      </c>
      <c r="Q80" t="e">
        <f t="shared" si="319"/>
        <v>#REF!</v>
      </c>
      <c r="R80" t="e">
        <f t="shared" ref="R80:R111" si="551">SMALL($Q$15:$Q$205,P80)</f>
        <v>#REF!</v>
      </c>
      <c r="T80" t="e">
        <f t="shared" ref="T80:T143" si="552">IF(R80=200,0,(INDEX(A$15:A$1205,$R80)))</f>
        <v>#REF!</v>
      </c>
      <c r="V80" t="e">
        <f t="shared" si="548"/>
        <v>#REF!</v>
      </c>
      <c r="W80" t="e">
        <f t="shared" si="549"/>
        <v>#REF!</v>
      </c>
      <c r="Y80" t="e">
        <f t="shared" si="550"/>
        <v>#REF!</v>
      </c>
      <c r="AC80" s="9"/>
      <c r="AD80" t="e">
        <f t="shared" si="257"/>
        <v>#REF!</v>
      </c>
      <c r="AF80" t="e">
        <f t="shared" si="257"/>
        <v>#REF!</v>
      </c>
      <c r="AG80" t="e">
        <f t="shared" si="257"/>
        <v>#REF!</v>
      </c>
      <c r="AI80" t="e">
        <f t="shared" si="257"/>
        <v>#REF!</v>
      </c>
      <c r="AN80" s="25" t="e">
        <f>#REF!</f>
        <v>#REF!</v>
      </c>
      <c r="AO80" s="17" t="e">
        <f>#REF!</f>
        <v>#REF!</v>
      </c>
      <c r="AP80" s="17" t="e">
        <f>#REF!</f>
        <v>#REF!</v>
      </c>
      <c r="AQ80" s="17" t="e">
        <f>#REF!</f>
        <v>#REF!</v>
      </c>
      <c r="AR80" s="17" t="e">
        <f>#REF!</f>
        <v>#REF!</v>
      </c>
      <c r="AS80" s="17" t="e">
        <f>#REF!</f>
        <v>#REF!</v>
      </c>
      <c r="AT80" s="17" t="e">
        <f>#REF!</f>
        <v>#REF!</v>
      </c>
      <c r="AU80" s="17" t="e">
        <f>#REF!</f>
        <v>#REF!</v>
      </c>
      <c r="AV80" s="17" t="e">
        <f>#REF!</f>
        <v>#REF!</v>
      </c>
      <c r="AW80" s="17" t="e">
        <f>#REF!</f>
        <v>#REF!</v>
      </c>
      <c r="AX80" s="17" t="e">
        <f>#REF!</f>
        <v>#REF!</v>
      </c>
      <c r="AY80" s="17" t="e">
        <f>#REF!</f>
        <v>#REF!</v>
      </c>
      <c r="AZ80" s="17" t="e">
        <f>#REF!</f>
        <v>#REF!</v>
      </c>
      <c r="BA80" s="17" t="e">
        <f>#REF!</f>
        <v>#REF!</v>
      </c>
      <c r="BB80" s="17" t="e">
        <f>#REF!</f>
        <v>#REF!</v>
      </c>
      <c r="BC80" s="17" t="e">
        <f>#REF!</f>
        <v>#REF!</v>
      </c>
      <c r="BD80" s="17" t="e">
        <f>#REF!</f>
        <v>#REF!</v>
      </c>
      <c r="BE80" s="17" t="e">
        <f>#REF!</f>
        <v>#REF!</v>
      </c>
      <c r="BF80" s="17" t="e">
        <f>#REF!</f>
        <v>#REF!</v>
      </c>
      <c r="BG80" s="17" t="e">
        <f>#REF!</f>
        <v>#REF!</v>
      </c>
      <c r="BH80" s="17" t="e">
        <f>#REF!</f>
        <v>#REF!</v>
      </c>
      <c r="BI80" s="17" t="e">
        <f>#REF!</f>
        <v>#REF!</v>
      </c>
      <c r="BK80" s="7" t="e">
        <f>SUM(BN80:CG80)</f>
        <v>#REF!</v>
      </c>
      <c r="BM80" s="28" t="e">
        <f>IF(BM81=0,0,BM81)</f>
        <v>#REF!</v>
      </c>
      <c r="BN80" s="17" t="e">
        <f>IF(AP80="",0,1)</f>
        <v>#REF!</v>
      </c>
      <c r="BO80" s="17" t="e">
        <f t="shared" ref="BO80" si="553">IF(AQ80="",0,1)</f>
        <v>#REF!</v>
      </c>
      <c r="BP80" s="17" t="e">
        <f t="shared" ref="BP80" si="554">IF(AR80="",0,1)</f>
        <v>#REF!</v>
      </c>
      <c r="BQ80" s="17" t="e">
        <f t="shared" ref="BQ80" si="555">IF(AS80="",0,1)</f>
        <v>#REF!</v>
      </c>
      <c r="BR80" s="17" t="e">
        <f t="shared" ref="BR80" si="556">IF(AT80="",0,1)</f>
        <v>#REF!</v>
      </c>
      <c r="BS80" s="17" t="e">
        <f t="shared" ref="BS80" si="557">IF(AU80="",0,1)</f>
        <v>#REF!</v>
      </c>
      <c r="BT80" s="17" t="e">
        <f t="shared" ref="BT80" si="558">IF(AV80="",0,1)</f>
        <v>#REF!</v>
      </c>
      <c r="BU80" s="17" t="e">
        <f t="shared" ref="BU80" si="559">IF(AW80="",0,1)</f>
        <v>#REF!</v>
      </c>
      <c r="BV80" s="17" t="e">
        <f t="shared" ref="BV80" si="560">IF(AX80="",0,1)</f>
        <v>#REF!</v>
      </c>
      <c r="BW80" s="17" t="e">
        <f t="shared" ref="BW80" si="561">IF(AY80="",0,1)</f>
        <v>#REF!</v>
      </c>
      <c r="BX80" s="17" t="e">
        <f t="shared" ref="BX80" si="562">IF(AZ80="",0,1)</f>
        <v>#REF!</v>
      </c>
      <c r="BY80" s="17" t="e">
        <f t="shared" ref="BY80" si="563">IF(BA80="",0,1)</f>
        <v>#REF!</v>
      </c>
      <c r="BZ80" s="17" t="e">
        <f t="shared" ref="BZ80" si="564">IF(BB80="",0,1)</f>
        <v>#REF!</v>
      </c>
      <c r="CA80" s="17" t="e">
        <f t="shared" ref="CA80" si="565">IF(BC80="",0,1)</f>
        <v>#REF!</v>
      </c>
      <c r="CB80" s="17" t="e">
        <f t="shared" ref="CB80" si="566">IF(BD80="",0,1)</f>
        <v>#REF!</v>
      </c>
      <c r="CC80" s="17" t="e">
        <f t="shared" ref="CC80" si="567">IF(BE80="",0,1)</f>
        <v>#REF!</v>
      </c>
      <c r="CD80" s="17" t="e">
        <f t="shared" ref="CD80" si="568">IF(BF80="",0,1)</f>
        <v>#REF!</v>
      </c>
      <c r="CE80" s="17" t="e">
        <f t="shared" ref="CE80" si="569">IF(BG80="",0,1)</f>
        <v>#REF!</v>
      </c>
      <c r="CF80" s="17" t="e">
        <f t="shared" ref="CF80" si="570">IF(BH80="",0,1)</f>
        <v>#REF!</v>
      </c>
      <c r="CG80" s="17" t="e">
        <f t="shared" ref="CG80" si="571">IF(BI80="",0,1)</f>
        <v>#REF!</v>
      </c>
    </row>
    <row r="81" spans="1:85" x14ac:dyDescent="0.25">
      <c r="C81" t="e">
        <f>IF((#REF!)="x",'Parametry soutěží'!$D$12,"")</f>
        <v>#REF!</v>
      </c>
      <c r="P81" s="7">
        <v>67</v>
      </c>
      <c r="Q81" t="e">
        <f t="shared" si="319"/>
        <v>#REF!</v>
      </c>
      <c r="R81" t="e">
        <f t="shared" si="551"/>
        <v>#REF!</v>
      </c>
      <c r="T81" t="e">
        <f t="shared" si="552"/>
        <v>#REF!</v>
      </c>
      <c r="V81" t="e">
        <f t="shared" si="548"/>
        <v>#REF!</v>
      </c>
      <c r="W81" t="e">
        <f t="shared" si="549"/>
        <v>#REF!</v>
      </c>
      <c r="Y81" t="e">
        <f t="shared" si="550"/>
        <v>#REF!</v>
      </c>
      <c r="AC81" s="9"/>
      <c r="AD81" t="e">
        <f t="shared" si="257"/>
        <v>#REF!</v>
      </c>
      <c r="AF81" t="e">
        <f t="shared" si="257"/>
        <v>#REF!</v>
      </c>
      <c r="AG81" t="e">
        <f t="shared" si="257"/>
        <v>#REF!</v>
      </c>
      <c r="AI81" t="e">
        <f t="shared" si="257"/>
        <v>#REF!</v>
      </c>
      <c r="AN81" s="25" t="e">
        <f>#REF!</f>
        <v>#REF!</v>
      </c>
      <c r="AO81" s="17" t="e">
        <f>#REF!</f>
        <v>#REF!</v>
      </c>
      <c r="AP81" s="17" t="e">
        <f>#REF!</f>
        <v>#REF!</v>
      </c>
      <c r="AQ81" s="17" t="e">
        <f>#REF!</f>
        <v>#REF!</v>
      </c>
      <c r="AR81" s="17" t="e">
        <f>#REF!</f>
        <v>#REF!</v>
      </c>
      <c r="AS81" s="17" t="e">
        <f>#REF!</f>
        <v>#REF!</v>
      </c>
      <c r="AT81" s="17" t="e">
        <f>#REF!</f>
        <v>#REF!</v>
      </c>
      <c r="AU81" s="17" t="e">
        <f>#REF!</f>
        <v>#REF!</v>
      </c>
      <c r="AV81" s="17" t="e">
        <f>#REF!</f>
        <v>#REF!</v>
      </c>
      <c r="AW81" s="17" t="e">
        <f>#REF!</f>
        <v>#REF!</v>
      </c>
      <c r="AX81" s="17" t="e">
        <f>#REF!</f>
        <v>#REF!</v>
      </c>
      <c r="AY81" s="17" t="e">
        <f>#REF!</f>
        <v>#REF!</v>
      </c>
      <c r="AZ81" s="17" t="e">
        <f>#REF!</f>
        <v>#REF!</v>
      </c>
      <c r="BA81" s="17" t="e">
        <f>#REF!</f>
        <v>#REF!</v>
      </c>
      <c r="BB81" s="17" t="e">
        <f>#REF!</f>
        <v>#REF!</v>
      </c>
      <c r="BC81" s="17" t="e">
        <f>#REF!</f>
        <v>#REF!</v>
      </c>
      <c r="BD81" s="17" t="e">
        <f>#REF!</f>
        <v>#REF!</v>
      </c>
      <c r="BE81" s="17" t="e">
        <f>#REF!</f>
        <v>#REF!</v>
      </c>
      <c r="BF81" s="17" t="e">
        <f>#REF!</f>
        <v>#REF!</v>
      </c>
      <c r="BG81" s="17" t="e">
        <f>#REF!</f>
        <v>#REF!</v>
      </c>
      <c r="BH81" s="17" t="e">
        <f>#REF!</f>
        <v>#REF!</v>
      </c>
      <c r="BI81" s="17" t="e">
        <f>#REF!</f>
        <v>#REF!</v>
      </c>
      <c r="BL81" s="7" t="e">
        <f>SUM(BN81:CG81)</f>
        <v>#REF!</v>
      </c>
      <c r="BM81" s="27" t="e">
        <f>(IF(AN81=$AP$6,0,IF(AO81=0,BL81,BK80)))</f>
        <v>#REF!</v>
      </c>
      <c r="BN81" s="7" t="e">
        <f>IF(AP81=0,0,1)</f>
        <v>#REF!</v>
      </c>
      <c r="BO81" s="7" t="e">
        <f t="shared" ref="BO81" si="572">IF(AQ81=0,0,1)</f>
        <v>#REF!</v>
      </c>
      <c r="BP81" s="7" t="e">
        <f t="shared" ref="BP81" si="573">IF(AR81=0,0,1)</f>
        <v>#REF!</v>
      </c>
      <c r="BQ81" s="7" t="e">
        <f t="shared" ref="BQ81" si="574">IF(AS81=0,0,1)</f>
        <v>#REF!</v>
      </c>
      <c r="BR81" s="7" t="e">
        <f t="shared" ref="BR81" si="575">IF(AT81=0,0,1)</f>
        <v>#REF!</v>
      </c>
      <c r="BS81" s="7" t="e">
        <f t="shared" ref="BS81" si="576">IF(AU81=0,0,1)</f>
        <v>#REF!</v>
      </c>
      <c r="BT81" s="7" t="e">
        <f t="shared" ref="BT81" si="577">IF(AV81=0,0,1)</f>
        <v>#REF!</v>
      </c>
      <c r="BU81" s="7" t="e">
        <f t="shared" ref="BU81" si="578">IF(AW81=0,0,1)</f>
        <v>#REF!</v>
      </c>
      <c r="BV81" s="7" t="e">
        <f t="shared" ref="BV81" si="579">IF(AX81=0,0,1)</f>
        <v>#REF!</v>
      </c>
      <c r="BW81" s="7" t="e">
        <f t="shared" ref="BW81" si="580">IF(AY81=0,0,1)</f>
        <v>#REF!</v>
      </c>
      <c r="BX81" s="7" t="e">
        <f t="shared" ref="BX81" si="581">IF(AZ81=0,0,1)</f>
        <v>#REF!</v>
      </c>
      <c r="BY81" s="7" t="e">
        <f t="shared" ref="BY81" si="582">IF(BA81=0,0,1)</f>
        <v>#REF!</v>
      </c>
      <c r="BZ81" s="7" t="e">
        <f t="shared" ref="BZ81" si="583">IF(BB81=0,0,1)</f>
        <v>#REF!</v>
      </c>
      <c r="CA81" s="7" t="e">
        <f t="shared" ref="CA81" si="584">IF(BC81=0,0,1)</f>
        <v>#REF!</v>
      </c>
      <c r="CB81" s="7" t="e">
        <f t="shared" ref="CB81" si="585">IF(BD81=0,0,1)</f>
        <v>#REF!</v>
      </c>
      <c r="CC81" s="7" t="e">
        <f t="shared" ref="CC81" si="586">IF(BE81=0,0,1)</f>
        <v>#REF!</v>
      </c>
      <c r="CD81" s="7" t="e">
        <f t="shared" ref="CD81" si="587">IF(BF81=0,0,1)</f>
        <v>#REF!</v>
      </c>
      <c r="CE81" s="7" t="e">
        <f t="shared" ref="CE81" si="588">IF(BG81=0,0,1)</f>
        <v>#REF!</v>
      </c>
      <c r="CF81" s="7" t="e">
        <f t="shared" ref="CF81" si="589">IF(BH81=0,0,1)</f>
        <v>#REF!</v>
      </c>
      <c r="CG81" s="7" t="e">
        <f t="shared" ref="CG81" si="590">IF(BI81=0,0,1)</f>
        <v>#REF!</v>
      </c>
    </row>
    <row r="82" spans="1:85" x14ac:dyDescent="0.25">
      <c r="C82" t="e">
        <f>IF((#REF!)="x",'Parametry soutěží'!E12,"")</f>
        <v>#REF!</v>
      </c>
      <c r="M82" s="17" t="e">
        <f>IF(C86="",0,1)</f>
        <v>#REF!</v>
      </c>
      <c r="N82" t="e">
        <f>SUM($M$44:M82)</f>
        <v>#REF!</v>
      </c>
      <c r="P82" s="7">
        <v>68</v>
      </c>
      <c r="Q82" t="e">
        <f t="shared" si="319"/>
        <v>#REF!</v>
      </c>
      <c r="R82" t="e">
        <f t="shared" si="551"/>
        <v>#REF!</v>
      </c>
      <c r="T82" t="e">
        <f t="shared" si="552"/>
        <v>#REF!</v>
      </c>
      <c r="V82" t="e">
        <f t="shared" si="548"/>
        <v>#REF!</v>
      </c>
      <c r="W82" t="e">
        <f t="shared" si="549"/>
        <v>#REF!</v>
      </c>
      <c r="Y82" t="e">
        <f t="shared" si="550"/>
        <v>#REF!</v>
      </c>
      <c r="AC82" s="9"/>
      <c r="AD82" t="e">
        <f t="shared" si="257"/>
        <v>#REF!</v>
      </c>
      <c r="AF82" t="e">
        <f t="shared" si="257"/>
        <v>#REF!</v>
      </c>
      <c r="AG82" t="e">
        <f t="shared" si="257"/>
        <v>#REF!</v>
      </c>
      <c r="AI82" t="e">
        <f t="shared" si="257"/>
        <v>#REF!</v>
      </c>
    </row>
    <row r="83" spans="1:85" x14ac:dyDescent="0.25">
      <c r="C83" t="e">
        <f>IF((#REF!)="x",#REF!,"")</f>
        <v>#REF!</v>
      </c>
      <c r="P83" s="7">
        <v>69</v>
      </c>
      <c r="Q83" t="e">
        <f t="shared" si="319"/>
        <v>#REF!</v>
      </c>
      <c r="R83" t="e">
        <f t="shared" si="551"/>
        <v>#REF!</v>
      </c>
      <c r="T83" t="e">
        <f t="shared" si="552"/>
        <v>#REF!</v>
      </c>
      <c r="V83" t="e">
        <f t="shared" si="548"/>
        <v>#REF!</v>
      </c>
      <c r="W83" t="e">
        <f t="shared" si="549"/>
        <v>#REF!</v>
      </c>
      <c r="Y83" t="e">
        <f t="shared" si="550"/>
        <v>#REF!</v>
      </c>
      <c r="AC83" s="9"/>
      <c r="AD83" t="e">
        <f t="shared" si="257"/>
        <v>#REF!</v>
      </c>
      <c r="AF83" t="e">
        <f t="shared" si="257"/>
        <v>#REF!</v>
      </c>
      <c r="AG83" t="e">
        <f t="shared" si="257"/>
        <v>#REF!</v>
      </c>
      <c r="AI83" t="e">
        <f t="shared" si="257"/>
        <v>#REF!</v>
      </c>
    </row>
    <row r="84" spans="1:85" x14ac:dyDescent="0.25">
      <c r="C84" t="e">
        <f>IF(C80="","",(IF(H84="","",H84)))</f>
        <v>#REF!</v>
      </c>
      <c r="H84" s="32" t="e">
        <f>IF(#REF!="x","",IF(#REF!="x",IF(#REF!="x",(IF(#REF!="x",'Parametry soutěží'!$L$116,'Parametry soutěží'!$J$116)),""),""))</f>
        <v>#REF!</v>
      </c>
      <c r="P84" s="7">
        <v>70</v>
      </c>
      <c r="Q84" t="e">
        <f t="shared" si="319"/>
        <v>#REF!</v>
      </c>
      <c r="R84" t="e">
        <f t="shared" si="551"/>
        <v>#REF!</v>
      </c>
      <c r="T84" t="e">
        <f t="shared" si="552"/>
        <v>#REF!</v>
      </c>
      <c r="V84" t="e">
        <f t="shared" si="548"/>
        <v>#REF!</v>
      </c>
      <c r="W84" t="e">
        <f t="shared" si="549"/>
        <v>#REF!</v>
      </c>
      <c r="Y84" t="e">
        <f t="shared" si="550"/>
        <v>#REF!</v>
      </c>
      <c r="AC84" s="9"/>
      <c r="AD84" t="e">
        <f t="shared" si="257"/>
        <v>#REF!</v>
      </c>
      <c r="AF84" t="e">
        <f>IF(V84=0,"",V84)</f>
        <v>#REF!</v>
      </c>
      <c r="AG84" t="e">
        <f t="shared" si="257"/>
        <v>#REF!</v>
      </c>
      <c r="AI84" t="e">
        <f t="shared" si="257"/>
        <v>#REF!</v>
      </c>
    </row>
    <row r="85" spans="1:85" x14ac:dyDescent="0.25">
      <c r="C85" t="e">
        <f>IF(C86="","","  ")</f>
        <v>#REF!</v>
      </c>
      <c r="P85" s="7">
        <v>71</v>
      </c>
      <c r="Q85" t="e">
        <f t="shared" si="319"/>
        <v>#REF!</v>
      </c>
      <c r="R85" t="e">
        <f t="shared" si="551"/>
        <v>#REF!</v>
      </c>
      <c r="T85" t="e">
        <f t="shared" si="552"/>
        <v>#REF!</v>
      </c>
      <c r="V85" t="e">
        <f t="shared" si="548"/>
        <v>#REF!</v>
      </c>
      <c r="W85" t="e">
        <f t="shared" si="549"/>
        <v>#REF!</v>
      </c>
      <c r="Y85" t="e">
        <f t="shared" si="550"/>
        <v>#REF!</v>
      </c>
      <c r="AC85" s="9"/>
      <c r="AD85" t="e">
        <f t="shared" si="257"/>
        <v>#REF!</v>
      </c>
      <c r="AF85" t="e">
        <f t="shared" si="257"/>
        <v>#REF!</v>
      </c>
      <c r="AG85" t="e">
        <f t="shared" si="257"/>
        <v>#REF!</v>
      </c>
      <c r="AI85" t="e">
        <f t="shared" si="257"/>
        <v>#REF!</v>
      </c>
      <c r="AN85" s="25" t="e">
        <f>#REF!</f>
        <v>#REF!</v>
      </c>
      <c r="AO85" s="17" t="e">
        <f>#REF!</f>
        <v>#REF!</v>
      </c>
      <c r="AP85" s="17" t="e">
        <f>#REF!</f>
        <v>#REF!</v>
      </c>
      <c r="AQ85" s="17" t="e">
        <f>#REF!</f>
        <v>#REF!</v>
      </c>
      <c r="AR85" s="17" t="e">
        <f>#REF!</f>
        <v>#REF!</v>
      </c>
      <c r="AS85" s="17" t="e">
        <f>#REF!</f>
        <v>#REF!</v>
      </c>
      <c r="AT85" s="17" t="e">
        <f>#REF!</f>
        <v>#REF!</v>
      </c>
      <c r="AU85" s="17" t="e">
        <f>#REF!</f>
        <v>#REF!</v>
      </c>
      <c r="AV85" s="17" t="e">
        <f>#REF!</f>
        <v>#REF!</v>
      </c>
      <c r="AW85" s="17" t="e">
        <f>#REF!</f>
        <v>#REF!</v>
      </c>
      <c r="AX85" s="17" t="e">
        <f>#REF!</f>
        <v>#REF!</v>
      </c>
      <c r="AY85" s="17" t="e">
        <f>#REF!</f>
        <v>#REF!</v>
      </c>
      <c r="AZ85" s="17" t="e">
        <f>#REF!</f>
        <v>#REF!</v>
      </c>
      <c r="BA85" s="17" t="e">
        <f>#REF!</f>
        <v>#REF!</v>
      </c>
      <c r="BB85" s="17" t="e">
        <f>#REF!</f>
        <v>#REF!</v>
      </c>
      <c r="BC85" s="17" t="e">
        <f>#REF!</f>
        <v>#REF!</v>
      </c>
      <c r="BD85" s="17" t="e">
        <f>#REF!</f>
        <v>#REF!</v>
      </c>
      <c r="BE85" s="17" t="e">
        <f>#REF!</f>
        <v>#REF!</v>
      </c>
      <c r="BF85" s="17" t="e">
        <f>#REF!</f>
        <v>#REF!</v>
      </c>
      <c r="BG85" s="17" t="e">
        <f>#REF!</f>
        <v>#REF!</v>
      </c>
      <c r="BH85" s="17" t="e">
        <f>#REF!</f>
        <v>#REF!</v>
      </c>
      <c r="BI85" s="17" t="e">
        <f>#REF!</f>
        <v>#REF!</v>
      </c>
      <c r="BK85" s="7" t="e">
        <f>SUM(BN85:CG85)</f>
        <v>#REF!</v>
      </c>
      <c r="BM85" s="28" t="e">
        <f>IF(BM86=0,0,BM86)</f>
        <v>#REF!</v>
      </c>
      <c r="BN85" s="17" t="e">
        <f>IF(AP85="",0,1)</f>
        <v>#REF!</v>
      </c>
      <c r="BO85" s="17" t="e">
        <f t="shared" ref="BO85" si="591">IF(AQ85="",0,1)</f>
        <v>#REF!</v>
      </c>
      <c r="BP85" s="17" t="e">
        <f t="shared" ref="BP85" si="592">IF(AR85="",0,1)</f>
        <v>#REF!</v>
      </c>
      <c r="BQ85" s="17" t="e">
        <f t="shared" ref="BQ85" si="593">IF(AS85="",0,1)</f>
        <v>#REF!</v>
      </c>
      <c r="BR85" s="17" t="e">
        <f t="shared" ref="BR85" si="594">IF(AT85="",0,1)</f>
        <v>#REF!</v>
      </c>
      <c r="BS85" s="17" t="e">
        <f t="shared" ref="BS85" si="595">IF(AU85="",0,1)</f>
        <v>#REF!</v>
      </c>
      <c r="BT85" s="17" t="e">
        <f t="shared" ref="BT85" si="596">IF(AV85="",0,1)</f>
        <v>#REF!</v>
      </c>
      <c r="BU85" s="17" t="e">
        <f t="shared" ref="BU85" si="597">IF(AW85="",0,1)</f>
        <v>#REF!</v>
      </c>
      <c r="BV85" s="17" t="e">
        <f t="shared" ref="BV85" si="598">IF(AX85="",0,1)</f>
        <v>#REF!</v>
      </c>
      <c r="BW85" s="17" t="e">
        <f t="shared" ref="BW85" si="599">IF(AY85="",0,1)</f>
        <v>#REF!</v>
      </c>
      <c r="BX85" s="17" t="e">
        <f t="shared" ref="BX85" si="600">IF(AZ85="",0,1)</f>
        <v>#REF!</v>
      </c>
      <c r="BY85" s="17" t="e">
        <f t="shared" ref="BY85" si="601">IF(BA85="",0,1)</f>
        <v>#REF!</v>
      </c>
      <c r="BZ85" s="17" t="e">
        <f t="shared" ref="BZ85" si="602">IF(BB85="",0,1)</f>
        <v>#REF!</v>
      </c>
      <c r="CA85" s="17" t="e">
        <f t="shared" ref="CA85" si="603">IF(BC85="",0,1)</f>
        <v>#REF!</v>
      </c>
      <c r="CB85" s="17" t="e">
        <f t="shared" ref="CB85" si="604">IF(BD85="",0,1)</f>
        <v>#REF!</v>
      </c>
      <c r="CC85" s="17" t="e">
        <f t="shared" ref="CC85" si="605">IF(BE85="",0,1)</f>
        <v>#REF!</v>
      </c>
      <c r="CD85" s="17" t="e">
        <f t="shared" ref="CD85" si="606">IF(BF85="",0,1)</f>
        <v>#REF!</v>
      </c>
      <c r="CE85" s="17" t="e">
        <f t="shared" ref="CE85" si="607">IF(BG85="",0,1)</f>
        <v>#REF!</v>
      </c>
      <c r="CF85" s="17" t="e">
        <f t="shared" ref="CF85" si="608">IF(BH85="",0,1)</f>
        <v>#REF!</v>
      </c>
      <c r="CG85" s="17" t="e">
        <f t="shared" ref="CG85" si="609">IF(BI85="",0,1)</f>
        <v>#REF!</v>
      </c>
    </row>
    <row r="86" spans="1:85" x14ac:dyDescent="0.25">
      <c r="A86" t="e">
        <f>IF(N82=1,('Parametry soutěží'!$B$82),"")</f>
        <v>#REF!</v>
      </c>
      <c r="C86" t="e">
        <f>IF((#REF!)="x",CONCATENATE(#REF!,#REF!),"")</f>
        <v>#REF!</v>
      </c>
      <c r="P86" s="7">
        <v>72</v>
      </c>
      <c r="Q86" t="e">
        <f t="shared" si="319"/>
        <v>#REF!</v>
      </c>
      <c r="R86" t="e">
        <f t="shared" si="551"/>
        <v>#REF!</v>
      </c>
      <c r="T86" t="e">
        <f t="shared" si="552"/>
        <v>#REF!</v>
      </c>
      <c r="V86" t="e">
        <f t="shared" si="548"/>
        <v>#REF!</v>
      </c>
      <c r="W86" t="e">
        <f t="shared" si="549"/>
        <v>#REF!</v>
      </c>
      <c r="Y86" t="e">
        <f t="shared" si="550"/>
        <v>#REF!</v>
      </c>
      <c r="AC86" s="9"/>
      <c r="AD86" t="e">
        <f t="shared" si="257"/>
        <v>#REF!</v>
      </c>
      <c r="AF86" t="e">
        <f t="shared" si="257"/>
        <v>#REF!</v>
      </c>
      <c r="AG86" t="e">
        <f t="shared" si="257"/>
        <v>#REF!</v>
      </c>
      <c r="AI86" t="e">
        <f t="shared" si="257"/>
        <v>#REF!</v>
      </c>
      <c r="AN86" s="25" t="e">
        <f>#REF!</f>
        <v>#REF!</v>
      </c>
      <c r="AO86" s="17" t="e">
        <f>#REF!</f>
        <v>#REF!</v>
      </c>
      <c r="AP86" s="17" t="e">
        <f>#REF!</f>
        <v>#REF!</v>
      </c>
      <c r="AQ86" s="17" t="e">
        <f>#REF!</f>
        <v>#REF!</v>
      </c>
      <c r="AR86" s="17" t="e">
        <f>#REF!</f>
        <v>#REF!</v>
      </c>
      <c r="AS86" s="17" t="e">
        <f>#REF!</f>
        <v>#REF!</v>
      </c>
      <c r="AT86" s="17" t="e">
        <f>#REF!</f>
        <v>#REF!</v>
      </c>
      <c r="AU86" s="17" t="e">
        <f>#REF!</f>
        <v>#REF!</v>
      </c>
      <c r="AV86" s="17" t="e">
        <f>#REF!</f>
        <v>#REF!</v>
      </c>
      <c r="AW86" s="17" t="e">
        <f>#REF!</f>
        <v>#REF!</v>
      </c>
      <c r="AX86" s="17" t="e">
        <f>#REF!</f>
        <v>#REF!</v>
      </c>
      <c r="AY86" s="17" t="e">
        <f>#REF!</f>
        <v>#REF!</v>
      </c>
      <c r="AZ86" s="17" t="e">
        <f>#REF!</f>
        <v>#REF!</v>
      </c>
      <c r="BA86" s="17" t="e">
        <f>#REF!</f>
        <v>#REF!</v>
      </c>
      <c r="BB86" s="17" t="e">
        <f>#REF!</f>
        <v>#REF!</v>
      </c>
      <c r="BC86" s="17" t="e">
        <f>#REF!</f>
        <v>#REF!</v>
      </c>
      <c r="BD86" s="17" t="e">
        <f>#REF!</f>
        <v>#REF!</v>
      </c>
      <c r="BE86" s="17" t="e">
        <f>#REF!</f>
        <v>#REF!</v>
      </c>
      <c r="BF86" s="17" t="e">
        <f>#REF!</f>
        <v>#REF!</v>
      </c>
      <c r="BG86" s="17" t="e">
        <f>#REF!</f>
        <v>#REF!</v>
      </c>
      <c r="BH86" s="17" t="e">
        <f>#REF!</f>
        <v>#REF!</v>
      </c>
      <c r="BI86" s="17" t="e">
        <f>#REF!</f>
        <v>#REF!</v>
      </c>
      <c r="BL86" s="7" t="e">
        <f>SUM(BN86:CG86)</f>
        <v>#REF!</v>
      </c>
      <c r="BM86" s="27" t="e">
        <f>(IF(AN86=$AP$6,0,IF(AO86=0,BL86,BK85)))</f>
        <v>#REF!</v>
      </c>
      <c r="BN86" s="7" t="e">
        <f>IF(AP86=0,0,1)</f>
        <v>#REF!</v>
      </c>
      <c r="BO86" s="7" t="e">
        <f t="shared" ref="BO86" si="610">IF(AQ86=0,0,1)</f>
        <v>#REF!</v>
      </c>
      <c r="BP86" s="7" t="e">
        <f t="shared" ref="BP86" si="611">IF(AR86=0,0,1)</f>
        <v>#REF!</v>
      </c>
      <c r="BQ86" s="7" t="e">
        <f t="shared" ref="BQ86" si="612">IF(AS86=0,0,1)</f>
        <v>#REF!</v>
      </c>
      <c r="BR86" s="7" t="e">
        <f t="shared" ref="BR86" si="613">IF(AT86=0,0,1)</f>
        <v>#REF!</v>
      </c>
      <c r="BS86" s="7" t="e">
        <f t="shared" ref="BS86" si="614">IF(AU86=0,0,1)</f>
        <v>#REF!</v>
      </c>
      <c r="BT86" s="7" t="e">
        <f t="shared" ref="BT86" si="615">IF(AV86=0,0,1)</f>
        <v>#REF!</v>
      </c>
      <c r="BU86" s="7" t="e">
        <f t="shared" ref="BU86" si="616">IF(AW86=0,0,1)</f>
        <v>#REF!</v>
      </c>
      <c r="BV86" s="7" t="e">
        <f t="shared" ref="BV86" si="617">IF(AX86=0,0,1)</f>
        <v>#REF!</v>
      </c>
      <c r="BW86" s="7" t="e">
        <f t="shared" ref="BW86" si="618">IF(AY86=0,0,1)</f>
        <v>#REF!</v>
      </c>
      <c r="BX86" s="7" t="e">
        <f t="shared" ref="BX86" si="619">IF(AZ86=0,0,1)</f>
        <v>#REF!</v>
      </c>
      <c r="BY86" s="7" t="e">
        <f t="shared" ref="BY86" si="620">IF(BA86=0,0,1)</f>
        <v>#REF!</v>
      </c>
      <c r="BZ86" s="7" t="e">
        <f t="shared" ref="BZ86" si="621">IF(BB86=0,0,1)</f>
        <v>#REF!</v>
      </c>
      <c r="CA86" s="7" t="e">
        <f t="shared" ref="CA86" si="622">IF(BC86=0,0,1)</f>
        <v>#REF!</v>
      </c>
      <c r="CB86" s="7" t="e">
        <f t="shared" ref="CB86" si="623">IF(BD86=0,0,1)</f>
        <v>#REF!</v>
      </c>
      <c r="CC86" s="7" t="e">
        <f t="shared" ref="CC86" si="624">IF(BE86=0,0,1)</f>
        <v>#REF!</v>
      </c>
      <c r="CD86" s="7" t="e">
        <f t="shared" ref="CD86" si="625">IF(BF86=0,0,1)</f>
        <v>#REF!</v>
      </c>
      <c r="CE86" s="7" t="e">
        <f t="shared" ref="CE86" si="626">IF(BG86=0,0,1)</f>
        <v>#REF!</v>
      </c>
      <c r="CF86" s="7" t="e">
        <f t="shared" ref="CF86" si="627">IF(BH86=0,0,1)</f>
        <v>#REF!</v>
      </c>
      <c r="CG86" s="7" t="e">
        <f t="shared" ref="CG86" si="628">IF(BI86=0,0,1)</f>
        <v>#REF!</v>
      </c>
    </row>
    <row r="87" spans="1:85" x14ac:dyDescent="0.25">
      <c r="C87" t="e">
        <f>IF((#REF!)="x",'Parametry soutěží'!$D$13,"")</f>
        <v>#REF!</v>
      </c>
      <c r="P87" s="7">
        <v>73</v>
      </c>
      <c r="Q87" t="e">
        <f t="shared" si="319"/>
        <v>#REF!</v>
      </c>
      <c r="R87" t="e">
        <f t="shared" si="551"/>
        <v>#REF!</v>
      </c>
      <c r="T87" t="e">
        <f t="shared" si="552"/>
        <v>#REF!</v>
      </c>
      <c r="V87" t="e">
        <f t="shared" si="548"/>
        <v>#REF!</v>
      </c>
      <c r="W87" t="e">
        <f t="shared" si="549"/>
        <v>#REF!</v>
      </c>
      <c r="Y87" t="e">
        <f t="shared" si="550"/>
        <v>#REF!</v>
      </c>
      <c r="AC87" s="9"/>
      <c r="AD87" t="e">
        <f t="shared" si="257"/>
        <v>#REF!</v>
      </c>
      <c r="AF87" t="e">
        <f t="shared" si="257"/>
        <v>#REF!</v>
      </c>
      <c r="AG87" t="e">
        <f t="shared" si="257"/>
        <v>#REF!</v>
      </c>
      <c r="AI87" t="e">
        <f t="shared" si="257"/>
        <v>#REF!</v>
      </c>
    </row>
    <row r="88" spans="1:85" x14ac:dyDescent="0.25">
      <c r="C88" t="e">
        <f>IF((#REF!)="x",'Parametry soutěží'!E13,"")</f>
        <v>#REF!</v>
      </c>
      <c r="M88" s="17" t="e">
        <f>IF(C92="",0,1)</f>
        <v>#REF!</v>
      </c>
      <c r="N88" t="e">
        <f>SUM($M$44:M88)</f>
        <v>#REF!</v>
      </c>
      <c r="P88" s="7">
        <v>74</v>
      </c>
      <c r="Q88" t="e">
        <f t="shared" si="319"/>
        <v>#REF!</v>
      </c>
      <c r="R88" t="e">
        <f t="shared" si="551"/>
        <v>#REF!</v>
      </c>
      <c r="T88" t="e">
        <f t="shared" si="552"/>
        <v>#REF!</v>
      </c>
      <c r="V88" t="e">
        <f t="shared" si="548"/>
        <v>#REF!</v>
      </c>
      <c r="W88" t="e">
        <f t="shared" si="549"/>
        <v>#REF!</v>
      </c>
      <c r="Y88" t="e">
        <f t="shared" si="550"/>
        <v>#REF!</v>
      </c>
      <c r="AC88" s="9"/>
      <c r="AD88" t="e">
        <f t="shared" si="257"/>
        <v>#REF!</v>
      </c>
      <c r="AF88" t="e">
        <f t="shared" si="257"/>
        <v>#REF!</v>
      </c>
      <c r="AG88" t="e">
        <f t="shared" si="257"/>
        <v>#REF!</v>
      </c>
      <c r="AI88" t="e">
        <f t="shared" si="257"/>
        <v>#REF!</v>
      </c>
    </row>
    <row r="89" spans="1:85" x14ac:dyDescent="0.25">
      <c r="C89" t="e">
        <f>IF((#REF!)="x",#REF!,"")</f>
        <v>#REF!</v>
      </c>
      <c r="P89" s="7">
        <v>75</v>
      </c>
      <c r="Q89" t="e">
        <f t="shared" si="319"/>
        <v>#REF!</v>
      </c>
      <c r="R89" t="e">
        <f t="shared" si="551"/>
        <v>#REF!</v>
      </c>
      <c r="T89" t="e">
        <f t="shared" si="552"/>
        <v>#REF!</v>
      </c>
      <c r="V89" t="e">
        <f t="shared" si="548"/>
        <v>#REF!</v>
      </c>
      <c r="W89" t="e">
        <f t="shared" si="549"/>
        <v>#REF!</v>
      </c>
      <c r="Y89" t="e">
        <f t="shared" si="550"/>
        <v>#REF!</v>
      </c>
      <c r="AC89" s="9"/>
      <c r="AD89" t="e">
        <f t="shared" si="257"/>
        <v>#REF!</v>
      </c>
      <c r="AF89" t="e">
        <f t="shared" si="257"/>
        <v>#REF!</v>
      </c>
      <c r="AG89" t="e">
        <f t="shared" si="257"/>
        <v>#REF!</v>
      </c>
      <c r="AI89" t="e">
        <f t="shared" si="257"/>
        <v>#REF!</v>
      </c>
      <c r="BK89" t="str">
        <f>'Parametry soutěží'!B151</f>
        <v>celkem hmotností</v>
      </c>
      <c r="BM89" s="7" t="e">
        <f>BM10+BM15+BM20+BM25+BM30+BM35+BM40+BM45+BM50+BM55+BM60+BM65+BM70+BM75+BM80+BM85</f>
        <v>#REF!</v>
      </c>
    </row>
    <row r="90" spans="1:85" x14ac:dyDescent="0.25">
      <c r="C90" t="e">
        <f>IF(C86="","",(IF(H90="","",H90)))</f>
        <v>#REF!</v>
      </c>
      <c r="H90" s="32" t="e">
        <f>IF(#REF!="x","",IF(#REF!="x",IF(#REF!="x",(IF(#REF!="x",'Parametry soutěží'!$L$116,'Parametry soutěží'!$J$116)),""),""))</f>
        <v>#REF!</v>
      </c>
      <c r="P90" s="7">
        <v>76</v>
      </c>
      <c r="Q90" t="e">
        <f t="shared" si="319"/>
        <v>#REF!</v>
      </c>
      <c r="R90" t="e">
        <f t="shared" si="551"/>
        <v>#REF!</v>
      </c>
      <c r="T90" t="e">
        <f t="shared" si="552"/>
        <v>#REF!</v>
      </c>
      <c r="V90" t="e">
        <f t="shared" si="548"/>
        <v>#REF!</v>
      </c>
      <c r="W90" t="e">
        <f t="shared" si="549"/>
        <v>#REF!</v>
      </c>
      <c r="Y90" t="e">
        <f t="shared" si="550"/>
        <v>#REF!</v>
      </c>
      <c r="AC90" s="9"/>
      <c r="AD90" t="e">
        <f t="shared" si="257"/>
        <v>#REF!</v>
      </c>
      <c r="AF90" t="e">
        <f t="shared" si="257"/>
        <v>#REF!</v>
      </c>
      <c r="AG90" t="e">
        <f t="shared" si="257"/>
        <v>#REF!</v>
      </c>
      <c r="AI90" t="e">
        <f t="shared" si="257"/>
        <v>#REF!</v>
      </c>
    </row>
    <row r="91" spans="1:85" x14ac:dyDescent="0.25">
      <c r="C91" t="e">
        <f>IF(C92="","","  ")</f>
        <v>#REF!</v>
      </c>
      <c r="P91" s="7">
        <v>77</v>
      </c>
      <c r="Q91" t="e">
        <f t="shared" si="319"/>
        <v>#REF!</v>
      </c>
      <c r="R91" t="e">
        <f t="shared" si="551"/>
        <v>#REF!</v>
      </c>
      <c r="T91" t="e">
        <f t="shared" si="552"/>
        <v>#REF!</v>
      </c>
      <c r="V91" t="e">
        <f t="shared" si="548"/>
        <v>#REF!</v>
      </c>
      <c r="W91" t="e">
        <f t="shared" si="549"/>
        <v>#REF!</v>
      </c>
      <c r="Y91" t="e">
        <f t="shared" si="550"/>
        <v>#REF!</v>
      </c>
      <c r="AC91" s="9"/>
      <c r="AD91" t="e">
        <f t="shared" si="257"/>
        <v>#REF!</v>
      </c>
      <c r="AF91" t="e">
        <f t="shared" si="257"/>
        <v>#REF!</v>
      </c>
      <c r="AG91" t="e">
        <f t="shared" si="257"/>
        <v>#REF!</v>
      </c>
      <c r="AI91" t="e">
        <f t="shared" si="257"/>
        <v>#REF!</v>
      </c>
    </row>
    <row r="92" spans="1:85" x14ac:dyDescent="0.25">
      <c r="A92" t="e">
        <f>IF(N88=1,('Parametry soutěží'!$B$82),"")</f>
        <v>#REF!</v>
      </c>
      <c r="C92" t="e">
        <f>IF((#REF!)="x",CONCATENATE(#REF!,#REF!),"")</f>
        <v>#REF!</v>
      </c>
      <c r="P92" s="7">
        <v>78</v>
      </c>
      <c r="Q92" t="e">
        <f t="shared" si="319"/>
        <v>#REF!</v>
      </c>
      <c r="R92" t="e">
        <f t="shared" si="551"/>
        <v>#REF!</v>
      </c>
      <c r="T92" t="e">
        <f t="shared" si="552"/>
        <v>#REF!</v>
      </c>
      <c r="V92" t="e">
        <f t="shared" si="548"/>
        <v>#REF!</v>
      </c>
      <c r="W92" t="e">
        <f t="shared" si="549"/>
        <v>#REF!</v>
      </c>
      <c r="Y92" t="e">
        <f t="shared" si="550"/>
        <v>#REF!</v>
      </c>
      <c r="AC92" s="9"/>
      <c r="AD92" t="e">
        <f t="shared" si="257"/>
        <v>#REF!</v>
      </c>
      <c r="AF92" t="e">
        <f t="shared" si="257"/>
        <v>#REF!</v>
      </c>
      <c r="AG92" t="e">
        <f t="shared" si="257"/>
        <v>#REF!</v>
      </c>
      <c r="AI92" t="e">
        <f t="shared" si="257"/>
        <v>#REF!</v>
      </c>
    </row>
    <row r="93" spans="1:85" x14ac:dyDescent="0.25">
      <c r="C93" t="e">
        <f>IF((#REF!)="x",'Parametry soutěží'!$D$14,"")</f>
        <v>#REF!</v>
      </c>
      <c r="P93" s="7">
        <v>79</v>
      </c>
      <c r="Q93" t="e">
        <f t="shared" si="319"/>
        <v>#REF!</v>
      </c>
      <c r="R93" t="e">
        <f t="shared" si="551"/>
        <v>#REF!</v>
      </c>
      <c r="T93" t="e">
        <f>IF(R93=200,0,(INDEX(A$15:A$1205,$R93)))</f>
        <v>#REF!</v>
      </c>
      <c r="V93" t="e">
        <f t="shared" si="548"/>
        <v>#REF!</v>
      </c>
      <c r="W93" t="e">
        <f t="shared" si="549"/>
        <v>#REF!</v>
      </c>
      <c r="Y93" t="e">
        <f t="shared" si="550"/>
        <v>#REF!</v>
      </c>
      <c r="AC93" s="9"/>
      <c r="AD93" t="e">
        <f>IF(T93=0,"",T93)</f>
        <v>#REF!</v>
      </c>
      <c r="AF93" t="e">
        <f t="shared" si="257"/>
        <v>#REF!</v>
      </c>
      <c r="AG93" t="e">
        <f t="shared" si="257"/>
        <v>#REF!</v>
      </c>
      <c r="AI93" t="e">
        <f t="shared" si="257"/>
        <v>#REF!</v>
      </c>
    </row>
    <row r="94" spans="1:85" x14ac:dyDescent="0.25">
      <c r="C94" t="e">
        <f>IF((#REF!)="x",'Parametry soutěží'!E14,"")</f>
        <v>#REF!</v>
      </c>
      <c r="M94" s="17" t="e">
        <f>IF(C98="",0,1)</f>
        <v>#REF!</v>
      </c>
      <c r="N94" t="e">
        <f>SUM($M$44:M94)</f>
        <v>#REF!</v>
      </c>
      <c r="P94" s="7">
        <v>80</v>
      </c>
      <c r="Q94" t="e">
        <f t="shared" si="319"/>
        <v>#REF!</v>
      </c>
      <c r="R94" t="e">
        <f t="shared" si="551"/>
        <v>#REF!</v>
      </c>
      <c r="T94" t="e">
        <f t="shared" si="552"/>
        <v>#REF!</v>
      </c>
      <c r="V94" t="e">
        <f t="shared" si="548"/>
        <v>#REF!</v>
      </c>
      <c r="W94" t="e">
        <f t="shared" si="549"/>
        <v>#REF!</v>
      </c>
      <c r="Y94" t="e">
        <f t="shared" si="550"/>
        <v>#REF!</v>
      </c>
      <c r="AC94" s="9"/>
      <c r="AD94" t="e">
        <f t="shared" si="257"/>
        <v>#REF!</v>
      </c>
      <c r="AF94" t="e">
        <f t="shared" si="257"/>
        <v>#REF!</v>
      </c>
      <c r="AG94" t="e">
        <f t="shared" si="257"/>
        <v>#REF!</v>
      </c>
      <c r="AI94" t="e">
        <f t="shared" si="257"/>
        <v>#REF!</v>
      </c>
    </row>
    <row r="95" spans="1:85" x14ac:dyDescent="0.25">
      <c r="C95" t="e">
        <f>IF((#REF!)="x",#REF!,"")</f>
        <v>#REF!</v>
      </c>
      <c r="P95" s="7">
        <v>81</v>
      </c>
      <c r="Q95" t="e">
        <f t="shared" si="319"/>
        <v>#REF!</v>
      </c>
      <c r="R95" t="e">
        <f t="shared" si="551"/>
        <v>#REF!</v>
      </c>
      <c r="T95" t="e">
        <f t="shared" si="552"/>
        <v>#REF!</v>
      </c>
      <c r="V95" t="e">
        <f t="shared" si="548"/>
        <v>#REF!</v>
      </c>
      <c r="W95" t="e">
        <f t="shared" si="549"/>
        <v>#REF!</v>
      </c>
      <c r="Y95" t="e">
        <f t="shared" si="550"/>
        <v>#REF!</v>
      </c>
      <c r="AC95" s="9"/>
      <c r="AD95" t="e">
        <f t="shared" si="257"/>
        <v>#REF!</v>
      </c>
      <c r="AF95" t="e">
        <f t="shared" si="257"/>
        <v>#REF!</v>
      </c>
      <c r="AG95" t="e">
        <f t="shared" si="257"/>
        <v>#REF!</v>
      </c>
      <c r="AI95" t="e">
        <f t="shared" si="257"/>
        <v>#REF!</v>
      </c>
    </row>
    <row r="96" spans="1:85" x14ac:dyDescent="0.25">
      <c r="C96" t="e">
        <f>IF(C92="","",(IF(H96="","",H96)))</f>
        <v>#REF!</v>
      </c>
      <c r="H96" s="32" t="e">
        <f>IF(#REF!="x","",IF(#REF!="x",IF(#REF!="x",(IF(#REF!="x",'Parametry soutěží'!$L$116,'Parametry soutěží'!$J$116)),""),""))</f>
        <v>#REF!</v>
      </c>
      <c r="P96" s="7">
        <v>82</v>
      </c>
      <c r="Q96" t="e">
        <f t="shared" si="319"/>
        <v>#REF!</v>
      </c>
      <c r="R96" t="e">
        <f t="shared" si="551"/>
        <v>#REF!</v>
      </c>
      <c r="T96" t="e">
        <f t="shared" si="552"/>
        <v>#REF!</v>
      </c>
      <c r="V96" t="e">
        <f t="shared" si="548"/>
        <v>#REF!</v>
      </c>
      <c r="W96" t="e">
        <f t="shared" si="549"/>
        <v>#REF!</v>
      </c>
      <c r="Y96" t="e">
        <f t="shared" si="550"/>
        <v>#REF!</v>
      </c>
      <c r="AC96" s="9"/>
      <c r="AD96" t="e">
        <f t="shared" si="257"/>
        <v>#REF!</v>
      </c>
      <c r="AF96" t="e">
        <f t="shared" si="257"/>
        <v>#REF!</v>
      </c>
      <c r="AG96" t="e">
        <f t="shared" si="257"/>
        <v>#REF!</v>
      </c>
      <c r="AI96" t="e">
        <f t="shared" si="257"/>
        <v>#REF!</v>
      </c>
    </row>
    <row r="97" spans="1:35" x14ac:dyDescent="0.25">
      <c r="C97" t="e">
        <f>IF(C98="","","  ")</f>
        <v>#REF!</v>
      </c>
      <c r="P97" s="7">
        <v>83</v>
      </c>
      <c r="Q97" t="e">
        <f t="shared" si="319"/>
        <v>#REF!</v>
      </c>
      <c r="R97" t="e">
        <f t="shared" si="551"/>
        <v>#REF!</v>
      </c>
      <c r="T97" t="e">
        <f t="shared" si="552"/>
        <v>#REF!</v>
      </c>
      <c r="V97" t="e">
        <f t="shared" si="548"/>
        <v>#REF!</v>
      </c>
      <c r="W97" t="e">
        <f t="shared" si="549"/>
        <v>#REF!</v>
      </c>
      <c r="Y97" t="e">
        <f t="shared" si="550"/>
        <v>#REF!</v>
      </c>
      <c r="AC97" s="9"/>
      <c r="AD97" t="e">
        <f t="shared" si="257"/>
        <v>#REF!</v>
      </c>
      <c r="AF97" t="e">
        <f>IF(V97=0,"",V97)</f>
        <v>#REF!</v>
      </c>
      <c r="AG97" t="e">
        <f t="shared" si="257"/>
        <v>#REF!</v>
      </c>
      <c r="AI97" t="e">
        <f t="shared" si="257"/>
        <v>#REF!</v>
      </c>
    </row>
    <row r="98" spans="1:35" x14ac:dyDescent="0.25">
      <c r="A98" t="e">
        <f>IF(N94=1,('Parametry soutěží'!$B$82),"")</f>
        <v>#REF!</v>
      </c>
      <c r="C98" t="e">
        <f>IF((#REF!)="x",CONCATENATE(#REF!,#REF!),"")</f>
        <v>#REF!</v>
      </c>
      <c r="P98" s="7">
        <v>84</v>
      </c>
      <c r="Q98" t="e">
        <f t="shared" si="319"/>
        <v>#REF!</v>
      </c>
      <c r="R98" t="e">
        <f t="shared" si="551"/>
        <v>#REF!</v>
      </c>
      <c r="T98" t="e">
        <f t="shared" si="552"/>
        <v>#REF!</v>
      </c>
      <c r="V98" t="e">
        <f t="shared" si="548"/>
        <v>#REF!</v>
      </c>
      <c r="W98" t="e">
        <f t="shared" si="549"/>
        <v>#REF!</v>
      </c>
      <c r="Y98" t="e">
        <f t="shared" si="550"/>
        <v>#REF!</v>
      </c>
      <c r="AC98" s="9"/>
      <c r="AD98" t="e">
        <f t="shared" si="257"/>
        <v>#REF!</v>
      </c>
      <c r="AF98" t="e">
        <f t="shared" si="257"/>
        <v>#REF!</v>
      </c>
      <c r="AG98" t="e">
        <f t="shared" si="257"/>
        <v>#REF!</v>
      </c>
      <c r="AI98" t="e">
        <f t="shared" si="257"/>
        <v>#REF!</v>
      </c>
    </row>
    <row r="99" spans="1:35" x14ac:dyDescent="0.25">
      <c r="C99" t="e">
        <f>IF((#REF!)="x",'Parametry soutěží'!$D$7,"")</f>
        <v>#REF!</v>
      </c>
      <c r="P99" s="7">
        <v>85</v>
      </c>
      <c r="Q99" t="e">
        <f t="shared" si="319"/>
        <v>#REF!</v>
      </c>
      <c r="R99" t="e">
        <f t="shared" si="551"/>
        <v>#REF!</v>
      </c>
      <c r="T99" t="e">
        <f t="shared" si="552"/>
        <v>#REF!</v>
      </c>
      <c r="V99" t="e">
        <f t="shared" si="548"/>
        <v>#REF!</v>
      </c>
      <c r="W99" t="e">
        <f t="shared" si="549"/>
        <v>#REF!</v>
      </c>
      <c r="Y99" t="e">
        <f t="shared" si="550"/>
        <v>#REF!</v>
      </c>
      <c r="AC99" s="9"/>
      <c r="AD99" t="e">
        <f t="shared" si="257"/>
        <v>#REF!</v>
      </c>
      <c r="AF99" t="e">
        <f t="shared" si="257"/>
        <v>#REF!</v>
      </c>
      <c r="AG99" t="e">
        <f t="shared" si="257"/>
        <v>#REF!</v>
      </c>
      <c r="AI99" t="e">
        <f t="shared" si="257"/>
        <v>#REF!</v>
      </c>
    </row>
    <row r="100" spans="1:35" x14ac:dyDescent="0.25">
      <c r="C100" t="e">
        <f>IF((#REF!)="x",'Parametry soutěží'!E7,"")</f>
        <v>#REF!</v>
      </c>
      <c r="M100" s="17" t="e">
        <f>IF(C104="",0,1)</f>
        <v>#REF!</v>
      </c>
      <c r="N100" t="e">
        <f>SUM($M$44:M100)</f>
        <v>#REF!</v>
      </c>
      <c r="P100" s="7">
        <v>86</v>
      </c>
      <c r="Q100" t="e">
        <f t="shared" si="319"/>
        <v>#REF!</v>
      </c>
      <c r="R100" t="e">
        <f t="shared" si="551"/>
        <v>#REF!</v>
      </c>
      <c r="T100" t="e">
        <f t="shared" si="552"/>
        <v>#REF!</v>
      </c>
      <c r="V100" t="e">
        <f t="shared" si="548"/>
        <v>#REF!</v>
      </c>
      <c r="W100" t="e">
        <f t="shared" si="549"/>
        <v>#REF!</v>
      </c>
      <c r="Y100" t="e">
        <f t="shared" si="550"/>
        <v>#REF!</v>
      </c>
      <c r="AC100" s="9"/>
      <c r="AD100" t="e">
        <f t="shared" si="257"/>
        <v>#REF!</v>
      </c>
      <c r="AF100" t="e">
        <f t="shared" si="257"/>
        <v>#REF!</v>
      </c>
      <c r="AG100" t="e">
        <f t="shared" si="257"/>
        <v>#REF!</v>
      </c>
      <c r="AI100" t="e">
        <f t="shared" si="257"/>
        <v>#REF!</v>
      </c>
    </row>
    <row r="101" spans="1:35" x14ac:dyDescent="0.25">
      <c r="A101" t="e">
        <f>IF(N100=1,('Parametry soutěží'!$B$82),"")</f>
        <v>#REF!</v>
      </c>
      <c r="C101" t="e">
        <f>IF((#REF!)="x",#REF!,"")</f>
        <v>#REF!</v>
      </c>
      <c r="P101" s="7">
        <v>87</v>
      </c>
      <c r="Q101" t="e">
        <f t="shared" si="319"/>
        <v>#REF!</v>
      </c>
      <c r="R101" t="e">
        <f t="shared" si="551"/>
        <v>#REF!</v>
      </c>
      <c r="T101" t="e">
        <f t="shared" si="552"/>
        <v>#REF!</v>
      </c>
      <c r="V101" t="e">
        <f t="shared" si="548"/>
        <v>#REF!</v>
      </c>
      <c r="W101" t="e">
        <f t="shared" si="549"/>
        <v>#REF!</v>
      </c>
      <c r="Y101" t="e">
        <f t="shared" si="550"/>
        <v>#REF!</v>
      </c>
      <c r="AC101" s="9"/>
      <c r="AD101" t="e">
        <f t="shared" si="257"/>
        <v>#REF!</v>
      </c>
      <c r="AF101" t="e">
        <f t="shared" si="257"/>
        <v>#REF!</v>
      </c>
      <c r="AG101" t="e">
        <f t="shared" si="257"/>
        <v>#REF!</v>
      </c>
      <c r="AI101" t="e">
        <f t="shared" si="257"/>
        <v>#REF!</v>
      </c>
    </row>
    <row r="102" spans="1:35" x14ac:dyDescent="0.25">
      <c r="C102" t="e">
        <f>IF(C98="","",(IF(H102="",(IF((#REF!)="x",(IF(#REF!=0,"",CONCATENATE((#REF!)," ",#REF!," ",#REF!))),"")),CONCATENATE(H102,", ",(IF((#REF!)="x",(IF(#REF!=0,"",CONCATENATE((#REF!)," ",#REF!," ",#REF!)))))))))</f>
        <v>#REF!</v>
      </c>
      <c r="H102" s="32" t="e">
        <f>IF(#REF!="x","",IF(#REF!="x",IF(#REF!="x",(IF(#REF!="x",'Parametry soutěží'!$L$116,'Parametry soutěží'!$J$116)),""),""))</f>
        <v>#REF!</v>
      </c>
      <c r="P102" s="7">
        <v>88</v>
      </c>
      <c r="Q102" t="e">
        <f t="shared" si="319"/>
        <v>#REF!</v>
      </c>
      <c r="R102" t="e">
        <f t="shared" si="551"/>
        <v>#REF!</v>
      </c>
      <c r="T102" t="e">
        <f t="shared" si="552"/>
        <v>#REF!</v>
      </c>
      <c r="V102" t="e">
        <f t="shared" si="548"/>
        <v>#REF!</v>
      </c>
      <c r="W102" t="e">
        <f t="shared" si="549"/>
        <v>#REF!</v>
      </c>
      <c r="Y102" t="e">
        <f t="shared" si="550"/>
        <v>#REF!</v>
      </c>
      <c r="AC102" s="9"/>
      <c r="AD102" t="e">
        <f t="shared" si="257"/>
        <v>#REF!</v>
      </c>
      <c r="AF102" t="e">
        <f t="shared" si="257"/>
        <v>#REF!</v>
      </c>
      <c r="AG102" t="e">
        <f t="shared" si="257"/>
        <v>#REF!</v>
      </c>
      <c r="AI102" t="e">
        <f t="shared" si="257"/>
        <v>#REF!</v>
      </c>
    </row>
    <row r="103" spans="1:35" x14ac:dyDescent="0.25">
      <c r="C103" t="e">
        <f>IF(C104="","","  ")</f>
        <v>#REF!</v>
      </c>
      <c r="P103" s="7">
        <v>89</v>
      </c>
      <c r="Q103" t="e">
        <f t="shared" si="319"/>
        <v>#REF!</v>
      </c>
      <c r="R103" t="e">
        <f t="shared" si="551"/>
        <v>#REF!</v>
      </c>
      <c r="T103" t="e">
        <f t="shared" si="552"/>
        <v>#REF!</v>
      </c>
      <c r="V103" t="e">
        <f t="shared" si="548"/>
        <v>#REF!</v>
      </c>
      <c r="W103" t="e">
        <f t="shared" si="549"/>
        <v>#REF!</v>
      </c>
      <c r="Y103" t="e">
        <f t="shared" si="550"/>
        <v>#REF!</v>
      </c>
      <c r="AC103" s="9"/>
      <c r="AD103" t="e">
        <f t="shared" si="257"/>
        <v>#REF!</v>
      </c>
      <c r="AF103" t="e">
        <f t="shared" si="257"/>
        <v>#REF!</v>
      </c>
      <c r="AG103" t="e">
        <f t="shared" si="257"/>
        <v>#REF!</v>
      </c>
      <c r="AI103" t="e">
        <f t="shared" si="257"/>
        <v>#REF!</v>
      </c>
    </row>
    <row r="104" spans="1:35" x14ac:dyDescent="0.25">
      <c r="A104" t="e">
        <f>IF(N100=1,('Parametry soutěží'!$B$82),"")</f>
        <v>#REF!</v>
      </c>
      <c r="C104" t="e">
        <f>IF((#REF!)="x",CONCATENATE(#REF!,#REF!),"")</f>
        <v>#REF!</v>
      </c>
      <c r="P104" s="7">
        <v>90</v>
      </c>
      <c r="Q104" t="e">
        <f t="shared" si="319"/>
        <v>#REF!</v>
      </c>
      <c r="R104" t="e">
        <f t="shared" si="551"/>
        <v>#REF!</v>
      </c>
      <c r="T104" t="e">
        <f t="shared" si="552"/>
        <v>#REF!</v>
      </c>
      <c r="V104" t="e">
        <f t="shared" si="548"/>
        <v>#REF!</v>
      </c>
      <c r="W104" t="e">
        <f t="shared" si="549"/>
        <v>#REF!</v>
      </c>
      <c r="Y104" t="e">
        <f t="shared" si="550"/>
        <v>#REF!</v>
      </c>
      <c r="AC104" s="9"/>
      <c r="AD104" t="e">
        <f t="shared" si="257"/>
        <v>#REF!</v>
      </c>
      <c r="AF104" t="e">
        <f t="shared" si="257"/>
        <v>#REF!</v>
      </c>
      <c r="AG104" t="e">
        <f t="shared" si="257"/>
        <v>#REF!</v>
      </c>
      <c r="AI104" t="e">
        <f t="shared" ref="AI104:AI140" si="629">IF(Y104=0,"",Y104)</f>
        <v>#REF!</v>
      </c>
    </row>
    <row r="105" spans="1:35" x14ac:dyDescent="0.25">
      <c r="C105" t="e">
        <f>IF((#REF!)="x",'Parametry soutěží'!$D$8,"")</f>
        <v>#REF!</v>
      </c>
      <c r="P105" s="7">
        <v>91</v>
      </c>
      <c r="Q105" t="e">
        <f t="shared" si="319"/>
        <v>#REF!</v>
      </c>
      <c r="R105" t="e">
        <f t="shared" si="551"/>
        <v>#REF!</v>
      </c>
      <c r="T105" t="e">
        <f t="shared" si="552"/>
        <v>#REF!</v>
      </c>
      <c r="V105" t="e">
        <f t="shared" si="548"/>
        <v>#REF!</v>
      </c>
      <c r="W105" t="e">
        <f t="shared" si="549"/>
        <v>#REF!</v>
      </c>
      <c r="Y105" t="e">
        <f t="shared" si="550"/>
        <v>#REF!</v>
      </c>
      <c r="AC105" s="9"/>
      <c r="AD105" t="e">
        <f t="shared" ref="AD105:AD140" si="630">IF(T105=0,"",T105)</f>
        <v>#REF!</v>
      </c>
      <c r="AF105" t="e">
        <f t="shared" ref="AF105:AF140" si="631">IF(V105=0,"",V105)</f>
        <v>#REF!</v>
      </c>
      <c r="AG105" t="e">
        <f t="shared" ref="AG105:AG140" si="632">IF(W105=0,"",W105)</f>
        <v>#REF!</v>
      </c>
      <c r="AI105" t="e">
        <f t="shared" si="629"/>
        <v>#REF!</v>
      </c>
    </row>
    <row r="106" spans="1:35" x14ac:dyDescent="0.25">
      <c r="C106" t="e">
        <f>IF((#REF!)="x",'Parametry soutěží'!E8,"")</f>
        <v>#REF!</v>
      </c>
      <c r="M106" s="17" t="e">
        <f>IF(C110="",0,1)</f>
        <v>#REF!</v>
      </c>
      <c r="N106" t="e">
        <f>SUM($M$44:M106)</f>
        <v>#REF!</v>
      </c>
      <c r="P106" s="7">
        <v>92</v>
      </c>
      <c r="Q106" t="e">
        <f t="shared" si="319"/>
        <v>#REF!</v>
      </c>
      <c r="R106" t="e">
        <f t="shared" si="551"/>
        <v>#REF!</v>
      </c>
      <c r="T106" t="e">
        <f t="shared" si="552"/>
        <v>#REF!</v>
      </c>
      <c r="V106" t="e">
        <f t="shared" si="548"/>
        <v>#REF!</v>
      </c>
      <c r="W106" t="e">
        <f t="shared" si="549"/>
        <v>#REF!</v>
      </c>
      <c r="Y106" t="e">
        <f t="shared" si="550"/>
        <v>#REF!</v>
      </c>
      <c r="AC106" s="9"/>
      <c r="AD106" t="e">
        <f t="shared" si="630"/>
        <v>#REF!</v>
      </c>
      <c r="AF106" t="e">
        <f t="shared" si="631"/>
        <v>#REF!</v>
      </c>
      <c r="AG106" t="e">
        <f t="shared" si="632"/>
        <v>#REF!</v>
      </c>
      <c r="AI106" t="e">
        <f t="shared" si="629"/>
        <v>#REF!</v>
      </c>
    </row>
    <row r="107" spans="1:35" x14ac:dyDescent="0.25">
      <c r="A107" t="e">
        <f>IF(N112=1,('Parametry soutěží'!$B$82),"")</f>
        <v>#REF!</v>
      </c>
      <c r="C107" t="e">
        <f>IF((#REF!)="x",#REF!,"")</f>
        <v>#REF!</v>
      </c>
      <c r="P107" s="7">
        <v>93</v>
      </c>
      <c r="Q107" t="e">
        <f t="shared" si="319"/>
        <v>#REF!</v>
      </c>
      <c r="R107" t="e">
        <f t="shared" si="551"/>
        <v>#REF!</v>
      </c>
      <c r="T107" t="e">
        <f t="shared" si="552"/>
        <v>#REF!</v>
      </c>
      <c r="V107" t="e">
        <f t="shared" si="548"/>
        <v>#REF!</v>
      </c>
      <c r="W107" t="e">
        <f t="shared" si="549"/>
        <v>#REF!</v>
      </c>
      <c r="Y107" t="e">
        <f t="shared" si="550"/>
        <v>#REF!</v>
      </c>
      <c r="AC107" s="9"/>
      <c r="AD107" t="e">
        <f t="shared" si="630"/>
        <v>#REF!</v>
      </c>
      <c r="AF107" t="e">
        <f t="shared" si="631"/>
        <v>#REF!</v>
      </c>
      <c r="AG107" t="e">
        <f t="shared" si="632"/>
        <v>#REF!</v>
      </c>
      <c r="AI107" t="e">
        <f t="shared" si="629"/>
        <v>#REF!</v>
      </c>
    </row>
    <row r="108" spans="1:35" x14ac:dyDescent="0.25">
      <c r="C108" t="e">
        <f>IF(C104="","",(IF(H108="",(IF((#REF!)="x",(IF(#REF!=0,"",CONCATENATE((#REF!)," ",#REF!," ",#REF!))),"")),CONCATENATE(H108,", ",(IF((#REF!)="x",(IF(#REF!=0,"",CONCATENATE((#REF!)," ",#REF!," ",#REF!)))))))))</f>
        <v>#REF!</v>
      </c>
      <c r="H108" s="32" t="e">
        <f>IF(#REF!="x","",IF(#REF!="x",IF(#REF!="x",(IF(#REF!="x",'Parametry soutěží'!$L$116,'Parametry soutěží'!$J$116)),""),""))</f>
        <v>#REF!</v>
      </c>
      <c r="P108" s="7">
        <v>94</v>
      </c>
      <c r="Q108" t="e">
        <f t="shared" si="319"/>
        <v>#REF!</v>
      </c>
      <c r="R108" t="e">
        <f t="shared" si="551"/>
        <v>#REF!</v>
      </c>
      <c r="T108" t="e">
        <f t="shared" si="552"/>
        <v>#REF!</v>
      </c>
      <c r="V108" t="e">
        <f t="shared" si="548"/>
        <v>#REF!</v>
      </c>
      <c r="W108" t="e">
        <f t="shared" si="549"/>
        <v>#REF!</v>
      </c>
      <c r="Y108" t="e">
        <f t="shared" si="550"/>
        <v>#REF!</v>
      </c>
      <c r="AC108" s="9"/>
      <c r="AD108" t="e">
        <f t="shared" si="630"/>
        <v>#REF!</v>
      </c>
      <c r="AF108" t="e">
        <f t="shared" si="631"/>
        <v>#REF!</v>
      </c>
      <c r="AG108" t="e">
        <f t="shared" si="632"/>
        <v>#REF!</v>
      </c>
      <c r="AI108" t="e">
        <f t="shared" si="629"/>
        <v>#REF!</v>
      </c>
    </row>
    <row r="109" spans="1:35" x14ac:dyDescent="0.25">
      <c r="C109" t="e">
        <f>IF(C110="","","  ")</f>
        <v>#REF!</v>
      </c>
      <c r="P109" s="7">
        <v>95</v>
      </c>
      <c r="Q109" t="e">
        <f t="shared" si="319"/>
        <v>#REF!</v>
      </c>
      <c r="R109" t="e">
        <f t="shared" si="551"/>
        <v>#REF!</v>
      </c>
      <c r="T109" t="e">
        <f t="shared" si="552"/>
        <v>#REF!</v>
      </c>
      <c r="V109" t="e">
        <f t="shared" si="548"/>
        <v>#REF!</v>
      </c>
      <c r="W109" t="e">
        <f t="shared" si="549"/>
        <v>#REF!</v>
      </c>
      <c r="Y109" t="e">
        <f t="shared" si="550"/>
        <v>#REF!</v>
      </c>
      <c r="AC109" s="9"/>
      <c r="AD109" t="e">
        <f t="shared" si="630"/>
        <v>#REF!</v>
      </c>
      <c r="AF109" t="e">
        <f t="shared" si="631"/>
        <v>#REF!</v>
      </c>
      <c r="AG109" t="e">
        <f t="shared" si="632"/>
        <v>#REF!</v>
      </c>
      <c r="AI109" t="e">
        <f t="shared" si="629"/>
        <v>#REF!</v>
      </c>
    </row>
    <row r="110" spans="1:35" x14ac:dyDescent="0.25">
      <c r="A110" t="e">
        <f>IF(N106=1,('Parametry soutěží'!$B$82),"")</f>
        <v>#REF!</v>
      </c>
      <c r="C110" t="e">
        <f>IF((#REF!)="x",CONCATENATE(#REF!,#REF!),"")</f>
        <v>#REF!</v>
      </c>
      <c r="P110" s="7">
        <v>96</v>
      </c>
      <c r="Q110" t="e">
        <f t="shared" si="319"/>
        <v>#REF!</v>
      </c>
      <c r="R110" t="e">
        <f t="shared" si="551"/>
        <v>#REF!</v>
      </c>
      <c r="T110" t="e">
        <f t="shared" si="552"/>
        <v>#REF!</v>
      </c>
      <c r="V110" t="e">
        <f t="shared" si="548"/>
        <v>#REF!</v>
      </c>
      <c r="W110" t="e">
        <f t="shared" si="549"/>
        <v>#REF!</v>
      </c>
      <c r="Y110" t="e">
        <f t="shared" si="550"/>
        <v>#REF!</v>
      </c>
      <c r="AC110" s="9"/>
      <c r="AD110" t="e">
        <f t="shared" si="630"/>
        <v>#REF!</v>
      </c>
      <c r="AF110" t="e">
        <f t="shared" si="631"/>
        <v>#REF!</v>
      </c>
      <c r="AG110" t="e">
        <f t="shared" si="632"/>
        <v>#REF!</v>
      </c>
      <c r="AI110" t="e">
        <f t="shared" si="629"/>
        <v>#REF!</v>
      </c>
    </row>
    <row r="111" spans="1:35" x14ac:dyDescent="0.25">
      <c r="C111" t="e">
        <f>IF((#REF!)="x",'Parametry soutěží'!$D$9,"")</f>
        <v>#REF!</v>
      </c>
      <c r="P111" s="7">
        <v>97</v>
      </c>
      <c r="Q111" t="e">
        <f t="shared" ref="Q111:Q175" si="633">IF(((C111="")),200,P111)</f>
        <v>#REF!</v>
      </c>
      <c r="R111" t="e">
        <f t="shared" si="551"/>
        <v>#REF!</v>
      </c>
      <c r="T111" t="e">
        <f t="shared" si="552"/>
        <v>#REF!</v>
      </c>
      <c r="V111" t="e">
        <f t="shared" ref="V111:V142" si="634">IF(R111=200,0,INDEX($C$15:$C$201,$R111))</f>
        <v>#REF!</v>
      </c>
      <c r="W111" t="e">
        <f t="shared" ref="W111:W142" si="635">IF(R111=200,0,INDEX($D$15:$D$197,$R111))</f>
        <v>#REF!</v>
      </c>
      <c r="Y111" t="e">
        <f t="shared" ref="Y111:Y142" si="636">IF(R111=200,0,INDEX($F$15:$F$197,$R111))</f>
        <v>#REF!</v>
      </c>
      <c r="AC111" s="9"/>
      <c r="AD111" t="e">
        <f t="shared" si="630"/>
        <v>#REF!</v>
      </c>
      <c r="AF111" t="e">
        <f t="shared" si="631"/>
        <v>#REF!</v>
      </c>
      <c r="AG111" t="e">
        <f t="shared" si="632"/>
        <v>#REF!</v>
      </c>
      <c r="AI111" t="e">
        <f t="shared" si="629"/>
        <v>#REF!</v>
      </c>
    </row>
    <row r="112" spans="1:35" x14ac:dyDescent="0.25">
      <c r="C112" t="e">
        <f>IF((#REF!)="x",'Parametry soutěží'!E9,"")</f>
        <v>#REF!</v>
      </c>
      <c r="M112" s="17" t="e">
        <f>IF(C116="",0,1)</f>
        <v>#REF!</v>
      </c>
      <c r="N112" t="e">
        <f>SUM($M$44:M112)</f>
        <v>#REF!</v>
      </c>
      <c r="P112" s="7">
        <v>98</v>
      </c>
      <c r="Q112" t="e">
        <f t="shared" si="633"/>
        <v>#REF!</v>
      </c>
      <c r="R112" t="e">
        <f t="shared" ref="R112:R143" si="637">SMALL($Q$15:$Q$205,P112)</f>
        <v>#REF!</v>
      </c>
      <c r="T112" t="e">
        <f t="shared" si="552"/>
        <v>#REF!</v>
      </c>
      <c r="V112" t="e">
        <f t="shared" si="634"/>
        <v>#REF!</v>
      </c>
      <c r="W112" t="e">
        <f t="shared" si="635"/>
        <v>#REF!</v>
      </c>
      <c r="Y112" t="e">
        <f t="shared" si="636"/>
        <v>#REF!</v>
      </c>
      <c r="AC112" s="9"/>
      <c r="AD112" t="e">
        <f t="shared" si="630"/>
        <v>#REF!</v>
      </c>
      <c r="AF112" t="e">
        <f t="shared" si="631"/>
        <v>#REF!</v>
      </c>
      <c r="AG112" t="e">
        <f t="shared" si="632"/>
        <v>#REF!</v>
      </c>
      <c r="AI112" t="e">
        <f t="shared" si="629"/>
        <v>#REF!</v>
      </c>
    </row>
    <row r="113" spans="1:35" x14ac:dyDescent="0.25">
      <c r="A113" t="e">
        <f>IF(N124=1,('Parametry soutěží'!$B$82),"")</f>
        <v>#REF!</v>
      </c>
      <c r="C113" t="e">
        <f>IF((#REF!)="x",#REF!,"")</f>
        <v>#REF!</v>
      </c>
      <c r="P113" s="7">
        <v>99</v>
      </c>
      <c r="Q113" t="e">
        <f t="shared" si="633"/>
        <v>#REF!</v>
      </c>
      <c r="R113" t="e">
        <f t="shared" si="637"/>
        <v>#REF!</v>
      </c>
      <c r="T113" t="e">
        <f t="shared" si="552"/>
        <v>#REF!</v>
      </c>
      <c r="V113" t="e">
        <f t="shared" si="634"/>
        <v>#REF!</v>
      </c>
      <c r="W113" t="e">
        <f t="shared" si="635"/>
        <v>#REF!</v>
      </c>
      <c r="Y113" t="e">
        <f t="shared" si="636"/>
        <v>#REF!</v>
      </c>
      <c r="AC113" s="9"/>
      <c r="AD113" t="e">
        <f t="shared" si="630"/>
        <v>#REF!</v>
      </c>
      <c r="AF113" t="e">
        <f t="shared" si="631"/>
        <v>#REF!</v>
      </c>
      <c r="AG113" t="e">
        <f t="shared" si="632"/>
        <v>#REF!</v>
      </c>
      <c r="AI113" t="e">
        <f t="shared" si="629"/>
        <v>#REF!</v>
      </c>
    </row>
    <row r="114" spans="1:35" x14ac:dyDescent="0.25">
      <c r="C114" t="e">
        <f>IF(C110="","",(IF(H114="",(IF((#REF!)="x",(IF(#REF!=0,"",CONCATENATE((#REF!)," ",#REF!," ",#REF!))),"")),CONCATENATE(H114,", ",(IF((#REF!)="x",(IF(#REF!=0,"",CONCATENATE((#REF!)," ",#REF!," ",#REF!)))))))))</f>
        <v>#REF!</v>
      </c>
      <c r="H114" s="32" t="e">
        <f>IF(#REF!="x","",IF(#REF!="x",IF(#REF!="x",(IF(#REF!="x",'Parametry soutěží'!$L$116,'Parametry soutěží'!$J$116)),""),""))</f>
        <v>#REF!</v>
      </c>
      <c r="P114" s="7">
        <v>100</v>
      </c>
      <c r="Q114" t="e">
        <f t="shared" si="633"/>
        <v>#REF!</v>
      </c>
      <c r="R114" t="e">
        <f t="shared" si="637"/>
        <v>#REF!</v>
      </c>
      <c r="T114" t="e">
        <f t="shared" si="552"/>
        <v>#REF!</v>
      </c>
      <c r="V114" t="e">
        <f t="shared" si="634"/>
        <v>#REF!</v>
      </c>
      <c r="W114" t="e">
        <f t="shared" si="635"/>
        <v>#REF!</v>
      </c>
      <c r="Y114" t="e">
        <f t="shared" si="636"/>
        <v>#REF!</v>
      </c>
      <c r="AC114" s="9"/>
      <c r="AD114" t="e">
        <f t="shared" si="630"/>
        <v>#REF!</v>
      </c>
      <c r="AF114" t="e">
        <f t="shared" si="631"/>
        <v>#REF!</v>
      </c>
      <c r="AG114" t="e">
        <f t="shared" si="632"/>
        <v>#REF!</v>
      </c>
      <c r="AI114" t="e">
        <f t="shared" si="629"/>
        <v>#REF!</v>
      </c>
    </row>
    <row r="115" spans="1:35" x14ac:dyDescent="0.25">
      <c r="C115" t="e">
        <f>IF(C116="","","  ")</f>
        <v>#REF!</v>
      </c>
      <c r="P115" s="7">
        <v>101</v>
      </c>
      <c r="Q115" t="e">
        <f t="shared" si="633"/>
        <v>#REF!</v>
      </c>
      <c r="R115" t="e">
        <f t="shared" si="637"/>
        <v>#REF!</v>
      </c>
      <c r="T115" t="e">
        <f t="shared" si="552"/>
        <v>#REF!</v>
      </c>
      <c r="V115" t="e">
        <f t="shared" si="634"/>
        <v>#REF!</v>
      </c>
      <c r="W115" t="e">
        <f t="shared" si="635"/>
        <v>#REF!</v>
      </c>
      <c r="Y115" t="e">
        <f t="shared" si="636"/>
        <v>#REF!</v>
      </c>
      <c r="AC115" s="9"/>
      <c r="AD115" t="e">
        <f t="shared" si="630"/>
        <v>#REF!</v>
      </c>
      <c r="AF115" t="e">
        <f t="shared" si="631"/>
        <v>#REF!</v>
      </c>
      <c r="AG115" t="e">
        <f t="shared" si="632"/>
        <v>#REF!</v>
      </c>
      <c r="AI115" t="e">
        <f t="shared" si="629"/>
        <v>#REF!</v>
      </c>
    </row>
    <row r="116" spans="1:35" x14ac:dyDescent="0.25">
      <c r="A116" t="e">
        <f>IF(N112=1,('Parametry soutěží'!$B$82),"")</f>
        <v>#REF!</v>
      </c>
      <c r="C116" t="e">
        <f>IF((#REF!)="x",CONCATENATE(#REF!,#REF!),"")</f>
        <v>#REF!</v>
      </c>
      <c r="P116" s="7">
        <v>102</v>
      </c>
      <c r="Q116" t="e">
        <f t="shared" si="633"/>
        <v>#REF!</v>
      </c>
      <c r="R116" t="e">
        <f t="shared" si="637"/>
        <v>#REF!</v>
      </c>
      <c r="T116" t="e">
        <f t="shared" si="552"/>
        <v>#REF!</v>
      </c>
      <c r="V116" t="e">
        <f t="shared" si="634"/>
        <v>#REF!</v>
      </c>
      <c r="W116" t="e">
        <f t="shared" si="635"/>
        <v>#REF!</v>
      </c>
      <c r="Y116" t="e">
        <f t="shared" si="636"/>
        <v>#REF!</v>
      </c>
      <c r="AC116" s="9"/>
      <c r="AD116" t="e">
        <f t="shared" si="630"/>
        <v>#REF!</v>
      </c>
      <c r="AF116" t="e">
        <f t="shared" si="631"/>
        <v>#REF!</v>
      </c>
      <c r="AG116" t="e">
        <f t="shared" si="632"/>
        <v>#REF!</v>
      </c>
      <c r="AI116" t="e">
        <f t="shared" si="629"/>
        <v>#REF!</v>
      </c>
    </row>
    <row r="117" spans="1:35" x14ac:dyDescent="0.25">
      <c r="C117" t="e">
        <f>IF((#REF!)="x",'Parametry soutěží'!$D$10,"")</f>
        <v>#REF!</v>
      </c>
      <c r="P117" s="7">
        <v>103</v>
      </c>
      <c r="Q117" t="e">
        <f t="shared" si="633"/>
        <v>#REF!</v>
      </c>
      <c r="R117" t="e">
        <f t="shared" si="637"/>
        <v>#REF!</v>
      </c>
      <c r="T117" t="e">
        <f t="shared" si="552"/>
        <v>#REF!</v>
      </c>
      <c r="V117" t="e">
        <f t="shared" si="634"/>
        <v>#REF!</v>
      </c>
      <c r="W117" t="e">
        <f t="shared" si="635"/>
        <v>#REF!</v>
      </c>
      <c r="Y117" t="e">
        <f t="shared" si="636"/>
        <v>#REF!</v>
      </c>
      <c r="AC117" s="9"/>
      <c r="AD117" t="e">
        <f t="shared" si="630"/>
        <v>#REF!</v>
      </c>
      <c r="AF117" t="e">
        <f t="shared" si="631"/>
        <v>#REF!</v>
      </c>
      <c r="AG117" t="e">
        <f t="shared" si="632"/>
        <v>#REF!</v>
      </c>
      <c r="AI117" t="e">
        <f t="shared" si="629"/>
        <v>#REF!</v>
      </c>
    </row>
    <row r="118" spans="1:35" x14ac:dyDescent="0.25">
      <c r="C118" t="e">
        <f>IF((#REF!)="x",'Parametry soutěží'!E10,"")</f>
        <v>#REF!</v>
      </c>
      <c r="M118" s="17" t="e">
        <f>IF(C122="",0,1)</f>
        <v>#REF!</v>
      </c>
      <c r="N118" t="e">
        <f>SUM($M$44:M118)</f>
        <v>#REF!</v>
      </c>
      <c r="P118" s="7">
        <v>104</v>
      </c>
      <c r="Q118" t="e">
        <f t="shared" si="633"/>
        <v>#REF!</v>
      </c>
      <c r="R118" t="e">
        <f t="shared" si="637"/>
        <v>#REF!</v>
      </c>
      <c r="T118" t="e">
        <f t="shared" si="552"/>
        <v>#REF!</v>
      </c>
      <c r="V118" t="e">
        <f t="shared" si="634"/>
        <v>#REF!</v>
      </c>
      <c r="W118" t="e">
        <f t="shared" si="635"/>
        <v>#REF!</v>
      </c>
      <c r="Y118" t="e">
        <f t="shared" si="636"/>
        <v>#REF!</v>
      </c>
      <c r="AC118" s="9"/>
      <c r="AD118" t="e">
        <f t="shared" si="630"/>
        <v>#REF!</v>
      </c>
      <c r="AF118" t="e">
        <f t="shared" si="631"/>
        <v>#REF!</v>
      </c>
      <c r="AG118" t="e">
        <f t="shared" si="632"/>
        <v>#REF!</v>
      </c>
      <c r="AI118" t="e">
        <f t="shared" si="629"/>
        <v>#REF!</v>
      </c>
    </row>
    <row r="119" spans="1:35" x14ac:dyDescent="0.25">
      <c r="C119" t="e">
        <f>IF((#REF!)="x",#REF!,"")</f>
        <v>#REF!</v>
      </c>
      <c r="P119" s="7">
        <v>105</v>
      </c>
      <c r="Q119" t="e">
        <f t="shared" si="633"/>
        <v>#REF!</v>
      </c>
      <c r="R119" t="e">
        <f t="shared" si="637"/>
        <v>#REF!</v>
      </c>
      <c r="T119" t="e">
        <f t="shared" si="552"/>
        <v>#REF!</v>
      </c>
      <c r="V119" t="e">
        <f t="shared" si="634"/>
        <v>#REF!</v>
      </c>
      <c r="W119" t="e">
        <f t="shared" si="635"/>
        <v>#REF!</v>
      </c>
      <c r="Y119" t="e">
        <f t="shared" si="636"/>
        <v>#REF!</v>
      </c>
      <c r="AC119" s="9"/>
      <c r="AD119" t="e">
        <f t="shared" si="630"/>
        <v>#REF!</v>
      </c>
      <c r="AF119" t="e">
        <f t="shared" si="631"/>
        <v>#REF!</v>
      </c>
      <c r="AG119" t="e">
        <f t="shared" si="632"/>
        <v>#REF!</v>
      </c>
      <c r="AI119" t="e">
        <f t="shared" si="629"/>
        <v>#REF!</v>
      </c>
    </row>
    <row r="120" spans="1:35" x14ac:dyDescent="0.25">
      <c r="C120" t="e">
        <f>IF(C116="","",(IF(H120="",(IF((#REF!)="x",(IF(#REF!=0,"",CONCATENATE((#REF!)," ",#REF!," ",#REF!))),"")),CONCATENATE(H120,", ",(IF((#REF!)="x",(IF(#REF!=0,"",CONCATENATE((#REF!)," ",#REF!," ",#REF!)))))))))</f>
        <v>#REF!</v>
      </c>
      <c r="H120" s="32" t="e">
        <f>IF(#REF!="x","",IF(#REF!="x",IF(#REF!="x",(IF(#REF!="x",'Parametry soutěží'!$L$116,'Parametry soutěží'!$J$116)),""),""))</f>
        <v>#REF!</v>
      </c>
      <c r="P120" s="7">
        <v>106</v>
      </c>
      <c r="Q120" t="e">
        <f t="shared" si="633"/>
        <v>#REF!</v>
      </c>
      <c r="R120" t="e">
        <f t="shared" si="637"/>
        <v>#REF!</v>
      </c>
      <c r="T120" t="e">
        <f t="shared" si="552"/>
        <v>#REF!</v>
      </c>
      <c r="V120" t="e">
        <f t="shared" si="634"/>
        <v>#REF!</v>
      </c>
      <c r="W120" t="e">
        <f t="shared" si="635"/>
        <v>#REF!</v>
      </c>
      <c r="Y120" t="e">
        <f t="shared" si="636"/>
        <v>#REF!</v>
      </c>
      <c r="AC120" s="9"/>
      <c r="AD120" t="e">
        <f t="shared" si="630"/>
        <v>#REF!</v>
      </c>
      <c r="AF120" t="e">
        <f t="shared" si="631"/>
        <v>#REF!</v>
      </c>
      <c r="AG120" t="e">
        <f t="shared" si="632"/>
        <v>#REF!</v>
      </c>
      <c r="AI120" t="e">
        <f t="shared" si="629"/>
        <v>#REF!</v>
      </c>
    </row>
    <row r="121" spans="1:35" x14ac:dyDescent="0.25">
      <c r="C121" t="e">
        <f>IF(C122="","","  ")</f>
        <v>#REF!</v>
      </c>
      <c r="P121" s="7">
        <v>107</v>
      </c>
      <c r="Q121" t="e">
        <f t="shared" si="633"/>
        <v>#REF!</v>
      </c>
      <c r="R121" t="e">
        <f t="shared" si="637"/>
        <v>#REF!</v>
      </c>
      <c r="T121" t="e">
        <f t="shared" si="552"/>
        <v>#REF!</v>
      </c>
      <c r="V121" t="e">
        <f t="shared" si="634"/>
        <v>#REF!</v>
      </c>
      <c r="W121" t="e">
        <f t="shared" si="635"/>
        <v>#REF!</v>
      </c>
      <c r="Y121" t="e">
        <f t="shared" si="636"/>
        <v>#REF!</v>
      </c>
      <c r="AC121" s="9"/>
      <c r="AD121" t="e">
        <f t="shared" si="630"/>
        <v>#REF!</v>
      </c>
      <c r="AF121" t="e">
        <f t="shared" si="631"/>
        <v>#REF!</v>
      </c>
      <c r="AG121" t="e">
        <f t="shared" si="632"/>
        <v>#REF!</v>
      </c>
      <c r="AI121" t="e">
        <f t="shared" si="629"/>
        <v>#REF!</v>
      </c>
    </row>
    <row r="122" spans="1:35" x14ac:dyDescent="0.25">
      <c r="A122" t="e">
        <f>IF(N118=1,('Parametry soutěží'!$B$82),"")</f>
        <v>#REF!</v>
      </c>
      <c r="C122" t="e">
        <f>IF((#REF!)="x",CONCATENATE(#REF!,#REF!),"")</f>
        <v>#REF!</v>
      </c>
      <c r="P122" s="7">
        <v>108</v>
      </c>
      <c r="Q122" t="e">
        <f t="shared" si="633"/>
        <v>#REF!</v>
      </c>
      <c r="R122" t="e">
        <f t="shared" si="637"/>
        <v>#REF!</v>
      </c>
      <c r="T122" t="e">
        <f t="shared" si="552"/>
        <v>#REF!</v>
      </c>
      <c r="V122" t="e">
        <f t="shared" si="634"/>
        <v>#REF!</v>
      </c>
      <c r="W122" t="e">
        <f t="shared" si="635"/>
        <v>#REF!</v>
      </c>
      <c r="Y122" t="e">
        <f t="shared" si="636"/>
        <v>#REF!</v>
      </c>
      <c r="AC122" s="9"/>
      <c r="AD122" t="e">
        <f t="shared" si="630"/>
        <v>#REF!</v>
      </c>
      <c r="AF122" t="e">
        <f t="shared" si="631"/>
        <v>#REF!</v>
      </c>
      <c r="AG122" t="e">
        <f t="shared" si="632"/>
        <v>#REF!</v>
      </c>
      <c r="AI122" t="e">
        <f t="shared" si="629"/>
        <v>#REF!</v>
      </c>
    </row>
    <row r="123" spans="1:35" x14ac:dyDescent="0.25">
      <c r="C123" t="e">
        <f>IF((#REF!)="x",'Parametry soutěží'!$D$11,"")</f>
        <v>#REF!</v>
      </c>
      <c r="P123" s="7">
        <v>109</v>
      </c>
      <c r="Q123" t="e">
        <f t="shared" si="633"/>
        <v>#REF!</v>
      </c>
      <c r="R123" t="e">
        <f t="shared" si="637"/>
        <v>#REF!</v>
      </c>
      <c r="T123" t="e">
        <f t="shared" si="552"/>
        <v>#REF!</v>
      </c>
      <c r="V123" t="e">
        <f t="shared" si="634"/>
        <v>#REF!</v>
      </c>
      <c r="W123" t="e">
        <f t="shared" si="635"/>
        <v>#REF!</v>
      </c>
      <c r="Y123" t="e">
        <f t="shared" si="636"/>
        <v>#REF!</v>
      </c>
      <c r="AC123" s="9"/>
      <c r="AD123" t="e">
        <f t="shared" si="630"/>
        <v>#REF!</v>
      </c>
      <c r="AF123" t="e">
        <f t="shared" si="631"/>
        <v>#REF!</v>
      </c>
      <c r="AG123" t="e">
        <f t="shared" si="632"/>
        <v>#REF!</v>
      </c>
      <c r="AI123" t="e">
        <f t="shared" si="629"/>
        <v>#REF!</v>
      </c>
    </row>
    <row r="124" spans="1:35" x14ac:dyDescent="0.25">
      <c r="C124" t="e">
        <f>IF((#REF!)="x",'Parametry soutěží'!E11,"")</f>
        <v>#REF!</v>
      </c>
      <c r="M124" s="17" t="e">
        <f>IF(C128="",0,1)</f>
        <v>#REF!</v>
      </c>
      <c r="N124" t="e">
        <f>SUM($M$44:M124)</f>
        <v>#REF!</v>
      </c>
      <c r="P124" s="7">
        <v>110</v>
      </c>
      <c r="Q124" t="e">
        <f t="shared" si="633"/>
        <v>#REF!</v>
      </c>
      <c r="R124" t="e">
        <f t="shared" si="637"/>
        <v>#REF!</v>
      </c>
      <c r="T124" t="e">
        <f t="shared" si="552"/>
        <v>#REF!</v>
      </c>
      <c r="V124" t="e">
        <f t="shared" si="634"/>
        <v>#REF!</v>
      </c>
      <c r="W124" t="e">
        <f t="shared" si="635"/>
        <v>#REF!</v>
      </c>
      <c r="Y124" t="e">
        <f t="shared" si="636"/>
        <v>#REF!</v>
      </c>
      <c r="AC124" s="9"/>
      <c r="AD124" t="e">
        <f t="shared" si="630"/>
        <v>#REF!</v>
      </c>
      <c r="AF124" t="e">
        <f t="shared" si="631"/>
        <v>#REF!</v>
      </c>
      <c r="AG124" t="e">
        <f t="shared" si="632"/>
        <v>#REF!</v>
      </c>
      <c r="AI124" t="e">
        <f t="shared" si="629"/>
        <v>#REF!</v>
      </c>
    </row>
    <row r="125" spans="1:35" x14ac:dyDescent="0.25">
      <c r="C125" t="e">
        <f>IF((#REF!)="x",#REF!,"")</f>
        <v>#REF!</v>
      </c>
      <c r="P125" s="7">
        <v>111</v>
      </c>
      <c r="Q125" t="e">
        <f t="shared" si="633"/>
        <v>#REF!</v>
      </c>
      <c r="R125" t="e">
        <f t="shared" si="637"/>
        <v>#REF!</v>
      </c>
      <c r="T125" t="e">
        <f t="shared" si="552"/>
        <v>#REF!</v>
      </c>
      <c r="V125" t="e">
        <f t="shared" si="634"/>
        <v>#REF!</v>
      </c>
      <c r="W125" t="e">
        <f t="shared" si="635"/>
        <v>#REF!</v>
      </c>
      <c r="Y125" t="e">
        <f t="shared" si="636"/>
        <v>#REF!</v>
      </c>
      <c r="AC125" s="9"/>
      <c r="AD125" t="e">
        <f t="shared" si="630"/>
        <v>#REF!</v>
      </c>
      <c r="AF125" t="e">
        <f t="shared" si="631"/>
        <v>#REF!</v>
      </c>
      <c r="AG125" t="e">
        <f t="shared" si="632"/>
        <v>#REF!</v>
      </c>
      <c r="AI125" t="e">
        <f t="shared" si="629"/>
        <v>#REF!</v>
      </c>
    </row>
    <row r="126" spans="1:35" x14ac:dyDescent="0.25">
      <c r="C126" t="e">
        <f>IF(C122="","",(IF(H126="","",H126)))</f>
        <v>#REF!</v>
      </c>
      <c r="H126" s="32" t="e">
        <f>IF(#REF!="x","",IF(#REF!="x",IF(#REF!="x",(IF(#REF!="x",'Parametry soutěží'!$L$116,'Parametry soutěží'!$J$116)),""),""))</f>
        <v>#REF!</v>
      </c>
      <c r="P126" s="7">
        <v>112</v>
      </c>
      <c r="Q126" t="e">
        <f t="shared" si="633"/>
        <v>#REF!</v>
      </c>
      <c r="R126" t="e">
        <f t="shared" si="637"/>
        <v>#REF!</v>
      </c>
      <c r="T126" t="e">
        <f t="shared" si="552"/>
        <v>#REF!</v>
      </c>
      <c r="V126" t="e">
        <f t="shared" si="634"/>
        <v>#REF!</v>
      </c>
      <c r="W126" t="e">
        <f t="shared" si="635"/>
        <v>#REF!</v>
      </c>
      <c r="Y126" t="e">
        <f t="shared" si="636"/>
        <v>#REF!</v>
      </c>
      <c r="AC126" s="9"/>
      <c r="AD126" t="e">
        <f t="shared" si="630"/>
        <v>#REF!</v>
      </c>
      <c r="AF126" t="e">
        <f t="shared" si="631"/>
        <v>#REF!</v>
      </c>
      <c r="AG126" t="e">
        <f t="shared" si="632"/>
        <v>#REF!</v>
      </c>
      <c r="AI126" t="e">
        <f t="shared" si="629"/>
        <v>#REF!</v>
      </c>
    </row>
    <row r="127" spans="1:35" x14ac:dyDescent="0.25">
      <c r="C127" t="e">
        <f>IF(C128="","","  ")</f>
        <v>#REF!</v>
      </c>
      <c r="P127" s="7">
        <v>113</v>
      </c>
      <c r="Q127" t="e">
        <f t="shared" si="633"/>
        <v>#REF!</v>
      </c>
      <c r="R127" t="e">
        <f t="shared" si="637"/>
        <v>#REF!</v>
      </c>
      <c r="T127" t="e">
        <f t="shared" si="552"/>
        <v>#REF!</v>
      </c>
      <c r="V127" t="e">
        <f t="shared" si="634"/>
        <v>#REF!</v>
      </c>
      <c r="W127" t="e">
        <f t="shared" si="635"/>
        <v>#REF!</v>
      </c>
      <c r="Y127" t="e">
        <f t="shared" si="636"/>
        <v>#REF!</v>
      </c>
      <c r="AC127" s="9"/>
      <c r="AD127" t="e">
        <f t="shared" si="630"/>
        <v>#REF!</v>
      </c>
      <c r="AF127" t="e">
        <f t="shared" si="631"/>
        <v>#REF!</v>
      </c>
      <c r="AG127" t="e">
        <f t="shared" si="632"/>
        <v>#REF!</v>
      </c>
      <c r="AI127" t="e">
        <f t="shared" si="629"/>
        <v>#REF!</v>
      </c>
    </row>
    <row r="128" spans="1:35" x14ac:dyDescent="0.25">
      <c r="A128" t="e">
        <f>IF(N124=1,('Parametry soutěží'!$B$82),"")</f>
        <v>#REF!</v>
      </c>
      <c r="C128" t="e">
        <f>IF((#REF!)="x",CONCATENATE(#REF!,#REF!),"")</f>
        <v>#REF!</v>
      </c>
      <c r="P128" s="7">
        <v>114</v>
      </c>
      <c r="Q128" t="e">
        <f t="shared" si="633"/>
        <v>#REF!</v>
      </c>
      <c r="R128" t="e">
        <f t="shared" si="637"/>
        <v>#REF!</v>
      </c>
      <c r="T128" t="e">
        <f t="shared" si="552"/>
        <v>#REF!</v>
      </c>
      <c r="V128" t="e">
        <f t="shared" si="634"/>
        <v>#REF!</v>
      </c>
      <c r="W128" t="e">
        <f t="shared" si="635"/>
        <v>#REF!</v>
      </c>
      <c r="Y128" t="e">
        <f t="shared" si="636"/>
        <v>#REF!</v>
      </c>
      <c r="AC128" s="9"/>
      <c r="AD128" t="e">
        <f t="shared" si="630"/>
        <v>#REF!</v>
      </c>
      <c r="AF128" t="e">
        <f t="shared" si="631"/>
        <v>#REF!</v>
      </c>
      <c r="AG128" t="e">
        <f t="shared" si="632"/>
        <v>#REF!</v>
      </c>
      <c r="AI128" t="e">
        <f t="shared" si="629"/>
        <v>#REF!</v>
      </c>
    </row>
    <row r="129" spans="1:35" x14ac:dyDescent="0.25">
      <c r="C129" t="e">
        <f>IF((#REF!)="x",'Parametry soutěží'!$D$12,"")</f>
        <v>#REF!</v>
      </c>
      <c r="P129" s="7">
        <v>115</v>
      </c>
      <c r="Q129" t="e">
        <f t="shared" si="633"/>
        <v>#REF!</v>
      </c>
      <c r="R129" t="e">
        <f t="shared" si="637"/>
        <v>#REF!</v>
      </c>
      <c r="T129" t="e">
        <f t="shared" si="552"/>
        <v>#REF!</v>
      </c>
      <c r="V129" t="e">
        <f t="shared" si="634"/>
        <v>#REF!</v>
      </c>
      <c r="W129" t="e">
        <f t="shared" si="635"/>
        <v>#REF!</v>
      </c>
      <c r="Y129" t="e">
        <f t="shared" si="636"/>
        <v>#REF!</v>
      </c>
      <c r="AC129" s="9"/>
      <c r="AD129" t="e">
        <f t="shared" si="630"/>
        <v>#REF!</v>
      </c>
      <c r="AF129" t="e">
        <f t="shared" si="631"/>
        <v>#REF!</v>
      </c>
      <c r="AG129" t="e">
        <f t="shared" si="632"/>
        <v>#REF!</v>
      </c>
      <c r="AI129" t="e">
        <f t="shared" si="629"/>
        <v>#REF!</v>
      </c>
    </row>
    <row r="130" spans="1:35" x14ac:dyDescent="0.25">
      <c r="C130" t="e">
        <f>IF((#REF!)="x",'Parametry soutěží'!E12,"")</f>
        <v>#REF!</v>
      </c>
      <c r="M130" s="17" t="e">
        <f>IF(C134="",0,1)</f>
        <v>#REF!</v>
      </c>
      <c r="N130" t="e">
        <f>SUM($M$44:M130)</f>
        <v>#REF!</v>
      </c>
      <c r="P130" s="7">
        <v>116</v>
      </c>
      <c r="Q130" t="e">
        <f t="shared" si="633"/>
        <v>#REF!</v>
      </c>
      <c r="R130" t="e">
        <f t="shared" si="637"/>
        <v>#REF!</v>
      </c>
      <c r="T130" t="e">
        <f t="shared" si="552"/>
        <v>#REF!</v>
      </c>
      <c r="V130" t="e">
        <f t="shared" si="634"/>
        <v>#REF!</v>
      </c>
      <c r="W130" t="e">
        <f t="shared" si="635"/>
        <v>#REF!</v>
      </c>
      <c r="Y130" t="e">
        <f t="shared" si="636"/>
        <v>#REF!</v>
      </c>
      <c r="AC130" s="9"/>
      <c r="AD130" t="e">
        <f t="shared" si="630"/>
        <v>#REF!</v>
      </c>
      <c r="AF130" t="e">
        <f t="shared" si="631"/>
        <v>#REF!</v>
      </c>
      <c r="AG130" t="e">
        <f t="shared" si="632"/>
        <v>#REF!</v>
      </c>
      <c r="AI130" t="e">
        <f t="shared" si="629"/>
        <v>#REF!</v>
      </c>
    </row>
    <row r="131" spans="1:35" x14ac:dyDescent="0.25">
      <c r="C131" t="e">
        <f>IF((#REF!)="x",#REF!,"")</f>
        <v>#REF!</v>
      </c>
      <c r="P131" s="7">
        <v>117</v>
      </c>
      <c r="Q131" t="e">
        <f t="shared" si="633"/>
        <v>#REF!</v>
      </c>
      <c r="R131" t="e">
        <f t="shared" si="637"/>
        <v>#REF!</v>
      </c>
      <c r="T131" t="e">
        <f t="shared" si="552"/>
        <v>#REF!</v>
      </c>
      <c r="V131" t="e">
        <f t="shared" si="634"/>
        <v>#REF!</v>
      </c>
      <c r="W131" t="e">
        <f t="shared" si="635"/>
        <v>#REF!</v>
      </c>
      <c r="Y131" t="e">
        <f t="shared" si="636"/>
        <v>#REF!</v>
      </c>
      <c r="AC131" s="9"/>
      <c r="AD131" t="e">
        <f t="shared" si="630"/>
        <v>#REF!</v>
      </c>
      <c r="AF131" t="e">
        <f t="shared" si="631"/>
        <v>#REF!</v>
      </c>
      <c r="AG131" t="e">
        <f t="shared" si="632"/>
        <v>#REF!</v>
      </c>
      <c r="AI131" t="e">
        <f t="shared" si="629"/>
        <v>#REF!</v>
      </c>
    </row>
    <row r="132" spans="1:35" x14ac:dyDescent="0.25">
      <c r="C132" t="e">
        <f>IF(C128="","",(IF(H132="","",H132)))</f>
        <v>#REF!</v>
      </c>
      <c r="H132" s="32" t="e">
        <f>IF(#REF!="x","",IF(#REF!="x",IF(#REF!="x",(IF(#REF!="x",'Parametry soutěží'!$L$116,'Parametry soutěží'!$J$116)),""),""))</f>
        <v>#REF!</v>
      </c>
      <c r="P132" s="7">
        <v>118</v>
      </c>
      <c r="Q132" t="e">
        <f t="shared" si="633"/>
        <v>#REF!</v>
      </c>
      <c r="R132" t="e">
        <f t="shared" si="637"/>
        <v>#REF!</v>
      </c>
      <c r="T132" t="e">
        <f t="shared" si="552"/>
        <v>#REF!</v>
      </c>
      <c r="V132" t="e">
        <f t="shared" si="634"/>
        <v>#REF!</v>
      </c>
      <c r="W132" t="e">
        <f t="shared" si="635"/>
        <v>#REF!</v>
      </c>
      <c r="Y132" t="e">
        <f t="shared" si="636"/>
        <v>#REF!</v>
      </c>
      <c r="AC132" s="9"/>
      <c r="AD132" t="e">
        <f t="shared" si="630"/>
        <v>#REF!</v>
      </c>
      <c r="AF132" t="e">
        <f t="shared" si="631"/>
        <v>#REF!</v>
      </c>
      <c r="AG132" t="e">
        <f t="shared" si="632"/>
        <v>#REF!</v>
      </c>
      <c r="AI132" t="e">
        <f t="shared" si="629"/>
        <v>#REF!</v>
      </c>
    </row>
    <row r="133" spans="1:35" x14ac:dyDescent="0.25">
      <c r="C133" t="e">
        <f>IF(C134="","","  ")</f>
        <v>#REF!</v>
      </c>
      <c r="P133" s="7">
        <v>119</v>
      </c>
      <c r="Q133" t="e">
        <f t="shared" si="633"/>
        <v>#REF!</v>
      </c>
      <c r="R133" t="e">
        <f t="shared" si="637"/>
        <v>#REF!</v>
      </c>
      <c r="T133" t="e">
        <f t="shared" si="552"/>
        <v>#REF!</v>
      </c>
      <c r="V133" t="e">
        <f t="shared" si="634"/>
        <v>#REF!</v>
      </c>
      <c r="W133" t="e">
        <f t="shared" si="635"/>
        <v>#REF!</v>
      </c>
      <c r="Y133" t="e">
        <f t="shared" si="636"/>
        <v>#REF!</v>
      </c>
      <c r="AC133" s="9"/>
      <c r="AD133" t="e">
        <f t="shared" si="630"/>
        <v>#REF!</v>
      </c>
      <c r="AF133" t="e">
        <f t="shared" si="631"/>
        <v>#REF!</v>
      </c>
      <c r="AG133" t="e">
        <f t="shared" si="632"/>
        <v>#REF!</v>
      </c>
      <c r="AI133" t="e">
        <f t="shared" si="629"/>
        <v>#REF!</v>
      </c>
    </row>
    <row r="134" spans="1:35" x14ac:dyDescent="0.25">
      <c r="A134" t="e">
        <f>IF(N130=1,('Parametry soutěží'!$B$82),"")</f>
        <v>#REF!</v>
      </c>
      <c r="C134" t="e">
        <f>IF((#REF!)="x",CONCATENATE(#REF!,#REF!),"")</f>
        <v>#REF!</v>
      </c>
      <c r="P134" s="7">
        <v>120</v>
      </c>
      <c r="Q134" t="e">
        <f t="shared" si="633"/>
        <v>#REF!</v>
      </c>
      <c r="R134" t="e">
        <f t="shared" si="637"/>
        <v>#REF!</v>
      </c>
      <c r="T134" t="e">
        <f t="shared" si="552"/>
        <v>#REF!</v>
      </c>
      <c r="V134" t="e">
        <f t="shared" si="634"/>
        <v>#REF!</v>
      </c>
      <c r="W134" t="e">
        <f t="shared" si="635"/>
        <v>#REF!</v>
      </c>
      <c r="Y134" t="e">
        <f t="shared" si="636"/>
        <v>#REF!</v>
      </c>
      <c r="AC134" s="9"/>
      <c r="AD134" t="e">
        <f t="shared" si="630"/>
        <v>#REF!</v>
      </c>
      <c r="AF134" t="e">
        <f t="shared" si="631"/>
        <v>#REF!</v>
      </c>
      <c r="AG134" t="e">
        <f t="shared" si="632"/>
        <v>#REF!</v>
      </c>
      <c r="AI134" t="e">
        <f t="shared" si="629"/>
        <v>#REF!</v>
      </c>
    </row>
    <row r="135" spans="1:35" x14ac:dyDescent="0.25">
      <c r="C135" t="e">
        <f>IF((#REF!)="x",'Parametry soutěží'!$D$13,"")</f>
        <v>#REF!</v>
      </c>
      <c r="P135" s="7">
        <v>121</v>
      </c>
      <c r="Q135" t="e">
        <f t="shared" si="633"/>
        <v>#REF!</v>
      </c>
      <c r="R135" t="e">
        <f t="shared" si="637"/>
        <v>#REF!</v>
      </c>
      <c r="T135" t="e">
        <f t="shared" si="552"/>
        <v>#REF!</v>
      </c>
      <c r="V135" t="e">
        <f t="shared" si="634"/>
        <v>#REF!</v>
      </c>
      <c r="W135" t="e">
        <f t="shared" si="635"/>
        <v>#REF!</v>
      </c>
      <c r="Y135" t="e">
        <f t="shared" si="636"/>
        <v>#REF!</v>
      </c>
      <c r="AC135" s="9"/>
      <c r="AD135" t="e">
        <f t="shared" si="630"/>
        <v>#REF!</v>
      </c>
      <c r="AF135" t="e">
        <f t="shared" si="631"/>
        <v>#REF!</v>
      </c>
      <c r="AG135" t="e">
        <f t="shared" si="632"/>
        <v>#REF!</v>
      </c>
      <c r="AI135" t="e">
        <f t="shared" si="629"/>
        <v>#REF!</v>
      </c>
    </row>
    <row r="136" spans="1:35" x14ac:dyDescent="0.25">
      <c r="C136" t="e">
        <f>IF((#REF!)="x",'Parametry soutěží'!E13,"")</f>
        <v>#REF!</v>
      </c>
      <c r="M136" s="17" t="e">
        <f>IF(C140="",0,1)</f>
        <v>#REF!</v>
      </c>
      <c r="N136" t="e">
        <f>SUM($M$44:M136)</f>
        <v>#REF!</v>
      </c>
      <c r="P136" s="7">
        <v>122</v>
      </c>
      <c r="Q136" t="e">
        <f t="shared" si="633"/>
        <v>#REF!</v>
      </c>
      <c r="R136" t="e">
        <f t="shared" si="637"/>
        <v>#REF!</v>
      </c>
      <c r="T136" t="e">
        <f t="shared" si="552"/>
        <v>#REF!</v>
      </c>
      <c r="V136" t="e">
        <f t="shared" si="634"/>
        <v>#REF!</v>
      </c>
      <c r="W136" t="e">
        <f t="shared" si="635"/>
        <v>#REF!</v>
      </c>
      <c r="Y136" t="e">
        <f t="shared" si="636"/>
        <v>#REF!</v>
      </c>
      <c r="AC136" s="9"/>
      <c r="AD136" t="e">
        <f t="shared" si="630"/>
        <v>#REF!</v>
      </c>
      <c r="AF136" t="e">
        <f t="shared" si="631"/>
        <v>#REF!</v>
      </c>
      <c r="AG136" t="e">
        <f t="shared" si="632"/>
        <v>#REF!</v>
      </c>
      <c r="AI136" t="e">
        <f t="shared" si="629"/>
        <v>#REF!</v>
      </c>
    </row>
    <row r="137" spans="1:35" x14ac:dyDescent="0.25">
      <c r="C137" t="e">
        <f>IF((#REF!)="x",#REF!,"")</f>
        <v>#REF!</v>
      </c>
      <c r="P137" s="7">
        <v>123</v>
      </c>
      <c r="Q137" t="e">
        <f t="shared" si="633"/>
        <v>#REF!</v>
      </c>
      <c r="R137" t="e">
        <f t="shared" si="637"/>
        <v>#REF!</v>
      </c>
      <c r="T137" t="e">
        <f t="shared" si="552"/>
        <v>#REF!</v>
      </c>
      <c r="V137" t="e">
        <f t="shared" si="634"/>
        <v>#REF!</v>
      </c>
      <c r="W137" t="e">
        <f t="shared" si="635"/>
        <v>#REF!</v>
      </c>
      <c r="Y137" t="e">
        <f t="shared" si="636"/>
        <v>#REF!</v>
      </c>
      <c r="AC137" s="9"/>
      <c r="AD137" t="e">
        <f t="shared" si="630"/>
        <v>#REF!</v>
      </c>
      <c r="AF137" t="e">
        <f t="shared" si="631"/>
        <v>#REF!</v>
      </c>
      <c r="AG137" t="e">
        <f t="shared" si="632"/>
        <v>#REF!</v>
      </c>
      <c r="AI137" t="e">
        <f t="shared" si="629"/>
        <v>#REF!</v>
      </c>
    </row>
    <row r="138" spans="1:35" x14ac:dyDescent="0.25">
      <c r="C138" t="e">
        <f>IF(C134="","",(IF(H138="","",H138)))</f>
        <v>#REF!</v>
      </c>
      <c r="H138" s="32" t="e">
        <f>IF(#REF!="x","",IF(#REF!="x",IF(#REF!="x",(IF(#REF!="x",'Parametry soutěží'!$L$116,'Parametry soutěží'!$J$116)),""),""))</f>
        <v>#REF!</v>
      </c>
      <c r="P138" s="7">
        <v>124</v>
      </c>
      <c r="Q138" t="e">
        <f t="shared" si="633"/>
        <v>#REF!</v>
      </c>
      <c r="R138" t="e">
        <f t="shared" si="637"/>
        <v>#REF!</v>
      </c>
      <c r="T138" t="e">
        <f t="shared" si="552"/>
        <v>#REF!</v>
      </c>
      <c r="V138" t="e">
        <f t="shared" si="634"/>
        <v>#REF!</v>
      </c>
      <c r="W138" t="e">
        <f t="shared" si="635"/>
        <v>#REF!</v>
      </c>
      <c r="Y138" t="e">
        <f t="shared" si="636"/>
        <v>#REF!</v>
      </c>
      <c r="AC138" s="9"/>
      <c r="AD138" t="e">
        <f t="shared" si="630"/>
        <v>#REF!</v>
      </c>
      <c r="AF138" t="e">
        <f t="shared" si="631"/>
        <v>#REF!</v>
      </c>
      <c r="AG138" t="e">
        <f t="shared" si="632"/>
        <v>#REF!</v>
      </c>
      <c r="AI138" t="e">
        <f t="shared" si="629"/>
        <v>#REF!</v>
      </c>
    </row>
    <row r="139" spans="1:35" x14ac:dyDescent="0.25">
      <c r="C139" t="e">
        <f>IF(C140="","","  ")</f>
        <v>#REF!</v>
      </c>
      <c r="P139" s="7">
        <v>125</v>
      </c>
      <c r="Q139" t="e">
        <f t="shared" si="633"/>
        <v>#REF!</v>
      </c>
      <c r="R139" t="e">
        <f t="shared" si="637"/>
        <v>#REF!</v>
      </c>
      <c r="T139" t="e">
        <f t="shared" si="552"/>
        <v>#REF!</v>
      </c>
      <c r="V139" t="e">
        <f t="shared" si="634"/>
        <v>#REF!</v>
      </c>
      <c r="W139" t="e">
        <f t="shared" si="635"/>
        <v>#REF!</v>
      </c>
      <c r="Y139" t="e">
        <f t="shared" si="636"/>
        <v>#REF!</v>
      </c>
      <c r="AC139" s="9"/>
      <c r="AD139" t="e">
        <f t="shared" si="630"/>
        <v>#REF!</v>
      </c>
      <c r="AF139" t="e">
        <f t="shared" si="631"/>
        <v>#REF!</v>
      </c>
      <c r="AG139" t="e">
        <f t="shared" si="632"/>
        <v>#REF!</v>
      </c>
      <c r="AI139" t="e">
        <f t="shared" si="629"/>
        <v>#REF!</v>
      </c>
    </row>
    <row r="140" spans="1:35" x14ac:dyDescent="0.25">
      <c r="A140" t="e">
        <f>IF(N136=1,('Parametry soutěží'!$B$82),"")</f>
        <v>#REF!</v>
      </c>
      <c r="C140" t="e">
        <f>IF((#REF!)="x",CONCATENATE(#REF!,#REF!),"")</f>
        <v>#REF!</v>
      </c>
      <c r="P140" s="7">
        <v>126</v>
      </c>
      <c r="Q140" t="e">
        <f t="shared" si="633"/>
        <v>#REF!</v>
      </c>
      <c r="R140" t="e">
        <f t="shared" si="637"/>
        <v>#REF!</v>
      </c>
      <c r="T140" t="e">
        <f t="shared" si="552"/>
        <v>#REF!</v>
      </c>
      <c r="V140" t="e">
        <f t="shared" si="634"/>
        <v>#REF!</v>
      </c>
      <c r="W140" t="e">
        <f t="shared" si="635"/>
        <v>#REF!</v>
      </c>
      <c r="Y140" t="e">
        <f t="shared" si="636"/>
        <v>#REF!</v>
      </c>
      <c r="AC140" s="9"/>
      <c r="AD140" t="e">
        <f t="shared" si="630"/>
        <v>#REF!</v>
      </c>
      <c r="AF140" t="e">
        <f t="shared" si="631"/>
        <v>#REF!</v>
      </c>
      <c r="AG140" t="e">
        <f t="shared" si="632"/>
        <v>#REF!</v>
      </c>
      <c r="AI140" t="e">
        <f t="shared" si="629"/>
        <v>#REF!</v>
      </c>
    </row>
    <row r="141" spans="1:35" x14ac:dyDescent="0.25">
      <c r="C141" t="e">
        <f>IF((#REF!)="x",'Parametry soutěží'!$D$14,"")</f>
        <v>#REF!</v>
      </c>
      <c r="P141" s="7">
        <v>127</v>
      </c>
      <c r="Q141" t="e">
        <f t="shared" si="633"/>
        <v>#REF!</v>
      </c>
      <c r="R141" t="e">
        <f t="shared" si="637"/>
        <v>#REF!</v>
      </c>
      <c r="T141" t="e">
        <f t="shared" si="552"/>
        <v>#REF!</v>
      </c>
      <c r="V141" t="e">
        <f t="shared" si="634"/>
        <v>#REF!</v>
      </c>
      <c r="W141" t="e">
        <f t="shared" si="635"/>
        <v>#REF!</v>
      </c>
      <c r="Y141" t="e">
        <f t="shared" si="636"/>
        <v>#REF!</v>
      </c>
      <c r="AC141" s="9"/>
      <c r="AD141" t="e">
        <f t="shared" ref="AD141:AD191" si="638">IF(T141=0,"",T141)</f>
        <v>#REF!</v>
      </c>
      <c r="AF141" t="e">
        <f t="shared" ref="AF141:AG191" si="639">IF(V141=0,"",V141)</f>
        <v>#REF!</v>
      </c>
      <c r="AG141" t="e">
        <f t="shared" ref="AG141:AG166" si="640">IF(W141=0,"",W141)</f>
        <v>#REF!</v>
      </c>
      <c r="AI141" t="e">
        <f t="shared" ref="AI141:AI162" si="641">IF(Y141=0,"",Y141)</f>
        <v>#REF!</v>
      </c>
    </row>
    <row r="142" spans="1:35" x14ac:dyDescent="0.25">
      <c r="C142" t="e">
        <f>IF((#REF!)="x",'Parametry soutěží'!E14,"")</f>
        <v>#REF!</v>
      </c>
      <c r="P142" s="7">
        <v>128</v>
      </c>
      <c r="Q142" t="e">
        <f t="shared" si="633"/>
        <v>#REF!</v>
      </c>
      <c r="R142" t="e">
        <f t="shared" si="637"/>
        <v>#REF!</v>
      </c>
      <c r="T142" t="e">
        <f t="shared" si="552"/>
        <v>#REF!</v>
      </c>
      <c r="V142" t="e">
        <f t="shared" si="634"/>
        <v>#REF!</v>
      </c>
      <c r="W142" t="e">
        <f t="shared" si="635"/>
        <v>#REF!</v>
      </c>
      <c r="Y142" t="e">
        <f t="shared" si="636"/>
        <v>#REF!</v>
      </c>
      <c r="AC142" s="9"/>
      <c r="AD142" t="e">
        <f t="shared" si="638"/>
        <v>#REF!</v>
      </c>
      <c r="AF142" t="e">
        <f t="shared" si="639"/>
        <v>#REF!</v>
      </c>
      <c r="AG142" t="e">
        <f t="shared" si="640"/>
        <v>#REF!</v>
      </c>
      <c r="AI142" t="e">
        <f t="shared" si="641"/>
        <v>#REF!</v>
      </c>
    </row>
    <row r="143" spans="1:35" x14ac:dyDescent="0.25">
      <c r="C143" t="e">
        <f>IF((#REF!)="x",#REF!,"")</f>
        <v>#REF!</v>
      </c>
      <c r="P143" s="7">
        <v>129</v>
      </c>
      <c r="Q143" t="e">
        <f t="shared" si="633"/>
        <v>#REF!</v>
      </c>
      <c r="R143" t="e">
        <f t="shared" si="637"/>
        <v>#REF!</v>
      </c>
      <c r="T143" t="e">
        <f t="shared" si="552"/>
        <v>#REF!</v>
      </c>
      <c r="V143" t="e">
        <f t="shared" ref="V143:V175" si="642">IF(R143=200,0,INDEX($C$15:$C$201,$R143))</f>
        <v>#REF!</v>
      </c>
      <c r="W143" t="e">
        <f t="shared" ref="W143:W175" si="643">IF(R143=200,0,INDEX($D$15:$D$197,$R143))</f>
        <v>#REF!</v>
      </c>
      <c r="Y143" t="e">
        <f t="shared" ref="Y143:Y175" si="644">IF(R143=200,0,INDEX($F$15:$F$197,$R143))</f>
        <v>#REF!</v>
      </c>
      <c r="AC143" s="9"/>
      <c r="AD143" t="e">
        <f t="shared" si="638"/>
        <v>#REF!</v>
      </c>
      <c r="AF143" t="e">
        <f t="shared" si="639"/>
        <v>#REF!</v>
      </c>
      <c r="AG143" t="e">
        <f t="shared" si="640"/>
        <v>#REF!</v>
      </c>
      <c r="AI143" t="e">
        <f t="shared" si="641"/>
        <v>#REF!</v>
      </c>
    </row>
    <row r="144" spans="1:35" x14ac:dyDescent="0.25">
      <c r="C144" t="e">
        <f>IF(C140="","",(IF(H144="","",H144)))</f>
        <v>#REF!</v>
      </c>
      <c r="H144" s="32" t="e">
        <f>IF(#REF!="x","",IF(#REF!="x",IF(#REF!="x",(IF(#REF!="x",'Parametry soutěží'!$L$116,'Parametry soutěží'!$J$116)),""),""))</f>
        <v>#REF!</v>
      </c>
      <c r="P144" s="7">
        <v>130</v>
      </c>
      <c r="Q144" t="e">
        <f t="shared" si="633"/>
        <v>#REF!</v>
      </c>
      <c r="R144" t="e">
        <f t="shared" ref="R144:R205" si="645">SMALL($Q$15:$Q$205,P144)</f>
        <v>#REF!</v>
      </c>
      <c r="T144" t="e">
        <f t="shared" ref="T144:T205" si="646">IF(R144=200,0,(INDEX(A$15:A$1205,$R144)))</f>
        <v>#REF!</v>
      </c>
      <c r="V144" t="e">
        <f t="shared" si="642"/>
        <v>#REF!</v>
      </c>
      <c r="W144" t="e">
        <f t="shared" si="643"/>
        <v>#REF!</v>
      </c>
      <c r="Y144" t="e">
        <f t="shared" si="644"/>
        <v>#REF!</v>
      </c>
      <c r="AC144" s="9"/>
      <c r="AD144" t="e">
        <f t="shared" si="638"/>
        <v>#REF!</v>
      </c>
      <c r="AF144" t="e">
        <f t="shared" si="639"/>
        <v>#REF!</v>
      </c>
      <c r="AG144" t="e">
        <f t="shared" si="640"/>
        <v>#REF!</v>
      </c>
      <c r="AI144" t="e">
        <f t="shared" si="641"/>
        <v>#REF!</v>
      </c>
    </row>
    <row r="145" spans="1:35" x14ac:dyDescent="0.25">
      <c r="P145" s="7">
        <v>131</v>
      </c>
      <c r="Q145">
        <v>131</v>
      </c>
      <c r="R145" t="e">
        <f t="shared" si="645"/>
        <v>#REF!</v>
      </c>
      <c r="T145" t="e">
        <f t="shared" si="646"/>
        <v>#REF!</v>
      </c>
      <c r="V145" t="e">
        <f t="shared" si="642"/>
        <v>#REF!</v>
      </c>
      <c r="W145" t="e">
        <f t="shared" si="643"/>
        <v>#REF!</v>
      </c>
      <c r="Y145" t="e">
        <f t="shared" si="644"/>
        <v>#REF!</v>
      </c>
      <c r="AC145" s="9"/>
      <c r="AD145" t="e">
        <f t="shared" si="638"/>
        <v>#REF!</v>
      </c>
      <c r="AF145" t="e">
        <f t="shared" si="639"/>
        <v>#REF!</v>
      </c>
      <c r="AG145" t="e">
        <f t="shared" si="640"/>
        <v>#REF!</v>
      </c>
      <c r="AI145" t="e">
        <f t="shared" si="641"/>
        <v>#REF!</v>
      </c>
    </row>
    <row r="146" spans="1:35" x14ac:dyDescent="0.25">
      <c r="A146" t="str">
        <f>IF(C146="","",('Parametry soutěží'!B84))</f>
        <v>Délka střetnutí:</v>
      </c>
      <c r="C146" t="s">
        <v>382</v>
      </c>
      <c r="P146" s="7">
        <v>132</v>
      </c>
      <c r="Q146">
        <f t="shared" si="633"/>
        <v>132</v>
      </c>
      <c r="R146" t="e">
        <f t="shared" si="645"/>
        <v>#REF!</v>
      </c>
      <c r="T146" t="e">
        <f t="shared" si="646"/>
        <v>#REF!</v>
      </c>
      <c r="V146" t="e">
        <f t="shared" si="642"/>
        <v>#REF!</v>
      </c>
      <c r="W146" t="e">
        <f t="shared" si="643"/>
        <v>#REF!</v>
      </c>
      <c r="Y146" t="e">
        <f t="shared" si="644"/>
        <v>#REF!</v>
      </c>
      <c r="AC146" s="9"/>
      <c r="AD146" t="e">
        <f t="shared" si="638"/>
        <v>#REF!</v>
      </c>
      <c r="AF146" t="e">
        <f t="shared" si="639"/>
        <v>#REF!</v>
      </c>
      <c r="AG146" t="e">
        <f t="shared" si="640"/>
        <v>#REF!</v>
      </c>
      <c r="AI146" t="e">
        <f t="shared" si="641"/>
        <v>#REF!</v>
      </c>
    </row>
    <row r="147" spans="1:35" x14ac:dyDescent="0.25">
      <c r="A147" t="str">
        <f>IF(C146="",('Parametry soutěží'!B84),"")</f>
        <v/>
      </c>
      <c r="C147" t="e">
        <f>#REF!</f>
        <v>#REF!</v>
      </c>
      <c r="P147" s="7">
        <v>133</v>
      </c>
      <c r="Q147" t="e">
        <f t="shared" si="633"/>
        <v>#REF!</v>
      </c>
      <c r="R147" t="e">
        <f t="shared" si="645"/>
        <v>#REF!</v>
      </c>
      <c r="T147" t="e">
        <f t="shared" si="646"/>
        <v>#REF!</v>
      </c>
      <c r="V147" t="e">
        <f t="shared" si="642"/>
        <v>#REF!</v>
      </c>
      <c r="W147" t="e">
        <f t="shared" si="643"/>
        <v>#REF!</v>
      </c>
      <c r="Y147" t="e">
        <f t="shared" si="644"/>
        <v>#REF!</v>
      </c>
      <c r="AC147" s="9"/>
      <c r="AD147" t="e">
        <f t="shared" si="638"/>
        <v>#REF!</v>
      </c>
      <c r="AF147" t="e">
        <f t="shared" si="639"/>
        <v>#REF!</v>
      </c>
      <c r="AG147" t="e">
        <f t="shared" si="640"/>
        <v>#REF!</v>
      </c>
      <c r="AI147" t="e">
        <f t="shared" si="641"/>
        <v>#REF!</v>
      </c>
    </row>
    <row r="148" spans="1:35" x14ac:dyDescent="0.25">
      <c r="C148" t="e">
        <f>#REF!</f>
        <v>#REF!</v>
      </c>
      <c r="P148" s="7">
        <f>P147+1</f>
        <v>134</v>
      </c>
      <c r="Q148" t="e">
        <f t="shared" si="633"/>
        <v>#REF!</v>
      </c>
      <c r="R148" t="e">
        <f t="shared" si="645"/>
        <v>#REF!</v>
      </c>
      <c r="T148" t="e">
        <f t="shared" si="646"/>
        <v>#REF!</v>
      </c>
      <c r="V148" t="e">
        <f t="shared" si="642"/>
        <v>#REF!</v>
      </c>
      <c r="W148" t="e">
        <f t="shared" si="643"/>
        <v>#REF!</v>
      </c>
      <c r="Y148" t="e">
        <f t="shared" si="644"/>
        <v>#REF!</v>
      </c>
      <c r="AC148" s="9"/>
      <c r="AD148" t="e">
        <f t="shared" si="638"/>
        <v>#REF!</v>
      </c>
      <c r="AF148" t="e">
        <f t="shared" si="639"/>
        <v>#REF!</v>
      </c>
      <c r="AG148" t="e">
        <f t="shared" si="640"/>
        <v>#REF!</v>
      </c>
      <c r="AI148" t="e">
        <f t="shared" si="641"/>
        <v>#REF!</v>
      </c>
    </row>
    <row r="149" spans="1:35" x14ac:dyDescent="0.25">
      <c r="P149" s="7">
        <f t="shared" ref="P149:P205" si="647">P148+1</f>
        <v>135</v>
      </c>
      <c r="Q149">
        <v>135</v>
      </c>
      <c r="R149">
        <v>135</v>
      </c>
      <c r="T149">
        <f t="shared" si="646"/>
        <v>0</v>
      </c>
      <c r="AC149" s="9"/>
    </row>
    <row r="150" spans="1:35" x14ac:dyDescent="0.25">
      <c r="A150" t="str">
        <f>'Parametry soutěží'!B85</f>
        <v>Předpis:</v>
      </c>
      <c r="C150" t="e">
        <f>#REF!</f>
        <v>#REF!</v>
      </c>
      <c r="P150" s="7">
        <f t="shared" si="647"/>
        <v>136</v>
      </c>
      <c r="Q150" t="e">
        <f t="shared" si="633"/>
        <v>#REF!</v>
      </c>
      <c r="R150" t="e">
        <f t="shared" si="645"/>
        <v>#REF!</v>
      </c>
      <c r="T150" t="e">
        <f t="shared" si="646"/>
        <v>#REF!</v>
      </c>
      <c r="V150" t="e">
        <f t="shared" si="642"/>
        <v>#REF!</v>
      </c>
      <c r="W150" t="e">
        <f t="shared" si="643"/>
        <v>#REF!</v>
      </c>
      <c r="Y150" t="e">
        <f t="shared" si="644"/>
        <v>#REF!</v>
      </c>
      <c r="AC150" s="9"/>
      <c r="AD150" t="e">
        <f t="shared" si="638"/>
        <v>#REF!</v>
      </c>
      <c r="AF150" t="e">
        <f t="shared" si="639"/>
        <v>#REF!</v>
      </c>
      <c r="AG150" t="e">
        <f t="shared" si="640"/>
        <v>#REF!</v>
      </c>
      <c r="AI150" t="e">
        <f t="shared" si="641"/>
        <v>#REF!</v>
      </c>
    </row>
    <row r="151" spans="1:35" x14ac:dyDescent="0.25">
      <c r="P151" s="7">
        <f t="shared" si="647"/>
        <v>137</v>
      </c>
      <c r="Q151">
        <v>137</v>
      </c>
      <c r="R151" t="e">
        <f t="shared" si="645"/>
        <v>#REF!</v>
      </c>
      <c r="T151" t="e">
        <f t="shared" si="646"/>
        <v>#REF!</v>
      </c>
      <c r="V151" t="e">
        <f t="shared" si="642"/>
        <v>#REF!</v>
      </c>
      <c r="W151" t="e">
        <f t="shared" si="643"/>
        <v>#REF!</v>
      </c>
      <c r="Y151" t="e">
        <f t="shared" si="644"/>
        <v>#REF!</v>
      </c>
      <c r="AC151" s="9"/>
      <c r="AD151" t="e">
        <f t="shared" si="638"/>
        <v>#REF!</v>
      </c>
      <c r="AF151" t="e">
        <f t="shared" si="639"/>
        <v>#REF!</v>
      </c>
      <c r="AG151" t="e">
        <f t="shared" si="640"/>
        <v>#REF!</v>
      </c>
      <c r="AI151" t="e">
        <f t="shared" si="641"/>
        <v>#REF!</v>
      </c>
    </row>
    <row r="152" spans="1:35" x14ac:dyDescent="0.25">
      <c r="A152" t="str">
        <f>'Parametry soutěží'!B86</f>
        <v>Ubytování:</v>
      </c>
      <c r="C152" t="e">
        <f>CONCATENATE('Parametry soutěží'!B109,#REF!,#REF!)</f>
        <v>#REF!</v>
      </c>
      <c r="P152" s="7">
        <f t="shared" si="647"/>
        <v>138</v>
      </c>
      <c r="Q152" t="e">
        <f t="shared" si="633"/>
        <v>#REF!</v>
      </c>
      <c r="R152" t="e">
        <f t="shared" si="645"/>
        <v>#REF!</v>
      </c>
      <c r="T152" t="e">
        <f t="shared" si="646"/>
        <v>#REF!</v>
      </c>
      <c r="V152" t="e">
        <f t="shared" si="642"/>
        <v>#REF!</v>
      </c>
      <c r="W152" t="e">
        <f t="shared" si="643"/>
        <v>#REF!</v>
      </c>
      <c r="Y152" t="e">
        <f t="shared" si="644"/>
        <v>#REF!</v>
      </c>
      <c r="AC152" s="9"/>
      <c r="AD152" t="e">
        <f t="shared" si="638"/>
        <v>#REF!</v>
      </c>
      <c r="AF152" t="e">
        <f t="shared" si="639"/>
        <v>#REF!</v>
      </c>
      <c r="AG152" t="e">
        <f t="shared" si="640"/>
        <v>#REF!</v>
      </c>
      <c r="AI152" t="e">
        <f t="shared" si="641"/>
        <v>#REF!</v>
      </c>
    </row>
    <row r="153" spans="1:35" x14ac:dyDescent="0.25">
      <c r="C153" t="e">
        <f>CONCATENATE(('Parametry soutěží'!B110)," ",'Parametry soutěží'!B111,"",#REF!,'Parametry soutěží'!B112)</f>
        <v>#REF!</v>
      </c>
      <c r="P153" s="7">
        <f t="shared" si="647"/>
        <v>139</v>
      </c>
      <c r="Q153" t="e">
        <f t="shared" si="633"/>
        <v>#REF!</v>
      </c>
      <c r="R153" t="e">
        <f t="shared" si="645"/>
        <v>#REF!</v>
      </c>
      <c r="T153" t="e">
        <f t="shared" si="646"/>
        <v>#REF!</v>
      </c>
      <c r="V153" t="e">
        <f t="shared" si="642"/>
        <v>#REF!</v>
      </c>
      <c r="W153" t="e">
        <f t="shared" si="643"/>
        <v>#REF!</v>
      </c>
      <c r="Y153" t="e">
        <f t="shared" si="644"/>
        <v>#REF!</v>
      </c>
      <c r="AC153" s="9"/>
      <c r="AD153" t="e">
        <f t="shared" si="638"/>
        <v>#REF!</v>
      </c>
      <c r="AF153" t="e">
        <f t="shared" si="639"/>
        <v>#REF!</v>
      </c>
      <c r="AG153" t="e">
        <f t="shared" si="640"/>
        <v>#REF!</v>
      </c>
      <c r="AI153" t="e">
        <f t="shared" si="641"/>
        <v>#REF!</v>
      </c>
    </row>
    <row r="154" spans="1:35" x14ac:dyDescent="0.25">
      <c r="P154" s="7">
        <f t="shared" si="647"/>
        <v>140</v>
      </c>
      <c r="Q154">
        <f t="shared" si="633"/>
        <v>200</v>
      </c>
      <c r="R154" t="e">
        <f t="shared" si="645"/>
        <v>#REF!</v>
      </c>
      <c r="T154" t="e">
        <f t="shared" si="646"/>
        <v>#REF!</v>
      </c>
      <c r="V154" t="e">
        <f t="shared" si="642"/>
        <v>#REF!</v>
      </c>
      <c r="W154" t="e">
        <f t="shared" si="643"/>
        <v>#REF!</v>
      </c>
      <c r="Y154" t="e">
        <f t="shared" si="644"/>
        <v>#REF!</v>
      </c>
      <c r="AC154" s="9"/>
      <c r="AF154" t="e">
        <f t="shared" si="639"/>
        <v>#REF!</v>
      </c>
      <c r="AG154" t="e">
        <f t="shared" si="640"/>
        <v>#REF!</v>
      </c>
    </row>
    <row r="155" spans="1:35" x14ac:dyDescent="0.25">
      <c r="P155" s="7">
        <f t="shared" si="647"/>
        <v>141</v>
      </c>
      <c r="Q155">
        <v>141</v>
      </c>
      <c r="R155" t="e">
        <f t="shared" si="645"/>
        <v>#REF!</v>
      </c>
      <c r="T155" t="e">
        <f t="shared" si="646"/>
        <v>#REF!</v>
      </c>
      <c r="V155" t="e">
        <f t="shared" si="642"/>
        <v>#REF!</v>
      </c>
      <c r="W155" t="e">
        <f t="shared" si="643"/>
        <v>#REF!</v>
      </c>
      <c r="Y155" t="e">
        <f t="shared" si="644"/>
        <v>#REF!</v>
      </c>
      <c r="AC155" s="9"/>
      <c r="AF155" t="e">
        <f t="shared" si="639"/>
        <v>#REF!</v>
      </c>
      <c r="AG155" t="e">
        <f t="shared" si="640"/>
        <v>#REF!</v>
      </c>
    </row>
    <row r="156" spans="1:35" x14ac:dyDescent="0.25">
      <c r="A156" t="str">
        <f>'Parametry soutěží'!B117</f>
        <v>Místo ubytování:</v>
      </c>
      <c r="C156" t="str">
        <f>'Parametry soutěží'!B118</f>
        <v>Bude upřesněno po dodání přihlášek</v>
      </c>
      <c r="P156" s="7">
        <f t="shared" si="647"/>
        <v>142</v>
      </c>
      <c r="Q156">
        <f t="shared" si="633"/>
        <v>142</v>
      </c>
      <c r="R156" t="e">
        <f t="shared" si="645"/>
        <v>#REF!</v>
      </c>
      <c r="T156" t="e">
        <f t="shared" si="646"/>
        <v>#REF!</v>
      </c>
      <c r="V156" t="e">
        <f t="shared" si="642"/>
        <v>#REF!</v>
      </c>
      <c r="W156" t="e">
        <f t="shared" si="643"/>
        <v>#REF!</v>
      </c>
      <c r="Y156" t="e">
        <f t="shared" si="644"/>
        <v>#REF!</v>
      </c>
      <c r="AC156" s="9"/>
      <c r="AF156" t="e">
        <f t="shared" si="639"/>
        <v>#REF!</v>
      </c>
      <c r="AG156" t="e">
        <f t="shared" si="640"/>
        <v>#REF!</v>
      </c>
    </row>
    <row r="157" spans="1:35" x14ac:dyDescent="0.25">
      <c r="M157" t="e">
        <f>#REF!</f>
        <v>#REF!</v>
      </c>
      <c r="N157" s="17" t="e">
        <f>IF(#REF!="x",1,0)</f>
        <v>#REF!</v>
      </c>
      <c r="P157" s="7">
        <f t="shared" si="647"/>
        <v>143</v>
      </c>
      <c r="Q157">
        <v>143</v>
      </c>
      <c r="R157" t="e">
        <f t="shared" si="645"/>
        <v>#REF!</v>
      </c>
      <c r="T157" t="e">
        <f t="shared" si="646"/>
        <v>#REF!</v>
      </c>
      <c r="V157" t="e">
        <f t="shared" si="642"/>
        <v>#REF!</v>
      </c>
      <c r="W157" t="e">
        <f t="shared" si="643"/>
        <v>#REF!</v>
      </c>
      <c r="Y157" t="e">
        <f t="shared" si="644"/>
        <v>#REF!</v>
      </c>
      <c r="AC157" s="9"/>
      <c r="AF157" t="e">
        <f t="shared" si="639"/>
        <v>#REF!</v>
      </c>
      <c r="AG157" t="e">
        <f t="shared" si="640"/>
        <v>#REF!</v>
      </c>
    </row>
    <row r="158" spans="1:35" x14ac:dyDescent="0.25">
      <c r="A158" t="e">
        <f>IF(H160=0,('Parametry soutěží'!B143),"")</f>
        <v>#REF!</v>
      </c>
      <c r="C158" t="e">
        <f>IF(#REF!="x",(IF(H160=0,(IF(#REF!="","",(#REF!))),"")),"")</f>
        <v>#REF!</v>
      </c>
      <c r="P158" s="7">
        <f t="shared" si="647"/>
        <v>144</v>
      </c>
      <c r="Q158" t="e">
        <f t="shared" si="633"/>
        <v>#REF!</v>
      </c>
      <c r="R158" t="e">
        <f t="shared" si="645"/>
        <v>#REF!</v>
      </c>
      <c r="T158" t="e">
        <f t="shared" si="646"/>
        <v>#REF!</v>
      </c>
      <c r="V158" t="e">
        <f t="shared" si="642"/>
        <v>#REF!</v>
      </c>
      <c r="W158" t="e">
        <f t="shared" si="643"/>
        <v>#REF!</v>
      </c>
      <c r="Y158" t="e">
        <f t="shared" si="644"/>
        <v>#REF!</v>
      </c>
      <c r="AC158" s="9"/>
      <c r="AF158" t="e">
        <f t="shared" si="639"/>
        <v>#REF!</v>
      </c>
      <c r="AG158" t="e">
        <f t="shared" si="640"/>
        <v>#REF!</v>
      </c>
    </row>
    <row r="159" spans="1:35" x14ac:dyDescent="0.25">
      <c r="C159" t="e">
        <f>IF(#REF!="","",(#REF!))</f>
        <v>#REF!</v>
      </c>
      <c r="P159" s="7">
        <f t="shared" si="647"/>
        <v>145</v>
      </c>
      <c r="Q159" t="e">
        <f t="shared" si="633"/>
        <v>#REF!</v>
      </c>
      <c r="R159" t="e">
        <f t="shared" si="645"/>
        <v>#REF!</v>
      </c>
      <c r="T159" t="e">
        <f t="shared" si="646"/>
        <v>#REF!</v>
      </c>
      <c r="V159" t="e">
        <f t="shared" si="642"/>
        <v>#REF!</v>
      </c>
      <c r="W159" t="e">
        <f t="shared" si="643"/>
        <v>#REF!</v>
      </c>
      <c r="Y159" t="e">
        <f t="shared" si="644"/>
        <v>#REF!</v>
      </c>
      <c r="AC159" s="9"/>
      <c r="AF159" t="e">
        <f t="shared" si="639"/>
        <v>#REF!</v>
      </c>
      <c r="AG159" t="e">
        <f t="shared" si="640"/>
        <v>#REF!</v>
      </c>
    </row>
    <row r="160" spans="1:35" x14ac:dyDescent="0.25">
      <c r="A160" t="str">
        <f>'Parametry soutěží'!B147</f>
        <v>Startovné na MČR:</v>
      </c>
      <c r="D160" t="str">
        <f>'Parametry soutěží'!B148</f>
        <v>Startovné:</v>
      </c>
      <c r="G160" t="e">
        <f>#REF!</f>
        <v>#REF!</v>
      </c>
      <c r="H160" s="7" t="e">
        <f>IF((#REF!)="x",1,0)</f>
        <v>#REF!</v>
      </c>
      <c r="M160" s="7" t="s">
        <v>339</v>
      </c>
      <c r="P160" s="7">
        <f t="shared" si="647"/>
        <v>146</v>
      </c>
      <c r="Q160">
        <f t="shared" si="633"/>
        <v>200</v>
      </c>
      <c r="R160" t="e">
        <f t="shared" si="645"/>
        <v>#REF!</v>
      </c>
      <c r="T160" t="e">
        <f t="shared" si="646"/>
        <v>#REF!</v>
      </c>
      <c r="V160" t="e">
        <f t="shared" si="642"/>
        <v>#REF!</v>
      </c>
      <c r="W160" t="e">
        <f t="shared" si="643"/>
        <v>#REF!</v>
      </c>
      <c r="Y160" t="e">
        <f t="shared" si="644"/>
        <v>#REF!</v>
      </c>
      <c r="AC160" s="9"/>
      <c r="AD160" t="e">
        <f t="shared" si="638"/>
        <v>#REF!</v>
      </c>
      <c r="AF160" t="e">
        <f t="shared" si="639"/>
        <v>#REF!</v>
      </c>
      <c r="AG160" t="e">
        <f t="shared" si="640"/>
        <v>#REF!</v>
      </c>
      <c r="AI160" t="e">
        <f t="shared" si="641"/>
        <v>#REF!</v>
      </c>
    </row>
    <row r="161" spans="1:35" x14ac:dyDescent="0.25">
      <c r="A161" t="e">
        <f>IF(O162=1,(IF(M161=1,(IF($N$157=1,$A$160,$D$160)),"")),"")</f>
        <v>#REF!</v>
      </c>
      <c r="C161" t="e">
        <f>IF(#REF!="x",(IF($N$157=1,IF(N161=1,('Parametry soutěží'!B171),""),IF((#REF!)="","",(#REF!)))),"")</f>
        <v>#REF!</v>
      </c>
      <c r="D161" t="e">
        <f>IF(#REF!="x",(IF($N$157=1,IF(N161=1,('Parametry soutěží'!B171),""),IF((#REF!)="","",(#REF!)))),"")</f>
        <v>#REF!</v>
      </c>
      <c r="H161" t="e">
        <f>#REF!</f>
        <v>#REF!</v>
      </c>
      <c r="I161" s="7" t="e">
        <f>IF((#REF!)="x",1,0)</f>
        <v>#REF!</v>
      </c>
      <c r="K161" t="e">
        <f>#REF!</f>
        <v>#REF!</v>
      </c>
      <c r="L161" s="7" t="e">
        <f>IF((#REF!)="x",1,0)</f>
        <v>#REF!</v>
      </c>
      <c r="M161" s="7" t="e">
        <f>IF($H$160*I161=1,1,IF($H$160*L161=1,1,0))</f>
        <v>#REF!</v>
      </c>
      <c r="N161" s="7" t="e">
        <f>IF(M161=1,1,0)</f>
        <v>#REF!</v>
      </c>
      <c r="P161" s="7">
        <f t="shared" si="647"/>
        <v>147</v>
      </c>
      <c r="Q161" t="e">
        <f t="shared" si="633"/>
        <v>#REF!</v>
      </c>
      <c r="R161" t="e">
        <f t="shared" si="645"/>
        <v>#REF!</v>
      </c>
      <c r="T161" t="e">
        <f t="shared" si="646"/>
        <v>#REF!</v>
      </c>
      <c r="V161" t="e">
        <f t="shared" si="642"/>
        <v>#REF!</v>
      </c>
      <c r="W161" t="e">
        <f t="shared" si="643"/>
        <v>#REF!</v>
      </c>
      <c r="Y161" t="e">
        <f t="shared" si="644"/>
        <v>#REF!</v>
      </c>
      <c r="AC161" s="9"/>
      <c r="AD161" t="e">
        <f t="shared" si="638"/>
        <v>#REF!</v>
      </c>
      <c r="AF161" t="e">
        <f t="shared" si="639"/>
        <v>#REF!</v>
      </c>
      <c r="AG161" t="e">
        <f t="shared" si="640"/>
        <v>#REF!</v>
      </c>
      <c r="AI161" t="e">
        <f t="shared" si="641"/>
        <v>#REF!</v>
      </c>
    </row>
    <row r="162" spans="1:35" x14ac:dyDescent="0.25">
      <c r="A162" t="e">
        <f>IF(O163=1,(IF(M162=1,(IF($N$157=1,$A$160,$D$160)),"")),"")</f>
        <v>#REF!</v>
      </c>
      <c r="C162" t="e">
        <f>IF($N$157=1,IF(N162=1,('Parametry soutěží'!B172),""),IF((#REF!)="","",(#REF!)))</f>
        <v>#REF!</v>
      </c>
      <c r="H162" t="e">
        <f>#REF!</f>
        <v>#REF!</v>
      </c>
      <c r="I162" s="7" t="e">
        <f>IF((#REF!)="x",1,0)</f>
        <v>#REF!</v>
      </c>
      <c r="K162" t="e">
        <f>#REF!</f>
        <v>#REF!</v>
      </c>
      <c r="L162" s="7" t="e">
        <f>IF((#REF!)="x",1,0)</f>
        <v>#REF!</v>
      </c>
      <c r="M162" s="7" t="e">
        <f t="shared" ref="M162:M165" si="648">IF($H$160*I162=1,1,IF($H$160*L162=1,1,0))</f>
        <v>#REF!</v>
      </c>
      <c r="N162" s="7" t="e">
        <f t="shared" ref="N162:N165" si="649">IF(M162=1,1,0)</f>
        <v>#REF!</v>
      </c>
      <c r="O162" s="7" t="e">
        <f>N161</f>
        <v>#REF!</v>
      </c>
      <c r="P162" s="7">
        <f t="shared" si="647"/>
        <v>148</v>
      </c>
      <c r="Q162" t="e">
        <f t="shared" si="633"/>
        <v>#REF!</v>
      </c>
      <c r="R162" t="e">
        <f t="shared" si="645"/>
        <v>#REF!</v>
      </c>
      <c r="T162" t="e">
        <f t="shared" si="646"/>
        <v>#REF!</v>
      </c>
      <c r="V162" t="e">
        <f t="shared" si="642"/>
        <v>#REF!</v>
      </c>
      <c r="W162" t="e">
        <f t="shared" si="643"/>
        <v>#REF!</v>
      </c>
      <c r="Y162" t="e">
        <f t="shared" si="644"/>
        <v>#REF!</v>
      </c>
      <c r="AC162" s="9"/>
      <c r="AD162" t="e">
        <f t="shared" si="638"/>
        <v>#REF!</v>
      </c>
      <c r="AF162" t="e">
        <f t="shared" si="639"/>
        <v>#REF!</v>
      </c>
      <c r="AG162" t="e">
        <f t="shared" si="640"/>
        <v>#REF!</v>
      </c>
      <c r="AI162" t="e">
        <f t="shared" si="641"/>
        <v>#REF!</v>
      </c>
    </row>
    <row r="163" spans="1:35" x14ac:dyDescent="0.25">
      <c r="A163" t="e">
        <f>IF(O164=1,(IF(M163=1,(IF($N$157=1,$A$160,$D$160)),"")),"")</f>
        <v>#REF!</v>
      </c>
      <c r="C163" t="e">
        <f>IF($N$157=1,IF(N163=1,('Parametry soutěží'!B173),""),IF((#REF!)="","",(#REF!)))</f>
        <v>#REF!</v>
      </c>
      <c r="H163" t="e">
        <f>#REF!</f>
        <v>#REF!</v>
      </c>
      <c r="I163" s="7" t="e">
        <f>IF((#REF!)="x",1,0)</f>
        <v>#REF!</v>
      </c>
      <c r="K163" t="e">
        <f>#REF!</f>
        <v>#REF!</v>
      </c>
      <c r="L163" s="7" t="e">
        <f>IF((#REF!)="x",1,0)</f>
        <v>#REF!</v>
      </c>
      <c r="M163" s="7" t="e">
        <f t="shared" si="648"/>
        <v>#REF!</v>
      </c>
      <c r="N163" s="7" t="e">
        <f t="shared" si="649"/>
        <v>#REF!</v>
      </c>
      <c r="O163" s="7" t="e">
        <f>O162+N162</f>
        <v>#REF!</v>
      </c>
      <c r="P163" s="7">
        <f t="shared" si="647"/>
        <v>149</v>
      </c>
      <c r="Q163" t="e">
        <f t="shared" si="633"/>
        <v>#REF!</v>
      </c>
      <c r="R163" t="e">
        <f t="shared" si="645"/>
        <v>#REF!</v>
      </c>
      <c r="T163" t="e">
        <f t="shared" si="646"/>
        <v>#REF!</v>
      </c>
      <c r="V163" t="e">
        <f t="shared" si="642"/>
        <v>#REF!</v>
      </c>
      <c r="W163" t="e">
        <f t="shared" si="643"/>
        <v>#REF!</v>
      </c>
      <c r="Y163" t="e">
        <f t="shared" si="644"/>
        <v>#REF!</v>
      </c>
      <c r="AC163" s="9"/>
      <c r="AD163" t="e">
        <f t="shared" si="638"/>
        <v>#REF!</v>
      </c>
      <c r="AF163" t="e">
        <f t="shared" si="639"/>
        <v>#REF!</v>
      </c>
      <c r="AG163" t="e">
        <f t="shared" si="640"/>
        <v>#REF!</v>
      </c>
      <c r="AI163" t="e">
        <f t="shared" ref="AI163:AI186" si="650">IF(Y163=0,"",Y163)</f>
        <v>#REF!</v>
      </c>
    </row>
    <row r="164" spans="1:35" x14ac:dyDescent="0.25">
      <c r="A164" t="e">
        <f>IF(O165=1,(IF(M164=1,(IF($N$157=1,$A$160,$D$160)),"")),"")</f>
        <v>#REF!</v>
      </c>
      <c r="C164" t="e">
        <f>IF($N$157=1,IF(N164=1,('Parametry soutěží'!B174),""),IF((#REF!)="","",(#REF!)))</f>
        <v>#REF!</v>
      </c>
      <c r="H164" t="e">
        <f>#REF!</f>
        <v>#REF!</v>
      </c>
      <c r="I164" s="7" t="e">
        <f>IF((#REF!)="x",1,0)</f>
        <v>#REF!</v>
      </c>
      <c r="K164" t="e">
        <f>#REF!</f>
        <v>#REF!</v>
      </c>
      <c r="L164" s="7" t="e">
        <f>IF((#REF!)="x",1,0)</f>
        <v>#REF!</v>
      </c>
      <c r="M164" s="7" t="e">
        <f t="shared" si="648"/>
        <v>#REF!</v>
      </c>
      <c r="N164" s="7" t="e">
        <f t="shared" si="649"/>
        <v>#REF!</v>
      </c>
      <c r="O164" s="7" t="e">
        <f>O163+N163</f>
        <v>#REF!</v>
      </c>
      <c r="P164" s="7">
        <f t="shared" si="647"/>
        <v>150</v>
      </c>
      <c r="Q164" t="e">
        <f t="shared" si="633"/>
        <v>#REF!</v>
      </c>
      <c r="R164" t="e">
        <f t="shared" si="645"/>
        <v>#REF!</v>
      </c>
      <c r="T164" t="e">
        <f t="shared" si="646"/>
        <v>#REF!</v>
      </c>
      <c r="V164" t="e">
        <f t="shared" si="642"/>
        <v>#REF!</v>
      </c>
      <c r="W164" t="e">
        <f t="shared" si="643"/>
        <v>#REF!</v>
      </c>
      <c r="Y164" t="e">
        <f t="shared" si="644"/>
        <v>#REF!</v>
      </c>
      <c r="AC164" s="9"/>
      <c r="AD164" t="e">
        <f t="shared" si="638"/>
        <v>#REF!</v>
      </c>
      <c r="AF164" t="e">
        <f t="shared" si="639"/>
        <v>#REF!</v>
      </c>
      <c r="AG164" t="e">
        <f t="shared" si="640"/>
        <v>#REF!</v>
      </c>
      <c r="AI164" t="e">
        <f t="shared" si="650"/>
        <v>#REF!</v>
      </c>
    </row>
    <row r="165" spans="1:35" x14ac:dyDescent="0.25">
      <c r="A165" t="e">
        <f>IF(O166=1,(IF(M165=1,(IF($N$157=1,$A$160,$D$160)),"")),"")</f>
        <v>#REF!</v>
      </c>
      <c r="C165" t="e">
        <f>IF($N$157=1,IF(N165=1,('Parametry soutěží'!B175),""),IF((#REF!)="","",(#REF!)))</f>
        <v>#REF!</v>
      </c>
      <c r="H165" t="e">
        <f>#REF!</f>
        <v>#REF!</v>
      </c>
      <c r="I165" s="7" t="e">
        <f>IF((#REF!)="x",1,0)</f>
        <v>#REF!</v>
      </c>
      <c r="K165" t="e">
        <f>#REF!</f>
        <v>#REF!</v>
      </c>
      <c r="L165" s="7" t="e">
        <f>IF((#REF!)="x",1,0)</f>
        <v>#REF!</v>
      </c>
      <c r="M165" s="7" t="e">
        <f t="shared" si="648"/>
        <v>#REF!</v>
      </c>
      <c r="N165" s="7" t="e">
        <f t="shared" si="649"/>
        <v>#REF!</v>
      </c>
      <c r="O165" s="7" t="e">
        <f>O164+N164</f>
        <v>#REF!</v>
      </c>
      <c r="P165" s="7">
        <f t="shared" si="647"/>
        <v>151</v>
      </c>
      <c r="Q165" t="e">
        <f t="shared" si="633"/>
        <v>#REF!</v>
      </c>
      <c r="R165" t="e">
        <f t="shared" si="645"/>
        <v>#REF!</v>
      </c>
      <c r="T165" t="e">
        <f t="shared" si="646"/>
        <v>#REF!</v>
      </c>
      <c r="V165" t="e">
        <f t="shared" si="642"/>
        <v>#REF!</v>
      </c>
      <c r="W165" t="e">
        <f t="shared" si="643"/>
        <v>#REF!</v>
      </c>
      <c r="Y165" t="e">
        <f t="shared" si="644"/>
        <v>#REF!</v>
      </c>
      <c r="AC165" s="9"/>
      <c r="AD165" t="e">
        <f t="shared" si="638"/>
        <v>#REF!</v>
      </c>
      <c r="AF165" t="e">
        <f t="shared" si="639"/>
        <v>#REF!</v>
      </c>
      <c r="AG165" t="e">
        <f t="shared" si="640"/>
        <v>#REF!</v>
      </c>
      <c r="AI165" t="e">
        <f t="shared" si="650"/>
        <v>#REF!</v>
      </c>
    </row>
    <row r="166" spans="1:35" x14ac:dyDescent="0.25">
      <c r="O166" s="7" t="e">
        <f>O165+N165</f>
        <v>#REF!</v>
      </c>
      <c r="P166" s="7">
        <f t="shared" si="647"/>
        <v>152</v>
      </c>
      <c r="Q166">
        <v>152</v>
      </c>
      <c r="R166" t="e">
        <f t="shared" si="645"/>
        <v>#REF!</v>
      </c>
      <c r="T166" t="e">
        <f t="shared" si="646"/>
        <v>#REF!</v>
      </c>
      <c r="V166" t="e">
        <f t="shared" si="642"/>
        <v>#REF!</v>
      </c>
      <c r="W166" t="e">
        <f t="shared" si="643"/>
        <v>#REF!</v>
      </c>
      <c r="Y166" t="e">
        <f t="shared" si="644"/>
        <v>#REF!</v>
      </c>
      <c r="AC166" s="9"/>
      <c r="AD166" t="e">
        <f t="shared" si="638"/>
        <v>#REF!</v>
      </c>
      <c r="AF166" t="e">
        <f t="shared" si="639"/>
        <v>#REF!</v>
      </c>
      <c r="AG166" t="e">
        <f t="shared" si="640"/>
        <v>#REF!</v>
      </c>
      <c r="AI166" t="e">
        <f t="shared" si="650"/>
        <v>#REF!</v>
      </c>
    </row>
    <row r="167" spans="1:35" x14ac:dyDescent="0.25">
      <c r="A167" t="e">
        <f>#REF!</f>
        <v>#REF!</v>
      </c>
      <c r="C167" t="e">
        <f>IF(#REF!="x",#REF!,#REF!)</f>
        <v>#REF!</v>
      </c>
      <c r="P167" s="7">
        <f t="shared" si="647"/>
        <v>153</v>
      </c>
      <c r="Q167" t="e">
        <f t="shared" si="633"/>
        <v>#REF!</v>
      </c>
      <c r="R167" t="e">
        <f t="shared" si="645"/>
        <v>#REF!</v>
      </c>
      <c r="T167" t="e">
        <f t="shared" si="646"/>
        <v>#REF!</v>
      </c>
      <c r="V167" t="e">
        <f t="shared" si="642"/>
        <v>#REF!</v>
      </c>
      <c r="W167" t="e">
        <f t="shared" si="643"/>
        <v>#REF!</v>
      </c>
      <c r="Y167" t="e">
        <f t="shared" si="644"/>
        <v>#REF!</v>
      </c>
      <c r="AC167" s="9"/>
      <c r="AD167" t="e">
        <f t="shared" si="638"/>
        <v>#REF!</v>
      </c>
      <c r="AF167" t="e">
        <f t="shared" si="639"/>
        <v>#REF!</v>
      </c>
      <c r="AG167" t="e">
        <f t="shared" si="639"/>
        <v>#REF!</v>
      </c>
      <c r="AI167" t="e">
        <f t="shared" si="650"/>
        <v>#REF!</v>
      </c>
    </row>
    <row r="168" spans="1:35" x14ac:dyDescent="0.25">
      <c r="A168" t="e">
        <f>IF(C168="","","  ")</f>
        <v>#REF!</v>
      </c>
      <c r="C168" t="e">
        <f>IF(#REF!="x",#REF!,IF(#REF!="","",(#REF!)))</f>
        <v>#REF!</v>
      </c>
      <c r="P168" s="7">
        <f t="shared" si="647"/>
        <v>154</v>
      </c>
      <c r="Q168" t="e">
        <f t="shared" si="633"/>
        <v>#REF!</v>
      </c>
      <c r="R168" t="e">
        <f t="shared" si="645"/>
        <v>#REF!</v>
      </c>
      <c r="T168" t="e">
        <f t="shared" si="646"/>
        <v>#REF!</v>
      </c>
      <c r="V168" t="e">
        <f t="shared" si="642"/>
        <v>#REF!</v>
      </c>
      <c r="W168" t="e">
        <f t="shared" si="643"/>
        <v>#REF!</v>
      </c>
      <c r="Y168" t="e">
        <f t="shared" si="644"/>
        <v>#REF!</v>
      </c>
      <c r="AC168" s="9"/>
      <c r="AD168" t="e">
        <f t="shared" si="638"/>
        <v>#REF!</v>
      </c>
      <c r="AF168" t="e">
        <f t="shared" si="639"/>
        <v>#REF!</v>
      </c>
      <c r="AG168" t="e">
        <f t="shared" si="639"/>
        <v>#REF!</v>
      </c>
      <c r="AI168" t="e">
        <f t="shared" si="650"/>
        <v>#REF!</v>
      </c>
    </row>
    <row r="169" spans="1:35" x14ac:dyDescent="0.25">
      <c r="P169" s="7">
        <f t="shared" si="647"/>
        <v>155</v>
      </c>
      <c r="Q169">
        <f t="shared" si="633"/>
        <v>200</v>
      </c>
      <c r="R169" t="e">
        <f t="shared" si="645"/>
        <v>#REF!</v>
      </c>
      <c r="T169" t="e">
        <f t="shared" si="646"/>
        <v>#REF!</v>
      </c>
      <c r="V169" t="e">
        <f t="shared" si="642"/>
        <v>#REF!</v>
      </c>
      <c r="W169" t="e">
        <f t="shared" si="643"/>
        <v>#REF!</v>
      </c>
      <c r="Y169" t="e">
        <f t="shared" si="644"/>
        <v>#REF!</v>
      </c>
      <c r="AC169" s="9"/>
      <c r="AD169" t="e">
        <f t="shared" si="638"/>
        <v>#REF!</v>
      </c>
      <c r="AF169" t="e">
        <f t="shared" si="639"/>
        <v>#REF!</v>
      </c>
      <c r="AG169" t="e">
        <f t="shared" si="639"/>
        <v>#REF!</v>
      </c>
      <c r="AI169" t="e">
        <f t="shared" si="650"/>
        <v>#REF!</v>
      </c>
    </row>
    <row r="170" spans="1:35" x14ac:dyDescent="0.25">
      <c r="A170" t="e">
        <f>#REF!</f>
        <v>#REF!</v>
      </c>
      <c r="C170" t="e">
        <f>#REF!</f>
        <v>#REF!</v>
      </c>
      <c r="D170" s="21"/>
      <c r="F170" s="21"/>
      <c r="P170" s="7">
        <f t="shared" si="647"/>
        <v>156</v>
      </c>
      <c r="Q170" t="e">
        <f t="shared" si="633"/>
        <v>#REF!</v>
      </c>
      <c r="R170" t="e">
        <f t="shared" si="645"/>
        <v>#REF!</v>
      </c>
      <c r="T170" t="e">
        <f t="shared" si="646"/>
        <v>#REF!</v>
      </c>
      <c r="V170" t="e">
        <f t="shared" si="642"/>
        <v>#REF!</v>
      </c>
      <c r="W170" t="e">
        <f t="shared" si="643"/>
        <v>#REF!</v>
      </c>
      <c r="Y170" t="e">
        <f t="shared" si="644"/>
        <v>#REF!</v>
      </c>
      <c r="AC170" s="9"/>
      <c r="AD170" t="e">
        <f t="shared" si="638"/>
        <v>#REF!</v>
      </c>
      <c r="AF170" t="e">
        <f t="shared" si="639"/>
        <v>#REF!</v>
      </c>
      <c r="AG170" t="e">
        <f t="shared" si="639"/>
        <v>#REF!</v>
      </c>
      <c r="AI170" t="e">
        <f t="shared" si="650"/>
        <v>#REF!</v>
      </c>
    </row>
    <row r="171" spans="1:35" x14ac:dyDescent="0.25">
      <c r="A171" t="e">
        <f>IF(C171="","","   ")</f>
        <v>#REF!</v>
      </c>
      <c r="C171" t="e">
        <f>#REF!</f>
        <v>#REF!</v>
      </c>
      <c r="D171" s="2"/>
      <c r="F171" s="2"/>
      <c r="P171" s="7">
        <f t="shared" si="647"/>
        <v>157</v>
      </c>
      <c r="Q171" t="e">
        <f t="shared" si="633"/>
        <v>#REF!</v>
      </c>
      <c r="R171" t="e">
        <f t="shared" si="645"/>
        <v>#REF!</v>
      </c>
      <c r="T171" t="e">
        <f t="shared" si="646"/>
        <v>#REF!</v>
      </c>
      <c r="V171" t="e">
        <f t="shared" si="642"/>
        <v>#REF!</v>
      </c>
      <c r="W171" t="e">
        <f t="shared" si="643"/>
        <v>#REF!</v>
      </c>
      <c r="Y171" t="e">
        <f t="shared" si="644"/>
        <v>#REF!</v>
      </c>
      <c r="AC171" s="9"/>
      <c r="AD171" t="e">
        <f t="shared" si="638"/>
        <v>#REF!</v>
      </c>
      <c r="AF171" t="e">
        <f t="shared" si="639"/>
        <v>#REF!</v>
      </c>
      <c r="AG171" t="e">
        <f t="shared" si="639"/>
        <v>#REF!</v>
      </c>
      <c r="AI171" t="e">
        <f t="shared" si="650"/>
        <v>#REF!</v>
      </c>
    </row>
    <row r="172" spans="1:35" x14ac:dyDescent="0.25">
      <c r="A172" t="e">
        <f>IF(C172="","","   ")</f>
        <v>#REF!</v>
      </c>
      <c r="C172" t="e">
        <f>#REF!</f>
        <v>#REF!</v>
      </c>
      <c r="D172" s="2"/>
      <c r="F172" s="2"/>
      <c r="P172" s="7">
        <f t="shared" si="647"/>
        <v>158</v>
      </c>
      <c r="Q172" t="e">
        <f t="shared" si="633"/>
        <v>#REF!</v>
      </c>
      <c r="R172" t="e">
        <f t="shared" si="645"/>
        <v>#REF!</v>
      </c>
      <c r="T172" t="e">
        <f t="shared" si="646"/>
        <v>#REF!</v>
      </c>
      <c r="V172" t="e">
        <f t="shared" si="642"/>
        <v>#REF!</v>
      </c>
      <c r="W172" t="e">
        <f t="shared" si="643"/>
        <v>#REF!</v>
      </c>
      <c r="Y172" t="e">
        <f t="shared" si="644"/>
        <v>#REF!</v>
      </c>
      <c r="AC172" s="9"/>
      <c r="AD172" t="e">
        <f t="shared" si="638"/>
        <v>#REF!</v>
      </c>
      <c r="AF172" t="e">
        <f t="shared" si="639"/>
        <v>#REF!</v>
      </c>
      <c r="AG172" t="e">
        <f t="shared" si="639"/>
        <v>#REF!</v>
      </c>
      <c r="AI172" t="e">
        <f t="shared" si="650"/>
        <v>#REF!</v>
      </c>
    </row>
    <row r="173" spans="1:35" x14ac:dyDescent="0.25">
      <c r="A173" t="e">
        <f>IF(C173="","","   ")</f>
        <v>#REF!</v>
      </c>
      <c r="C173" t="e">
        <f>#REF!</f>
        <v>#REF!</v>
      </c>
      <c r="D173" s="2"/>
      <c r="F173" s="2"/>
      <c r="P173" s="7">
        <f t="shared" si="647"/>
        <v>159</v>
      </c>
      <c r="Q173" t="e">
        <f t="shared" si="633"/>
        <v>#REF!</v>
      </c>
      <c r="R173" t="e">
        <f t="shared" si="645"/>
        <v>#REF!</v>
      </c>
      <c r="T173" t="e">
        <f t="shared" si="646"/>
        <v>#REF!</v>
      </c>
      <c r="V173" t="e">
        <f t="shared" si="642"/>
        <v>#REF!</v>
      </c>
      <c r="W173" t="e">
        <f t="shared" si="643"/>
        <v>#REF!</v>
      </c>
      <c r="Y173" t="e">
        <f t="shared" si="644"/>
        <v>#REF!</v>
      </c>
      <c r="AC173" s="9"/>
      <c r="AD173" t="e">
        <f t="shared" si="638"/>
        <v>#REF!</v>
      </c>
      <c r="AF173" t="e">
        <f t="shared" si="639"/>
        <v>#REF!</v>
      </c>
      <c r="AG173" t="e">
        <f t="shared" si="639"/>
        <v>#REF!</v>
      </c>
      <c r="AI173" t="e">
        <f t="shared" si="650"/>
        <v>#REF!</v>
      </c>
    </row>
    <row r="174" spans="1:35" x14ac:dyDescent="0.25">
      <c r="C174" t="e">
        <f>#REF!</f>
        <v>#REF!</v>
      </c>
      <c r="D174" s="2"/>
      <c r="F174" s="2"/>
      <c r="P174" s="7">
        <f t="shared" si="647"/>
        <v>160</v>
      </c>
      <c r="Q174" t="e">
        <f t="shared" si="633"/>
        <v>#REF!</v>
      </c>
      <c r="R174" t="e">
        <f t="shared" si="645"/>
        <v>#REF!</v>
      </c>
      <c r="T174" t="e">
        <f t="shared" si="646"/>
        <v>#REF!</v>
      </c>
      <c r="V174" t="e">
        <f t="shared" si="642"/>
        <v>#REF!</v>
      </c>
      <c r="W174" t="e">
        <f t="shared" si="643"/>
        <v>#REF!</v>
      </c>
      <c r="Y174" t="e">
        <f t="shared" si="644"/>
        <v>#REF!</v>
      </c>
      <c r="AC174" s="9"/>
      <c r="AD174" t="e">
        <f t="shared" si="638"/>
        <v>#REF!</v>
      </c>
      <c r="AF174" t="e">
        <f t="shared" si="639"/>
        <v>#REF!</v>
      </c>
      <c r="AG174" t="e">
        <f t="shared" si="639"/>
        <v>#REF!</v>
      </c>
    </row>
    <row r="175" spans="1:35" x14ac:dyDescent="0.25">
      <c r="P175" s="7">
        <f t="shared" si="647"/>
        <v>161</v>
      </c>
      <c r="Q175">
        <f t="shared" si="633"/>
        <v>200</v>
      </c>
      <c r="R175" t="e">
        <f t="shared" si="645"/>
        <v>#REF!</v>
      </c>
      <c r="T175" t="e">
        <f t="shared" si="646"/>
        <v>#REF!</v>
      </c>
      <c r="V175" t="e">
        <f t="shared" si="642"/>
        <v>#REF!</v>
      </c>
      <c r="W175" t="e">
        <f t="shared" si="643"/>
        <v>#REF!</v>
      </c>
      <c r="Y175" t="e">
        <f t="shared" si="644"/>
        <v>#REF!</v>
      </c>
      <c r="AC175" s="9"/>
      <c r="AD175" t="e">
        <f t="shared" si="638"/>
        <v>#REF!</v>
      </c>
      <c r="AF175" t="e">
        <f t="shared" si="639"/>
        <v>#REF!</v>
      </c>
      <c r="AG175" t="e">
        <f t="shared" si="639"/>
        <v>#REF!</v>
      </c>
    </row>
    <row r="176" spans="1:35" x14ac:dyDescent="0.25">
      <c r="C176" t="str">
        <f>'Parametry soutěží'!B126</f>
        <v>Ředitel soutěže s hlavním rozhodčím a zástupcem svazu mohou v případě</v>
      </c>
      <c r="P176" s="7">
        <f t="shared" si="647"/>
        <v>162</v>
      </c>
      <c r="Q176">
        <f t="shared" ref="Q176:Q205" si="651">IF(((C176="")),200,P176)</f>
        <v>162</v>
      </c>
      <c r="R176" t="e">
        <f t="shared" si="645"/>
        <v>#REF!</v>
      </c>
      <c r="T176" t="e">
        <f t="shared" si="646"/>
        <v>#REF!</v>
      </c>
      <c r="V176" t="e">
        <f t="shared" ref="V176:V205" si="652">IF(R176=200,0,INDEX($C$15:$C$201,$R176))</f>
        <v>#REF!</v>
      </c>
      <c r="W176" t="e">
        <f t="shared" ref="W176:W205" si="653">IF(R176=200,0,INDEX($D$15:$D$197,$R176))</f>
        <v>#REF!</v>
      </c>
      <c r="Y176" t="e">
        <f t="shared" ref="Y176:Y205" si="654">IF(R176=200,0,INDEX($F$15:$F$197,$R176))</f>
        <v>#REF!</v>
      </c>
      <c r="AC176" s="9"/>
      <c r="AD176" t="e">
        <f t="shared" si="638"/>
        <v>#REF!</v>
      </c>
      <c r="AF176" t="e">
        <f t="shared" si="639"/>
        <v>#REF!</v>
      </c>
      <c r="AG176" t="e">
        <f t="shared" si="639"/>
        <v>#REF!</v>
      </c>
      <c r="AI176" t="e">
        <f>IF($Y$176=0,"",$Y$176)</f>
        <v>#REF!</v>
      </c>
    </row>
    <row r="177" spans="1:35" x14ac:dyDescent="0.25">
      <c r="C177" t="str">
        <f>'Parametry soutěží'!B127</f>
        <v>potřeby upravit časový program.</v>
      </c>
      <c r="P177" s="7">
        <f t="shared" si="647"/>
        <v>163</v>
      </c>
      <c r="Q177">
        <f t="shared" si="651"/>
        <v>163</v>
      </c>
      <c r="R177" t="e">
        <f t="shared" si="645"/>
        <v>#REF!</v>
      </c>
      <c r="T177" t="e">
        <f t="shared" si="646"/>
        <v>#REF!</v>
      </c>
      <c r="V177" t="e">
        <f t="shared" si="652"/>
        <v>#REF!</v>
      </c>
      <c r="W177" t="e">
        <f t="shared" si="653"/>
        <v>#REF!</v>
      </c>
      <c r="Y177" t="e">
        <f t="shared" si="654"/>
        <v>#REF!</v>
      </c>
      <c r="AC177" s="9"/>
      <c r="AD177" t="e">
        <f t="shared" si="638"/>
        <v>#REF!</v>
      </c>
      <c r="AF177" t="e">
        <f t="shared" si="639"/>
        <v>#REF!</v>
      </c>
      <c r="AG177" t="e">
        <f t="shared" si="639"/>
        <v>#REF!</v>
      </c>
      <c r="AI177" t="e">
        <f t="shared" si="650"/>
        <v>#REF!</v>
      </c>
    </row>
    <row r="178" spans="1:35" x14ac:dyDescent="0.25">
      <c r="P178" s="7">
        <f t="shared" si="647"/>
        <v>164</v>
      </c>
      <c r="Q178">
        <v>164</v>
      </c>
      <c r="R178" t="e">
        <f t="shared" si="645"/>
        <v>#REF!</v>
      </c>
      <c r="T178" t="e">
        <f t="shared" si="646"/>
        <v>#REF!</v>
      </c>
      <c r="V178" t="e">
        <f t="shared" si="652"/>
        <v>#REF!</v>
      </c>
      <c r="W178" t="e">
        <f t="shared" si="653"/>
        <v>#REF!</v>
      </c>
      <c r="Y178" t="e">
        <f t="shared" si="654"/>
        <v>#REF!</v>
      </c>
      <c r="AC178" s="9"/>
      <c r="AD178" t="e">
        <f t="shared" si="638"/>
        <v>#REF!</v>
      </c>
      <c r="AF178" t="e">
        <f t="shared" si="639"/>
        <v>#REF!</v>
      </c>
      <c r="AG178" t="e">
        <f t="shared" si="639"/>
        <v>#REF!</v>
      </c>
      <c r="AI178" t="e">
        <f t="shared" si="650"/>
        <v>#REF!</v>
      </c>
    </row>
    <row r="179" spans="1:35" x14ac:dyDescent="0.25">
      <c r="A179" t="str">
        <f>'Parametry soutěží'!B88</f>
        <v>Poznámka:</v>
      </c>
      <c r="C179" t="str">
        <f>'Parametry soutěží'!B134</f>
        <v>V nejmenovaných bodech se soutěž řídí podle "Soutěžního řádu SZČR"</v>
      </c>
      <c r="P179" s="7">
        <f t="shared" si="647"/>
        <v>165</v>
      </c>
      <c r="Q179">
        <f t="shared" si="651"/>
        <v>165</v>
      </c>
      <c r="R179" t="e">
        <f t="shared" si="645"/>
        <v>#REF!</v>
      </c>
      <c r="T179" t="e">
        <f t="shared" si="646"/>
        <v>#REF!</v>
      </c>
      <c r="V179" t="e">
        <f t="shared" si="652"/>
        <v>#REF!</v>
      </c>
      <c r="W179" t="e">
        <f t="shared" si="653"/>
        <v>#REF!</v>
      </c>
      <c r="Y179" t="e">
        <f t="shared" si="654"/>
        <v>#REF!</v>
      </c>
      <c r="AC179" s="9"/>
      <c r="AD179" t="e">
        <f t="shared" si="638"/>
        <v>#REF!</v>
      </c>
      <c r="AF179" t="e">
        <f t="shared" si="639"/>
        <v>#REF!</v>
      </c>
      <c r="AG179" t="e">
        <f t="shared" si="639"/>
        <v>#REF!</v>
      </c>
      <c r="AI179" t="e">
        <f t="shared" si="650"/>
        <v>#REF!</v>
      </c>
    </row>
    <row r="180" spans="1:35" x14ac:dyDescent="0.25">
      <c r="C180" t="str">
        <f>'Parametry soutěží'!B135</f>
        <v>a předpisů s nimi souvísejících</v>
      </c>
      <c r="P180" s="7">
        <f t="shared" si="647"/>
        <v>166</v>
      </c>
      <c r="Q180">
        <f t="shared" si="651"/>
        <v>166</v>
      </c>
      <c r="R180" t="e">
        <f t="shared" si="645"/>
        <v>#REF!</v>
      </c>
      <c r="T180" t="e">
        <f t="shared" si="646"/>
        <v>#REF!</v>
      </c>
      <c r="V180" t="e">
        <f t="shared" si="652"/>
        <v>#REF!</v>
      </c>
      <c r="W180" t="e">
        <f t="shared" si="653"/>
        <v>#REF!</v>
      </c>
      <c r="Y180" t="e">
        <f t="shared" si="654"/>
        <v>#REF!</v>
      </c>
      <c r="AC180" s="9"/>
      <c r="AD180" t="e">
        <f t="shared" si="638"/>
        <v>#REF!</v>
      </c>
      <c r="AF180" t="e">
        <f t="shared" si="639"/>
        <v>#REF!</v>
      </c>
      <c r="AG180" t="e">
        <f t="shared" si="639"/>
        <v>#REF!</v>
      </c>
      <c r="AI180" t="e">
        <f t="shared" si="650"/>
        <v>#REF!</v>
      </c>
    </row>
    <row r="181" spans="1:35" x14ac:dyDescent="0.25">
      <c r="P181" s="7">
        <f t="shared" si="647"/>
        <v>167</v>
      </c>
      <c r="Q181">
        <v>167</v>
      </c>
      <c r="R181" t="e">
        <f t="shared" si="645"/>
        <v>#REF!</v>
      </c>
      <c r="T181" t="e">
        <f t="shared" si="646"/>
        <v>#REF!</v>
      </c>
      <c r="V181" t="e">
        <f t="shared" si="652"/>
        <v>#REF!</v>
      </c>
      <c r="W181" t="e">
        <f t="shared" si="653"/>
        <v>#REF!</v>
      </c>
      <c r="Y181" t="e">
        <f t="shared" si="654"/>
        <v>#REF!</v>
      </c>
      <c r="AC181" s="9"/>
      <c r="AD181" t="e">
        <f t="shared" si="638"/>
        <v>#REF!</v>
      </c>
      <c r="AF181" t="e">
        <f t="shared" si="639"/>
        <v>#REF!</v>
      </c>
      <c r="AG181" t="e">
        <f t="shared" si="639"/>
        <v>#REF!</v>
      </c>
      <c r="AI181" t="e">
        <f t="shared" si="650"/>
        <v>#REF!</v>
      </c>
    </row>
    <row r="182" spans="1:35" x14ac:dyDescent="0.25">
      <c r="A182" t="str">
        <f>'Parametry soutěží'!B130</f>
        <v>Zvláštní ustan.:</v>
      </c>
      <c r="C182" t="e">
        <f>#REF!</f>
        <v>#REF!</v>
      </c>
      <c r="P182" s="7">
        <f t="shared" si="647"/>
        <v>168</v>
      </c>
      <c r="Q182" t="e">
        <f t="shared" si="651"/>
        <v>#REF!</v>
      </c>
      <c r="R182" t="e">
        <f t="shared" si="645"/>
        <v>#REF!</v>
      </c>
      <c r="T182" t="e">
        <f t="shared" si="646"/>
        <v>#REF!</v>
      </c>
      <c r="V182" t="e">
        <f t="shared" si="652"/>
        <v>#REF!</v>
      </c>
      <c r="W182" t="e">
        <f t="shared" si="653"/>
        <v>#REF!</v>
      </c>
      <c r="Y182" t="e">
        <f t="shared" si="654"/>
        <v>#REF!</v>
      </c>
      <c r="AC182" s="9"/>
      <c r="AD182" t="e">
        <f t="shared" si="638"/>
        <v>#REF!</v>
      </c>
      <c r="AF182" t="e">
        <f t="shared" si="639"/>
        <v>#REF!</v>
      </c>
      <c r="AG182" t="e">
        <f t="shared" si="639"/>
        <v>#REF!</v>
      </c>
      <c r="AI182" t="e">
        <f t="shared" si="650"/>
        <v>#REF!</v>
      </c>
    </row>
    <row r="183" spans="1:35" x14ac:dyDescent="0.25">
      <c r="A183" s="8"/>
      <c r="P183" s="7">
        <f t="shared" si="647"/>
        <v>169</v>
      </c>
      <c r="Q183">
        <v>169</v>
      </c>
      <c r="R183" t="e">
        <f t="shared" si="645"/>
        <v>#REF!</v>
      </c>
      <c r="T183" t="e">
        <f t="shared" si="646"/>
        <v>#REF!</v>
      </c>
      <c r="V183" t="e">
        <f t="shared" si="652"/>
        <v>#REF!</v>
      </c>
      <c r="W183" t="e">
        <f t="shared" si="653"/>
        <v>#REF!</v>
      </c>
      <c r="Y183" t="e">
        <f t="shared" si="654"/>
        <v>#REF!</v>
      </c>
      <c r="AC183" s="9"/>
      <c r="AD183" t="e">
        <f t="shared" si="638"/>
        <v>#REF!</v>
      </c>
      <c r="AF183" t="e">
        <f t="shared" si="639"/>
        <v>#REF!</v>
      </c>
      <c r="AG183" t="e">
        <f t="shared" si="639"/>
        <v>#REF!</v>
      </c>
      <c r="AI183" t="e">
        <f t="shared" si="650"/>
        <v>#REF!</v>
      </c>
    </row>
    <row r="184" spans="1:35" x14ac:dyDescent="0.25">
      <c r="A184" s="8"/>
      <c r="P184" s="7">
        <f t="shared" si="647"/>
        <v>170</v>
      </c>
      <c r="Q184">
        <v>200</v>
      </c>
      <c r="R184" t="e">
        <f t="shared" si="645"/>
        <v>#REF!</v>
      </c>
      <c r="T184" t="e">
        <f t="shared" si="646"/>
        <v>#REF!</v>
      </c>
      <c r="V184" t="e">
        <f t="shared" si="652"/>
        <v>#REF!</v>
      </c>
      <c r="W184" t="e">
        <f t="shared" si="653"/>
        <v>#REF!</v>
      </c>
      <c r="Y184" t="e">
        <f t="shared" si="654"/>
        <v>#REF!</v>
      </c>
      <c r="AC184" s="9"/>
      <c r="AD184" t="e">
        <f t="shared" si="638"/>
        <v>#REF!</v>
      </c>
      <c r="AF184" t="e">
        <f t="shared" si="639"/>
        <v>#REF!</v>
      </c>
      <c r="AG184" t="e">
        <f t="shared" si="639"/>
        <v>#REF!</v>
      </c>
      <c r="AI184" t="e">
        <f t="shared" si="650"/>
        <v>#REF!</v>
      </c>
    </row>
    <row r="185" spans="1:35" x14ac:dyDescent="0.25">
      <c r="A185" s="8"/>
      <c r="C185" t="e">
        <f>#REF!</f>
        <v>#REF!</v>
      </c>
      <c r="P185" s="7">
        <f t="shared" si="647"/>
        <v>171</v>
      </c>
      <c r="Q185" t="e">
        <f t="shared" si="651"/>
        <v>#REF!</v>
      </c>
      <c r="R185" t="e">
        <f t="shared" si="645"/>
        <v>#REF!</v>
      </c>
      <c r="T185" t="e">
        <f t="shared" si="646"/>
        <v>#REF!</v>
      </c>
      <c r="V185" t="e">
        <f t="shared" si="652"/>
        <v>#REF!</v>
      </c>
      <c r="W185" t="e">
        <f t="shared" si="653"/>
        <v>#REF!</v>
      </c>
      <c r="Y185" t="e">
        <f t="shared" si="654"/>
        <v>#REF!</v>
      </c>
      <c r="AC185" s="9"/>
      <c r="AD185" t="e">
        <f t="shared" si="638"/>
        <v>#REF!</v>
      </c>
      <c r="AF185" t="e">
        <f t="shared" si="639"/>
        <v>#REF!</v>
      </c>
      <c r="AG185" t="e">
        <f t="shared" si="639"/>
        <v>#REF!</v>
      </c>
      <c r="AI185" t="e">
        <f t="shared" si="650"/>
        <v>#REF!</v>
      </c>
    </row>
    <row r="186" spans="1:35" x14ac:dyDescent="0.25">
      <c r="A186" s="8"/>
      <c r="C186" t="e">
        <f>#REF!</f>
        <v>#REF!</v>
      </c>
      <c r="P186" s="7">
        <f t="shared" si="647"/>
        <v>172</v>
      </c>
      <c r="Q186" t="e">
        <f t="shared" si="651"/>
        <v>#REF!</v>
      </c>
      <c r="R186" t="e">
        <f t="shared" si="645"/>
        <v>#REF!</v>
      </c>
      <c r="T186" t="e">
        <f t="shared" si="646"/>
        <v>#REF!</v>
      </c>
      <c r="V186" t="e">
        <f t="shared" si="652"/>
        <v>#REF!</v>
      </c>
      <c r="W186" t="e">
        <f t="shared" si="653"/>
        <v>#REF!</v>
      </c>
      <c r="Y186" t="e">
        <f t="shared" si="654"/>
        <v>#REF!</v>
      </c>
      <c r="AC186" s="9"/>
      <c r="AD186" t="e">
        <f t="shared" si="638"/>
        <v>#REF!</v>
      </c>
      <c r="AF186" t="e">
        <f t="shared" si="639"/>
        <v>#REF!</v>
      </c>
      <c r="AG186" t="e">
        <f t="shared" si="639"/>
        <v>#REF!</v>
      </c>
      <c r="AI186" t="e">
        <f t="shared" si="650"/>
        <v>#REF!</v>
      </c>
    </row>
    <row r="187" spans="1:35" x14ac:dyDescent="0.25">
      <c r="A187" s="8"/>
      <c r="P187" s="7">
        <f t="shared" si="647"/>
        <v>173</v>
      </c>
      <c r="Q187">
        <v>200</v>
      </c>
      <c r="R187" t="e">
        <f t="shared" si="645"/>
        <v>#REF!</v>
      </c>
      <c r="T187" t="e">
        <f t="shared" si="646"/>
        <v>#REF!</v>
      </c>
      <c r="V187" t="e">
        <f t="shared" si="652"/>
        <v>#REF!</v>
      </c>
      <c r="W187" t="e">
        <f t="shared" si="653"/>
        <v>#REF!</v>
      </c>
      <c r="Y187" t="e">
        <f t="shared" si="654"/>
        <v>#REF!</v>
      </c>
      <c r="AC187" s="9"/>
      <c r="AD187" t="e">
        <f t="shared" si="638"/>
        <v>#REF!</v>
      </c>
      <c r="AF187" t="e">
        <f t="shared" si="639"/>
        <v>#REF!</v>
      </c>
      <c r="AG187" t="e">
        <f t="shared" si="639"/>
        <v>#REF!</v>
      </c>
    </row>
    <row r="188" spans="1:35" x14ac:dyDescent="0.25">
      <c r="A188" s="1"/>
      <c r="D188" s="1"/>
      <c r="E188" s="1"/>
      <c r="F188" s="1"/>
      <c r="G188" s="1"/>
      <c r="H188" s="1"/>
      <c r="I188" s="1"/>
      <c r="P188" s="7">
        <f t="shared" si="647"/>
        <v>174</v>
      </c>
      <c r="Q188">
        <v>200</v>
      </c>
      <c r="R188" t="e">
        <f t="shared" si="645"/>
        <v>#REF!</v>
      </c>
      <c r="T188" t="e">
        <f t="shared" si="646"/>
        <v>#REF!</v>
      </c>
      <c r="V188" t="e">
        <f t="shared" si="652"/>
        <v>#REF!</v>
      </c>
      <c r="W188" t="e">
        <f t="shared" si="653"/>
        <v>#REF!</v>
      </c>
      <c r="Y188" t="e">
        <f t="shared" si="654"/>
        <v>#REF!</v>
      </c>
      <c r="AC188" s="9"/>
      <c r="AD188" t="e">
        <f t="shared" si="638"/>
        <v>#REF!</v>
      </c>
      <c r="AF188" t="e">
        <f t="shared" si="639"/>
        <v>#REF!</v>
      </c>
      <c r="AG188" t="e">
        <f t="shared" si="639"/>
        <v>#REF!</v>
      </c>
    </row>
    <row r="189" spans="1:35" x14ac:dyDescent="0.25">
      <c r="A189" s="1"/>
      <c r="P189" s="7">
        <f t="shared" si="647"/>
        <v>175</v>
      </c>
      <c r="Q189">
        <v>200</v>
      </c>
      <c r="R189" t="e">
        <f t="shared" si="645"/>
        <v>#REF!</v>
      </c>
      <c r="T189" t="e">
        <f t="shared" si="646"/>
        <v>#REF!</v>
      </c>
      <c r="V189" t="e">
        <f t="shared" si="652"/>
        <v>#REF!</v>
      </c>
      <c r="W189" t="e">
        <f t="shared" si="653"/>
        <v>#REF!</v>
      </c>
      <c r="Y189" t="e">
        <f t="shared" si="654"/>
        <v>#REF!</v>
      </c>
      <c r="AC189" s="9"/>
      <c r="AD189" t="e">
        <f t="shared" si="638"/>
        <v>#REF!</v>
      </c>
      <c r="AF189" t="e">
        <f t="shared" si="639"/>
        <v>#REF!</v>
      </c>
      <c r="AG189" t="e">
        <f t="shared" si="639"/>
        <v>#REF!</v>
      </c>
    </row>
    <row r="190" spans="1:35" x14ac:dyDescent="0.25">
      <c r="A190" s="1"/>
      <c r="P190" s="7">
        <f t="shared" si="647"/>
        <v>176</v>
      </c>
      <c r="Q190">
        <v>176</v>
      </c>
      <c r="R190" t="e">
        <f t="shared" si="645"/>
        <v>#REF!</v>
      </c>
      <c r="T190" t="e">
        <f t="shared" si="646"/>
        <v>#REF!</v>
      </c>
      <c r="V190" t="e">
        <f t="shared" si="652"/>
        <v>#REF!</v>
      </c>
      <c r="W190" t="e">
        <f t="shared" si="653"/>
        <v>#REF!</v>
      </c>
      <c r="Y190" t="e">
        <f t="shared" si="654"/>
        <v>#REF!</v>
      </c>
      <c r="AC190" s="9"/>
      <c r="AD190" t="e">
        <f t="shared" si="638"/>
        <v>#REF!</v>
      </c>
      <c r="AF190" t="e">
        <f t="shared" si="639"/>
        <v>#REF!</v>
      </c>
      <c r="AG190" t="e">
        <f t="shared" si="639"/>
        <v>#REF!</v>
      </c>
    </row>
    <row r="191" spans="1:35" x14ac:dyDescent="0.25">
      <c r="A191" s="1"/>
      <c r="C191" s="20" t="e">
        <f>#REF!</f>
        <v>#REF!</v>
      </c>
      <c r="D191" s="20"/>
      <c r="E191" s="20"/>
      <c r="F191" s="20"/>
      <c r="G191" s="20"/>
      <c r="H191" s="20"/>
      <c r="I191" s="20"/>
      <c r="P191" s="7">
        <f t="shared" si="647"/>
        <v>177</v>
      </c>
      <c r="Q191" t="e">
        <f t="shared" si="651"/>
        <v>#REF!</v>
      </c>
      <c r="R191" t="e">
        <f t="shared" si="645"/>
        <v>#REF!</v>
      </c>
      <c r="T191" t="e">
        <f t="shared" si="646"/>
        <v>#REF!</v>
      </c>
      <c r="V191" t="e">
        <f t="shared" si="652"/>
        <v>#REF!</v>
      </c>
      <c r="W191" t="e">
        <f t="shared" si="653"/>
        <v>#REF!</v>
      </c>
      <c r="Y191" t="e">
        <f t="shared" si="654"/>
        <v>#REF!</v>
      </c>
      <c r="AC191" s="9"/>
      <c r="AD191" t="e">
        <f t="shared" si="638"/>
        <v>#REF!</v>
      </c>
      <c r="AF191" t="e">
        <f t="shared" si="639"/>
        <v>#REF!</v>
      </c>
      <c r="AG191" t="e">
        <f t="shared" si="639"/>
        <v>#REF!</v>
      </c>
    </row>
    <row r="192" spans="1:35" x14ac:dyDescent="0.25">
      <c r="A192" s="1"/>
      <c r="C192" s="8"/>
      <c r="P192" s="7">
        <f t="shared" si="647"/>
        <v>178</v>
      </c>
      <c r="Q192">
        <v>200</v>
      </c>
      <c r="R192" t="e">
        <f t="shared" si="645"/>
        <v>#REF!</v>
      </c>
      <c r="T192" t="e">
        <f t="shared" si="646"/>
        <v>#REF!</v>
      </c>
      <c r="V192" t="e">
        <f t="shared" si="652"/>
        <v>#REF!</v>
      </c>
      <c r="W192" t="e">
        <f t="shared" si="653"/>
        <v>#REF!</v>
      </c>
      <c r="Y192" t="e">
        <f t="shared" si="654"/>
        <v>#REF!</v>
      </c>
    </row>
    <row r="193" spans="1:25" x14ac:dyDescent="0.25">
      <c r="A193" s="1"/>
      <c r="C193" s="8"/>
      <c r="P193" s="7">
        <f t="shared" si="647"/>
        <v>179</v>
      </c>
      <c r="Q193">
        <v>200</v>
      </c>
      <c r="R193" t="e">
        <f t="shared" si="645"/>
        <v>#REF!</v>
      </c>
      <c r="T193" t="e">
        <f t="shared" si="646"/>
        <v>#REF!</v>
      </c>
      <c r="V193" t="e">
        <f t="shared" si="652"/>
        <v>#REF!</v>
      </c>
      <c r="W193" t="e">
        <f t="shared" si="653"/>
        <v>#REF!</v>
      </c>
      <c r="Y193" t="e">
        <f t="shared" si="654"/>
        <v>#REF!</v>
      </c>
    </row>
    <row r="194" spans="1:25" x14ac:dyDescent="0.25">
      <c r="A194" s="1"/>
      <c r="C194" s="8"/>
      <c r="P194" s="7">
        <f t="shared" si="647"/>
        <v>180</v>
      </c>
      <c r="Q194">
        <v>180</v>
      </c>
      <c r="R194" t="e">
        <f t="shared" si="645"/>
        <v>#REF!</v>
      </c>
      <c r="T194" t="e">
        <f t="shared" si="646"/>
        <v>#REF!</v>
      </c>
      <c r="V194" t="e">
        <f t="shared" si="652"/>
        <v>#REF!</v>
      </c>
      <c r="W194" t="e">
        <f t="shared" si="653"/>
        <v>#REF!</v>
      </c>
      <c r="Y194" t="e">
        <f t="shared" si="654"/>
        <v>#REF!</v>
      </c>
    </row>
    <row r="195" spans="1:25" x14ac:dyDescent="0.25">
      <c r="A195" s="1" t="e">
        <f>#REF!</f>
        <v>#REF!</v>
      </c>
      <c r="C195" s="8" t="e">
        <f>#REF!</f>
        <v>#REF!</v>
      </c>
      <c r="P195" s="7">
        <f t="shared" si="647"/>
        <v>181</v>
      </c>
      <c r="Q195" t="e">
        <f t="shared" si="651"/>
        <v>#REF!</v>
      </c>
      <c r="R195" t="e">
        <f t="shared" si="645"/>
        <v>#REF!</v>
      </c>
      <c r="T195" t="e">
        <f t="shared" si="646"/>
        <v>#REF!</v>
      </c>
      <c r="V195" t="e">
        <f t="shared" si="652"/>
        <v>#REF!</v>
      </c>
      <c r="W195" t="e">
        <f t="shared" si="653"/>
        <v>#REF!</v>
      </c>
      <c r="Y195" t="e">
        <f t="shared" si="654"/>
        <v>#REF!</v>
      </c>
    </row>
    <row r="196" spans="1:25" x14ac:dyDescent="0.25">
      <c r="A196" s="1"/>
      <c r="C196" s="8"/>
      <c r="P196" s="7">
        <f t="shared" si="647"/>
        <v>182</v>
      </c>
      <c r="Q196">
        <f t="shared" si="651"/>
        <v>200</v>
      </c>
      <c r="R196" t="e">
        <f t="shared" si="645"/>
        <v>#REF!</v>
      </c>
      <c r="T196" t="e">
        <f t="shared" si="646"/>
        <v>#REF!</v>
      </c>
      <c r="V196" t="e">
        <f t="shared" si="652"/>
        <v>#REF!</v>
      </c>
      <c r="W196" t="e">
        <f t="shared" si="653"/>
        <v>#REF!</v>
      </c>
      <c r="Y196" t="e">
        <f t="shared" si="654"/>
        <v>#REF!</v>
      </c>
    </row>
    <row r="197" spans="1:25" x14ac:dyDescent="0.25">
      <c r="A197" s="1"/>
      <c r="C197" s="8"/>
      <c r="D197" s="8"/>
      <c r="P197" s="7">
        <f t="shared" si="647"/>
        <v>183</v>
      </c>
      <c r="Q197">
        <f t="shared" si="651"/>
        <v>200</v>
      </c>
      <c r="R197" t="e">
        <f t="shared" si="645"/>
        <v>#REF!</v>
      </c>
      <c r="T197" t="e">
        <f t="shared" si="646"/>
        <v>#REF!</v>
      </c>
      <c r="V197" t="e">
        <f t="shared" si="652"/>
        <v>#REF!</v>
      </c>
      <c r="W197" t="e">
        <f t="shared" si="653"/>
        <v>#REF!</v>
      </c>
      <c r="Y197" t="e">
        <f t="shared" si="654"/>
        <v>#REF!</v>
      </c>
    </row>
    <row r="198" spans="1:25" x14ac:dyDescent="0.25">
      <c r="A198" s="1"/>
      <c r="C198" s="8"/>
      <c r="P198" s="7">
        <f t="shared" si="647"/>
        <v>184</v>
      </c>
      <c r="Q198">
        <f t="shared" si="651"/>
        <v>200</v>
      </c>
      <c r="R198" t="e">
        <f t="shared" si="645"/>
        <v>#REF!</v>
      </c>
      <c r="T198" t="e">
        <f t="shared" si="646"/>
        <v>#REF!</v>
      </c>
      <c r="V198" t="e">
        <f t="shared" si="652"/>
        <v>#REF!</v>
      </c>
      <c r="W198" t="e">
        <f t="shared" si="653"/>
        <v>#REF!</v>
      </c>
      <c r="Y198" t="e">
        <f t="shared" si="654"/>
        <v>#REF!</v>
      </c>
    </row>
    <row r="199" spans="1:25" x14ac:dyDescent="0.25">
      <c r="A199" s="1"/>
      <c r="C199" s="8"/>
      <c r="P199" s="7">
        <f t="shared" si="647"/>
        <v>185</v>
      </c>
      <c r="Q199">
        <f t="shared" si="651"/>
        <v>200</v>
      </c>
      <c r="R199" t="e">
        <f t="shared" si="645"/>
        <v>#REF!</v>
      </c>
      <c r="T199" t="e">
        <f t="shared" si="646"/>
        <v>#REF!</v>
      </c>
      <c r="V199" t="e">
        <f t="shared" si="652"/>
        <v>#REF!</v>
      </c>
      <c r="W199" t="e">
        <f t="shared" si="653"/>
        <v>#REF!</v>
      </c>
      <c r="Y199" t="e">
        <f t="shared" si="654"/>
        <v>#REF!</v>
      </c>
    </row>
    <row r="200" spans="1:25" x14ac:dyDescent="0.25">
      <c r="A200" s="1"/>
      <c r="B200" s="1"/>
      <c r="C200" s="8"/>
      <c r="P200" s="7">
        <f t="shared" si="647"/>
        <v>186</v>
      </c>
      <c r="Q200">
        <f t="shared" si="651"/>
        <v>200</v>
      </c>
      <c r="R200" t="e">
        <f t="shared" si="645"/>
        <v>#REF!</v>
      </c>
      <c r="T200" t="e">
        <f t="shared" si="646"/>
        <v>#REF!</v>
      </c>
      <c r="V200" t="e">
        <f t="shared" si="652"/>
        <v>#REF!</v>
      </c>
      <c r="W200" t="e">
        <f t="shared" si="653"/>
        <v>#REF!</v>
      </c>
      <c r="Y200" t="e">
        <f t="shared" si="654"/>
        <v>#REF!</v>
      </c>
    </row>
    <row r="201" spans="1:25" x14ac:dyDescent="0.25">
      <c r="A201" s="1"/>
      <c r="C201" s="8"/>
      <c r="P201" s="7">
        <f t="shared" si="647"/>
        <v>187</v>
      </c>
      <c r="Q201">
        <f t="shared" si="651"/>
        <v>200</v>
      </c>
      <c r="R201" t="e">
        <f t="shared" si="645"/>
        <v>#REF!</v>
      </c>
      <c r="T201" t="e">
        <f t="shared" si="646"/>
        <v>#REF!</v>
      </c>
      <c r="V201" t="e">
        <f t="shared" si="652"/>
        <v>#REF!</v>
      </c>
      <c r="W201" t="e">
        <f t="shared" si="653"/>
        <v>#REF!</v>
      </c>
      <c r="Y201" t="e">
        <f t="shared" si="654"/>
        <v>#REF!</v>
      </c>
    </row>
    <row r="202" spans="1:25" x14ac:dyDescent="0.25">
      <c r="A202" s="8"/>
      <c r="C202" s="8"/>
      <c r="P202" s="7">
        <f t="shared" si="647"/>
        <v>188</v>
      </c>
      <c r="Q202">
        <f t="shared" si="651"/>
        <v>200</v>
      </c>
      <c r="R202" t="e">
        <f t="shared" si="645"/>
        <v>#REF!</v>
      </c>
      <c r="T202" t="e">
        <f t="shared" si="646"/>
        <v>#REF!</v>
      </c>
      <c r="V202" t="e">
        <f t="shared" si="652"/>
        <v>#REF!</v>
      </c>
      <c r="W202" t="e">
        <f t="shared" si="653"/>
        <v>#REF!</v>
      </c>
      <c r="Y202" t="e">
        <f t="shared" si="654"/>
        <v>#REF!</v>
      </c>
    </row>
    <row r="203" spans="1:25" x14ac:dyDescent="0.25">
      <c r="A203" s="8"/>
      <c r="B203" s="20"/>
      <c r="C203" s="8"/>
      <c r="P203" s="7">
        <f t="shared" si="647"/>
        <v>189</v>
      </c>
      <c r="Q203">
        <f t="shared" si="651"/>
        <v>200</v>
      </c>
      <c r="R203" t="e">
        <f t="shared" si="645"/>
        <v>#REF!</v>
      </c>
      <c r="T203" t="e">
        <f t="shared" si="646"/>
        <v>#REF!</v>
      </c>
      <c r="V203" t="e">
        <f t="shared" si="652"/>
        <v>#REF!</v>
      </c>
      <c r="W203" t="e">
        <f t="shared" si="653"/>
        <v>#REF!</v>
      </c>
      <c r="Y203" t="e">
        <f t="shared" si="654"/>
        <v>#REF!</v>
      </c>
    </row>
    <row r="204" spans="1:25" x14ac:dyDescent="0.25">
      <c r="A204" s="8"/>
      <c r="C204" s="8"/>
      <c r="P204" s="7">
        <f t="shared" si="647"/>
        <v>190</v>
      </c>
      <c r="Q204">
        <f t="shared" si="651"/>
        <v>200</v>
      </c>
      <c r="R204" t="e">
        <f t="shared" si="645"/>
        <v>#REF!</v>
      </c>
      <c r="T204" t="e">
        <f t="shared" si="646"/>
        <v>#REF!</v>
      </c>
      <c r="V204" t="e">
        <f t="shared" si="652"/>
        <v>#REF!</v>
      </c>
      <c r="W204" t="e">
        <f t="shared" si="653"/>
        <v>#REF!</v>
      </c>
      <c r="Y204" t="e">
        <f t="shared" si="654"/>
        <v>#REF!</v>
      </c>
    </row>
    <row r="205" spans="1:25" x14ac:dyDescent="0.25">
      <c r="C205" s="8"/>
      <c r="D205" s="8"/>
      <c r="P205" s="7">
        <f t="shared" si="647"/>
        <v>191</v>
      </c>
      <c r="Q205">
        <f t="shared" si="651"/>
        <v>200</v>
      </c>
      <c r="R205" t="e">
        <f t="shared" si="645"/>
        <v>#REF!</v>
      </c>
      <c r="T205" t="e">
        <f t="shared" si="646"/>
        <v>#REF!</v>
      </c>
      <c r="V205" t="e">
        <f t="shared" si="652"/>
        <v>#REF!</v>
      </c>
      <c r="W205" t="e">
        <f t="shared" si="653"/>
        <v>#REF!</v>
      </c>
      <c r="Y205" t="e">
        <f t="shared" si="654"/>
        <v>#REF!</v>
      </c>
    </row>
    <row r="206" spans="1:25" x14ac:dyDescent="0.25">
      <c r="C206" s="8"/>
    </row>
    <row r="207" spans="1:25" x14ac:dyDescent="0.25">
      <c r="C207" s="8"/>
    </row>
    <row r="208" spans="1:25" x14ac:dyDescent="0.25">
      <c r="C208" s="8"/>
    </row>
  </sheetData>
  <mergeCells count="9">
    <mergeCell ref="AD13:AM13"/>
    <mergeCell ref="A5:J5"/>
    <mergeCell ref="A7:J7"/>
    <mergeCell ref="A9:J9"/>
    <mergeCell ref="AD5:AM5"/>
    <mergeCell ref="AD7:AM7"/>
    <mergeCell ref="AD9:AM9"/>
    <mergeCell ref="A6:J6"/>
    <mergeCell ref="AD6:AM6"/>
  </mergeCells>
  <phoneticPr fontId="2" type="noConversion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"/>
  <dimension ref="A1:AU631"/>
  <sheetViews>
    <sheetView topLeftCell="A142" zoomScale="90" zoomScaleNormal="90" workbookViewId="0">
      <selection activeCell="E159" sqref="E159"/>
    </sheetView>
  </sheetViews>
  <sheetFormatPr defaultRowHeight="13.2" x14ac:dyDescent="0.25"/>
  <cols>
    <col min="2" max="2" width="16.109375" customWidth="1"/>
    <col min="3" max="3" width="21.88671875" customWidth="1"/>
    <col min="4" max="4" width="22.44140625" customWidth="1"/>
    <col min="5" max="5" width="51.6640625" customWidth="1"/>
    <col min="22" max="22" width="19.109375" customWidth="1"/>
  </cols>
  <sheetData>
    <row r="1" spans="1:5" ht="24.6" x14ac:dyDescent="0.4">
      <c r="A1" s="4" t="str">
        <f>F64</f>
        <v>Parametry pro rozpis soutěže</v>
      </c>
    </row>
    <row r="2" spans="1:5" ht="12.75" customHeight="1" x14ac:dyDescent="0.4">
      <c r="A2" s="4"/>
    </row>
    <row r="3" spans="1:5" ht="12.75" customHeight="1" x14ac:dyDescent="0.4">
      <c r="A3" s="4"/>
    </row>
    <row r="4" spans="1:5" ht="17.399999999999999" x14ac:dyDescent="0.3">
      <c r="A4" s="5" t="str">
        <f>E92</f>
        <v>Rok soutěže</v>
      </c>
      <c r="D4" s="6" t="e">
        <f>#REF!</f>
        <v>#REF!</v>
      </c>
    </row>
    <row r="6" spans="1:5" ht="17.399999999999999" x14ac:dyDescent="0.3">
      <c r="A6" s="5" t="str">
        <f>E73</f>
        <v>Věk. kategorie:</v>
      </c>
    </row>
    <row r="7" spans="1:5" ht="12.75" customHeight="1" x14ac:dyDescent="0.25">
      <c r="B7" s="1" t="str">
        <f t="shared" ref="B7:B14" si="0">E75</f>
        <v xml:space="preserve">senioři, </v>
      </c>
      <c r="C7" s="1" t="str">
        <f t="shared" ref="C7:C15" si="1">E83</f>
        <v xml:space="preserve">seniorky, </v>
      </c>
      <c r="D7" s="1" t="e">
        <f>CONCATENATE($E$102,($D$4-20),$B$95)</f>
        <v>#REF!</v>
      </c>
      <c r="E7" s="1" t="e">
        <f>CONCATENATE($E$102,($D$4-19),$B$94,($D$4-18),$F$101)</f>
        <v>#REF!</v>
      </c>
    </row>
    <row r="8" spans="1:5" ht="12.75" customHeight="1" x14ac:dyDescent="0.25">
      <c r="B8" s="1" t="str">
        <f t="shared" si="0"/>
        <v xml:space="preserve">junioři, </v>
      </c>
      <c r="C8" s="1" t="str">
        <f t="shared" si="1"/>
        <v xml:space="preserve">juniorky, </v>
      </c>
      <c r="D8" s="1" t="e">
        <f>CONCATENATE($E$102,($D$4-20),($B$96),($D$4-19),($B$96),($D$4-18))</f>
        <v>#REF!</v>
      </c>
      <c r="E8" s="1" t="e">
        <f>CONCATENATE($E$102,($D$4-17),$E$101)</f>
        <v>#REF!</v>
      </c>
    </row>
    <row r="9" spans="1:5" x14ac:dyDescent="0.25">
      <c r="B9" s="1" t="str">
        <f t="shared" si="0"/>
        <v xml:space="preserve">kadeti, </v>
      </c>
      <c r="C9" s="1" t="str">
        <f t="shared" si="1"/>
        <v xml:space="preserve">kadetky, </v>
      </c>
      <c r="D9" s="1" t="e">
        <f>CONCATENATE($E$102,($D$4-17),($B$96),($D$4-16))</f>
        <v>#REF!</v>
      </c>
      <c r="E9" s="1" t="e">
        <f>CONCATENATE($E$102,($D$4-15),$E$101)</f>
        <v>#REF!</v>
      </c>
    </row>
    <row r="10" spans="1:5" x14ac:dyDescent="0.25">
      <c r="B10" s="1" t="str">
        <f t="shared" si="0"/>
        <v xml:space="preserve">žáci, </v>
      </c>
      <c r="C10" s="1" t="str">
        <f t="shared" si="1"/>
        <v xml:space="preserve">žákyně, </v>
      </c>
      <c r="D10" s="1" t="e">
        <f>CONCATENATE($E$102,($D$4-15),($B$96),($D$4-14))</f>
        <v>#REF!</v>
      </c>
      <c r="E10" s="1" t="e">
        <f>CONCATENATE($E$102,($D$4-13),$E$101)</f>
        <v>#REF!</v>
      </c>
    </row>
    <row r="11" spans="1:5" x14ac:dyDescent="0.25">
      <c r="B11" s="1" t="str">
        <f t="shared" si="0"/>
        <v xml:space="preserve">mladší žáci, </v>
      </c>
      <c r="C11" s="1" t="str">
        <f t="shared" si="1"/>
        <v xml:space="preserve">mladší žákyně, </v>
      </c>
      <c r="D11" s="1" t="e">
        <f>CONCATENATE($E$102,($D$4-13),($B$96),($D$4-12))</f>
        <v>#REF!</v>
      </c>
      <c r="E11" s="1" t="s">
        <v>262</v>
      </c>
    </row>
    <row r="12" spans="1:5" x14ac:dyDescent="0.25">
      <c r="B12" s="1" t="str">
        <f t="shared" si="0"/>
        <v xml:space="preserve">žáci přípravka "A", </v>
      </c>
      <c r="C12" s="1" t="str">
        <f t="shared" si="1"/>
        <v xml:space="preserve">přípravka žákyně "A", </v>
      </c>
      <c r="D12" s="1" t="e">
        <f>CONCATENATE($E$102,($D$4-11),($B$96),($D$4-10))</f>
        <v>#REF!</v>
      </c>
      <c r="E12" s="1" t="s">
        <v>262</v>
      </c>
    </row>
    <row r="13" spans="1:5" x14ac:dyDescent="0.25">
      <c r="B13" s="1" t="str">
        <f t="shared" si="0"/>
        <v xml:space="preserve">žáci přípravka "B", </v>
      </c>
      <c r="C13" s="1" t="str">
        <f t="shared" si="1"/>
        <v>přípravka žákyně "B",</v>
      </c>
      <c r="D13" s="1" t="e">
        <f>CONCATENATE($E$102,($D$4-9),($B$96),($D$4-8))</f>
        <v>#REF!</v>
      </c>
      <c r="E13" s="1" t="s">
        <v>262</v>
      </c>
    </row>
    <row r="14" spans="1:5" x14ac:dyDescent="0.25">
      <c r="B14" s="1" t="str">
        <f t="shared" si="0"/>
        <v xml:space="preserve">žáci přípravka "C", </v>
      </c>
      <c r="C14" s="1" t="str">
        <f t="shared" si="1"/>
        <v xml:space="preserve">přípravka žákyně "C", </v>
      </c>
      <c r="D14" s="1" t="e">
        <f>CONCATENATE($E$102,($D$4-7),($B$96),($D$4-6))</f>
        <v>#REF!</v>
      </c>
      <c r="E14" s="1" t="s">
        <v>262</v>
      </c>
    </row>
    <row r="15" spans="1:5" x14ac:dyDescent="0.25">
      <c r="B15" s="1"/>
      <c r="C15" s="1" t="str">
        <f t="shared" si="1"/>
        <v>olympioničky</v>
      </c>
      <c r="D15" s="1" t="e">
        <f>CONCATENATE($E$102,($D$4-20),$B$95)</f>
        <v>#REF!</v>
      </c>
      <c r="E15" s="1" t="e">
        <f>CONCATENATE($E$102,($D$4-19),$B$94,($D$4-18),$E$101)</f>
        <v>#REF!</v>
      </c>
    </row>
    <row r="17" spans="1:5" ht="17.399999999999999" x14ac:dyDescent="0.3">
      <c r="A17" s="5" t="str">
        <f>E74</f>
        <v>Hmot. kategorie</v>
      </c>
      <c r="E17" t="s">
        <v>0</v>
      </c>
    </row>
    <row r="18" spans="1:5" x14ac:dyDescent="0.25">
      <c r="D18" t="str">
        <f t="shared" ref="D18:D25" si="2">B7</f>
        <v xml:space="preserve">senioři, </v>
      </c>
      <c r="E18" s="1" t="e">
        <f>W177</f>
        <v>#REF!</v>
      </c>
    </row>
    <row r="19" spans="1:5" x14ac:dyDescent="0.25">
      <c r="D19" t="str">
        <f t="shared" si="2"/>
        <v xml:space="preserve">junioři, </v>
      </c>
      <c r="E19" s="1" t="e">
        <f>W207</f>
        <v>#REF!</v>
      </c>
    </row>
    <row r="20" spans="1:5" x14ac:dyDescent="0.25">
      <c r="D20" t="str">
        <f t="shared" si="2"/>
        <v xml:space="preserve">kadeti, </v>
      </c>
      <c r="E20" s="1" t="e">
        <f>W237</f>
        <v>#REF!</v>
      </c>
    </row>
    <row r="21" spans="1:5" x14ac:dyDescent="0.25">
      <c r="D21" t="str">
        <f t="shared" si="2"/>
        <v xml:space="preserve">žáci, </v>
      </c>
      <c r="E21" s="1" t="e">
        <f>W267</f>
        <v>#REF!</v>
      </c>
    </row>
    <row r="22" spans="1:5" x14ac:dyDescent="0.25">
      <c r="D22" t="str">
        <f t="shared" si="2"/>
        <v xml:space="preserve">mladší žáci, </v>
      </c>
      <c r="E22" s="1" t="e">
        <f>W297</f>
        <v>#REF!</v>
      </c>
    </row>
    <row r="23" spans="1:5" x14ac:dyDescent="0.25">
      <c r="D23" t="str">
        <f t="shared" si="2"/>
        <v xml:space="preserve">žáci přípravka "A", </v>
      </c>
      <c r="E23" s="1" t="e">
        <f>W327</f>
        <v>#REF!</v>
      </c>
    </row>
    <row r="24" spans="1:5" x14ac:dyDescent="0.25">
      <c r="D24" t="str">
        <f t="shared" si="2"/>
        <v xml:space="preserve">žáci přípravka "B", </v>
      </c>
      <c r="E24" s="1" t="e">
        <f>W357</f>
        <v>#REF!</v>
      </c>
    </row>
    <row r="25" spans="1:5" x14ac:dyDescent="0.25">
      <c r="D25" t="str">
        <f t="shared" si="2"/>
        <v xml:space="preserve">žáci přípravka "C", </v>
      </c>
      <c r="E25" s="1" t="e">
        <f>W387</f>
        <v>#REF!</v>
      </c>
    </row>
    <row r="26" spans="1:5" x14ac:dyDescent="0.25">
      <c r="D26" t="str">
        <f t="shared" ref="D26:D31" si="3">C7</f>
        <v xml:space="preserve">seniorky, </v>
      </c>
      <c r="E26" s="1" t="e">
        <f>W417</f>
        <v>#REF!</v>
      </c>
    </row>
    <row r="27" spans="1:5" x14ac:dyDescent="0.25">
      <c r="D27" t="str">
        <f t="shared" si="3"/>
        <v xml:space="preserve">juniorky, </v>
      </c>
      <c r="E27" s="1" t="e">
        <f>W447</f>
        <v>#REF!</v>
      </c>
    </row>
    <row r="28" spans="1:5" x14ac:dyDescent="0.25">
      <c r="D28" t="str">
        <f t="shared" si="3"/>
        <v xml:space="preserve">kadetky, </v>
      </c>
      <c r="E28" s="1" t="e">
        <f>W477</f>
        <v>#REF!</v>
      </c>
    </row>
    <row r="29" spans="1:5" x14ac:dyDescent="0.25">
      <c r="D29" t="str">
        <f t="shared" si="3"/>
        <v xml:space="preserve">žákyně, </v>
      </c>
      <c r="E29" s="1" t="e">
        <f>W447</f>
        <v>#REF!</v>
      </c>
    </row>
    <row r="30" spans="1:5" x14ac:dyDescent="0.25">
      <c r="D30" t="str">
        <f t="shared" si="3"/>
        <v xml:space="preserve">mladší žákyně, </v>
      </c>
      <c r="E30" s="1" t="e">
        <f>W537</f>
        <v>#REF!</v>
      </c>
    </row>
    <row r="31" spans="1:5" x14ac:dyDescent="0.25">
      <c r="D31" t="str">
        <f t="shared" si="3"/>
        <v xml:space="preserve">přípravka žákyně "A", </v>
      </c>
      <c r="E31" s="1" t="e">
        <f>W567</f>
        <v>#REF!</v>
      </c>
    </row>
    <row r="32" spans="1:5" x14ac:dyDescent="0.25">
      <c r="D32" t="str">
        <f>C13</f>
        <v>přípravka žákyně "B",</v>
      </c>
      <c r="E32" s="1" t="e">
        <f>W597</f>
        <v>#REF!</v>
      </c>
    </row>
    <row r="33" spans="1:11" x14ac:dyDescent="0.25">
      <c r="D33" t="str">
        <f>C14</f>
        <v xml:space="preserve">přípravka žákyně "C", </v>
      </c>
      <c r="E33" s="1" t="e">
        <f>W627</f>
        <v>#REF!</v>
      </c>
    </row>
    <row r="34" spans="1:11" x14ac:dyDescent="0.25">
      <c r="D34" t="str">
        <f>C15</f>
        <v>olympioničky</v>
      </c>
      <c r="E34" s="1"/>
    </row>
    <row r="36" spans="1:11" ht="17.399999999999999" x14ac:dyDescent="0.3">
      <c r="A36" s="5" t="str">
        <f>E93</f>
        <v>Z pověření</v>
      </c>
    </row>
    <row r="37" spans="1:11" x14ac:dyDescent="0.25">
      <c r="B37" t="s">
        <v>2</v>
      </c>
      <c r="E37" s="8" t="s">
        <v>64</v>
      </c>
      <c r="F37" t="s">
        <v>64</v>
      </c>
      <c r="K37" t="s">
        <v>309</v>
      </c>
    </row>
    <row r="38" spans="1:11" x14ac:dyDescent="0.25">
      <c r="B38" t="s">
        <v>3</v>
      </c>
      <c r="E38" s="8" t="s">
        <v>65</v>
      </c>
      <c r="F38" t="s">
        <v>73</v>
      </c>
    </row>
    <row r="39" spans="1:11" x14ac:dyDescent="0.25">
      <c r="B39" t="s">
        <v>4</v>
      </c>
      <c r="E39" s="8" t="s">
        <v>70</v>
      </c>
      <c r="F39" t="s">
        <v>74</v>
      </c>
    </row>
    <row r="40" spans="1:11" x14ac:dyDescent="0.25">
      <c r="B40" t="s">
        <v>79</v>
      </c>
      <c r="E40" s="8" t="s">
        <v>66</v>
      </c>
      <c r="F40" t="s">
        <v>81</v>
      </c>
    </row>
    <row r="41" spans="1:11" x14ac:dyDescent="0.25">
      <c r="B41" t="s">
        <v>80</v>
      </c>
      <c r="E41" s="8" t="s">
        <v>67</v>
      </c>
      <c r="F41" t="s">
        <v>78</v>
      </c>
    </row>
    <row r="42" spans="1:11" x14ac:dyDescent="0.25">
      <c r="B42" t="s">
        <v>5</v>
      </c>
      <c r="E42" s="8" t="s">
        <v>71</v>
      </c>
      <c r="F42" t="s">
        <v>75</v>
      </c>
    </row>
    <row r="43" spans="1:11" x14ac:dyDescent="0.25">
      <c r="B43" t="s">
        <v>6</v>
      </c>
      <c r="E43" s="8" t="s">
        <v>68</v>
      </c>
      <c r="F43" t="s">
        <v>76</v>
      </c>
    </row>
    <row r="44" spans="1:11" x14ac:dyDescent="0.25">
      <c r="B44" t="s">
        <v>7</v>
      </c>
      <c r="E44" s="8" t="s">
        <v>69</v>
      </c>
      <c r="F44" t="s">
        <v>77</v>
      </c>
    </row>
    <row r="45" spans="1:11" x14ac:dyDescent="0.25">
      <c r="E45" s="8" t="s">
        <v>83</v>
      </c>
      <c r="F45" s="8" t="s">
        <v>82</v>
      </c>
    </row>
    <row r="46" spans="1:11" ht="17.399999999999999" x14ac:dyDescent="0.3">
      <c r="A46" s="5" t="str">
        <f>E94</f>
        <v>Styl zápasu</v>
      </c>
    </row>
    <row r="47" spans="1:11" x14ac:dyDescent="0.25">
      <c r="B47" s="8" t="s">
        <v>218</v>
      </c>
      <c r="D47" t="s">
        <v>18</v>
      </c>
      <c r="E47" s="8" t="s">
        <v>205</v>
      </c>
      <c r="F47" s="8" t="s">
        <v>210</v>
      </c>
      <c r="H47" s="8" t="s">
        <v>211</v>
      </c>
    </row>
    <row r="48" spans="1:11" x14ac:dyDescent="0.25">
      <c r="B48" s="8" t="s">
        <v>219</v>
      </c>
      <c r="D48" t="s">
        <v>19</v>
      </c>
      <c r="E48" s="8" t="s">
        <v>206</v>
      </c>
      <c r="F48" s="8" t="s">
        <v>208</v>
      </c>
    </row>
    <row r="49" spans="1:6" x14ac:dyDescent="0.25">
      <c r="B49" t="s">
        <v>203</v>
      </c>
      <c r="D49" s="8" t="s">
        <v>204</v>
      </c>
      <c r="E49" s="8" t="s">
        <v>207</v>
      </c>
      <c r="F49" s="8" t="s">
        <v>209</v>
      </c>
    </row>
    <row r="50" spans="1:6" ht="17.399999999999999" x14ac:dyDescent="0.3">
      <c r="A50" s="5" t="str">
        <f>E95</f>
        <v>Časový program</v>
      </c>
    </row>
    <row r="51" spans="1:6" x14ac:dyDescent="0.25">
      <c r="B51" t="s">
        <v>8</v>
      </c>
    </row>
    <row r="52" spans="1:6" x14ac:dyDescent="0.25">
      <c r="B52" s="24" t="s">
        <v>321</v>
      </c>
      <c r="C52" s="22"/>
      <c r="D52" s="21" t="s">
        <v>212</v>
      </c>
    </row>
    <row r="53" spans="1:6" x14ac:dyDescent="0.25">
      <c r="B53" s="24" t="s">
        <v>317</v>
      </c>
      <c r="C53" s="22"/>
      <c r="D53" s="21"/>
    </row>
    <row r="54" spans="1:6" x14ac:dyDescent="0.25">
      <c r="B54" s="24" t="s">
        <v>315</v>
      </c>
      <c r="C54" s="22"/>
      <c r="D54" s="21"/>
    </row>
    <row r="55" spans="1:6" x14ac:dyDescent="0.25">
      <c r="B55" s="24" t="s">
        <v>319</v>
      </c>
      <c r="C55" s="22"/>
      <c r="D55" s="21"/>
    </row>
    <row r="56" spans="1:6" x14ac:dyDescent="0.25">
      <c r="B56" t="s">
        <v>9</v>
      </c>
    </row>
    <row r="57" spans="1:6" x14ac:dyDescent="0.25">
      <c r="B57" s="24" t="s">
        <v>321</v>
      </c>
      <c r="C57" s="3"/>
      <c r="D57" s="2"/>
    </row>
    <row r="58" spans="1:6" x14ac:dyDescent="0.25">
      <c r="B58" s="24" t="s">
        <v>318</v>
      </c>
      <c r="C58" s="3"/>
      <c r="D58" s="2"/>
    </row>
    <row r="59" spans="1:6" x14ac:dyDescent="0.25">
      <c r="B59" s="24" t="s">
        <v>316</v>
      </c>
      <c r="C59" s="3"/>
      <c r="D59" s="2"/>
    </row>
    <row r="60" spans="1:6" x14ac:dyDescent="0.25">
      <c r="B60" s="24" t="s">
        <v>320</v>
      </c>
      <c r="C60" s="3"/>
      <c r="D60" s="2"/>
    </row>
    <row r="61" spans="1:6" x14ac:dyDescent="0.25">
      <c r="B61" s="24" t="s">
        <v>322</v>
      </c>
      <c r="C61" s="23"/>
      <c r="D61" s="21"/>
    </row>
    <row r="63" spans="1:6" ht="17.399999999999999" x14ac:dyDescent="0.3">
      <c r="A63" s="5" t="str">
        <f>E96</f>
        <v>Texty k rozpisu</v>
      </c>
    </row>
    <row r="64" spans="1:6" x14ac:dyDescent="0.25">
      <c r="B64" t="s">
        <v>25</v>
      </c>
      <c r="D64" s="24" t="s">
        <v>311</v>
      </c>
      <c r="E64" t="e">
        <f>#REF!</f>
        <v>#REF!</v>
      </c>
      <c r="F64" t="s">
        <v>27</v>
      </c>
    </row>
    <row r="65" spans="2:6" x14ac:dyDescent="0.25">
      <c r="B65" s="24" t="s">
        <v>334</v>
      </c>
      <c r="D65" s="24" t="s">
        <v>89</v>
      </c>
      <c r="E65" s="1" t="e">
        <f>#REF!</f>
        <v>#REF!</v>
      </c>
      <c r="F65" t="s">
        <v>29</v>
      </c>
    </row>
    <row r="66" spans="2:6" x14ac:dyDescent="0.25">
      <c r="B66" t="s">
        <v>14</v>
      </c>
      <c r="D66" s="24" t="s">
        <v>220</v>
      </c>
      <c r="F66" t="s">
        <v>30</v>
      </c>
    </row>
    <row r="67" spans="2:6" x14ac:dyDescent="0.25">
      <c r="B67" t="s">
        <v>15</v>
      </c>
      <c r="D67" s="24" t="s">
        <v>347</v>
      </c>
      <c r="E67" t="e">
        <f>#REF!</f>
        <v>#REF!</v>
      </c>
      <c r="F67" t="s">
        <v>32</v>
      </c>
    </row>
    <row r="68" spans="2:6" x14ac:dyDescent="0.25">
      <c r="B68" t="s">
        <v>16</v>
      </c>
      <c r="D68" s="24" t="str">
        <f>D65</f>
        <v>jméno</v>
      </c>
      <c r="E68" s="1" t="e">
        <f>#REF!</f>
        <v>#REF!</v>
      </c>
      <c r="F68" t="s">
        <v>33</v>
      </c>
    </row>
    <row r="69" spans="2:6" x14ac:dyDescent="0.25">
      <c r="B69" t="s">
        <v>17</v>
      </c>
      <c r="D69" s="24" t="s">
        <v>348</v>
      </c>
      <c r="F69" t="s">
        <v>34</v>
      </c>
    </row>
    <row r="70" spans="2:6" x14ac:dyDescent="0.25">
      <c r="B70" t="s">
        <v>36</v>
      </c>
      <c r="D70" s="24" t="s">
        <v>44</v>
      </c>
    </row>
    <row r="71" spans="2:6" x14ac:dyDescent="0.25">
      <c r="B71" t="s">
        <v>93</v>
      </c>
      <c r="E71" t="s">
        <v>10</v>
      </c>
    </row>
    <row r="72" spans="2:6" x14ac:dyDescent="0.25">
      <c r="B72" t="s">
        <v>20</v>
      </c>
      <c r="E72" t="s">
        <v>11</v>
      </c>
    </row>
    <row r="73" spans="2:6" x14ac:dyDescent="0.25">
      <c r="B73" t="s">
        <v>267</v>
      </c>
      <c r="E73" t="s">
        <v>268</v>
      </c>
    </row>
    <row r="74" spans="2:6" x14ac:dyDescent="0.25">
      <c r="B74" t="s">
        <v>94</v>
      </c>
      <c r="E74" t="s">
        <v>269</v>
      </c>
    </row>
    <row r="75" spans="2:6" x14ac:dyDescent="0.25">
      <c r="B75" t="s">
        <v>266</v>
      </c>
      <c r="E75" s="8" t="s">
        <v>270</v>
      </c>
      <c r="F75" s="8" t="s">
        <v>283</v>
      </c>
    </row>
    <row r="76" spans="2:6" x14ac:dyDescent="0.25">
      <c r="B76" t="s">
        <v>95</v>
      </c>
      <c r="E76" s="8" t="s">
        <v>271</v>
      </c>
      <c r="F76" s="8" t="s">
        <v>284</v>
      </c>
    </row>
    <row r="77" spans="2:6" x14ac:dyDescent="0.25">
      <c r="B77" t="s">
        <v>96</v>
      </c>
      <c r="E77" s="8" t="s">
        <v>272</v>
      </c>
      <c r="F77" s="8" t="s">
        <v>285</v>
      </c>
    </row>
    <row r="78" spans="2:6" x14ac:dyDescent="0.25">
      <c r="B78" t="s">
        <v>97</v>
      </c>
      <c r="E78" s="8" t="s">
        <v>273</v>
      </c>
      <c r="F78" s="8" t="s">
        <v>286</v>
      </c>
    </row>
    <row r="79" spans="2:6" x14ac:dyDescent="0.25">
      <c r="B79" t="s">
        <v>98</v>
      </c>
      <c r="E79" s="8" t="s">
        <v>274</v>
      </c>
      <c r="F79" s="8" t="s">
        <v>287</v>
      </c>
    </row>
    <row r="80" spans="2:6" x14ac:dyDescent="0.25">
      <c r="B80" t="s">
        <v>99</v>
      </c>
      <c r="C80" s="24" t="s">
        <v>355</v>
      </c>
      <c r="E80" s="24" t="s">
        <v>312</v>
      </c>
      <c r="F80" s="8" t="s">
        <v>288</v>
      </c>
    </row>
    <row r="81" spans="2:6" x14ac:dyDescent="0.25">
      <c r="B81" t="s">
        <v>100</v>
      </c>
      <c r="C81" s="24" t="s">
        <v>356</v>
      </c>
      <c r="E81" s="24" t="s">
        <v>313</v>
      </c>
      <c r="F81" s="8" t="s">
        <v>289</v>
      </c>
    </row>
    <row r="82" spans="2:6" x14ac:dyDescent="0.25">
      <c r="B82" t="s">
        <v>268</v>
      </c>
      <c r="E82" s="24" t="s">
        <v>314</v>
      </c>
      <c r="F82" s="8" t="s">
        <v>290</v>
      </c>
    </row>
    <row r="83" spans="2:6" x14ac:dyDescent="0.25">
      <c r="B83" t="s">
        <v>265</v>
      </c>
      <c r="E83" s="8" t="s">
        <v>275</v>
      </c>
      <c r="F83" s="8" t="s">
        <v>291</v>
      </c>
    </row>
    <row r="84" spans="2:6" x14ac:dyDescent="0.25">
      <c r="B84" t="s">
        <v>102</v>
      </c>
      <c r="E84" s="8" t="s">
        <v>276</v>
      </c>
      <c r="F84" s="8" t="s">
        <v>292</v>
      </c>
    </row>
    <row r="85" spans="2:6" x14ac:dyDescent="0.25">
      <c r="B85" t="s">
        <v>103</v>
      </c>
      <c r="C85" t="s">
        <v>352</v>
      </c>
      <c r="D85" s="24" t="s">
        <v>367</v>
      </c>
      <c r="E85" s="8" t="s">
        <v>277</v>
      </c>
      <c r="F85" s="8" t="s">
        <v>293</v>
      </c>
    </row>
    <row r="86" spans="2:6" x14ac:dyDescent="0.25">
      <c r="B86" t="s">
        <v>104</v>
      </c>
      <c r="D86" s="24" t="s">
        <v>353</v>
      </c>
      <c r="E86" s="8" t="s">
        <v>278</v>
      </c>
      <c r="F86" s="8" t="s">
        <v>294</v>
      </c>
    </row>
    <row r="87" spans="2:6" x14ac:dyDescent="0.25">
      <c r="B87" t="s">
        <v>105</v>
      </c>
      <c r="C87" s="24" t="s">
        <v>358</v>
      </c>
      <c r="E87" s="8" t="s">
        <v>279</v>
      </c>
      <c r="F87" s="8" t="s">
        <v>295</v>
      </c>
    </row>
    <row r="88" spans="2:6" x14ac:dyDescent="0.25">
      <c r="B88" t="s">
        <v>106</v>
      </c>
      <c r="C88" s="24" t="s">
        <v>359</v>
      </c>
      <c r="E88" s="8" t="s">
        <v>280</v>
      </c>
      <c r="F88" s="8" t="s">
        <v>296</v>
      </c>
    </row>
    <row r="89" spans="2:6" x14ac:dyDescent="0.25">
      <c r="B89" t="s">
        <v>21</v>
      </c>
      <c r="E89" s="8" t="s">
        <v>281</v>
      </c>
      <c r="F89" s="8" t="s">
        <v>297</v>
      </c>
    </row>
    <row r="90" spans="2:6" x14ac:dyDescent="0.25">
      <c r="B90" t="s">
        <v>22</v>
      </c>
      <c r="E90" s="8" t="s">
        <v>282</v>
      </c>
      <c r="F90" s="8" t="s">
        <v>298</v>
      </c>
    </row>
    <row r="91" spans="2:6" x14ac:dyDescent="0.25">
      <c r="B91" t="s">
        <v>64</v>
      </c>
      <c r="E91" s="8" t="s">
        <v>217</v>
      </c>
      <c r="F91" t="s">
        <v>38</v>
      </c>
    </row>
    <row r="92" spans="2:6" x14ac:dyDescent="0.25">
      <c r="B92" t="s">
        <v>23</v>
      </c>
      <c r="E92" s="8" t="s">
        <v>13</v>
      </c>
    </row>
    <row r="93" spans="2:6" x14ac:dyDescent="0.25">
      <c r="B93" t="s">
        <v>24</v>
      </c>
      <c r="C93" s="24" t="s">
        <v>350</v>
      </c>
      <c r="D93" s="24" t="s">
        <v>349</v>
      </c>
      <c r="E93" s="8" t="s">
        <v>1</v>
      </c>
    </row>
    <row r="94" spans="2:6" x14ac:dyDescent="0.25">
      <c r="B94" t="s">
        <v>39</v>
      </c>
      <c r="E94" s="8" t="s">
        <v>26</v>
      </c>
    </row>
    <row r="95" spans="2:6" x14ac:dyDescent="0.25">
      <c r="B95" t="s">
        <v>40</v>
      </c>
      <c r="E95" s="24" t="s">
        <v>323</v>
      </c>
    </row>
    <row r="96" spans="2:6" x14ac:dyDescent="0.25">
      <c r="B96" s="24" t="s">
        <v>41</v>
      </c>
      <c r="E96" s="8" t="s">
        <v>12</v>
      </c>
    </row>
    <row r="97" spans="2:8" x14ac:dyDescent="0.25">
      <c r="B97" t="s">
        <v>42</v>
      </c>
      <c r="E97" s="8" t="s">
        <v>28</v>
      </c>
    </row>
    <row r="98" spans="2:8" x14ac:dyDescent="0.25">
      <c r="B98" t="s">
        <v>43</v>
      </c>
      <c r="C98" s="24" t="s">
        <v>366</v>
      </c>
      <c r="E98" s="8" t="s">
        <v>31</v>
      </c>
    </row>
    <row r="99" spans="2:8" x14ac:dyDescent="0.25">
      <c r="B99" t="s">
        <v>44</v>
      </c>
      <c r="E99" s="8" t="s">
        <v>35</v>
      </c>
    </row>
    <row r="100" spans="2:8" x14ac:dyDescent="0.25">
      <c r="B100" t="s">
        <v>46</v>
      </c>
      <c r="E100" s="8" t="s">
        <v>37</v>
      </c>
    </row>
    <row r="101" spans="2:8" x14ac:dyDescent="0.25">
      <c r="B101" t="s">
        <v>47</v>
      </c>
      <c r="E101" s="24" t="s">
        <v>324</v>
      </c>
      <c r="F101" s="8" t="s">
        <v>299</v>
      </c>
    </row>
    <row r="102" spans="2:8" x14ac:dyDescent="0.25">
      <c r="B102" t="s">
        <v>48</v>
      </c>
      <c r="E102" s="24"/>
    </row>
    <row r="103" spans="2:8" x14ac:dyDescent="0.25">
      <c r="B103" t="s">
        <v>49</v>
      </c>
      <c r="E103" s="24" t="s">
        <v>341</v>
      </c>
      <c r="H103" s="1" t="s">
        <v>342</v>
      </c>
    </row>
    <row r="104" spans="2:8" x14ac:dyDescent="0.25">
      <c r="B104" t="s">
        <v>50</v>
      </c>
    </row>
    <row r="105" spans="2:8" x14ac:dyDescent="0.25">
      <c r="B105" t="s">
        <v>45</v>
      </c>
    </row>
    <row r="106" spans="2:8" x14ac:dyDescent="0.25">
      <c r="B106" t="s">
        <v>101</v>
      </c>
    </row>
    <row r="107" spans="2:8" x14ac:dyDescent="0.25">
      <c r="B107" t="s">
        <v>51</v>
      </c>
    </row>
    <row r="108" spans="2:8" x14ac:dyDescent="0.25">
      <c r="B108" t="s">
        <v>52</v>
      </c>
    </row>
    <row r="109" spans="2:8" x14ac:dyDescent="0.25">
      <c r="B109" s="24" t="s">
        <v>368</v>
      </c>
    </row>
    <row r="110" spans="2:8" x14ac:dyDescent="0.25">
      <c r="B110" s="8" t="s">
        <v>264</v>
      </c>
    </row>
    <row r="111" spans="2:8" x14ac:dyDescent="0.25">
      <c r="B111" t="s">
        <v>53</v>
      </c>
    </row>
    <row r="112" spans="2:8" x14ac:dyDescent="0.25">
      <c r="B112" t="s">
        <v>54</v>
      </c>
    </row>
    <row r="113" spans="2:12" x14ac:dyDescent="0.25">
      <c r="B113" t="s">
        <v>55</v>
      </c>
    </row>
    <row r="114" spans="2:12" x14ac:dyDescent="0.25">
      <c r="B114" t="s">
        <v>56</v>
      </c>
      <c r="E114" s="24" t="s">
        <v>380</v>
      </c>
    </row>
    <row r="115" spans="2:12" x14ac:dyDescent="0.25">
      <c r="B115" s="24" t="s">
        <v>362</v>
      </c>
      <c r="E115" s="24" t="s">
        <v>381</v>
      </c>
    </row>
    <row r="116" spans="2:12" x14ac:dyDescent="0.25">
      <c r="B116" t="s">
        <v>325</v>
      </c>
      <c r="E116" s="24" t="s">
        <v>354</v>
      </c>
      <c r="J116" s="24" t="s">
        <v>383</v>
      </c>
      <c r="L116" s="24" t="s">
        <v>384</v>
      </c>
    </row>
    <row r="117" spans="2:12" x14ac:dyDescent="0.25">
      <c r="B117" t="s">
        <v>107</v>
      </c>
    </row>
    <row r="118" spans="2:12" x14ac:dyDescent="0.25">
      <c r="B118" t="s">
        <v>326</v>
      </c>
    </row>
    <row r="119" spans="2:12" x14ac:dyDescent="0.25">
      <c r="B119" t="s">
        <v>57</v>
      </c>
    </row>
    <row r="120" spans="2:12" x14ac:dyDescent="0.25">
      <c r="B120" t="s">
        <v>58</v>
      </c>
    </row>
    <row r="121" spans="2:12" x14ac:dyDescent="0.25">
      <c r="B121" t="s">
        <v>59</v>
      </c>
    </row>
    <row r="122" spans="2:12" x14ac:dyDescent="0.25">
      <c r="B122" t="s">
        <v>60</v>
      </c>
    </row>
    <row r="123" spans="2:12" x14ac:dyDescent="0.25">
      <c r="B123" t="s">
        <v>37</v>
      </c>
    </row>
    <row r="124" spans="2:12" x14ac:dyDescent="0.25">
      <c r="B124" t="s">
        <v>61</v>
      </c>
    </row>
    <row r="125" spans="2:12" x14ac:dyDescent="0.25">
      <c r="B125" t="s">
        <v>33</v>
      </c>
    </row>
    <row r="126" spans="2:12" x14ac:dyDescent="0.25">
      <c r="B126" t="s">
        <v>222</v>
      </c>
    </row>
    <row r="127" spans="2:12" x14ac:dyDescent="0.25">
      <c r="B127" t="s">
        <v>327</v>
      </c>
    </row>
    <row r="128" spans="2:12" x14ac:dyDescent="0.25">
      <c r="B128" t="s">
        <v>62</v>
      </c>
    </row>
    <row r="129" spans="2:4" x14ac:dyDescent="0.25">
      <c r="B129" t="s">
        <v>63</v>
      </c>
    </row>
    <row r="130" spans="2:4" x14ac:dyDescent="0.25">
      <c r="B130" s="8" t="s">
        <v>303</v>
      </c>
    </row>
    <row r="131" spans="2:4" x14ac:dyDescent="0.25">
      <c r="B131" t="s">
        <v>72</v>
      </c>
    </row>
    <row r="132" spans="2:4" x14ac:dyDescent="0.25">
      <c r="B132" t="s">
        <v>84</v>
      </c>
    </row>
    <row r="133" spans="2:4" x14ac:dyDescent="0.25">
      <c r="B133" t="s">
        <v>85</v>
      </c>
    </row>
    <row r="134" spans="2:4" x14ac:dyDescent="0.25">
      <c r="B134" t="s">
        <v>221</v>
      </c>
    </row>
    <row r="135" spans="2:4" x14ac:dyDescent="0.25">
      <c r="B135" t="s">
        <v>86</v>
      </c>
      <c r="D135" t="s">
        <v>213</v>
      </c>
    </row>
    <row r="136" spans="2:4" x14ac:dyDescent="0.25">
      <c r="B136" t="s">
        <v>87</v>
      </c>
      <c r="D136" s="8" t="s">
        <v>261</v>
      </c>
    </row>
    <row r="137" spans="2:4" x14ac:dyDescent="0.25">
      <c r="B137" t="s">
        <v>88</v>
      </c>
      <c r="D137" s="24" t="s">
        <v>346</v>
      </c>
    </row>
    <row r="138" spans="2:4" x14ac:dyDescent="0.25">
      <c r="B138" t="s">
        <v>89</v>
      </c>
    </row>
    <row r="139" spans="2:4" x14ac:dyDescent="0.25">
      <c r="B139" t="s">
        <v>90</v>
      </c>
    </row>
    <row r="140" spans="2:4" x14ac:dyDescent="0.25">
      <c r="B140" t="s">
        <v>328</v>
      </c>
    </row>
    <row r="141" spans="2:4" x14ac:dyDescent="0.25">
      <c r="B141" t="s">
        <v>91</v>
      </c>
    </row>
    <row r="142" spans="2:4" x14ac:dyDescent="0.25">
      <c r="B142" t="s">
        <v>92</v>
      </c>
    </row>
    <row r="143" spans="2:4" x14ac:dyDescent="0.25">
      <c r="B143" t="s">
        <v>108</v>
      </c>
    </row>
    <row r="144" spans="2:4" x14ac:dyDescent="0.25">
      <c r="B144" t="s">
        <v>202</v>
      </c>
    </row>
    <row r="145" spans="2:47" x14ac:dyDescent="0.25">
      <c r="B145" t="s">
        <v>113</v>
      </c>
    </row>
    <row r="146" spans="2:47" x14ac:dyDescent="0.25">
      <c r="B146" s="8" t="s">
        <v>223</v>
      </c>
    </row>
    <row r="147" spans="2:47" x14ac:dyDescent="0.25">
      <c r="B147" t="s">
        <v>340</v>
      </c>
    </row>
    <row r="148" spans="2:47" x14ac:dyDescent="0.25">
      <c r="B148" s="24" t="s">
        <v>108</v>
      </c>
    </row>
    <row r="151" spans="2:47" x14ac:dyDescent="0.25">
      <c r="B151" s="24" t="s">
        <v>333</v>
      </c>
      <c r="V151" s="7" t="str">
        <f>B145</f>
        <v>vše</v>
      </c>
      <c r="W151" s="17">
        <v>1</v>
      </c>
      <c r="X151" s="17">
        <v>2</v>
      </c>
      <c r="Y151" s="17">
        <v>3</v>
      </c>
      <c r="Z151" s="17">
        <v>4</v>
      </c>
      <c r="AA151" s="17">
        <v>5</v>
      </c>
      <c r="AB151" s="17">
        <v>6</v>
      </c>
      <c r="AC151" s="17">
        <v>7</v>
      </c>
      <c r="AD151" s="17">
        <v>8</v>
      </c>
      <c r="AE151" s="17">
        <v>9</v>
      </c>
      <c r="AF151" s="17">
        <v>10</v>
      </c>
      <c r="AG151" s="17">
        <v>11</v>
      </c>
      <c r="AH151" s="17">
        <v>12</v>
      </c>
      <c r="AI151" s="17">
        <v>13</v>
      </c>
      <c r="AJ151" s="17">
        <v>14</v>
      </c>
      <c r="AK151" s="17">
        <v>15</v>
      </c>
      <c r="AL151" s="17">
        <v>16</v>
      </c>
      <c r="AM151" s="17">
        <v>17</v>
      </c>
      <c r="AN151" s="17">
        <v>18</v>
      </c>
      <c r="AO151" s="17">
        <v>19</v>
      </c>
      <c r="AP151" s="17">
        <v>20</v>
      </c>
      <c r="AQ151" s="17"/>
      <c r="AR151" s="17"/>
      <c r="AS151" s="17"/>
      <c r="AT151" s="17"/>
      <c r="AU151" s="17"/>
    </row>
    <row r="152" spans="2:47" x14ac:dyDescent="0.25">
      <c r="B152" s="24" t="s">
        <v>332</v>
      </c>
      <c r="V152" s="17" t="e">
        <f>IF(#REF!="x","x",(IF(#REF!="x",(IF(#REF!="x","x","")),"")))</f>
        <v>#REF!</v>
      </c>
      <c r="W152" s="17" t="e">
        <f>IF(#REF!="","","x")</f>
        <v>#REF!</v>
      </c>
      <c r="X152" s="17" t="e">
        <f>IF(#REF!="","","x")</f>
        <v>#REF!</v>
      </c>
      <c r="Y152" s="17" t="e">
        <f>IF(#REF!="","","x")</f>
        <v>#REF!</v>
      </c>
      <c r="Z152" s="17" t="e">
        <f>IF(#REF!="","","x")</f>
        <v>#REF!</v>
      </c>
      <c r="AA152" s="17" t="e">
        <f>IF(#REF!="","","x")</f>
        <v>#REF!</v>
      </c>
      <c r="AB152" s="17" t="e">
        <f>IF(#REF!="","","x")</f>
        <v>#REF!</v>
      </c>
      <c r="AC152" s="17" t="e">
        <f>IF(#REF!="","","x")</f>
        <v>#REF!</v>
      </c>
      <c r="AD152" s="17" t="e">
        <f>IF(#REF!="","","x")</f>
        <v>#REF!</v>
      </c>
      <c r="AE152" s="17" t="e">
        <f>IF(#REF!="","","x")</f>
        <v>#REF!</v>
      </c>
      <c r="AF152" s="17" t="e">
        <f>IF(#REF!="","","x")</f>
        <v>#REF!</v>
      </c>
      <c r="AG152" s="17" t="e">
        <f>IF(#REF!="","","x")</f>
        <v>#REF!</v>
      </c>
      <c r="AH152" s="17" t="e">
        <f>IF(#REF!="","","x")</f>
        <v>#REF!</v>
      </c>
      <c r="AI152" s="17" t="e">
        <f>IF(#REF!="","","x")</f>
        <v>#REF!</v>
      </c>
      <c r="AJ152" s="17" t="e">
        <f>IF(#REF!="","","x")</f>
        <v>#REF!</v>
      </c>
      <c r="AK152" s="17" t="e">
        <f>IF(#REF!="","","x")</f>
        <v>#REF!</v>
      </c>
      <c r="AL152" s="17" t="e">
        <f>IF(#REF!="","","x")</f>
        <v>#REF!</v>
      </c>
      <c r="AM152" s="17" t="e">
        <f>IF(#REF!="","","x")</f>
        <v>#REF!</v>
      </c>
      <c r="AN152" s="17" t="e">
        <f>IF(#REF!="","","x")</f>
        <v>#REF!</v>
      </c>
      <c r="AO152" s="17" t="e">
        <f>IF(#REF!="","","x")</f>
        <v>#REF!</v>
      </c>
      <c r="AP152" s="17" t="e">
        <f>IF(#REF!="","","x")</f>
        <v>#REF!</v>
      </c>
    </row>
    <row r="153" spans="2:47" x14ac:dyDescent="0.25">
      <c r="B153" s="24" t="s">
        <v>331</v>
      </c>
      <c r="V153" t="str">
        <f>$D$18</f>
        <v xml:space="preserve">senioři, </v>
      </c>
      <c r="W153" t="s">
        <v>109</v>
      </c>
      <c r="X153" t="s">
        <v>110</v>
      </c>
      <c r="Y153" t="s">
        <v>111</v>
      </c>
      <c r="Z153" t="s">
        <v>116</v>
      </c>
      <c r="AA153" t="s">
        <v>112</v>
      </c>
      <c r="AB153" t="s">
        <v>119</v>
      </c>
      <c r="AC153" t="s">
        <v>214</v>
      </c>
    </row>
    <row r="154" spans="2:47" x14ac:dyDescent="0.25">
      <c r="B154" s="24" t="s">
        <v>330</v>
      </c>
      <c r="W154" t="s">
        <v>109</v>
      </c>
      <c r="X154" t="s">
        <v>114</v>
      </c>
      <c r="Y154" t="s">
        <v>115</v>
      </c>
      <c r="Z154" t="s">
        <v>117</v>
      </c>
      <c r="AA154" t="s">
        <v>118</v>
      </c>
      <c r="AB154" t="s">
        <v>120</v>
      </c>
      <c r="AC154" t="s">
        <v>214</v>
      </c>
    </row>
    <row r="155" spans="2:47" x14ac:dyDescent="0.25">
      <c r="B155" s="8" t="s">
        <v>300</v>
      </c>
      <c r="W155" t="e">
        <f>IF(W152="x",W153,"")</f>
        <v>#REF!</v>
      </c>
      <c r="X155" t="e">
        <f>IF(X152="x",IF(W152="x",X153,X154),"")</f>
        <v>#REF!</v>
      </c>
      <c r="Y155" t="e">
        <f>IF(Y152="x",IF(X152="x",Y153,Y154),"")</f>
        <v>#REF!</v>
      </c>
      <c r="Z155" t="e">
        <f t="shared" ref="Z155:AJ155" si="4">IF(Z152="x",IF(Y152="x",Z153,Z154),"")</f>
        <v>#REF!</v>
      </c>
      <c r="AA155" t="e">
        <f t="shared" si="4"/>
        <v>#REF!</v>
      </c>
      <c r="AB155" t="e">
        <f t="shared" si="4"/>
        <v>#REF!</v>
      </c>
      <c r="AC155" t="e">
        <f>IF(AC152="x",IF(AB152="x",AC153,AC154),"")</f>
        <v>#REF!</v>
      </c>
      <c r="AD155" t="e">
        <f t="shared" si="4"/>
        <v>#REF!</v>
      </c>
      <c r="AE155" t="e">
        <f t="shared" si="4"/>
        <v>#REF!</v>
      </c>
      <c r="AF155" t="e">
        <f t="shared" si="4"/>
        <v>#REF!</v>
      </c>
      <c r="AG155" t="e">
        <f t="shared" si="4"/>
        <v>#REF!</v>
      </c>
      <c r="AH155" t="e">
        <f t="shared" si="4"/>
        <v>#REF!</v>
      </c>
      <c r="AI155" t="e">
        <f t="shared" si="4"/>
        <v>#REF!</v>
      </c>
      <c r="AJ155" t="e">
        <f t="shared" si="4"/>
        <v>#REF!</v>
      </c>
      <c r="AK155" t="e">
        <f t="shared" ref="AK155:AP155" si="5">IF(AK152="x",IF(AJ152="x",AK153,AK154),"")</f>
        <v>#REF!</v>
      </c>
      <c r="AL155" t="e">
        <f t="shared" si="5"/>
        <v>#REF!</v>
      </c>
      <c r="AM155" t="e">
        <f t="shared" si="5"/>
        <v>#REF!</v>
      </c>
      <c r="AN155" t="e">
        <f t="shared" si="5"/>
        <v>#REF!</v>
      </c>
      <c r="AO155" t="e">
        <f t="shared" si="5"/>
        <v>#REF!</v>
      </c>
      <c r="AP155" t="e">
        <f t="shared" si="5"/>
        <v>#REF!</v>
      </c>
    </row>
    <row r="156" spans="2:47" x14ac:dyDescent="0.25">
      <c r="B156" s="8" t="s">
        <v>301</v>
      </c>
      <c r="W156" t="e">
        <f>IF(X152="x"," ","")</f>
        <v>#REF!</v>
      </c>
      <c r="X156" t="e">
        <f>IF(Y152="x"," ","")</f>
        <v>#REF!</v>
      </c>
      <c r="Y156" t="e">
        <f t="shared" ref="Y156:AJ156" si="6">IF(Z152="x"," ","")</f>
        <v>#REF!</v>
      </c>
      <c r="Z156" t="e">
        <f t="shared" si="6"/>
        <v>#REF!</v>
      </c>
      <c r="AA156" t="e">
        <f t="shared" si="6"/>
        <v>#REF!</v>
      </c>
      <c r="AB156" t="e">
        <f t="shared" si="6"/>
        <v>#REF!</v>
      </c>
      <c r="AC156" t="e">
        <f t="shared" si="6"/>
        <v>#REF!</v>
      </c>
      <c r="AD156" t="e">
        <f t="shared" si="6"/>
        <v>#REF!</v>
      </c>
      <c r="AE156" t="e">
        <f t="shared" si="6"/>
        <v>#REF!</v>
      </c>
      <c r="AF156" t="e">
        <f t="shared" si="6"/>
        <v>#REF!</v>
      </c>
      <c r="AG156" t="e">
        <f t="shared" si="6"/>
        <v>#REF!</v>
      </c>
      <c r="AH156" t="e">
        <f t="shared" si="6"/>
        <v>#REF!</v>
      </c>
      <c r="AI156" t="e">
        <f t="shared" si="6"/>
        <v>#REF!</v>
      </c>
      <c r="AJ156" t="e">
        <f t="shared" si="6"/>
        <v>#REF!</v>
      </c>
      <c r="AK156" t="e">
        <f t="shared" ref="AK156:AP156" si="7">IF(AL152="x"," ","")</f>
        <v>#REF!</v>
      </c>
      <c r="AL156" t="e">
        <f t="shared" si="7"/>
        <v>#REF!</v>
      </c>
      <c r="AM156" t="e">
        <f t="shared" si="7"/>
        <v>#REF!</v>
      </c>
      <c r="AN156" t="e">
        <f t="shared" si="7"/>
        <v>#REF!</v>
      </c>
      <c r="AO156" t="e">
        <f t="shared" si="7"/>
        <v>#REF!</v>
      </c>
      <c r="AP156" t="str">
        <f t="shared" si="7"/>
        <v/>
      </c>
    </row>
    <row r="157" spans="2:47" x14ac:dyDescent="0.25">
      <c r="B157" s="8" t="s">
        <v>302</v>
      </c>
      <c r="W157" t="e">
        <f>CONCATENATE(W155,W156,X155,X156,Y155)</f>
        <v>#REF!</v>
      </c>
      <c r="Z157" t="e">
        <f>CONCATENATE(AK156,AL155,AL156,AM155,AM156)</f>
        <v>#REF!</v>
      </c>
    </row>
    <row r="158" spans="2:47" x14ac:dyDescent="0.25">
      <c r="B158" s="8" t="s">
        <v>304</v>
      </c>
      <c r="W158" t="e">
        <f>CONCATENATE(Y156,Z155,Z156,AA155,AA156)</f>
        <v>#REF!</v>
      </c>
      <c r="Z158" t="e">
        <f>CONCATENATE(AN155,AN156,AO155,AO156,AP155)</f>
        <v>#REF!</v>
      </c>
    </row>
    <row r="159" spans="2:47" x14ac:dyDescent="0.25">
      <c r="B159" s="8" t="s">
        <v>305</v>
      </c>
      <c r="W159" t="e">
        <f>CONCATENATE(AB155,AB156,AC155,AC156,AD155)</f>
        <v>#REF!</v>
      </c>
    </row>
    <row r="160" spans="2:47" x14ac:dyDescent="0.25">
      <c r="B160" s="24" t="s">
        <v>329</v>
      </c>
      <c r="W160" t="e">
        <f>CONCATENATE(AD156,AE155,AE156,AF155,AF156)</f>
        <v>#REF!</v>
      </c>
    </row>
    <row r="161" spans="2:42" x14ac:dyDescent="0.25">
      <c r="B161" s="24" t="s">
        <v>306</v>
      </c>
      <c r="W161" t="e">
        <f>CONCATENATE(AG155,AG156,AH155,AH156,AI155)</f>
        <v>#REF!</v>
      </c>
    </row>
    <row r="162" spans="2:42" x14ac:dyDescent="0.25">
      <c r="B162" s="24" t="s">
        <v>307</v>
      </c>
      <c r="W162" t="e">
        <f>CONCATENATE(AI156,AJ155,AJ156,AK155)</f>
        <v>#REF!</v>
      </c>
    </row>
    <row r="163" spans="2:42" x14ac:dyDescent="0.25">
      <c r="B163" s="24" t="s">
        <v>308</v>
      </c>
      <c r="W163" t="e">
        <f>CONCATENATE(W157,W158,W159,W160,W161,W162,Z157,Z158)</f>
        <v>#REF!</v>
      </c>
    </row>
    <row r="164" spans="2:42" x14ac:dyDescent="0.25">
      <c r="W164" s="17" t="e">
        <f t="shared" ref="W164:AM164" si="8">IF($V152="x",IF(W153="","","x"),"")</f>
        <v>#REF!</v>
      </c>
      <c r="X164" s="17" t="e">
        <f t="shared" si="8"/>
        <v>#REF!</v>
      </c>
      <c r="Y164" s="17" t="e">
        <f t="shared" si="8"/>
        <v>#REF!</v>
      </c>
      <c r="Z164" s="17" t="e">
        <f t="shared" si="8"/>
        <v>#REF!</v>
      </c>
      <c r="AA164" s="17" t="e">
        <f t="shared" si="8"/>
        <v>#REF!</v>
      </c>
      <c r="AB164" s="17" t="e">
        <f t="shared" si="8"/>
        <v>#REF!</v>
      </c>
      <c r="AC164" s="17" t="e">
        <f t="shared" si="8"/>
        <v>#REF!</v>
      </c>
      <c r="AD164" s="17" t="e">
        <f t="shared" si="8"/>
        <v>#REF!</v>
      </c>
      <c r="AE164" s="17" t="e">
        <f t="shared" si="8"/>
        <v>#REF!</v>
      </c>
      <c r="AF164" s="17" t="e">
        <f t="shared" si="8"/>
        <v>#REF!</v>
      </c>
      <c r="AG164" s="17" t="e">
        <f t="shared" si="8"/>
        <v>#REF!</v>
      </c>
      <c r="AH164" s="17" t="e">
        <f t="shared" si="8"/>
        <v>#REF!</v>
      </c>
      <c r="AI164" s="17" t="e">
        <f t="shared" si="8"/>
        <v>#REF!</v>
      </c>
      <c r="AJ164" s="17" t="e">
        <f t="shared" si="8"/>
        <v>#REF!</v>
      </c>
      <c r="AK164" s="17" t="e">
        <f t="shared" si="8"/>
        <v>#REF!</v>
      </c>
      <c r="AL164" s="17" t="e">
        <f t="shared" si="8"/>
        <v>#REF!</v>
      </c>
      <c r="AM164" s="17" t="e">
        <f t="shared" si="8"/>
        <v>#REF!</v>
      </c>
      <c r="AN164" s="17" t="e">
        <f>IF($V152="x",IF(AN153="","","x"),"")</f>
        <v>#REF!</v>
      </c>
      <c r="AO164" s="17" t="e">
        <f>IF($V152="x",IF(AO153="","","x"),"")</f>
        <v>#REF!</v>
      </c>
      <c r="AP164" s="17" t="e">
        <f>IF($V152="x",IF(AP153="","","x"),"")</f>
        <v>#REF!</v>
      </c>
    </row>
    <row r="165" spans="2:42" x14ac:dyDescent="0.25">
      <c r="B165" t="s">
        <v>310</v>
      </c>
      <c r="W165" t="str">
        <f>W153</f>
        <v>50-55kg,</v>
      </c>
      <c r="X165" t="str">
        <f t="shared" ref="X165:AP165" si="9">X153</f>
        <v>60kg,</v>
      </c>
      <c r="Y165" t="str">
        <f t="shared" si="9"/>
        <v>66kg,</v>
      </c>
      <c r="Z165" t="str">
        <f t="shared" si="9"/>
        <v>74kg,</v>
      </c>
      <c r="AA165" t="str">
        <f t="shared" si="9"/>
        <v>84kg,</v>
      </c>
      <c r="AB165" t="str">
        <f t="shared" si="9"/>
        <v>96kg,</v>
      </c>
      <c r="AC165" t="str">
        <f t="shared" si="9"/>
        <v>96-120kg</v>
      </c>
      <c r="AD165">
        <f>AD153</f>
        <v>0</v>
      </c>
      <c r="AE165">
        <f t="shared" si="9"/>
        <v>0</v>
      </c>
      <c r="AF165">
        <f t="shared" si="9"/>
        <v>0</v>
      </c>
      <c r="AG165">
        <f t="shared" si="9"/>
        <v>0</v>
      </c>
      <c r="AH165">
        <f t="shared" si="9"/>
        <v>0</v>
      </c>
      <c r="AI165">
        <f t="shared" si="9"/>
        <v>0</v>
      </c>
      <c r="AJ165">
        <f t="shared" si="9"/>
        <v>0</v>
      </c>
      <c r="AK165">
        <f t="shared" si="9"/>
        <v>0</v>
      </c>
      <c r="AL165">
        <f t="shared" si="9"/>
        <v>0</v>
      </c>
      <c r="AM165">
        <f t="shared" si="9"/>
        <v>0</v>
      </c>
      <c r="AN165">
        <f t="shared" si="9"/>
        <v>0</v>
      </c>
      <c r="AO165">
        <f t="shared" si="9"/>
        <v>0</v>
      </c>
      <c r="AP165">
        <f t="shared" si="9"/>
        <v>0</v>
      </c>
    </row>
    <row r="166" spans="2:42" x14ac:dyDescent="0.25">
      <c r="W166" t="str">
        <f>W154</f>
        <v>50-55kg,</v>
      </c>
      <c r="X166" t="str">
        <f t="shared" ref="X166:AP166" si="10">X154</f>
        <v>55-60kg,</v>
      </c>
      <c r="Y166" t="str">
        <f t="shared" si="10"/>
        <v>60-66kg,</v>
      </c>
      <c r="Z166" t="str">
        <f t="shared" si="10"/>
        <v>66-74kg,</v>
      </c>
      <c r="AA166" t="str">
        <f t="shared" si="10"/>
        <v>74-84kg,</v>
      </c>
      <c r="AB166" t="str">
        <f t="shared" si="10"/>
        <v>84-96kg,</v>
      </c>
      <c r="AC166" t="str">
        <f t="shared" si="10"/>
        <v>96-120kg</v>
      </c>
      <c r="AD166">
        <f t="shared" si="10"/>
        <v>0</v>
      </c>
      <c r="AE166">
        <f t="shared" si="10"/>
        <v>0</v>
      </c>
      <c r="AF166">
        <f t="shared" si="10"/>
        <v>0</v>
      </c>
      <c r="AG166">
        <f t="shared" si="10"/>
        <v>0</v>
      </c>
      <c r="AH166">
        <f t="shared" si="10"/>
        <v>0</v>
      </c>
      <c r="AI166">
        <f t="shared" si="10"/>
        <v>0</v>
      </c>
      <c r="AJ166">
        <f t="shared" si="10"/>
        <v>0</v>
      </c>
      <c r="AK166">
        <f t="shared" si="10"/>
        <v>0</v>
      </c>
      <c r="AL166">
        <f t="shared" si="10"/>
        <v>0</v>
      </c>
      <c r="AM166">
        <f t="shared" si="10"/>
        <v>0</v>
      </c>
      <c r="AN166">
        <f t="shared" si="10"/>
        <v>0</v>
      </c>
      <c r="AO166">
        <f t="shared" si="10"/>
        <v>0</v>
      </c>
      <c r="AP166">
        <f t="shared" si="10"/>
        <v>0</v>
      </c>
    </row>
    <row r="167" spans="2:42" x14ac:dyDescent="0.25">
      <c r="W167" t="e">
        <f>IF(W164="x",W165,"")</f>
        <v>#REF!</v>
      </c>
      <c r="X167" t="e">
        <f t="shared" ref="X167:AJ167" si="11">IF(X164="x",IF(W164="x",X165,X166),"")</f>
        <v>#REF!</v>
      </c>
      <c r="Y167" t="e">
        <f t="shared" si="11"/>
        <v>#REF!</v>
      </c>
      <c r="Z167" t="e">
        <f t="shared" si="11"/>
        <v>#REF!</v>
      </c>
      <c r="AA167" t="e">
        <f t="shared" si="11"/>
        <v>#REF!</v>
      </c>
      <c r="AB167" t="e">
        <f t="shared" si="11"/>
        <v>#REF!</v>
      </c>
      <c r="AC167" t="e">
        <f t="shared" si="11"/>
        <v>#REF!</v>
      </c>
      <c r="AD167" t="e">
        <f t="shared" si="11"/>
        <v>#REF!</v>
      </c>
      <c r="AE167" t="e">
        <f t="shared" si="11"/>
        <v>#REF!</v>
      </c>
      <c r="AF167" t="e">
        <f t="shared" si="11"/>
        <v>#REF!</v>
      </c>
      <c r="AG167" t="e">
        <f t="shared" si="11"/>
        <v>#REF!</v>
      </c>
      <c r="AH167" t="e">
        <f t="shared" si="11"/>
        <v>#REF!</v>
      </c>
      <c r="AI167" t="e">
        <f t="shared" si="11"/>
        <v>#REF!</v>
      </c>
      <c r="AJ167" t="e">
        <f t="shared" si="11"/>
        <v>#REF!</v>
      </c>
      <c r="AK167" t="e">
        <f t="shared" ref="AK167:AP167" si="12">IF(AK164="x",IF(AJ164="x",AK165,AK166),"")</f>
        <v>#REF!</v>
      </c>
      <c r="AL167" t="e">
        <f t="shared" si="12"/>
        <v>#REF!</v>
      </c>
      <c r="AM167" t="e">
        <f t="shared" si="12"/>
        <v>#REF!</v>
      </c>
      <c r="AN167" t="e">
        <f t="shared" si="12"/>
        <v>#REF!</v>
      </c>
      <c r="AO167" t="e">
        <f t="shared" si="12"/>
        <v>#REF!</v>
      </c>
      <c r="AP167" t="e">
        <f t="shared" si="12"/>
        <v>#REF!</v>
      </c>
    </row>
    <row r="168" spans="2:42" x14ac:dyDescent="0.25">
      <c r="B168" s="24" t="s">
        <v>385</v>
      </c>
      <c r="W168" t="e">
        <f t="shared" ref="W168:AJ168" si="13">IF(X164="x"," ","")</f>
        <v>#REF!</v>
      </c>
      <c r="X168" t="e">
        <f t="shared" si="13"/>
        <v>#REF!</v>
      </c>
      <c r="Y168" t="e">
        <f t="shared" si="13"/>
        <v>#REF!</v>
      </c>
      <c r="Z168" t="e">
        <f t="shared" si="13"/>
        <v>#REF!</v>
      </c>
      <c r="AA168" t="e">
        <f t="shared" si="13"/>
        <v>#REF!</v>
      </c>
      <c r="AB168" t="e">
        <f t="shared" si="13"/>
        <v>#REF!</v>
      </c>
      <c r="AC168" t="e">
        <f t="shared" si="13"/>
        <v>#REF!</v>
      </c>
      <c r="AD168" t="e">
        <f t="shared" si="13"/>
        <v>#REF!</v>
      </c>
      <c r="AE168" t="e">
        <f t="shared" si="13"/>
        <v>#REF!</v>
      </c>
      <c r="AF168" t="e">
        <f t="shared" si="13"/>
        <v>#REF!</v>
      </c>
      <c r="AG168" t="e">
        <f t="shared" si="13"/>
        <v>#REF!</v>
      </c>
      <c r="AH168" t="e">
        <f t="shared" si="13"/>
        <v>#REF!</v>
      </c>
      <c r="AI168" t="e">
        <f t="shared" si="13"/>
        <v>#REF!</v>
      </c>
      <c r="AJ168" t="e">
        <f t="shared" si="13"/>
        <v>#REF!</v>
      </c>
      <c r="AK168" t="e">
        <f t="shared" ref="AK168:AP168" si="14">IF(AL164="x"," ","")</f>
        <v>#REF!</v>
      </c>
      <c r="AL168" t="e">
        <f t="shared" si="14"/>
        <v>#REF!</v>
      </c>
      <c r="AM168" t="e">
        <f t="shared" si="14"/>
        <v>#REF!</v>
      </c>
      <c r="AN168" t="e">
        <f t="shared" si="14"/>
        <v>#REF!</v>
      </c>
      <c r="AO168" t="e">
        <f t="shared" si="14"/>
        <v>#REF!</v>
      </c>
      <c r="AP168" t="str">
        <f t="shared" si="14"/>
        <v/>
      </c>
    </row>
    <row r="169" spans="2:42" x14ac:dyDescent="0.25">
      <c r="B169" s="24" t="s">
        <v>363</v>
      </c>
      <c r="W169" t="e">
        <f>CONCATENATE(W167,W168,X167,X168,Y167)</f>
        <v>#REF!</v>
      </c>
      <c r="Z169" t="e">
        <f>CONCATENATE(AK168,AL167,AL168,AM167,AM168)</f>
        <v>#REF!</v>
      </c>
    </row>
    <row r="170" spans="2:42" x14ac:dyDescent="0.25">
      <c r="B170" s="24" t="s">
        <v>364</v>
      </c>
      <c r="W170" t="e">
        <f>CONCATENATE(Y168,Z167,Z168,AA167,AA168)</f>
        <v>#REF!</v>
      </c>
      <c r="Z170" t="e">
        <f>CONCATENATE(AN167,AN168,AO167,AO168,AP167)</f>
        <v>#REF!</v>
      </c>
    </row>
    <row r="171" spans="2:42" x14ac:dyDescent="0.25">
      <c r="B171" t="s">
        <v>335</v>
      </c>
      <c r="W171" t="e">
        <f>CONCATENATE(AB167,AB168,AC167,AC168,AD167)</f>
        <v>#REF!</v>
      </c>
    </row>
    <row r="172" spans="2:42" x14ac:dyDescent="0.25">
      <c r="B172" t="s">
        <v>336</v>
      </c>
      <c r="W172" t="e">
        <f>CONCATENATE(AD168,AE167,AE168,AF167,AF168)</f>
        <v>#REF!</v>
      </c>
    </row>
    <row r="173" spans="2:42" x14ac:dyDescent="0.25">
      <c r="B173" t="s">
        <v>337</v>
      </c>
      <c r="W173" t="e">
        <f>CONCATENATE(AG167,AG168,AH167,AH168,AI167)</f>
        <v>#REF!</v>
      </c>
    </row>
    <row r="174" spans="2:42" x14ac:dyDescent="0.25">
      <c r="B174" t="s">
        <v>338</v>
      </c>
      <c r="W174" t="e">
        <f>CONCATENATE(AI168,AJ167,AJ168,AK167)</f>
        <v>#REF!</v>
      </c>
    </row>
    <row r="175" spans="2:42" x14ac:dyDescent="0.25">
      <c r="B175" t="s">
        <v>351</v>
      </c>
      <c r="W175" t="e">
        <f>CONCATENATE(W169,W170,W171,W172,W173,W174,Z169,Z170)</f>
        <v>#REF!</v>
      </c>
    </row>
    <row r="177" spans="2:42" x14ac:dyDescent="0.25">
      <c r="W177" t="e">
        <f>IF(V152="x",W175,W163)</f>
        <v>#REF!</v>
      </c>
    </row>
    <row r="178" spans="2:42" x14ac:dyDescent="0.25">
      <c r="B178" s="24" t="s">
        <v>365</v>
      </c>
    </row>
    <row r="179" spans="2:42" x14ac:dyDescent="0.25">
      <c r="B179" s="24"/>
    </row>
    <row r="180" spans="2:42" x14ac:dyDescent="0.25">
      <c r="B180" t="s">
        <v>369</v>
      </c>
    </row>
    <row r="181" spans="2:42" x14ac:dyDescent="0.25">
      <c r="V181" s="7" t="str">
        <f>V151</f>
        <v>vše</v>
      </c>
      <c r="W181" s="17">
        <v>1</v>
      </c>
      <c r="X181" s="17">
        <v>2</v>
      </c>
      <c r="Y181" s="17">
        <v>3</v>
      </c>
      <c r="Z181" s="17">
        <v>4</v>
      </c>
      <c r="AA181" s="17">
        <v>5</v>
      </c>
      <c r="AB181" s="17">
        <v>6</v>
      </c>
      <c r="AC181" s="17">
        <v>7</v>
      </c>
      <c r="AD181" s="17">
        <v>8</v>
      </c>
      <c r="AE181" s="17">
        <v>9</v>
      </c>
      <c r="AF181" s="17">
        <v>10</v>
      </c>
      <c r="AG181" s="17">
        <v>11</v>
      </c>
      <c r="AH181" s="17">
        <v>12</v>
      </c>
      <c r="AI181" s="17">
        <v>13</v>
      </c>
      <c r="AJ181" s="17">
        <v>14</v>
      </c>
      <c r="AK181" s="17">
        <v>15</v>
      </c>
      <c r="AL181" s="17">
        <v>16</v>
      </c>
      <c r="AM181" s="17">
        <v>17</v>
      </c>
      <c r="AN181" s="17">
        <v>18</v>
      </c>
      <c r="AO181" s="17">
        <v>19</v>
      </c>
      <c r="AP181" s="17">
        <v>20</v>
      </c>
    </row>
    <row r="182" spans="2:42" x14ac:dyDescent="0.25">
      <c r="V182" s="17" t="e">
        <f>IF(#REF!="x","x",(IF(#REF!="x",IF(#REF!="x","x",""),"")))</f>
        <v>#REF!</v>
      </c>
      <c r="W182" s="17" t="e">
        <f>IF(#REF!="","","x")</f>
        <v>#REF!</v>
      </c>
      <c r="X182" s="17" t="e">
        <f>IF(#REF!="","","x")</f>
        <v>#REF!</v>
      </c>
      <c r="Y182" s="17" t="e">
        <f>IF(#REF!="","","x")</f>
        <v>#REF!</v>
      </c>
      <c r="Z182" s="17" t="e">
        <f>IF(#REF!="","","x")</f>
        <v>#REF!</v>
      </c>
      <c r="AA182" s="17" t="e">
        <f>IF(#REF!="","","x")</f>
        <v>#REF!</v>
      </c>
      <c r="AB182" s="17" t="e">
        <f>IF(#REF!="","","x")</f>
        <v>#REF!</v>
      </c>
      <c r="AC182" s="17" t="e">
        <f>IF(#REF!="","","x")</f>
        <v>#REF!</v>
      </c>
      <c r="AD182" s="17" t="e">
        <f>IF(#REF!="","","x")</f>
        <v>#REF!</v>
      </c>
      <c r="AE182" s="17" t="e">
        <f>IF(#REF!="","","x")</f>
        <v>#REF!</v>
      </c>
      <c r="AF182" s="17" t="e">
        <f>IF(#REF!="","","x")</f>
        <v>#REF!</v>
      </c>
      <c r="AG182" s="17" t="e">
        <f>IF(#REF!="","","x")</f>
        <v>#REF!</v>
      </c>
      <c r="AH182" s="17" t="e">
        <f>IF(#REF!="","","x")</f>
        <v>#REF!</v>
      </c>
      <c r="AI182" s="17" t="e">
        <f>IF(#REF!="","","x")</f>
        <v>#REF!</v>
      </c>
      <c r="AJ182" s="17" t="e">
        <f>IF(#REF!="","","x")</f>
        <v>#REF!</v>
      </c>
      <c r="AK182" s="17" t="e">
        <f>IF(#REF!="","","x")</f>
        <v>#REF!</v>
      </c>
      <c r="AL182" s="17" t="e">
        <f>IF(#REF!="","","x")</f>
        <v>#REF!</v>
      </c>
      <c r="AM182" s="17" t="e">
        <f>IF(#REF!="","","x")</f>
        <v>#REF!</v>
      </c>
      <c r="AN182" s="17" t="e">
        <f>IF(#REF!="","","x")</f>
        <v>#REF!</v>
      </c>
      <c r="AO182" s="17" t="e">
        <f>IF(#REF!="","","x")</f>
        <v>#REF!</v>
      </c>
      <c r="AP182" s="17" t="e">
        <f>IF(#REF!="","","x")</f>
        <v>#REF!</v>
      </c>
    </row>
    <row r="183" spans="2:42" x14ac:dyDescent="0.25">
      <c r="V183" t="str">
        <f>$D$19</f>
        <v xml:space="preserve">junioři, </v>
      </c>
      <c r="W183" t="s">
        <v>131</v>
      </c>
      <c r="X183" t="s">
        <v>125</v>
      </c>
      <c r="Y183" t="s">
        <v>110</v>
      </c>
      <c r="Z183" t="s">
        <v>111</v>
      </c>
      <c r="AA183" t="s">
        <v>116</v>
      </c>
      <c r="AB183" t="s">
        <v>112</v>
      </c>
      <c r="AC183" t="s">
        <v>119</v>
      </c>
      <c r="AD183" t="s">
        <v>214</v>
      </c>
    </row>
    <row r="184" spans="2:42" x14ac:dyDescent="0.25">
      <c r="W184" t="s">
        <v>131</v>
      </c>
      <c r="X184" t="s">
        <v>109</v>
      </c>
      <c r="Y184" t="s">
        <v>114</v>
      </c>
      <c r="Z184" t="s">
        <v>115</v>
      </c>
      <c r="AA184" t="s">
        <v>117</v>
      </c>
      <c r="AB184" t="s">
        <v>118</v>
      </c>
      <c r="AC184" t="s">
        <v>120</v>
      </c>
      <c r="AD184" t="s">
        <v>214</v>
      </c>
    </row>
    <row r="185" spans="2:42" x14ac:dyDescent="0.25">
      <c r="W185" t="e">
        <f>IF(W182="x",W183,"")</f>
        <v>#REF!</v>
      </c>
      <c r="X185" t="e">
        <f t="shared" ref="X185:AP185" si="15">IF(X182="x",IF(W182="x",X183,X184),"")</f>
        <v>#REF!</v>
      </c>
      <c r="Y185" t="e">
        <f t="shared" si="15"/>
        <v>#REF!</v>
      </c>
      <c r="Z185" t="e">
        <f t="shared" si="15"/>
        <v>#REF!</v>
      </c>
      <c r="AA185" t="e">
        <f t="shared" si="15"/>
        <v>#REF!</v>
      </c>
      <c r="AB185" t="e">
        <f t="shared" si="15"/>
        <v>#REF!</v>
      </c>
      <c r="AC185" t="e">
        <f t="shared" si="15"/>
        <v>#REF!</v>
      </c>
      <c r="AD185" t="e">
        <f t="shared" si="15"/>
        <v>#REF!</v>
      </c>
      <c r="AE185" t="e">
        <f t="shared" si="15"/>
        <v>#REF!</v>
      </c>
      <c r="AF185" t="e">
        <f t="shared" si="15"/>
        <v>#REF!</v>
      </c>
      <c r="AG185" t="e">
        <f t="shared" si="15"/>
        <v>#REF!</v>
      </c>
      <c r="AH185" t="e">
        <f t="shared" si="15"/>
        <v>#REF!</v>
      </c>
      <c r="AI185" t="e">
        <f t="shared" si="15"/>
        <v>#REF!</v>
      </c>
      <c r="AJ185" t="e">
        <f t="shared" si="15"/>
        <v>#REF!</v>
      </c>
      <c r="AK185" t="e">
        <f t="shared" si="15"/>
        <v>#REF!</v>
      </c>
      <c r="AL185" t="e">
        <f t="shared" si="15"/>
        <v>#REF!</v>
      </c>
      <c r="AM185" t="e">
        <f t="shared" si="15"/>
        <v>#REF!</v>
      </c>
      <c r="AN185" t="e">
        <f t="shared" si="15"/>
        <v>#REF!</v>
      </c>
      <c r="AO185" t="e">
        <f t="shared" si="15"/>
        <v>#REF!</v>
      </c>
      <c r="AP185" t="e">
        <f t="shared" si="15"/>
        <v>#REF!</v>
      </c>
    </row>
    <row r="186" spans="2:42" x14ac:dyDescent="0.25">
      <c r="W186" t="e">
        <f t="shared" ref="W186:AP186" si="16">IF(X182="x"," ","")</f>
        <v>#REF!</v>
      </c>
      <c r="X186" t="e">
        <f t="shared" si="16"/>
        <v>#REF!</v>
      </c>
      <c r="Y186" t="e">
        <f t="shared" si="16"/>
        <v>#REF!</v>
      </c>
      <c r="Z186" t="e">
        <f t="shared" si="16"/>
        <v>#REF!</v>
      </c>
      <c r="AA186" t="e">
        <f t="shared" si="16"/>
        <v>#REF!</v>
      </c>
      <c r="AB186" t="e">
        <f t="shared" si="16"/>
        <v>#REF!</v>
      </c>
      <c r="AC186" t="e">
        <f t="shared" si="16"/>
        <v>#REF!</v>
      </c>
      <c r="AD186" t="e">
        <f t="shared" si="16"/>
        <v>#REF!</v>
      </c>
      <c r="AE186" t="e">
        <f t="shared" si="16"/>
        <v>#REF!</v>
      </c>
      <c r="AF186" t="e">
        <f t="shared" si="16"/>
        <v>#REF!</v>
      </c>
      <c r="AG186" t="e">
        <f t="shared" si="16"/>
        <v>#REF!</v>
      </c>
      <c r="AH186" t="e">
        <f t="shared" si="16"/>
        <v>#REF!</v>
      </c>
      <c r="AI186" t="e">
        <f t="shared" si="16"/>
        <v>#REF!</v>
      </c>
      <c r="AJ186" t="e">
        <f t="shared" si="16"/>
        <v>#REF!</v>
      </c>
      <c r="AK186" t="e">
        <f t="shared" si="16"/>
        <v>#REF!</v>
      </c>
      <c r="AL186" t="e">
        <f t="shared" si="16"/>
        <v>#REF!</v>
      </c>
      <c r="AM186" t="e">
        <f t="shared" si="16"/>
        <v>#REF!</v>
      </c>
      <c r="AN186" t="e">
        <f t="shared" si="16"/>
        <v>#REF!</v>
      </c>
      <c r="AO186" t="e">
        <f t="shared" si="16"/>
        <v>#REF!</v>
      </c>
      <c r="AP186" t="str">
        <f t="shared" si="16"/>
        <v/>
      </c>
    </row>
    <row r="187" spans="2:42" x14ac:dyDescent="0.25">
      <c r="W187" t="e">
        <f>CONCATENATE(W185,W186,X185,X186,Y185)</f>
        <v>#REF!</v>
      </c>
      <c r="Z187" t="e">
        <f>CONCATENATE(AK186,AL185,AL186,AM185,AM186)</f>
        <v>#REF!</v>
      </c>
    </row>
    <row r="188" spans="2:42" x14ac:dyDescent="0.25">
      <c r="W188" t="e">
        <f>CONCATENATE(Y186,Z185,Z186,AA185,AA186)</f>
        <v>#REF!</v>
      </c>
      <c r="Z188" t="e">
        <f>CONCATENATE(AN185,AN186,AO185,AO186,AP185)</f>
        <v>#REF!</v>
      </c>
    </row>
    <row r="189" spans="2:42" x14ac:dyDescent="0.25">
      <c r="W189" t="e">
        <f>CONCATENATE(AB185,AB186,AC185,AC186,AD185)</f>
        <v>#REF!</v>
      </c>
    </row>
    <row r="190" spans="2:42" x14ac:dyDescent="0.25">
      <c r="W190" t="e">
        <f>CONCATENATE(AD186,AE185,AE186,AF185,AF186)</f>
        <v>#REF!</v>
      </c>
    </row>
    <row r="191" spans="2:42" x14ac:dyDescent="0.25">
      <c r="W191" t="e">
        <f>CONCATENATE(AG185,AG186,AH185,AH186,AI185)</f>
        <v>#REF!</v>
      </c>
    </row>
    <row r="192" spans="2:42" x14ac:dyDescent="0.25">
      <c r="W192" t="e">
        <f>CONCATENATE(AI186,AJ185,AJ186,AK185)</f>
        <v>#REF!</v>
      </c>
    </row>
    <row r="193" spans="23:42" x14ac:dyDescent="0.25">
      <c r="W193" t="e">
        <f>CONCATENATE(W187,W188,W189,W190,W191,W192,Z187,Z188)</f>
        <v>#REF!</v>
      </c>
    </row>
    <row r="194" spans="23:42" x14ac:dyDescent="0.25">
      <c r="W194" s="17" t="e">
        <f t="shared" ref="W194:AM194" si="17">IF($V182="x",IF(W183="","","x"),"")</f>
        <v>#REF!</v>
      </c>
      <c r="X194" s="17" t="e">
        <f t="shared" si="17"/>
        <v>#REF!</v>
      </c>
      <c r="Y194" s="17" t="e">
        <f t="shared" si="17"/>
        <v>#REF!</v>
      </c>
      <c r="Z194" s="17" t="e">
        <f t="shared" si="17"/>
        <v>#REF!</v>
      </c>
      <c r="AA194" s="17" t="e">
        <f t="shared" si="17"/>
        <v>#REF!</v>
      </c>
      <c r="AB194" s="17" t="e">
        <f t="shared" si="17"/>
        <v>#REF!</v>
      </c>
      <c r="AC194" s="17" t="e">
        <f t="shared" si="17"/>
        <v>#REF!</v>
      </c>
      <c r="AD194" s="17" t="e">
        <f t="shared" si="17"/>
        <v>#REF!</v>
      </c>
      <c r="AE194" s="17" t="e">
        <f t="shared" si="17"/>
        <v>#REF!</v>
      </c>
      <c r="AF194" s="17" t="e">
        <f t="shared" si="17"/>
        <v>#REF!</v>
      </c>
      <c r="AG194" s="17" t="e">
        <f t="shared" si="17"/>
        <v>#REF!</v>
      </c>
      <c r="AH194" s="17" t="e">
        <f t="shared" si="17"/>
        <v>#REF!</v>
      </c>
      <c r="AI194" s="17" t="e">
        <f t="shared" si="17"/>
        <v>#REF!</v>
      </c>
      <c r="AJ194" s="17" t="e">
        <f t="shared" si="17"/>
        <v>#REF!</v>
      </c>
      <c r="AK194" s="17" t="e">
        <f t="shared" si="17"/>
        <v>#REF!</v>
      </c>
      <c r="AL194" s="17" t="e">
        <f t="shared" si="17"/>
        <v>#REF!</v>
      </c>
      <c r="AM194" s="17" t="e">
        <f t="shared" si="17"/>
        <v>#REF!</v>
      </c>
      <c r="AN194" s="17" t="e">
        <f>IF($V182="x",IF(AN183="","","x"),"")</f>
        <v>#REF!</v>
      </c>
      <c r="AO194" s="17" t="e">
        <f>IF($V182="x",IF(AO183="","","x"),"")</f>
        <v>#REF!</v>
      </c>
      <c r="AP194" s="17" t="e">
        <f>IF($V182="x",IF(AP183="","","x"),"")</f>
        <v>#REF!</v>
      </c>
    </row>
    <row r="195" spans="23:42" x14ac:dyDescent="0.25">
      <c r="W195" t="str">
        <f>W183</f>
        <v>46-50kg,</v>
      </c>
      <c r="X195" t="str">
        <f t="shared" ref="X195:AC195" si="18">X183</f>
        <v>55kg,</v>
      </c>
      <c r="Y195" t="str">
        <f t="shared" si="18"/>
        <v>60kg,</v>
      </c>
      <c r="Z195" t="str">
        <f t="shared" si="18"/>
        <v>66kg,</v>
      </c>
      <c r="AA195" t="str">
        <f t="shared" si="18"/>
        <v>74kg,</v>
      </c>
      <c r="AB195" t="str">
        <f t="shared" si="18"/>
        <v>84kg,</v>
      </c>
      <c r="AC195" t="str">
        <f t="shared" si="18"/>
        <v>96kg,</v>
      </c>
      <c r="AD195" t="str">
        <f>AD183</f>
        <v>96-120kg</v>
      </c>
      <c r="AE195">
        <f t="shared" ref="AE195:AP195" si="19">AE183</f>
        <v>0</v>
      </c>
      <c r="AF195">
        <f t="shared" si="19"/>
        <v>0</v>
      </c>
      <c r="AG195">
        <f t="shared" si="19"/>
        <v>0</v>
      </c>
      <c r="AH195">
        <f t="shared" si="19"/>
        <v>0</v>
      </c>
      <c r="AI195">
        <f t="shared" si="19"/>
        <v>0</v>
      </c>
      <c r="AJ195">
        <f t="shared" si="19"/>
        <v>0</v>
      </c>
      <c r="AK195">
        <f t="shared" si="19"/>
        <v>0</v>
      </c>
      <c r="AL195">
        <f t="shared" si="19"/>
        <v>0</v>
      </c>
      <c r="AM195">
        <f t="shared" si="19"/>
        <v>0</v>
      </c>
      <c r="AN195">
        <f t="shared" si="19"/>
        <v>0</v>
      </c>
      <c r="AO195">
        <f t="shared" si="19"/>
        <v>0</v>
      </c>
      <c r="AP195">
        <f t="shared" si="19"/>
        <v>0</v>
      </c>
    </row>
    <row r="196" spans="23:42" x14ac:dyDescent="0.25">
      <c r="W196" t="str">
        <f>W184</f>
        <v>46-50kg,</v>
      </c>
      <c r="X196" t="str">
        <f t="shared" ref="X196:AP196" si="20">X184</f>
        <v>50-55kg,</v>
      </c>
      <c r="Y196" t="str">
        <f t="shared" si="20"/>
        <v>55-60kg,</v>
      </c>
      <c r="Z196" t="str">
        <f t="shared" si="20"/>
        <v>60-66kg,</v>
      </c>
      <c r="AA196" t="str">
        <f t="shared" si="20"/>
        <v>66-74kg,</v>
      </c>
      <c r="AB196" t="str">
        <f t="shared" si="20"/>
        <v>74-84kg,</v>
      </c>
      <c r="AC196" t="str">
        <f t="shared" si="20"/>
        <v>84-96kg,</v>
      </c>
      <c r="AD196" t="str">
        <f t="shared" si="20"/>
        <v>96-120kg</v>
      </c>
      <c r="AE196">
        <f t="shared" si="20"/>
        <v>0</v>
      </c>
      <c r="AF196">
        <f t="shared" si="20"/>
        <v>0</v>
      </c>
      <c r="AG196">
        <f t="shared" si="20"/>
        <v>0</v>
      </c>
      <c r="AH196">
        <f t="shared" si="20"/>
        <v>0</v>
      </c>
      <c r="AI196">
        <f t="shared" si="20"/>
        <v>0</v>
      </c>
      <c r="AJ196">
        <f t="shared" si="20"/>
        <v>0</v>
      </c>
      <c r="AK196">
        <f t="shared" si="20"/>
        <v>0</v>
      </c>
      <c r="AL196">
        <f t="shared" si="20"/>
        <v>0</v>
      </c>
      <c r="AM196">
        <f t="shared" si="20"/>
        <v>0</v>
      </c>
      <c r="AN196">
        <f t="shared" si="20"/>
        <v>0</v>
      </c>
      <c r="AO196">
        <f t="shared" si="20"/>
        <v>0</v>
      </c>
      <c r="AP196">
        <f t="shared" si="20"/>
        <v>0</v>
      </c>
    </row>
    <row r="197" spans="23:42" x14ac:dyDescent="0.25">
      <c r="W197" t="e">
        <f>IF(W194="x",W195,"")</f>
        <v>#REF!</v>
      </c>
      <c r="X197" t="e">
        <f t="shared" ref="X197:AP197" si="21">IF(X194="x",IF(W194="x",X195,X196),"")</f>
        <v>#REF!</v>
      </c>
      <c r="Y197" t="e">
        <f t="shared" si="21"/>
        <v>#REF!</v>
      </c>
      <c r="Z197" t="e">
        <f t="shared" si="21"/>
        <v>#REF!</v>
      </c>
      <c r="AA197" t="e">
        <f t="shared" si="21"/>
        <v>#REF!</v>
      </c>
      <c r="AB197" t="e">
        <f t="shared" si="21"/>
        <v>#REF!</v>
      </c>
      <c r="AC197" t="e">
        <f t="shared" si="21"/>
        <v>#REF!</v>
      </c>
      <c r="AD197" t="e">
        <f t="shared" si="21"/>
        <v>#REF!</v>
      </c>
      <c r="AE197" t="e">
        <f t="shared" si="21"/>
        <v>#REF!</v>
      </c>
      <c r="AF197" t="e">
        <f t="shared" si="21"/>
        <v>#REF!</v>
      </c>
      <c r="AG197" t="e">
        <f t="shared" si="21"/>
        <v>#REF!</v>
      </c>
      <c r="AH197" t="e">
        <f t="shared" si="21"/>
        <v>#REF!</v>
      </c>
      <c r="AI197" t="e">
        <f t="shared" si="21"/>
        <v>#REF!</v>
      </c>
      <c r="AJ197" t="e">
        <f t="shared" si="21"/>
        <v>#REF!</v>
      </c>
      <c r="AK197" t="e">
        <f t="shared" si="21"/>
        <v>#REF!</v>
      </c>
      <c r="AL197" t="e">
        <f t="shared" si="21"/>
        <v>#REF!</v>
      </c>
      <c r="AM197" t="e">
        <f t="shared" si="21"/>
        <v>#REF!</v>
      </c>
      <c r="AN197" t="e">
        <f t="shared" si="21"/>
        <v>#REF!</v>
      </c>
      <c r="AO197" t="e">
        <f t="shared" si="21"/>
        <v>#REF!</v>
      </c>
      <c r="AP197" t="e">
        <f t="shared" si="21"/>
        <v>#REF!</v>
      </c>
    </row>
    <row r="198" spans="23:42" x14ac:dyDescent="0.25">
      <c r="W198" t="e">
        <f t="shared" ref="W198:AP198" si="22">IF(X194="x"," ","")</f>
        <v>#REF!</v>
      </c>
      <c r="X198" t="e">
        <f t="shared" si="22"/>
        <v>#REF!</v>
      </c>
      <c r="Y198" t="e">
        <f t="shared" si="22"/>
        <v>#REF!</v>
      </c>
      <c r="Z198" t="e">
        <f t="shared" si="22"/>
        <v>#REF!</v>
      </c>
      <c r="AA198" t="e">
        <f t="shared" si="22"/>
        <v>#REF!</v>
      </c>
      <c r="AB198" t="e">
        <f t="shared" si="22"/>
        <v>#REF!</v>
      </c>
      <c r="AC198" t="e">
        <f t="shared" si="22"/>
        <v>#REF!</v>
      </c>
      <c r="AD198" t="e">
        <f t="shared" si="22"/>
        <v>#REF!</v>
      </c>
      <c r="AE198" t="e">
        <f t="shared" si="22"/>
        <v>#REF!</v>
      </c>
      <c r="AF198" t="e">
        <f t="shared" si="22"/>
        <v>#REF!</v>
      </c>
      <c r="AG198" t="e">
        <f t="shared" si="22"/>
        <v>#REF!</v>
      </c>
      <c r="AH198" t="e">
        <f t="shared" si="22"/>
        <v>#REF!</v>
      </c>
      <c r="AI198" t="e">
        <f t="shared" si="22"/>
        <v>#REF!</v>
      </c>
      <c r="AJ198" t="e">
        <f t="shared" si="22"/>
        <v>#REF!</v>
      </c>
      <c r="AK198" t="e">
        <f t="shared" si="22"/>
        <v>#REF!</v>
      </c>
      <c r="AL198" t="e">
        <f t="shared" si="22"/>
        <v>#REF!</v>
      </c>
      <c r="AM198" t="e">
        <f t="shared" si="22"/>
        <v>#REF!</v>
      </c>
      <c r="AN198" t="e">
        <f t="shared" si="22"/>
        <v>#REF!</v>
      </c>
      <c r="AO198" t="e">
        <f t="shared" si="22"/>
        <v>#REF!</v>
      </c>
      <c r="AP198" t="str">
        <f t="shared" si="22"/>
        <v/>
      </c>
    </row>
    <row r="199" spans="23:42" x14ac:dyDescent="0.25">
      <c r="W199" t="e">
        <f>CONCATENATE(W197,W198,X197,X198,Y197)</f>
        <v>#REF!</v>
      </c>
      <c r="Z199" t="e">
        <f>CONCATENATE(AK198,AL197,AL198,AM197,AM198)</f>
        <v>#REF!</v>
      </c>
    </row>
    <row r="200" spans="23:42" x14ac:dyDescent="0.25">
      <c r="W200" t="e">
        <f>CONCATENATE(Y198,Z197,Z198,AA197,AA198)</f>
        <v>#REF!</v>
      </c>
      <c r="Z200" t="e">
        <f>CONCATENATE(AN197,AN198,AO197,AO198,AP197)</f>
        <v>#REF!</v>
      </c>
    </row>
    <row r="201" spans="23:42" x14ac:dyDescent="0.25">
      <c r="W201" t="e">
        <f>CONCATENATE(AB197,AB198,AC197,AC198,AD197)</f>
        <v>#REF!</v>
      </c>
    </row>
    <row r="202" spans="23:42" x14ac:dyDescent="0.25">
      <c r="W202" t="e">
        <f>CONCATENATE(AD198,AE197,AE198,AF197,AF198)</f>
        <v>#REF!</v>
      </c>
    </row>
    <row r="203" spans="23:42" x14ac:dyDescent="0.25">
      <c r="W203" t="e">
        <f>CONCATENATE(AG197,AG198,AH197,AH198,AI197)</f>
        <v>#REF!</v>
      </c>
    </row>
    <row r="204" spans="23:42" x14ac:dyDescent="0.25">
      <c r="W204" t="e">
        <f>CONCATENATE(AI198,AJ197,AJ198,AK197)</f>
        <v>#REF!</v>
      </c>
    </row>
    <row r="205" spans="23:42" x14ac:dyDescent="0.25">
      <c r="W205" t="e">
        <f>CONCATENATE(W199,W200,W201,W202,W203,W204,Z199,Z200)</f>
        <v>#REF!</v>
      </c>
    </row>
    <row r="207" spans="23:42" x14ac:dyDescent="0.25">
      <c r="W207" t="e">
        <f>IF(V182="x",W205,W193)</f>
        <v>#REF!</v>
      </c>
    </row>
    <row r="211" spans="22:42" x14ac:dyDescent="0.25">
      <c r="V211" s="7" t="str">
        <f>V181</f>
        <v>vše</v>
      </c>
      <c r="W211" s="17">
        <v>1</v>
      </c>
      <c r="X211" s="17">
        <v>2</v>
      </c>
      <c r="Y211" s="17">
        <v>3</v>
      </c>
      <c r="Z211" s="17">
        <v>4</v>
      </c>
      <c r="AA211" s="17">
        <v>5</v>
      </c>
      <c r="AB211" s="17">
        <v>6</v>
      </c>
      <c r="AC211" s="17">
        <v>7</v>
      </c>
      <c r="AD211" s="17">
        <v>8</v>
      </c>
      <c r="AE211" s="17">
        <v>9</v>
      </c>
      <c r="AF211" s="17">
        <v>10</v>
      </c>
      <c r="AG211" s="17">
        <v>11</v>
      </c>
      <c r="AH211" s="17">
        <v>12</v>
      </c>
      <c r="AI211" s="17">
        <v>13</v>
      </c>
      <c r="AJ211" s="17">
        <v>14</v>
      </c>
      <c r="AK211" s="17">
        <v>15</v>
      </c>
      <c r="AL211" s="17">
        <v>16</v>
      </c>
      <c r="AM211" s="17">
        <v>17</v>
      </c>
      <c r="AN211" s="17">
        <v>18</v>
      </c>
      <c r="AO211" s="17">
        <v>19</v>
      </c>
      <c r="AP211" s="17">
        <v>20</v>
      </c>
    </row>
    <row r="212" spans="22:42" x14ac:dyDescent="0.25">
      <c r="V212" s="17" t="e">
        <f>IF(#REF!="x","x",(IF(#REF!="x",IF(#REF!="x","x",""),"")))</f>
        <v>#REF!</v>
      </c>
      <c r="W212" s="17" t="e">
        <f>IF(#REF!="","","x")</f>
        <v>#REF!</v>
      </c>
      <c r="X212" s="17" t="e">
        <f>IF(#REF!="","","x")</f>
        <v>#REF!</v>
      </c>
      <c r="Y212" s="17" t="e">
        <f>IF(#REF!="","","x")</f>
        <v>#REF!</v>
      </c>
      <c r="Z212" s="17" t="e">
        <f>IF(#REF!="","","x")</f>
        <v>#REF!</v>
      </c>
      <c r="AA212" s="17" t="e">
        <f>IF(#REF!="","","x")</f>
        <v>#REF!</v>
      </c>
      <c r="AB212" s="17" t="e">
        <f>IF(#REF!="","","x")</f>
        <v>#REF!</v>
      </c>
      <c r="AC212" s="17" t="e">
        <f>IF(#REF!="","","x")</f>
        <v>#REF!</v>
      </c>
      <c r="AD212" s="17" t="e">
        <f>IF(#REF!="","","x")</f>
        <v>#REF!</v>
      </c>
      <c r="AE212" s="17" t="e">
        <f>IF(#REF!="","","x")</f>
        <v>#REF!</v>
      </c>
      <c r="AF212" s="17" t="e">
        <f>IF(#REF!="","","x")</f>
        <v>#REF!</v>
      </c>
      <c r="AG212" s="17" t="e">
        <f>IF(#REF!="","","x")</f>
        <v>#REF!</v>
      </c>
      <c r="AH212" s="17" t="e">
        <f>IF(#REF!="","","x")</f>
        <v>#REF!</v>
      </c>
      <c r="AI212" s="17" t="e">
        <f>IF(#REF!="","","x")</f>
        <v>#REF!</v>
      </c>
      <c r="AJ212" s="17" t="e">
        <f>IF(#REF!="","","x")</f>
        <v>#REF!</v>
      </c>
      <c r="AK212" s="17" t="e">
        <f>IF(#REF!="","","x")</f>
        <v>#REF!</v>
      </c>
      <c r="AL212" s="17" t="e">
        <f>IF(#REF!="","","x")</f>
        <v>#REF!</v>
      </c>
      <c r="AM212" s="17" t="e">
        <f>IF(#REF!="","","x")</f>
        <v>#REF!</v>
      </c>
      <c r="AN212" s="17" t="e">
        <f>IF(#REF!="","","x")</f>
        <v>#REF!</v>
      </c>
      <c r="AO212" s="17" t="e">
        <f>IF(#REF!="","","x")</f>
        <v>#REF!</v>
      </c>
      <c r="AP212" s="17" t="e">
        <f>IF(#REF!="","","x")</f>
        <v>#REF!</v>
      </c>
    </row>
    <row r="213" spans="22:42" x14ac:dyDescent="0.25">
      <c r="V213" t="str">
        <f>$D$20</f>
        <v xml:space="preserve">kadeti, </v>
      </c>
      <c r="W213" t="s">
        <v>235</v>
      </c>
      <c r="X213" t="s">
        <v>132</v>
      </c>
      <c r="Y213" t="s">
        <v>133</v>
      </c>
      <c r="Z213" t="s">
        <v>124</v>
      </c>
      <c r="AA213" t="s">
        <v>127</v>
      </c>
      <c r="AB213" t="s">
        <v>128</v>
      </c>
      <c r="AC213" t="s">
        <v>134</v>
      </c>
      <c r="AD213" t="s">
        <v>135</v>
      </c>
      <c r="AE213" t="s">
        <v>136</v>
      </c>
      <c r="AF213" t="s">
        <v>215</v>
      </c>
    </row>
    <row r="214" spans="22:42" x14ac:dyDescent="0.25">
      <c r="W214" t="s">
        <v>235</v>
      </c>
      <c r="X214" t="s">
        <v>258</v>
      </c>
      <c r="Y214" t="s">
        <v>131</v>
      </c>
      <c r="Z214" t="s">
        <v>137</v>
      </c>
      <c r="AA214" t="s">
        <v>138</v>
      </c>
      <c r="AB214" t="s">
        <v>139</v>
      </c>
      <c r="AC214" t="s">
        <v>140</v>
      </c>
      <c r="AD214" t="s">
        <v>259</v>
      </c>
      <c r="AE214" t="s">
        <v>141</v>
      </c>
      <c r="AF214" t="s">
        <v>215</v>
      </c>
    </row>
    <row r="215" spans="22:42" x14ac:dyDescent="0.25">
      <c r="W215" t="e">
        <f>IF(W212="x",W213,"")</f>
        <v>#REF!</v>
      </c>
      <c r="X215" t="e">
        <f t="shared" ref="X215:AP215" si="23">IF(X212="x",IF(W212="x",X213,X214),"")</f>
        <v>#REF!</v>
      </c>
      <c r="Y215" t="e">
        <f t="shared" si="23"/>
        <v>#REF!</v>
      </c>
      <c r="Z215" t="e">
        <f t="shared" si="23"/>
        <v>#REF!</v>
      </c>
      <c r="AA215" t="e">
        <f t="shared" si="23"/>
        <v>#REF!</v>
      </c>
      <c r="AB215" t="e">
        <f t="shared" si="23"/>
        <v>#REF!</v>
      </c>
      <c r="AC215" t="e">
        <f t="shared" si="23"/>
        <v>#REF!</v>
      </c>
      <c r="AD215" t="e">
        <f t="shared" si="23"/>
        <v>#REF!</v>
      </c>
      <c r="AE215" t="e">
        <f t="shared" si="23"/>
        <v>#REF!</v>
      </c>
      <c r="AF215" t="e">
        <f t="shared" si="23"/>
        <v>#REF!</v>
      </c>
      <c r="AG215" t="e">
        <f t="shared" si="23"/>
        <v>#REF!</v>
      </c>
      <c r="AH215" t="e">
        <f t="shared" si="23"/>
        <v>#REF!</v>
      </c>
      <c r="AI215" t="e">
        <f t="shared" si="23"/>
        <v>#REF!</v>
      </c>
      <c r="AJ215" t="e">
        <f t="shared" si="23"/>
        <v>#REF!</v>
      </c>
      <c r="AK215" t="e">
        <f t="shared" si="23"/>
        <v>#REF!</v>
      </c>
      <c r="AL215" t="e">
        <f t="shared" si="23"/>
        <v>#REF!</v>
      </c>
      <c r="AM215" t="e">
        <f t="shared" si="23"/>
        <v>#REF!</v>
      </c>
      <c r="AN215" t="e">
        <f t="shared" si="23"/>
        <v>#REF!</v>
      </c>
      <c r="AO215" t="e">
        <f t="shared" si="23"/>
        <v>#REF!</v>
      </c>
      <c r="AP215" t="e">
        <f t="shared" si="23"/>
        <v>#REF!</v>
      </c>
    </row>
    <row r="216" spans="22:42" x14ac:dyDescent="0.25">
      <c r="W216" t="e">
        <f t="shared" ref="W216:AP216" si="24">IF(X212="x"," ","")</f>
        <v>#REF!</v>
      </c>
      <c r="X216" t="e">
        <f t="shared" si="24"/>
        <v>#REF!</v>
      </c>
      <c r="Y216" t="e">
        <f t="shared" si="24"/>
        <v>#REF!</v>
      </c>
      <c r="Z216" t="e">
        <f t="shared" si="24"/>
        <v>#REF!</v>
      </c>
      <c r="AA216" t="e">
        <f t="shared" si="24"/>
        <v>#REF!</v>
      </c>
      <c r="AB216" t="e">
        <f t="shared" si="24"/>
        <v>#REF!</v>
      </c>
      <c r="AC216" t="e">
        <f t="shared" si="24"/>
        <v>#REF!</v>
      </c>
      <c r="AD216" t="e">
        <f t="shared" si="24"/>
        <v>#REF!</v>
      </c>
      <c r="AE216" t="e">
        <f t="shared" si="24"/>
        <v>#REF!</v>
      </c>
      <c r="AF216" t="e">
        <f t="shared" si="24"/>
        <v>#REF!</v>
      </c>
      <c r="AG216" t="e">
        <f t="shared" si="24"/>
        <v>#REF!</v>
      </c>
      <c r="AH216" t="e">
        <f t="shared" si="24"/>
        <v>#REF!</v>
      </c>
      <c r="AI216" t="e">
        <f t="shared" si="24"/>
        <v>#REF!</v>
      </c>
      <c r="AJ216" t="e">
        <f t="shared" si="24"/>
        <v>#REF!</v>
      </c>
      <c r="AK216" t="e">
        <f t="shared" si="24"/>
        <v>#REF!</v>
      </c>
      <c r="AL216" t="e">
        <f t="shared" si="24"/>
        <v>#REF!</v>
      </c>
      <c r="AM216" t="e">
        <f t="shared" si="24"/>
        <v>#REF!</v>
      </c>
      <c r="AN216" t="e">
        <f t="shared" si="24"/>
        <v>#REF!</v>
      </c>
      <c r="AO216" t="e">
        <f t="shared" si="24"/>
        <v>#REF!</v>
      </c>
      <c r="AP216" t="str">
        <f t="shared" si="24"/>
        <v/>
      </c>
    </row>
    <row r="217" spans="22:42" x14ac:dyDescent="0.25">
      <c r="W217" t="e">
        <f>CONCATENATE(W215,W216,X215,X216,Y215)</f>
        <v>#REF!</v>
      </c>
      <c r="Z217" t="e">
        <f>CONCATENATE(AK216,AL215,AL216,AM215,AM216)</f>
        <v>#REF!</v>
      </c>
    </row>
    <row r="218" spans="22:42" x14ac:dyDescent="0.25">
      <c r="W218" t="e">
        <f>CONCATENATE(Y216,Z215,Z216,AA215,AA216)</f>
        <v>#REF!</v>
      </c>
      <c r="Z218" t="e">
        <f>CONCATENATE(AN215,AN216,AO215,AO216,AP215)</f>
        <v>#REF!</v>
      </c>
    </row>
    <row r="219" spans="22:42" x14ac:dyDescent="0.25">
      <c r="W219" t="e">
        <f>CONCATENATE(AB215,AB216,AC215,AC216,AD215)</f>
        <v>#REF!</v>
      </c>
    </row>
    <row r="220" spans="22:42" x14ac:dyDescent="0.25">
      <c r="W220" t="e">
        <f>CONCATENATE(AD216,AE215,AE216,AF215,AF216)</f>
        <v>#REF!</v>
      </c>
    </row>
    <row r="221" spans="22:42" x14ac:dyDescent="0.25">
      <c r="W221" t="e">
        <f>CONCATENATE(AG215,AG216,AH215,AH216,AI215)</f>
        <v>#REF!</v>
      </c>
    </row>
    <row r="222" spans="22:42" x14ac:dyDescent="0.25">
      <c r="W222" t="e">
        <f>CONCATENATE(AI216,AJ215,AJ216,AK215)</f>
        <v>#REF!</v>
      </c>
    </row>
    <row r="223" spans="22:42" x14ac:dyDescent="0.25">
      <c r="W223" t="e">
        <f>CONCATENATE(W217,W218,W219,W220,W221,W222,Z217,Z218)</f>
        <v>#REF!</v>
      </c>
    </row>
    <row r="224" spans="22:42" x14ac:dyDescent="0.25">
      <c r="W224" s="17" t="e">
        <f t="shared" ref="W224:AM224" si="25">IF($V212="x",IF(W213="","","x"),"")</f>
        <v>#REF!</v>
      </c>
      <c r="X224" s="17" t="e">
        <f t="shared" si="25"/>
        <v>#REF!</v>
      </c>
      <c r="Y224" s="17" t="e">
        <f t="shared" si="25"/>
        <v>#REF!</v>
      </c>
      <c r="Z224" s="17" t="e">
        <f t="shared" si="25"/>
        <v>#REF!</v>
      </c>
      <c r="AA224" s="17" t="e">
        <f t="shared" si="25"/>
        <v>#REF!</v>
      </c>
      <c r="AB224" s="17" t="e">
        <f t="shared" si="25"/>
        <v>#REF!</v>
      </c>
      <c r="AC224" s="17" t="e">
        <f t="shared" si="25"/>
        <v>#REF!</v>
      </c>
      <c r="AD224" s="17" t="e">
        <f t="shared" si="25"/>
        <v>#REF!</v>
      </c>
      <c r="AE224" s="17" t="e">
        <f t="shared" si="25"/>
        <v>#REF!</v>
      </c>
      <c r="AF224" s="17" t="e">
        <f t="shared" si="25"/>
        <v>#REF!</v>
      </c>
      <c r="AG224" s="17" t="e">
        <f t="shared" si="25"/>
        <v>#REF!</v>
      </c>
      <c r="AH224" s="17" t="e">
        <f t="shared" si="25"/>
        <v>#REF!</v>
      </c>
      <c r="AI224" s="17" t="e">
        <f t="shared" si="25"/>
        <v>#REF!</v>
      </c>
      <c r="AJ224" s="17" t="e">
        <f t="shared" si="25"/>
        <v>#REF!</v>
      </c>
      <c r="AK224" s="17" t="e">
        <f t="shared" si="25"/>
        <v>#REF!</v>
      </c>
      <c r="AL224" s="17" t="e">
        <f t="shared" si="25"/>
        <v>#REF!</v>
      </c>
      <c r="AM224" s="17" t="e">
        <f t="shared" si="25"/>
        <v>#REF!</v>
      </c>
      <c r="AN224" s="17" t="e">
        <f>IF($V212="x",IF(AN213="","","x"),"")</f>
        <v>#REF!</v>
      </c>
      <c r="AO224" s="17" t="e">
        <f>IF($V212="x",IF(AO213="","","x"),"")</f>
        <v>#REF!</v>
      </c>
      <c r="AP224" s="17" t="e">
        <f>IF($V212="x",IF(AP213="","","x"),"")</f>
        <v>#REF!</v>
      </c>
    </row>
    <row r="225" spans="23:42" x14ac:dyDescent="0.25">
      <c r="W225" t="str">
        <f>W213</f>
        <v>39-42kg,</v>
      </c>
      <c r="X225" t="str">
        <f t="shared" ref="X225:AC225" si="26">X213</f>
        <v>46kg,</v>
      </c>
      <c r="Y225" t="str">
        <f t="shared" si="26"/>
        <v>50kg,</v>
      </c>
      <c r="Z225" t="str">
        <f t="shared" si="26"/>
        <v>54kg,</v>
      </c>
      <c r="AA225" t="str">
        <f t="shared" si="26"/>
        <v>58kg,</v>
      </c>
      <c r="AB225" t="str">
        <f t="shared" si="26"/>
        <v>63kg,</v>
      </c>
      <c r="AC225" t="str">
        <f t="shared" si="26"/>
        <v>69kg,</v>
      </c>
      <c r="AD225" t="str">
        <f>AD213</f>
        <v>76kg,</v>
      </c>
      <c r="AE225" t="str">
        <f t="shared" ref="AE225:AP225" si="27">AE213</f>
        <v>85kg,</v>
      </c>
      <c r="AF225" t="str">
        <f t="shared" si="27"/>
        <v>85-100kg</v>
      </c>
      <c r="AG225">
        <f t="shared" si="27"/>
        <v>0</v>
      </c>
      <c r="AH225">
        <f t="shared" si="27"/>
        <v>0</v>
      </c>
      <c r="AI225">
        <f t="shared" si="27"/>
        <v>0</v>
      </c>
      <c r="AJ225">
        <f t="shared" si="27"/>
        <v>0</v>
      </c>
      <c r="AK225">
        <f t="shared" si="27"/>
        <v>0</v>
      </c>
      <c r="AL225">
        <f t="shared" si="27"/>
        <v>0</v>
      </c>
      <c r="AM225">
        <f t="shared" si="27"/>
        <v>0</v>
      </c>
      <c r="AN225">
        <f t="shared" si="27"/>
        <v>0</v>
      </c>
      <c r="AO225">
        <f t="shared" si="27"/>
        <v>0</v>
      </c>
      <c r="AP225">
        <f t="shared" si="27"/>
        <v>0</v>
      </c>
    </row>
    <row r="226" spans="23:42" x14ac:dyDescent="0.25">
      <c r="W226" t="str">
        <f>W214</f>
        <v>39-42kg,</v>
      </c>
      <c r="X226" t="str">
        <f t="shared" ref="X226:AP226" si="28">X214</f>
        <v>42-46kg,</v>
      </c>
      <c r="Y226" t="str">
        <f t="shared" si="28"/>
        <v>46-50kg,</v>
      </c>
      <c r="Z226" t="str">
        <f t="shared" si="28"/>
        <v>50-54kg,</v>
      </c>
      <c r="AA226" t="str">
        <f t="shared" si="28"/>
        <v>54-58kg,</v>
      </c>
      <c r="AB226" t="str">
        <f t="shared" si="28"/>
        <v>58-63kg,</v>
      </c>
      <c r="AC226" t="str">
        <f t="shared" si="28"/>
        <v>63-69kg,</v>
      </c>
      <c r="AD226" t="str">
        <f t="shared" si="28"/>
        <v>69-76kg,</v>
      </c>
      <c r="AE226" t="str">
        <f t="shared" si="28"/>
        <v>76-85kg,</v>
      </c>
      <c r="AF226" t="str">
        <f t="shared" si="28"/>
        <v>85-100kg</v>
      </c>
      <c r="AG226">
        <f t="shared" si="28"/>
        <v>0</v>
      </c>
      <c r="AH226">
        <f t="shared" si="28"/>
        <v>0</v>
      </c>
      <c r="AI226">
        <f t="shared" si="28"/>
        <v>0</v>
      </c>
      <c r="AJ226">
        <f t="shared" si="28"/>
        <v>0</v>
      </c>
      <c r="AK226">
        <f t="shared" si="28"/>
        <v>0</v>
      </c>
      <c r="AL226">
        <f t="shared" si="28"/>
        <v>0</v>
      </c>
      <c r="AM226">
        <f t="shared" si="28"/>
        <v>0</v>
      </c>
      <c r="AN226">
        <f t="shared" si="28"/>
        <v>0</v>
      </c>
      <c r="AO226">
        <f t="shared" si="28"/>
        <v>0</v>
      </c>
      <c r="AP226">
        <f t="shared" si="28"/>
        <v>0</v>
      </c>
    </row>
    <row r="227" spans="23:42" x14ac:dyDescent="0.25">
      <c r="W227" t="e">
        <f>IF(W224="x",W225,"")</f>
        <v>#REF!</v>
      </c>
      <c r="X227" t="e">
        <f t="shared" ref="X227:AP227" si="29">IF(X224="x",IF(W224="x",X225,X226),"")</f>
        <v>#REF!</v>
      </c>
      <c r="Y227" t="e">
        <f t="shared" si="29"/>
        <v>#REF!</v>
      </c>
      <c r="Z227" t="e">
        <f t="shared" si="29"/>
        <v>#REF!</v>
      </c>
      <c r="AA227" t="e">
        <f t="shared" si="29"/>
        <v>#REF!</v>
      </c>
      <c r="AB227" t="e">
        <f t="shared" si="29"/>
        <v>#REF!</v>
      </c>
      <c r="AC227" t="e">
        <f t="shared" si="29"/>
        <v>#REF!</v>
      </c>
      <c r="AD227" t="e">
        <f t="shared" si="29"/>
        <v>#REF!</v>
      </c>
      <c r="AE227" t="e">
        <f t="shared" si="29"/>
        <v>#REF!</v>
      </c>
      <c r="AF227" t="e">
        <f t="shared" si="29"/>
        <v>#REF!</v>
      </c>
      <c r="AG227" t="e">
        <f t="shared" si="29"/>
        <v>#REF!</v>
      </c>
      <c r="AH227" t="e">
        <f t="shared" si="29"/>
        <v>#REF!</v>
      </c>
      <c r="AI227" t="e">
        <f t="shared" si="29"/>
        <v>#REF!</v>
      </c>
      <c r="AJ227" t="e">
        <f t="shared" si="29"/>
        <v>#REF!</v>
      </c>
      <c r="AK227" t="e">
        <f t="shared" si="29"/>
        <v>#REF!</v>
      </c>
      <c r="AL227" t="e">
        <f t="shared" si="29"/>
        <v>#REF!</v>
      </c>
      <c r="AM227" t="e">
        <f t="shared" si="29"/>
        <v>#REF!</v>
      </c>
      <c r="AN227" t="e">
        <f t="shared" si="29"/>
        <v>#REF!</v>
      </c>
      <c r="AO227" t="e">
        <f t="shared" si="29"/>
        <v>#REF!</v>
      </c>
      <c r="AP227" t="e">
        <f t="shared" si="29"/>
        <v>#REF!</v>
      </c>
    </row>
    <row r="228" spans="23:42" x14ac:dyDescent="0.25">
      <c r="W228" t="e">
        <f t="shared" ref="W228:AP228" si="30">IF(X224="x"," ","")</f>
        <v>#REF!</v>
      </c>
      <c r="X228" t="e">
        <f t="shared" si="30"/>
        <v>#REF!</v>
      </c>
      <c r="Y228" t="e">
        <f t="shared" si="30"/>
        <v>#REF!</v>
      </c>
      <c r="Z228" t="e">
        <f t="shared" si="30"/>
        <v>#REF!</v>
      </c>
      <c r="AA228" t="e">
        <f t="shared" si="30"/>
        <v>#REF!</v>
      </c>
      <c r="AB228" t="e">
        <f t="shared" si="30"/>
        <v>#REF!</v>
      </c>
      <c r="AC228" t="e">
        <f t="shared" si="30"/>
        <v>#REF!</v>
      </c>
      <c r="AD228" t="e">
        <f t="shared" si="30"/>
        <v>#REF!</v>
      </c>
      <c r="AE228" t="e">
        <f t="shared" si="30"/>
        <v>#REF!</v>
      </c>
      <c r="AF228" t="e">
        <f t="shared" si="30"/>
        <v>#REF!</v>
      </c>
      <c r="AG228" t="e">
        <f t="shared" si="30"/>
        <v>#REF!</v>
      </c>
      <c r="AH228" t="e">
        <f t="shared" si="30"/>
        <v>#REF!</v>
      </c>
      <c r="AI228" t="e">
        <f t="shared" si="30"/>
        <v>#REF!</v>
      </c>
      <c r="AJ228" t="e">
        <f t="shared" si="30"/>
        <v>#REF!</v>
      </c>
      <c r="AK228" t="e">
        <f t="shared" si="30"/>
        <v>#REF!</v>
      </c>
      <c r="AL228" t="e">
        <f t="shared" si="30"/>
        <v>#REF!</v>
      </c>
      <c r="AM228" t="e">
        <f t="shared" si="30"/>
        <v>#REF!</v>
      </c>
      <c r="AN228" t="e">
        <f t="shared" si="30"/>
        <v>#REF!</v>
      </c>
      <c r="AO228" t="e">
        <f t="shared" si="30"/>
        <v>#REF!</v>
      </c>
      <c r="AP228" t="str">
        <f t="shared" si="30"/>
        <v/>
      </c>
    </row>
    <row r="229" spans="23:42" x14ac:dyDescent="0.25">
      <c r="W229" t="e">
        <f>CONCATENATE(W227,W228,X227,X228,Y227)</f>
        <v>#REF!</v>
      </c>
      <c r="Z229" t="e">
        <f>CONCATENATE(AK228,AL227,AL228,AM227,AM228)</f>
        <v>#REF!</v>
      </c>
    </row>
    <row r="230" spans="23:42" x14ac:dyDescent="0.25">
      <c r="W230" t="e">
        <f>CONCATENATE(Y228,Z227,Z228,AA227,AA228)</f>
        <v>#REF!</v>
      </c>
      <c r="Z230" t="e">
        <f>CONCATENATE(AN227,AN228,AO227,AO228,AP227)</f>
        <v>#REF!</v>
      </c>
    </row>
    <row r="231" spans="23:42" x14ac:dyDescent="0.25">
      <c r="W231" t="e">
        <f>CONCATENATE(AB227,AB228,AC227,AC228,AD227)</f>
        <v>#REF!</v>
      </c>
    </row>
    <row r="232" spans="23:42" x14ac:dyDescent="0.25">
      <c r="W232" t="e">
        <f>CONCATENATE(AD228,AE227,AE228,AF227,AF228)</f>
        <v>#REF!</v>
      </c>
    </row>
    <row r="233" spans="23:42" x14ac:dyDescent="0.25">
      <c r="W233" t="e">
        <f>CONCATENATE(AG227,AG228,AH227,AH228,AI227)</f>
        <v>#REF!</v>
      </c>
    </row>
    <row r="234" spans="23:42" x14ac:dyDescent="0.25">
      <c r="W234" t="e">
        <f>CONCATENATE(AI228,AJ227,AJ228,AK227)</f>
        <v>#REF!</v>
      </c>
    </row>
    <row r="235" spans="23:42" x14ac:dyDescent="0.25">
      <c r="W235" t="e">
        <f>CONCATENATE(W229,W230,W231,W232,W233,W234,Z229,Z230)</f>
        <v>#REF!</v>
      </c>
    </row>
    <row r="237" spans="23:42" x14ac:dyDescent="0.25">
      <c r="W237" t="e">
        <f>IF(V212="x",W235,W223)</f>
        <v>#REF!</v>
      </c>
    </row>
    <row r="241" spans="22:42" x14ac:dyDescent="0.25">
      <c r="V241" s="7" t="str">
        <f>V211</f>
        <v>vše</v>
      </c>
      <c r="W241" s="17">
        <v>1</v>
      </c>
      <c r="X241" s="17">
        <v>2</v>
      </c>
      <c r="Y241" s="17">
        <v>3</v>
      </c>
      <c r="Z241" s="17">
        <v>4</v>
      </c>
      <c r="AA241" s="17">
        <v>5</v>
      </c>
      <c r="AB241" s="17">
        <v>6</v>
      </c>
      <c r="AC241" s="17">
        <v>7</v>
      </c>
      <c r="AD241" s="17">
        <v>8</v>
      </c>
      <c r="AE241" s="17">
        <v>9</v>
      </c>
      <c r="AF241" s="17">
        <v>10</v>
      </c>
      <c r="AG241" s="17">
        <v>11</v>
      </c>
      <c r="AH241" s="17">
        <v>12</v>
      </c>
      <c r="AI241" s="17">
        <v>13</v>
      </c>
      <c r="AJ241" s="17">
        <v>14</v>
      </c>
      <c r="AK241" s="17">
        <v>15</v>
      </c>
      <c r="AL241" s="17">
        <v>16</v>
      </c>
      <c r="AM241" s="17">
        <v>17</v>
      </c>
      <c r="AN241" s="17">
        <v>18</v>
      </c>
      <c r="AO241" s="17">
        <v>19</v>
      </c>
      <c r="AP241" s="17">
        <v>20</v>
      </c>
    </row>
    <row r="242" spans="22:42" x14ac:dyDescent="0.25">
      <c r="V242" s="17" t="e">
        <f>IF(#REF!="x","x",(IF(#REF!="x",IF(#REF!="x","x",""),"")))</f>
        <v>#REF!</v>
      </c>
      <c r="W242" s="17" t="e">
        <f>IF(#REF!="","","x")</f>
        <v>#REF!</v>
      </c>
      <c r="X242" s="17" t="e">
        <f>IF(#REF!="","","x")</f>
        <v>#REF!</v>
      </c>
      <c r="Y242" s="17" t="e">
        <f>IF(#REF!="","","x")</f>
        <v>#REF!</v>
      </c>
      <c r="Z242" s="17" t="e">
        <f>IF(#REF!="","","x")</f>
        <v>#REF!</v>
      </c>
      <c r="AA242" s="17" t="e">
        <f>IF(#REF!="","","x")</f>
        <v>#REF!</v>
      </c>
      <c r="AB242" s="17" t="e">
        <f>IF(#REF!="","","x")</f>
        <v>#REF!</v>
      </c>
      <c r="AC242" s="17" t="e">
        <f>IF(#REF!="","","x")</f>
        <v>#REF!</v>
      </c>
      <c r="AD242" s="17" t="e">
        <f>IF(#REF!="","","x")</f>
        <v>#REF!</v>
      </c>
      <c r="AE242" s="17" t="e">
        <f>IF(#REF!="","","x")</f>
        <v>#REF!</v>
      </c>
      <c r="AF242" s="17" t="e">
        <f>IF(#REF!="","","x")</f>
        <v>#REF!</v>
      </c>
      <c r="AG242" s="17" t="e">
        <f>IF(#REF!="","","x")</f>
        <v>#REF!</v>
      </c>
      <c r="AH242" s="17" t="e">
        <f>IF(#REF!="","","x")</f>
        <v>#REF!</v>
      </c>
      <c r="AI242" s="17" t="e">
        <f>IF(#REF!="","","x")</f>
        <v>#REF!</v>
      </c>
      <c r="AJ242" s="17" t="e">
        <f>IF(#REF!="","","x")</f>
        <v>#REF!</v>
      </c>
      <c r="AK242" s="17" t="e">
        <f>IF(#REF!="","","x")</f>
        <v>#REF!</v>
      </c>
      <c r="AL242" s="17" t="e">
        <f>IF(#REF!="","","x")</f>
        <v>#REF!</v>
      </c>
      <c r="AM242" s="17" t="e">
        <f>IF(#REF!="","","x")</f>
        <v>#REF!</v>
      </c>
      <c r="AN242" s="17" t="e">
        <f>IF(#REF!="","","x")</f>
        <v>#REF!</v>
      </c>
      <c r="AO242" s="17" t="e">
        <f>IF(#REF!="","","x")</f>
        <v>#REF!</v>
      </c>
      <c r="AP242" s="17" t="e">
        <f>IF(#REF!="","","x")</f>
        <v>#REF!</v>
      </c>
    </row>
    <row r="243" spans="22:42" x14ac:dyDescent="0.25">
      <c r="V243" t="str">
        <f>$D$21</f>
        <v xml:space="preserve">žáci, </v>
      </c>
      <c r="W243" t="s">
        <v>142</v>
      </c>
      <c r="X243" t="s">
        <v>143</v>
      </c>
      <c r="Y243" t="s">
        <v>144</v>
      </c>
      <c r="Z243" t="s">
        <v>145</v>
      </c>
      <c r="AA243" t="s">
        <v>146</v>
      </c>
      <c r="AB243" t="s">
        <v>123</v>
      </c>
      <c r="AC243" t="s">
        <v>147</v>
      </c>
      <c r="AD243" t="s">
        <v>111</v>
      </c>
      <c r="AE243" t="s">
        <v>148</v>
      </c>
      <c r="AF243" s="24" t="s">
        <v>371</v>
      </c>
      <c r="AG243" s="24" t="s">
        <v>372</v>
      </c>
      <c r="AH243" s="24" t="s">
        <v>373</v>
      </c>
    </row>
    <row r="244" spans="22:42" x14ac:dyDescent="0.25">
      <c r="W244" t="s">
        <v>142</v>
      </c>
      <c r="X244" t="s">
        <v>149</v>
      </c>
      <c r="Y244" t="s">
        <v>150</v>
      </c>
      <c r="Z244" t="s">
        <v>151</v>
      </c>
      <c r="AA244" t="s">
        <v>152</v>
      </c>
      <c r="AB244" t="s">
        <v>153</v>
      </c>
      <c r="AC244" t="s">
        <v>154</v>
      </c>
      <c r="AD244" t="s">
        <v>155</v>
      </c>
      <c r="AE244" t="s">
        <v>156</v>
      </c>
      <c r="AF244" t="s">
        <v>370</v>
      </c>
      <c r="AG244" t="s">
        <v>374</v>
      </c>
      <c r="AH244" s="24" t="s">
        <v>373</v>
      </c>
    </row>
    <row r="245" spans="22:42" x14ac:dyDescent="0.25">
      <c r="W245" t="e">
        <f>IF(W242="x",W243,"")</f>
        <v>#REF!</v>
      </c>
      <c r="X245" t="e">
        <f t="shared" ref="X245:AP245" si="31">IF(X242="x",IF(W242="x",X243,X244),"")</f>
        <v>#REF!</v>
      </c>
      <c r="Y245" t="e">
        <f t="shared" si="31"/>
        <v>#REF!</v>
      </c>
      <c r="Z245" t="e">
        <f t="shared" si="31"/>
        <v>#REF!</v>
      </c>
      <c r="AA245" t="e">
        <f t="shared" si="31"/>
        <v>#REF!</v>
      </c>
      <c r="AB245" t="e">
        <f t="shared" si="31"/>
        <v>#REF!</v>
      </c>
      <c r="AC245" t="e">
        <f t="shared" si="31"/>
        <v>#REF!</v>
      </c>
      <c r="AD245" t="e">
        <f t="shared" si="31"/>
        <v>#REF!</v>
      </c>
      <c r="AE245" t="e">
        <f t="shared" si="31"/>
        <v>#REF!</v>
      </c>
      <c r="AF245" t="e">
        <f t="shared" si="31"/>
        <v>#REF!</v>
      </c>
      <c r="AG245" t="e">
        <f t="shared" si="31"/>
        <v>#REF!</v>
      </c>
      <c r="AH245" t="e">
        <f t="shared" si="31"/>
        <v>#REF!</v>
      </c>
      <c r="AI245" t="e">
        <f t="shared" si="31"/>
        <v>#REF!</v>
      </c>
      <c r="AJ245" t="e">
        <f t="shared" si="31"/>
        <v>#REF!</v>
      </c>
      <c r="AK245" t="e">
        <f t="shared" si="31"/>
        <v>#REF!</v>
      </c>
      <c r="AL245" t="e">
        <f t="shared" si="31"/>
        <v>#REF!</v>
      </c>
      <c r="AM245" t="e">
        <f t="shared" si="31"/>
        <v>#REF!</v>
      </c>
      <c r="AN245" t="e">
        <f t="shared" si="31"/>
        <v>#REF!</v>
      </c>
      <c r="AO245" t="e">
        <f t="shared" si="31"/>
        <v>#REF!</v>
      </c>
      <c r="AP245" t="e">
        <f t="shared" si="31"/>
        <v>#REF!</v>
      </c>
    </row>
    <row r="246" spans="22:42" x14ac:dyDescent="0.25">
      <c r="W246" t="e">
        <f t="shared" ref="W246:AP246" si="32">IF(X242="x"," ","")</f>
        <v>#REF!</v>
      </c>
      <c r="X246" t="e">
        <f t="shared" si="32"/>
        <v>#REF!</v>
      </c>
      <c r="Y246" t="e">
        <f t="shared" si="32"/>
        <v>#REF!</v>
      </c>
      <c r="Z246" t="e">
        <f t="shared" si="32"/>
        <v>#REF!</v>
      </c>
      <c r="AA246" t="e">
        <f t="shared" si="32"/>
        <v>#REF!</v>
      </c>
      <c r="AB246" t="e">
        <f t="shared" si="32"/>
        <v>#REF!</v>
      </c>
      <c r="AC246" t="e">
        <f t="shared" si="32"/>
        <v>#REF!</v>
      </c>
      <c r="AD246" t="e">
        <f t="shared" si="32"/>
        <v>#REF!</v>
      </c>
      <c r="AE246" t="e">
        <f t="shared" si="32"/>
        <v>#REF!</v>
      </c>
      <c r="AF246" t="e">
        <f t="shared" si="32"/>
        <v>#REF!</v>
      </c>
      <c r="AG246" t="e">
        <f t="shared" si="32"/>
        <v>#REF!</v>
      </c>
      <c r="AH246" t="e">
        <f t="shared" si="32"/>
        <v>#REF!</v>
      </c>
      <c r="AI246" t="e">
        <f t="shared" si="32"/>
        <v>#REF!</v>
      </c>
      <c r="AJ246" t="e">
        <f t="shared" si="32"/>
        <v>#REF!</v>
      </c>
      <c r="AK246" t="e">
        <f t="shared" si="32"/>
        <v>#REF!</v>
      </c>
      <c r="AL246" t="e">
        <f t="shared" si="32"/>
        <v>#REF!</v>
      </c>
      <c r="AM246" t="e">
        <f t="shared" si="32"/>
        <v>#REF!</v>
      </c>
      <c r="AN246" t="e">
        <f t="shared" si="32"/>
        <v>#REF!</v>
      </c>
      <c r="AO246" t="e">
        <f t="shared" si="32"/>
        <v>#REF!</v>
      </c>
      <c r="AP246" t="str">
        <f t="shared" si="32"/>
        <v/>
      </c>
    </row>
    <row r="247" spans="22:42" x14ac:dyDescent="0.25">
      <c r="W247" t="e">
        <f>CONCATENATE(W245,W246,X245,X246,Y245)</f>
        <v>#REF!</v>
      </c>
      <c r="Z247" t="e">
        <f>CONCATENATE(AK246,AL245,AL246,AM245,AM246)</f>
        <v>#REF!</v>
      </c>
    </row>
    <row r="248" spans="22:42" x14ac:dyDescent="0.25">
      <c r="W248" t="e">
        <f>CONCATENATE(Y246,Z245,Z246,AA245,AA246)</f>
        <v>#REF!</v>
      </c>
      <c r="Z248" t="e">
        <f>CONCATENATE(AN245,AN246,AO245,AO246,AP245)</f>
        <v>#REF!</v>
      </c>
    </row>
    <row r="249" spans="22:42" x14ac:dyDescent="0.25">
      <c r="W249" t="e">
        <f>CONCATENATE(AB245,AB246,AC245,AC246,AD245)</f>
        <v>#REF!</v>
      </c>
    </row>
    <row r="250" spans="22:42" x14ac:dyDescent="0.25">
      <c r="W250" t="e">
        <f>CONCATENATE(AD246,AE245,AE246,AF245,AF246)</f>
        <v>#REF!</v>
      </c>
    </row>
    <row r="251" spans="22:42" x14ac:dyDescent="0.25">
      <c r="W251" t="e">
        <f>CONCATENATE(AG245,AG246,AH245,AH246,AI245)</f>
        <v>#REF!</v>
      </c>
    </row>
    <row r="252" spans="22:42" x14ac:dyDescent="0.25">
      <c r="W252" t="e">
        <f>CONCATENATE(AI246,AJ245,AJ246,AK245)</f>
        <v>#REF!</v>
      </c>
    </row>
    <row r="253" spans="22:42" x14ac:dyDescent="0.25">
      <c r="W253" t="e">
        <f>CONCATENATE(W247,W248,W249,W250,W251,W252,Z247,Z248)</f>
        <v>#REF!</v>
      </c>
    </row>
    <row r="254" spans="22:42" x14ac:dyDescent="0.25">
      <c r="W254" s="17" t="e">
        <f t="shared" ref="W254:AM254" si="33">IF($V242="x",IF(W243="","","x"),"")</f>
        <v>#REF!</v>
      </c>
      <c r="X254" s="17" t="e">
        <f t="shared" si="33"/>
        <v>#REF!</v>
      </c>
      <c r="Y254" s="17" t="e">
        <f t="shared" si="33"/>
        <v>#REF!</v>
      </c>
      <c r="Z254" s="17" t="e">
        <f t="shared" si="33"/>
        <v>#REF!</v>
      </c>
      <c r="AA254" s="17" t="e">
        <f t="shared" si="33"/>
        <v>#REF!</v>
      </c>
      <c r="AB254" s="17" t="e">
        <f t="shared" si="33"/>
        <v>#REF!</v>
      </c>
      <c r="AC254" s="17" t="e">
        <f t="shared" si="33"/>
        <v>#REF!</v>
      </c>
      <c r="AD254" s="17" t="e">
        <f t="shared" si="33"/>
        <v>#REF!</v>
      </c>
      <c r="AE254" s="17" t="e">
        <f t="shared" si="33"/>
        <v>#REF!</v>
      </c>
      <c r="AF254" s="17" t="e">
        <f t="shared" si="33"/>
        <v>#REF!</v>
      </c>
      <c r="AG254" s="17" t="e">
        <f t="shared" si="33"/>
        <v>#REF!</v>
      </c>
      <c r="AH254" s="17" t="e">
        <f t="shared" si="33"/>
        <v>#REF!</v>
      </c>
      <c r="AI254" s="17" t="e">
        <f t="shared" si="33"/>
        <v>#REF!</v>
      </c>
      <c r="AJ254" s="17" t="e">
        <f t="shared" si="33"/>
        <v>#REF!</v>
      </c>
      <c r="AK254" s="17" t="e">
        <f t="shared" si="33"/>
        <v>#REF!</v>
      </c>
      <c r="AL254" s="17" t="e">
        <f t="shared" si="33"/>
        <v>#REF!</v>
      </c>
      <c r="AM254" s="17" t="e">
        <f t="shared" si="33"/>
        <v>#REF!</v>
      </c>
      <c r="AN254" s="17" t="e">
        <f>IF($V242="x",IF(AN243="","","x"),"")</f>
        <v>#REF!</v>
      </c>
      <c r="AO254" s="17" t="e">
        <f>IF($V242="x",IF(AO243="","","x"),"")</f>
        <v>#REF!</v>
      </c>
      <c r="AP254" s="17" t="e">
        <f>IF($V242="x",IF(AP243="","","x"),"")</f>
        <v>#REF!</v>
      </c>
    </row>
    <row r="255" spans="22:42" x14ac:dyDescent="0.25">
      <c r="W255" t="str">
        <f>W243</f>
        <v>29-32kg,</v>
      </c>
      <c r="X255" t="str">
        <f t="shared" ref="X255:AC255" si="34">X243</f>
        <v>35kg,</v>
      </c>
      <c r="Y255" t="str">
        <f t="shared" si="34"/>
        <v>38kg,</v>
      </c>
      <c r="Z255" t="str">
        <f t="shared" si="34"/>
        <v>42kg,</v>
      </c>
      <c r="AA255" t="str">
        <f t="shared" si="34"/>
        <v>47kg,</v>
      </c>
      <c r="AB255" t="str">
        <f t="shared" si="34"/>
        <v>53kg,</v>
      </c>
      <c r="AC255" t="str">
        <f t="shared" si="34"/>
        <v>59kg,</v>
      </c>
      <c r="AD255" t="str">
        <f>AD243</f>
        <v>66kg,</v>
      </c>
      <c r="AE255" t="str">
        <f t="shared" ref="AE255:AP255" si="35">AE243</f>
        <v>73kg,</v>
      </c>
      <c r="AF255" t="str">
        <f t="shared" si="35"/>
        <v>80kg,</v>
      </c>
      <c r="AG255" t="str">
        <f t="shared" si="35"/>
        <v>90kg,</v>
      </c>
      <c r="AH255" t="str">
        <f t="shared" si="35"/>
        <v>90-100kg</v>
      </c>
      <c r="AI255">
        <f t="shared" si="35"/>
        <v>0</v>
      </c>
      <c r="AJ255">
        <f t="shared" si="35"/>
        <v>0</v>
      </c>
      <c r="AK255">
        <f t="shared" si="35"/>
        <v>0</v>
      </c>
      <c r="AL255">
        <f t="shared" si="35"/>
        <v>0</v>
      </c>
      <c r="AM255">
        <f t="shared" si="35"/>
        <v>0</v>
      </c>
      <c r="AN255">
        <f t="shared" si="35"/>
        <v>0</v>
      </c>
      <c r="AO255">
        <f t="shared" si="35"/>
        <v>0</v>
      </c>
      <c r="AP255">
        <f t="shared" si="35"/>
        <v>0</v>
      </c>
    </row>
    <row r="256" spans="22:42" x14ac:dyDescent="0.25">
      <c r="W256" t="str">
        <f>W244</f>
        <v>29-32kg,</v>
      </c>
      <c r="X256" t="str">
        <f t="shared" ref="X256:AP256" si="36">X244</f>
        <v>32-35kg,</v>
      </c>
      <c r="Y256" t="str">
        <f t="shared" si="36"/>
        <v>35-38kg,</v>
      </c>
      <c r="Z256" t="str">
        <f t="shared" si="36"/>
        <v>38-42kg,</v>
      </c>
      <c r="AA256" t="str">
        <f t="shared" si="36"/>
        <v>42-47kg,</v>
      </c>
      <c r="AB256" t="str">
        <f t="shared" si="36"/>
        <v>47-53kg,</v>
      </c>
      <c r="AC256" t="str">
        <f t="shared" si="36"/>
        <v>53-59kg,</v>
      </c>
      <c r="AD256" t="str">
        <f t="shared" si="36"/>
        <v xml:space="preserve">59-66kg, </v>
      </c>
      <c r="AE256" t="str">
        <f t="shared" si="36"/>
        <v>66-73kg,</v>
      </c>
      <c r="AF256" t="str">
        <f t="shared" si="36"/>
        <v>73-80kg,</v>
      </c>
      <c r="AG256" t="str">
        <f t="shared" si="36"/>
        <v>80-90kg,</v>
      </c>
      <c r="AH256" t="str">
        <f t="shared" si="36"/>
        <v>90-100kg</v>
      </c>
      <c r="AI256">
        <f t="shared" si="36"/>
        <v>0</v>
      </c>
      <c r="AJ256">
        <f t="shared" si="36"/>
        <v>0</v>
      </c>
      <c r="AK256">
        <f t="shared" si="36"/>
        <v>0</v>
      </c>
      <c r="AL256">
        <f t="shared" si="36"/>
        <v>0</v>
      </c>
      <c r="AM256">
        <f t="shared" si="36"/>
        <v>0</v>
      </c>
      <c r="AN256">
        <f t="shared" si="36"/>
        <v>0</v>
      </c>
      <c r="AO256">
        <f t="shared" si="36"/>
        <v>0</v>
      </c>
      <c r="AP256">
        <f t="shared" si="36"/>
        <v>0</v>
      </c>
    </row>
    <row r="257" spans="22:42" x14ac:dyDescent="0.25">
      <c r="W257" t="e">
        <f>IF(W254="x",W255,"")</f>
        <v>#REF!</v>
      </c>
      <c r="X257" t="e">
        <f t="shared" ref="X257:AP257" si="37">IF(X254="x",IF(W254="x",X255,X256),"")</f>
        <v>#REF!</v>
      </c>
      <c r="Y257" t="e">
        <f t="shared" si="37"/>
        <v>#REF!</v>
      </c>
      <c r="Z257" t="e">
        <f t="shared" si="37"/>
        <v>#REF!</v>
      </c>
      <c r="AA257" t="e">
        <f t="shared" si="37"/>
        <v>#REF!</v>
      </c>
      <c r="AB257" t="e">
        <f t="shared" si="37"/>
        <v>#REF!</v>
      </c>
      <c r="AC257" t="e">
        <f t="shared" si="37"/>
        <v>#REF!</v>
      </c>
      <c r="AD257" t="e">
        <f t="shared" si="37"/>
        <v>#REF!</v>
      </c>
      <c r="AE257" t="e">
        <f t="shared" si="37"/>
        <v>#REF!</v>
      </c>
      <c r="AF257" t="e">
        <f t="shared" si="37"/>
        <v>#REF!</v>
      </c>
      <c r="AG257" t="e">
        <f t="shared" si="37"/>
        <v>#REF!</v>
      </c>
      <c r="AH257" t="e">
        <f t="shared" si="37"/>
        <v>#REF!</v>
      </c>
      <c r="AI257" t="e">
        <f t="shared" si="37"/>
        <v>#REF!</v>
      </c>
      <c r="AJ257" t="e">
        <f t="shared" si="37"/>
        <v>#REF!</v>
      </c>
      <c r="AK257" t="e">
        <f t="shared" si="37"/>
        <v>#REF!</v>
      </c>
      <c r="AL257" t="e">
        <f t="shared" si="37"/>
        <v>#REF!</v>
      </c>
      <c r="AM257" t="e">
        <f t="shared" si="37"/>
        <v>#REF!</v>
      </c>
      <c r="AN257" t="e">
        <f t="shared" si="37"/>
        <v>#REF!</v>
      </c>
      <c r="AO257" t="e">
        <f t="shared" si="37"/>
        <v>#REF!</v>
      </c>
      <c r="AP257" t="e">
        <f t="shared" si="37"/>
        <v>#REF!</v>
      </c>
    </row>
    <row r="258" spans="22:42" x14ac:dyDescent="0.25">
      <c r="W258" t="e">
        <f t="shared" ref="W258:AP258" si="38">IF(X254="x"," ","")</f>
        <v>#REF!</v>
      </c>
      <c r="X258" t="e">
        <f t="shared" si="38"/>
        <v>#REF!</v>
      </c>
      <c r="Y258" t="e">
        <f t="shared" si="38"/>
        <v>#REF!</v>
      </c>
      <c r="Z258" t="e">
        <f t="shared" si="38"/>
        <v>#REF!</v>
      </c>
      <c r="AA258" t="e">
        <f t="shared" si="38"/>
        <v>#REF!</v>
      </c>
      <c r="AB258" t="e">
        <f t="shared" si="38"/>
        <v>#REF!</v>
      </c>
      <c r="AC258" t="e">
        <f t="shared" si="38"/>
        <v>#REF!</v>
      </c>
      <c r="AD258" t="e">
        <f t="shared" si="38"/>
        <v>#REF!</v>
      </c>
      <c r="AE258" t="e">
        <f t="shared" si="38"/>
        <v>#REF!</v>
      </c>
      <c r="AF258" t="e">
        <f t="shared" si="38"/>
        <v>#REF!</v>
      </c>
      <c r="AG258" t="e">
        <f t="shared" si="38"/>
        <v>#REF!</v>
      </c>
      <c r="AH258" t="e">
        <f t="shared" si="38"/>
        <v>#REF!</v>
      </c>
      <c r="AI258" t="e">
        <f t="shared" si="38"/>
        <v>#REF!</v>
      </c>
      <c r="AJ258" t="e">
        <f t="shared" si="38"/>
        <v>#REF!</v>
      </c>
      <c r="AK258" t="e">
        <f t="shared" si="38"/>
        <v>#REF!</v>
      </c>
      <c r="AL258" t="e">
        <f t="shared" si="38"/>
        <v>#REF!</v>
      </c>
      <c r="AM258" t="e">
        <f t="shared" si="38"/>
        <v>#REF!</v>
      </c>
      <c r="AN258" t="e">
        <f t="shared" si="38"/>
        <v>#REF!</v>
      </c>
      <c r="AO258" t="e">
        <f t="shared" si="38"/>
        <v>#REF!</v>
      </c>
      <c r="AP258" t="str">
        <f t="shared" si="38"/>
        <v/>
      </c>
    </row>
    <row r="259" spans="22:42" x14ac:dyDescent="0.25">
      <c r="W259" t="e">
        <f>CONCATENATE(W257,W258,X257,X258,Y257)</f>
        <v>#REF!</v>
      </c>
      <c r="Z259" t="e">
        <f>CONCATENATE(AK258,AL257,AL258,AM257,AM258)</f>
        <v>#REF!</v>
      </c>
    </row>
    <row r="260" spans="22:42" x14ac:dyDescent="0.25">
      <c r="W260" t="e">
        <f>CONCATENATE(Y258,Z257,Z258,AA257,AA258)</f>
        <v>#REF!</v>
      </c>
      <c r="Z260" t="e">
        <f>CONCATENATE(AN257,AN258,AO257,AO258,AP257)</f>
        <v>#REF!</v>
      </c>
    </row>
    <row r="261" spans="22:42" x14ac:dyDescent="0.25">
      <c r="W261" t="e">
        <f>CONCATENATE(AB257,AB258,AC257,AC258,AD257)</f>
        <v>#REF!</v>
      </c>
    </row>
    <row r="262" spans="22:42" x14ac:dyDescent="0.25">
      <c r="W262" t="e">
        <f>CONCATENATE(AD258,AE257,AE258,AF257,AF258)</f>
        <v>#REF!</v>
      </c>
    </row>
    <row r="263" spans="22:42" x14ac:dyDescent="0.25">
      <c r="W263" t="e">
        <f>CONCATENATE(AG257,AG258,AH257,AH258,AI257)</f>
        <v>#REF!</v>
      </c>
    </row>
    <row r="264" spans="22:42" x14ac:dyDescent="0.25">
      <c r="W264" t="e">
        <f>CONCATENATE(AI258,AJ257,AJ258,AK257)</f>
        <v>#REF!</v>
      </c>
    </row>
    <row r="265" spans="22:42" x14ac:dyDescent="0.25">
      <c r="W265" t="e">
        <f>CONCATENATE(W259,W260,W261,W262,W263,W264,Z259,Z260)</f>
        <v>#REF!</v>
      </c>
    </row>
    <row r="267" spans="22:42" x14ac:dyDescent="0.25">
      <c r="W267" t="e">
        <f>IF(V242="x",W265,W253)</f>
        <v>#REF!</v>
      </c>
    </row>
    <row r="271" spans="22:42" x14ac:dyDescent="0.25">
      <c r="V271" s="7" t="str">
        <f>V241</f>
        <v>vše</v>
      </c>
      <c r="W271" s="17">
        <v>1</v>
      </c>
      <c r="X271" s="17">
        <v>2</v>
      </c>
      <c r="Y271" s="17">
        <v>3</v>
      </c>
      <c r="Z271" s="17">
        <v>4</v>
      </c>
      <c r="AA271" s="17">
        <v>5</v>
      </c>
      <c r="AB271" s="17">
        <v>6</v>
      </c>
      <c r="AC271" s="17">
        <v>7</v>
      </c>
      <c r="AD271" s="17">
        <v>8</v>
      </c>
      <c r="AE271" s="17">
        <v>9</v>
      </c>
      <c r="AF271" s="17">
        <v>10</v>
      </c>
      <c r="AG271" s="17">
        <v>11</v>
      </c>
      <c r="AH271" s="17">
        <v>12</v>
      </c>
      <c r="AI271" s="17">
        <v>13</v>
      </c>
      <c r="AJ271" s="17">
        <v>14</v>
      </c>
      <c r="AK271" s="17">
        <v>15</v>
      </c>
      <c r="AL271" s="17">
        <v>16</v>
      </c>
      <c r="AM271" s="17">
        <v>17</v>
      </c>
      <c r="AN271" s="17">
        <v>18</v>
      </c>
      <c r="AO271" s="17">
        <v>19</v>
      </c>
      <c r="AP271" s="17">
        <v>20</v>
      </c>
    </row>
    <row r="272" spans="22:42" x14ac:dyDescent="0.25">
      <c r="V272" s="17" t="e">
        <f>IF(#REF!="x","x",(IF(#REF!="x",IF(#REF!="x","x",""),"")))</f>
        <v>#REF!</v>
      </c>
      <c r="W272" s="17" t="e">
        <f>IF(#REF!="","","x")</f>
        <v>#REF!</v>
      </c>
      <c r="X272" s="17" t="e">
        <f>IF(#REF!="","","x")</f>
        <v>#REF!</v>
      </c>
      <c r="Y272" s="17" t="e">
        <f>IF(#REF!="","","x")</f>
        <v>#REF!</v>
      </c>
      <c r="Z272" s="17" t="e">
        <f>IF(#REF!="","","x")</f>
        <v>#REF!</v>
      </c>
      <c r="AA272" s="17" t="e">
        <f>IF(#REF!="","","x")</f>
        <v>#REF!</v>
      </c>
      <c r="AB272" s="17" t="e">
        <f>IF(#REF!="","","x")</f>
        <v>#REF!</v>
      </c>
      <c r="AC272" s="17" t="e">
        <f>IF(#REF!="","","x")</f>
        <v>#REF!</v>
      </c>
      <c r="AD272" s="17" t="e">
        <f>IF(#REF!="","","x")</f>
        <v>#REF!</v>
      </c>
      <c r="AE272" s="17" t="e">
        <f>IF(#REF!="","","x")</f>
        <v>#REF!</v>
      </c>
      <c r="AF272" s="17" t="e">
        <f>IF(#REF!="","","x")</f>
        <v>#REF!</v>
      </c>
      <c r="AG272" s="17" t="e">
        <f>IF(#REF!="","","x")</f>
        <v>#REF!</v>
      </c>
      <c r="AH272" s="17" t="e">
        <f>IF(#REF!="","","x")</f>
        <v>#REF!</v>
      </c>
      <c r="AI272" s="17" t="e">
        <f>IF(#REF!="","","x")</f>
        <v>#REF!</v>
      </c>
      <c r="AJ272" s="17" t="e">
        <f>IF(#REF!="","","x")</f>
        <v>#REF!</v>
      </c>
      <c r="AK272" s="17" t="e">
        <f>IF(#REF!="","","x")</f>
        <v>#REF!</v>
      </c>
      <c r="AL272" s="17" t="e">
        <f>IF(#REF!="","","x")</f>
        <v>#REF!</v>
      </c>
      <c r="AM272" s="17" t="e">
        <f>IF(#REF!="","","x")</f>
        <v>#REF!</v>
      </c>
      <c r="AN272" s="17" t="e">
        <f>IF(#REF!="","","x")</f>
        <v>#REF!</v>
      </c>
      <c r="AO272" s="17" t="e">
        <f>IF(#REF!="","","x")</f>
        <v>#REF!</v>
      </c>
      <c r="AP272" s="17" t="e">
        <f>IF(#REF!="","","x")</f>
        <v>#REF!</v>
      </c>
    </row>
    <row r="273" spans="22:42" x14ac:dyDescent="0.25">
      <c r="V273" t="str">
        <f>$D$22</f>
        <v xml:space="preserve">mladší žáci, </v>
      </c>
      <c r="W273" t="s">
        <v>157</v>
      </c>
      <c r="X273" t="s">
        <v>158</v>
      </c>
      <c r="Y273" t="s">
        <v>159</v>
      </c>
      <c r="Z273" t="s">
        <v>160</v>
      </c>
      <c r="AA273" t="s">
        <v>143</v>
      </c>
      <c r="AB273" t="s">
        <v>161</v>
      </c>
      <c r="AC273" t="s">
        <v>162</v>
      </c>
      <c r="AD273" t="s">
        <v>163</v>
      </c>
      <c r="AE273" t="s">
        <v>164</v>
      </c>
      <c r="AF273" t="s">
        <v>122</v>
      </c>
      <c r="AG273" t="s">
        <v>126</v>
      </c>
      <c r="AH273" t="s">
        <v>110</v>
      </c>
      <c r="AI273" t="s">
        <v>129</v>
      </c>
      <c r="AJ273" t="s">
        <v>250</v>
      </c>
      <c r="AK273" t="s">
        <v>260</v>
      </c>
    </row>
    <row r="274" spans="22:42" x14ac:dyDescent="0.25">
      <c r="W274" t="s">
        <v>157</v>
      </c>
      <c r="X274" t="s">
        <v>165</v>
      </c>
      <c r="Y274" t="s">
        <v>166</v>
      </c>
      <c r="Z274" t="s">
        <v>167</v>
      </c>
      <c r="AA274" t="s">
        <v>168</v>
      </c>
      <c r="AB274" t="s">
        <v>169</v>
      </c>
      <c r="AC274" t="s">
        <v>170</v>
      </c>
      <c r="AD274" t="s">
        <v>171</v>
      </c>
      <c r="AE274" t="s">
        <v>172</v>
      </c>
      <c r="AF274" t="s">
        <v>173</v>
      </c>
      <c r="AG274" t="s">
        <v>178</v>
      </c>
      <c r="AH274" t="s">
        <v>179</v>
      </c>
      <c r="AI274" t="s">
        <v>252</v>
      </c>
      <c r="AJ274" t="s">
        <v>251</v>
      </c>
      <c r="AK274" t="s">
        <v>260</v>
      </c>
    </row>
    <row r="275" spans="22:42" x14ac:dyDescent="0.25">
      <c r="W275" t="e">
        <f>IF(W272="x",W273,"")</f>
        <v>#REF!</v>
      </c>
      <c r="X275" t="e">
        <f t="shared" ref="X275:AP275" si="39">IF(X272="x",IF(W272="x",X273,X274),"")</f>
        <v>#REF!</v>
      </c>
      <c r="Y275" t="e">
        <f t="shared" si="39"/>
        <v>#REF!</v>
      </c>
      <c r="Z275" t="e">
        <f t="shared" si="39"/>
        <v>#REF!</v>
      </c>
      <c r="AA275" t="e">
        <f t="shared" si="39"/>
        <v>#REF!</v>
      </c>
      <c r="AB275" t="e">
        <f t="shared" si="39"/>
        <v>#REF!</v>
      </c>
      <c r="AC275" t="e">
        <f t="shared" si="39"/>
        <v>#REF!</v>
      </c>
      <c r="AD275" t="e">
        <f t="shared" si="39"/>
        <v>#REF!</v>
      </c>
      <c r="AE275" t="e">
        <f t="shared" si="39"/>
        <v>#REF!</v>
      </c>
      <c r="AF275" t="e">
        <f t="shared" si="39"/>
        <v>#REF!</v>
      </c>
      <c r="AG275" t="e">
        <f t="shared" si="39"/>
        <v>#REF!</v>
      </c>
      <c r="AH275" t="e">
        <f t="shared" si="39"/>
        <v>#REF!</v>
      </c>
      <c r="AI275" t="e">
        <f t="shared" si="39"/>
        <v>#REF!</v>
      </c>
      <c r="AJ275" t="e">
        <f t="shared" si="39"/>
        <v>#REF!</v>
      </c>
      <c r="AK275" t="e">
        <f t="shared" si="39"/>
        <v>#REF!</v>
      </c>
      <c r="AL275" t="e">
        <f t="shared" si="39"/>
        <v>#REF!</v>
      </c>
      <c r="AM275" t="e">
        <f t="shared" si="39"/>
        <v>#REF!</v>
      </c>
      <c r="AN275" t="e">
        <f t="shared" si="39"/>
        <v>#REF!</v>
      </c>
      <c r="AO275" t="e">
        <f t="shared" si="39"/>
        <v>#REF!</v>
      </c>
      <c r="AP275" t="e">
        <f t="shared" si="39"/>
        <v>#REF!</v>
      </c>
    </row>
    <row r="276" spans="22:42" x14ac:dyDescent="0.25">
      <c r="W276" t="e">
        <f>IF(X272="x"," ","")</f>
        <v>#REF!</v>
      </c>
      <c r="X276" t="e">
        <f>IF(Y272="x","","")</f>
        <v>#REF!</v>
      </c>
      <c r="Y276" t="e">
        <f t="shared" ref="Y276:AP276" si="40">IF(Z272="x"," ","")</f>
        <v>#REF!</v>
      </c>
      <c r="Z276" t="e">
        <f t="shared" si="40"/>
        <v>#REF!</v>
      </c>
      <c r="AA276" t="e">
        <f t="shared" si="40"/>
        <v>#REF!</v>
      </c>
      <c r="AB276" t="e">
        <f t="shared" si="40"/>
        <v>#REF!</v>
      </c>
      <c r="AC276" t="e">
        <f t="shared" si="40"/>
        <v>#REF!</v>
      </c>
      <c r="AD276" t="e">
        <f t="shared" si="40"/>
        <v>#REF!</v>
      </c>
      <c r="AE276" t="e">
        <f t="shared" si="40"/>
        <v>#REF!</v>
      </c>
      <c r="AF276" t="e">
        <f t="shared" si="40"/>
        <v>#REF!</v>
      </c>
      <c r="AG276" t="e">
        <f t="shared" si="40"/>
        <v>#REF!</v>
      </c>
      <c r="AH276" t="e">
        <f t="shared" si="40"/>
        <v>#REF!</v>
      </c>
      <c r="AI276" t="e">
        <f t="shared" si="40"/>
        <v>#REF!</v>
      </c>
      <c r="AJ276" t="e">
        <f t="shared" si="40"/>
        <v>#REF!</v>
      </c>
      <c r="AK276" t="e">
        <f t="shared" si="40"/>
        <v>#REF!</v>
      </c>
      <c r="AL276" t="e">
        <f t="shared" si="40"/>
        <v>#REF!</v>
      </c>
      <c r="AM276" t="e">
        <f t="shared" si="40"/>
        <v>#REF!</v>
      </c>
      <c r="AN276" t="e">
        <f t="shared" si="40"/>
        <v>#REF!</v>
      </c>
      <c r="AO276" t="e">
        <f t="shared" si="40"/>
        <v>#REF!</v>
      </c>
      <c r="AP276" t="str">
        <f t="shared" si="40"/>
        <v/>
      </c>
    </row>
    <row r="277" spans="22:42" x14ac:dyDescent="0.25">
      <c r="W277" t="e">
        <f>CONCATENATE(W275,W276,X275,X276,Y275)</f>
        <v>#REF!</v>
      </c>
      <c r="Z277" t="e">
        <f>CONCATENATE(AK276,AL275,AL276,AM275,AM276)</f>
        <v>#REF!</v>
      </c>
    </row>
    <row r="278" spans="22:42" x14ac:dyDescent="0.25">
      <c r="W278" t="e">
        <f>CONCATENATE(Y276,Z275,Z276,AA275,AA276)</f>
        <v>#REF!</v>
      </c>
      <c r="Z278" t="e">
        <f>CONCATENATE(AN275,AN276,AO275,AO276,AP275)</f>
        <v>#REF!</v>
      </c>
    </row>
    <row r="279" spans="22:42" x14ac:dyDescent="0.25">
      <c r="W279" t="e">
        <f>CONCATENATE(AB275,AB276,AC275,AC276,AD275)</f>
        <v>#REF!</v>
      </c>
    </row>
    <row r="280" spans="22:42" x14ac:dyDescent="0.25">
      <c r="W280" t="e">
        <f>CONCATENATE(AD276,AE275,AE276,AF275,AF276)</f>
        <v>#REF!</v>
      </c>
    </row>
    <row r="281" spans="22:42" x14ac:dyDescent="0.25">
      <c r="W281" t="e">
        <f>CONCATENATE(AG275,AG276,AH275,AH276,AI275)</f>
        <v>#REF!</v>
      </c>
    </row>
    <row r="282" spans="22:42" x14ac:dyDescent="0.25">
      <c r="W282" t="e">
        <f>CONCATENATE(AI276,AJ275,AJ276,AK275)</f>
        <v>#REF!</v>
      </c>
    </row>
    <row r="283" spans="22:42" x14ac:dyDescent="0.25">
      <c r="W283" t="e">
        <f>CONCATENATE(W277,W278,W279,W280,W281,W282,Z277,Z278)</f>
        <v>#REF!</v>
      </c>
    </row>
    <row r="284" spans="22:42" x14ac:dyDescent="0.25">
      <c r="W284" s="17" t="e">
        <f t="shared" ref="W284:AM284" si="41">IF($V272="x",IF(W273="","","x"),"")</f>
        <v>#REF!</v>
      </c>
      <c r="X284" s="17" t="e">
        <f t="shared" si="41"/>
        <v>#REF!</v>
      </c>
      <c r="Y284" s="17" t="e">
        <f t="shared" si="41"/>
        <v>#REF!</v>
      </c>
      <c r="Z284" s="17" t="e">
        <f t="shared" si="41"/>
        <v>#REF!</v>
      </c>
      <c r="AA284" s="17" t="e">
        <f t="shared" si="41"/>
        <v>#REF!</v>
      </c>
      <c r="AB284" s="17" t="e">
        <f t="shared" si="41"/>
        <v>#REF!</v>
      </c>
      <c r="AC284" s="17" t="e">
        <f t="shared" si="41"/>
        <v>#REF!</v>
      </c>
      <c r="AD284" s="17" t="e">
        <f t="shared" si="41"/>
        <v>#REF!</v>
      </c>
      <c r="AE284" s="17" t="e">
        <f t="shared" si="41"/>
        <v>#REF!</v>
      </c>
      <c r="AF284" s="17" t="e">
        <f t="shared" si="41"/>
        <v>#REF!</v>
      </c>
      <c r="AG284" s="17" t="e">
        <f t="shared" si="41"/>
        <v>#REF!</v>
      </c>
      <c r="AH284" s="17" t="e">
        <f t="shared" si="41"/>
        <v>#REF!</v>
      </c>
      <c r="AI284" s="17" t="e">
        <f t="shared" si="41"/>
        <v>#REF!</v>
      </c>
      <c r="AJ284" s="17" t="e">
        <f t="shared" si="41"/>
        <v>#REF!</v>
      </c>
      <c r="AK284" s="17" t="e">
        <f t="shared" si="41"/>
        <v>#REF!</v>
      </c>
      <c r="AL284" s="17" t="e">
        <f t="shared" si="41"/>
        <v>#REF!</v>
      </c>
      <c r="AM284" s="17" t="e">
        <f t="shared" si="41"/>
        <v>#REF!</v>
      </c>
      <c r="AN284" s="17" t="e">
        <f>IF($V272="x",IF(AN273="","","x"),"")</f>
        <v>#REF!</v>
      </c>
      <c r="AO284" s="17" t="e">
        <f>IF($V272="x",IF(AO273="","","x"),"")</f>
        <v>#REF!</v>
      </c>
      <c r="AP284" s="17" t="e">
        <f>IF($V272="x",IF(AP273="","","x"),"")</f>
        <v>#REF!</v>
      </c>
    </row>
    <row r="285" spans="22:42" x14ac:dyDescent="0.25">
      <c r="W285" t="str">
        <f>W273</f>
        <v>25-27kg,</v>
      </c>
      <c r="X285" t="str">
        <f t="shared" ref="X285:AC285" si="42">X273</f>
        <v>29kg,</v>
      </c>
      <c r="Y285" t="str">
        <f t="shared" si="42"/>
        <v>31kg,</v>
      </c>
      <c r="Z285" t="str">
        <f t="shared" si="42"/>
        <v>33kg,</v>
      </c>
      <c r="AA285" t="str">
        <f t="shared" si="42"/>
        <v>35kg,</v>
      </c>
      <c r="AB285" t="str">
        <f t="shared" si="42"/>
        <v>37kg,</v>
      </c>
      <c r="AC285" t="str">
        <f t="shared" si="42"/>
        <v>40kg,</v>
      </c>
      <c r="AD285" t="str">
        <f>AD273</f>
        <v>44kg,</v>
      </c>
      <c r="AE285" t="str">
        <f t="shared" ref="AE285:AP285" si="43">AE273</f>
        <v>48kg,</v>
      </c>
      <c r="AF285" t="str">
        <f t="shared" si="43"/>
        <v>52kg,</v>
      </c>
      <c r="AG285" t="str">
        <f t="shared" si="43"/>
        <v>56kg,</v>
      </c>
      <c r="AH285" t="str">
        <f t="shared" si="43"/>
        <v>60kg,</v>
      </c>
      <c r="AI285" t="str">
        <f t="shared" si="43"/>
        <v>65kg,</v>
      </c>
      <c r="AJ285" t="str">
        <f t="shared" si="43"/>
        <v>70kg,</v>
      </c>
      <c r="AK285" t="str">
        <f t="shared" si="43"/>
        <v>70-80kg</v>
      </c>
      <c r="AL285">
        <f t="shared" si="43"/>
        <v>0</v>
      </c>
      <c r="AM285">
        <f t="shared" si="43"/>
        <v>0</v>
      </c>
      <c r="AN285">
        <f t="shared" si="43"/>
        <v>0</v>
      </c>
      <c r="AO285">
        <f t="shared" si="43"/>
        <v>0</v>
      </c>
      <c r="AP285">
        <f t="shared" si="43"/>
        <v>0</v>
      </c>
    </row>
    <row r="286" spans="22:42" x14ac:dyDescent="0.25">
      <c r="W286" t="str">
        <f>W274</f>
        <v>25-27kg,</v>
      </c>
      <c r="X286" t="str">
        <f t="shared" ref="X286:AP286" si="44">X274</f>
        <v>27-29kg,</v>
      </c>
      <c r="Y286" t="str">
        <f t="shared" si="44"/>
        <v>29-31kg,</v>
      </c>
      <c r="Z286" t="str">
        <f t="shared" si="44"/>
        <v>31-33kg,</v>
      </c>
      <c r="AA286" t="str">
        <f t="shared" si="44"/>
        <v>33-35kg,</v>
      </c>
      <c r="AB286" t="str">
        <f t="shared" si="44"/>
        <v>35-37kg,</v>
      </c>
      <c r="AC286" t="str">
        <f t="shared" si="44"/>
        <v>37-40kg,</v>
      </c>
      <c r="AD286" t="str">
        <f t="shared" si="44"/>
        <v xml:space="preserve">40-44kg, </v>
      </c>
      <c r="AE286" t="str">
        <f t="shared" si="44"/>
        <v>44-48kg,</v>
      </c>
      <c r="AF286" t="str">
        <f t="shared" si="44"/>
        <v>48-52kg,</v>
      </c>
      <c r="AG286" t="str">
        <f t="shared" si="44"/>
        <v>52-56kg,</v>
      </c>
      <c r="AH286" t="str">
        <f t="shared" si="44"/>
        <v>56-60kg,</v>
      </c>
      <c r="AI286" t="str">
        <f t="shared" si="44"/>
        <v>60-65kg</v>
      </c>
      <c r="AJ286" t="str">
        <f t="shared" si="44"/>
        <v>65-70kg,</v>
      </c>
      <c r="AK286" t="str">
        <f t="shared" si="44"/>
        <v>70-80kg</v>
      </c>
      <c r="AL286">
        <f t="shared" si="44"/>
        <v>0</v>
      </c>
      <c r="AM286">
        <f t="shared" si="44"/>
        <v>0</v>
      </c>
      <c r="AN286">
        <f t="shared" si="44"/>
        <v>0</v>
      </c>
      <c r="AO286">
        <f t="shared" si="44"/>
        <v>0</v>
      </c>
      <c r="AP286">
        <f t="shared" si="44"/>
        <v>0</v>
      </c>
    </row>
    <row r="287" spans="22:42" x14ac:dyDescent="0.25">
      <c r="W287" t="e">
        <f>IF(W284="x",W285,"")</f>
        <v>#REF!</v>
      </c>
      <c r="X287" t="e">
        <f t="shared" ref="X287:AP287" si="45">IF(X284="x",IF(W284="x",X285,X286),"")</f>
        <v>#REF!</v>
      </c>
      <c r="Y287" t="e">
        <f t="shared" si="45"/>
        <v>#REF!</v>
      </c>
      <c r="Z287" t="e">
        <f t="shared" si="45"/>
        <v>#REF!</v>
      </c>
      <c r="AA287" t="e">
        <f t="shared" si="45"/>
        <v>#REF!</v>
      </c>
      <c r="AB287" t="e">
        <f t="shared" si="45"/>
        <v>#REF!</v>
      </c>
      <c r="AC287" t="e">
        <f t="shared" si="45"/>
        <v>#REF!</v>
      </c>
      <c r="AD287" t="e">
        <f t="shared" si="45"/>
        <v>#REF!</v>
      </c>
      <c r="AE287" t="e">
        <f t="shared" si="45"/>
        <v>#REF!</v>
      </c>
      <c r="AF287" t="e">
        <f t="shared" si="45"/>
        <v>#REF!</v>
      </c>
      <c r="AG287" t="e">
        <f t="shared" si="45"/>
        <v>#REF!</v>
      </c>
      <c r="AH287" t="e">
        <f t="shared" si="45"/>
        <v>#REF!</v>
      </c>
      <c r="AI287" t="e">
        <f t="shared" si="45"/>
        <v>#REF!</v>
      </c>
      <c r="AJ287" t="e">
        <f t="shared" si="45"/>
        <v>#REF!</v>
      </c>
      <c r="AK287" t="e">
        <f t="shared" si="45"/>
        <v>#REF!</v>
      </c>
      <c r="AL287" t="e">
        <f t="shared" si="45"/>
        <v>#REF!</v>
      </c>
      <c r="AM287" t="e">
        <f t="shared" si="45"/>
        <v>#REF!</v>
      </c>
      <c r="AN287" t="e">
        <f t="shared" si="45"/>
        <v>#REF!</v>
      </c>
      <c r="AO287" t="e">
        <f t="shared" si="45"/>
        <v>#REF!</v>
      </c>
      <c r="AP287" t="e">
        <f t="shared" si="45"/>
        <v>#REF!</v>
      </c>
    </row>
    <row r="288" spans="22:42" x14ac:dyDescent="0.25">
      <c r="W288" t="e">
        <f t="shared" ref="W288:AP288" si="46">IF(X284="x"," ","")</f>
        <v>#REF!</v>
      </c>
      <c r="X288" t="e">
        <f t="shared" si="46"/>
        <v>#REF!</v>
      </c>
      <c r="Y288" t="e">
        <f t="shared" si="46"/>
        <v>#REF!</v>
      </c>
      <c r="Z288" t="e">
        <f t="shared" si="46"/>
        <v>#REF!</v>
      </c>
      <c r="AA288" t="e">
        <f t="shared" si="46"/>
        <v>#REF!</v>
      </c>
      <c r="AB288" t="e">
        <f t="shared" si="46"/>
        <v>#REF!</v>
      </c>
      <c r="AC288" t="e">
        <f t="shared" si="46"/>
        <v>#REF!</v>
      </c>
      <c r="AD288" t="e">
        <f t="shared" si="46"/>
        <v>#REF!</v>
      </c>
      <c r="AE288" t="e">
        <f t="shared" si="46"/>
        <v>#REF!</v>
      </c>
      <c r="AF288" t="e">
        <f t="shared" si="46"/>
        <v>#REF!</v>
      </c>
      <c r="AG288" t="e">
        <f t="shared" si="46"/>
        <v>#REF!</v>
      </c>
      <c r="AH288" t="e">
        <f t="shared" si="46"/>
        <v>#REF!</v>
      </c>
      <c r="AI288" t="e">
        <f t="shared" si="46"/>
        <v>#REF!</v>
      </c>
      <c r="AJ288" t="e">
        <f t="shared" si="46"/>
        <v>#REF!</v>
      </c>
      <c r="AK288" t="e">
        <f t="shared" si="46"/>
        <v>#REF!</v>
      </c>
      <c r="AL288" t="e">
        <f t="shared" si="46"/>
        <v>#REF!</v>
      </c>
      <c r="AM288" t="e">
        <f t="shared" si="46"/>
        <v>#REF!</v>
      </c>
      <c r="AN288" t="e">
        <f t="shared" si="46"/>
        <v>#REF!</v>
      </c>
      <c r="AO288" t="e">
        <f t="shared" si="46"/>
        <v>#REF!</v>
      </c>
      <c r="AP288" t="str">
        <f t="shared" si="46"/>
        <v/>
      </c>
    </row>
    <row r="289" spans="22:42" x14ac:dyDescent="0.25">
      <c r="W289" t="e">
        <f>CONCATENATE(W287,W288,X287,X288,Y287)</f>
        <v>#REF!</v>
      </c>
      <c r="Z289" t="e">
        <f>CONCATENATE(AK288,AL287,AL288,AM287,AM288)</f>
        <v>#REF!</v>
      </c>
    </row>
    <row r="290" spans="22:42" x14ac:dyDescent="0.25">
      <c r="W290" t="e">
        <f>CONCATENATE(Y288,Z287,Z288,AA287,AA288)</f>
        <v>#REF!</v>
      </c>
      <c r="Z290" t="e">
        <f>CONCATENATE(AN287,AN288,AO287,AO288,AP287)</f>
        <v>#REF!</v>
      </c>
    </row>
    <row r="291" spans="22:42" x14ac:dyDescent="0.25">
      <c r="W291" t="e">
        <f>CONCATENATE(AB287,AB288,AC287,AC288,AD287)</f>
        <v>#REF!</v>
      </c>
    </row>
    <row r="292" spans="22:42" x14ac:dyDescent="0.25">
      <c r="W292" t="e">
        <f>CONCATENATE(AD288,AE287,AE288,AF287,AF288)</f>
        <v>#REF!</v>
      </c>
    </row>
    <row r="293" spans="22:42" x14ac:dyDescent="0.25">
      <c r="W293" t="e">
        <f>CONCATENATE(AG287,AG288,AH287,AH288,AI287)</f>
        <v>#REF!</v>
      </c>
    </row>
    <row r="294" spans="22:42" x14ac:dyDescent="0.25">
      <c r="W294" t="e">
        <f>CONCATENATE(AI288,AJ287,AJ288,AK287)</f>
        <v>#REF!</v>
      </c>
    </row>
    <row r="295" spans="22:42" x14ac:dyDescent="0.25">
      <c r="W295" t="e">
        <f>CONCATENATE(W289,W290,W291,W292,W293,W294,Z289,Z290)</f>
        <v>#REF!</v>
      </c>
    </row>
    <row r="297" spans="22:42" x14ac:dyDescent="0.25">
      <c r="W297" t="e">
        <f>IF(V272="x",W295,W283)</f>
        <v>#REF!</v>
      </c>
    </row>
    <row r="301" spans="22:42" x14ac:dyDescent="0.25">
      <c r="V301" s="7" t="str">
        <f>V271</f>
        <v>vše</v>
      </c>
      <c r="W301" s="17">
        <v>1</v>
      </c>
      <c r="X301" s="17">
        <v>2</v>
      </c>
      <c r="Y301" s="17">
        <v>3</v>
      </c>
      <c r="Z301" s="17">
        <v>4</v>
      </c>
      <c r="AA301" s="17">
        <v>5</v>
      </c>
      <c r="AB301" s="17">
        <v>6</v>
      </c>
      <c r="AC301" s="17">
        <v>7</v>
      </c>
      <c r="AD301" s="17">
        <v>8</v>
      </c>
      <c r="AE301" s="17">
        <v>9</v>
      </c>
      <c r="AF301" s="17">
        <v>10</v>
      </c>
      <c r="AG301" s="17">
        <v>11</v>
      </c>
      <c r="AH301" s="17">
        <v>12</v>
      </c>
      <c r="AI301" s="17">
        <v>13</v>
      </c>
      <c r="AJ301" s="17">
        <v>14</v>
      </c>
      <c r="AK301" s="17">
        <v>15</v>
      </c>
      <c r="AL301" s="17">
        <v>16</v>
      </c>
      <c r="AM301" s="17">
        <v>17</v>
      </c>
      <c r="AN301" s="17">
        <v>18</v>
      </c>
      <c r="AO301" s="17">
        <v>19</v>
      </c>
      <c r="AP301" s="17">
        <v>20</v>
      </c>
    </row>
    <row r="302" spans="22:42" x14ac:dyDescent="0.25">
      <c r="V302" s="17" t="e">
        <f>IF(#REF!="x","x",(IF(#REF!="x",IF(#REF!="x","x",""),"")))</f>
        <v>#REF!</v>
      </c>
      <c r="W302" s="17" t="e">
        <f>IF(#REF!="","","x")</f>
        <v>#REF!</v>
      </c>
      <c r="X302" s="17" t="e">
        <f>IF(#REF!="","","x")</f>
        <v>#REF!</v>
      </c>
      <c r="Y302" s="17" t="e">
        <f>IF(#REF!="","","x")</f>
        <v>#REF!</v>
      </c>
      <c r="Z302" s="17" t="e">
        <f>IF(#REF!="","","x")</f>
        <v>#REF!</v>
      </c>
      <c r="AA302" s="17" t="e">
        <f>IF(#REF!="","","x")</f>
        <v>#REF!</v>
      </c>
      <c r="AB302" s="17" t="e">
        <f>IF(#REF!="","","x")</f>
        <v>#REF!</v>
      </c>
      <c r="AC302" s="17" t="e">
        <f>IF(#REF!="","","x")</f>
        <v>#REF!</v>
      </c>
      <c r="AD302" s="17" t="e">
        <f>IF(#REF!="","","x")</f>
        <v>#REF!</v>
      </c>
      <c r="AE302" s="17" t="e">
        <f>IF(#REF!="","","x")</f>
        <v>#REF!</v>
      </c>
      <c r="AF302" s="17" t="e">
        <f>IF(#REF!="","","x")</f>
        <v>#REF!</v>
      </c>
      <c r="AG302" s="17" t="e">
        <f>IF(#REF!="","","x")</f>
        <v>#REF!</v>
      </c>
      <c r="AH302" s="17" t="e">
        <f>IF(#REF!="","","x")</f>
        <v>#REF!</v>
      </c>
      <c r="AI302" s="17" t="e">
        <f>IF(#REF!="","","x")</f>
        <v>#REF!</v>
      </c>
      <c r="AJ302" s="17" t="e">
        <f>IF(#REF!="","","x")</f>
        <v>#REF!</v>
      </c>
      <c r="AK302" s="17" t="e">
        <f>IF(#REF!="","","x")</f>
        <v>#REF!</v>
      </c>
      <c r="AL302" s="17" t="e">
        <f>IF(#REF!="","","x")</f>
        <v>#REF!</v>
      </c>
      <c r="AM302" s="17" t="e">
        <f>IF(#REF!="","","x")</f>
        <v>#REF!</v>
      </c>
      <c r="AN302" s="17" t="e">
        <f>IF(#REF!="","","x")</f>
        <v>#REF!</v>
      </c>
      <c r="AO302" s="17" t="e">
        <f>IF(#REF!="","","x")</f>
        <v>#REF!</v>
      </c>
      <c r="AP302" s="17" t="e">
        <f>IF(#REF!="","","x")</f>
        <v>#REF!</v>
      </c>
    </row>
    <row r="303" spans="22:42" x14ac:dyDescent="0.25">
      <c r="V303" t="str">
        <f>$D$23</f>
        <v xml:space="preserve">žáci přípravka "A", </v>
      </c>
      <c r="W303" t="s">
        <v>224</v>
      </c>
      <c r="X303" t="s">
        <v>225</v>
      </c>
      <c r="Y303" t="s">
        <v>226</v>
      </c>
      <c r="Z303" t="s">
        <v>196</v>
      </c>
      <c r="AA303" t="s">
        <v>197</v>
      </c>
      <c r="AB303" t="s">
        <v>161</v>
      </c>
      <c r="AC303" t="s">
        <v>162</v>
      </c>
      <c r="AD303" t="s">
        <v>188</v>
      </c>
      <c r="AE303" t="s">
        <v>132</v>
      </c>
      <c r="AF303" t="s">
        <v>133</v>
      </c>
      <c r="AG303" t="s">
        <v>124</v>
      </c>
      <c r="AH303" t="s">
        <v>127</v>
      </c>
      <c r="AI303" t="s">
        <v>253</v>
      </c>
      <c r="AJ303" t="s">
        <v>130</v>
      </c>
      <c r="AK303" t="s">
        <v>227</v>
      </c>
    </row>
    <row r="304" spans="22:42" x14ac:dyDescent="0.25">
      <c r="W304" t="s">
        <v>224</v>
      </c>
      <c r="X304" t="s">
        <v>245</v>
      </c>
      <c r="Y304" t="s">
        <v>195</v>
      </c>
      <c r="Z304" t="s">
        <v>198</v>
      </c>
      <c r="AA304" t="s">
        <v>199</v>
      </c>
      <c r="AB304" t="s">
        <v>200</v>
      </c>
      <c r="AC304" t="s">
        <v>170</v>
      </c>
      <c r="AD304" t="s">
        <v>254</v>
      </c>
      <c r="AE304" t="s">
        <v>186</v>
      </c>
      <c r="AF304" t="s">
        <v>131</v>
      </c>
      <c r="AG304" t="s">
        <v>137</v>
      </c>
      <c r="AH304" t="s">
        <v>138</v>
      </c>
      <c r="AI304" t="s">
        <v>255</v>
      </c>
      <c r="AJ304" t="s">
        <v>256</v>
      </c>
      <c r="AK304" t="s">
        <v>227</v>
      </c>
    </row>
    <row r="305" spans="23:42" x14ac:dyDescent="0.25">
      <c r="W305" t="e">
        <f>IF(W302="x",W303,"")</f>
        <v>#REF!</v>
      </c>
      <c r="X305" t="e">
        <f t="shared" ref="X305:AP305" si="47">IF(X302="x",IF(W302="x",X303,X304),"")</f>
        <v>#REF!</v>
      </c>
      <c r="Y305" t="e">
        <f t="shared" si="47"/>
        <v>#REF!</v>
      </c>
      <c r="Z305" t="e">
        <f t="shared" si="47"/>
        <v>#REF!</v>
      </c>
      <c r="AA305" t="e">
        <f t="shared" si="47"/>
        <v>#REF!</v>
      </c>
      <c r="AB305" t="e">
        <f t="shared" si="47"/>
        <v>#REF!</v>
      </c>
      <c r="AC305" t="e">
        <f t="shared" si="47"/>
        <v>#REF!</v>
      </c>
      <c r="AD305" t="e">
        <f t="shared" si="47"/>
        <v>#REF!</v>
      </c>
      <c r="AE305" t="e">
        <f t="shared" si="47"/>
        <v>#REF!</v>
      </c>
      <c r="AF305" t="e">
        <f t="shared" si="47"/>
        <v>#REF!</v>
      </c>
      <c r="AG305" t="e">
        <f t="shared" si="47"/>
        <v>#REF!</v>
      </c>
      <c r="AH305" t="e">
        <f t="shared" si="47"/>
        <v>#REF!</v>
      </c>
      <c r="AI305" t="e">
        <f t="shared" si="47"/>
        <v>#REF!</v>
      </c>
      <c r="AJ305" t="e">
        <f t="shared" si="47"/>
        <v>#REF!</v>
      </c>
      <c r="AK305" t="e">
        <f t="shared" si="47"/>
        <v>#REF!</v>
      </c>
      <c r="AL305" t="e">
        <f t="shared" si="47"/>
        <v>#REF!</v>
      </c>
      <c r="AM305" t="e">
        <f t="shared" si="47"/>
        <v>#REF!</v>
      </c>
      <c r="AN305" t="e">
        <f t="shared" si="47"/>
        <v>#REF!</v>
      </c>
      <c r="AO305" t="e">
        <f t="shared" si="47"/>
        <v>#REF!</v>
      </c>
      <c r="AP305" t="e">
        <f t="shared" si="47"/>
        <v>#REF!</v>
      </c>
    </row>
    <row r="306" spans="23:42" x14ac:dyDescent="0.25">
      <c r="W306" t="e">
        <f t="shared" ref="W306:AP306" si="48">IF(X302="x"," ","")</f>
        <v>#REF!</v>
      </c>
      <c r="X306" t="e">
        <f t="shared" si="48"/>
        <v>#REF!</v>
      </c>
      <c r="Y306" t="e">
        <f t="shared" si="48"/>
        <v>#REF!</v>
      </c>
      <c r="Z306" t="e">
        <f t="shared" si="48"/>
        <v>#REF!</v>
      </c>
      <c r="AA306" t="e">
        <f t="shared" si="48"/>
        <v>#REF!</v>
      </c>
      <c r="AB306" t="e">
        <f t="shared" si="48"/>
        <v>#REF!</v>
      </c>
      <c r="AC306" t="e">
        <f t="shared" si="48"/>
        <v>#REF!</v>
      </c>
      <c r="AD306" t="e">
        <f t="shared" si="48"/>
        <v>#REF!</v>
      </c>
      <c r="AE306" t="e">
        <f t="shared" si="48"/>
        <v>#REF!</v>
      </c>
      <c r="AF306" t="e">
        <f t="shared" si="48"/>
        <v>#REF!</v>
      </c>
      <c r="AG306" t="e">
        <f t="shared" si="48"/>
        <v>#REF!</v>
      </c>
      <c r="AH306" t="e">
        <f t="shared" si="48"/>
        <v>#REF!</v>
      </c>
      <c r="AI306" t="e">
        <f t="shared" si="48"/>
        <v>#REF!</v>
      </c>
      <c r="AJ306" t="e">
        <f t="shared" si="48"/>
        <v>#REF!</v>
      </c>
      <c r="AK306" t="e">
        <f t="shared" si="48"/>
        <v>#REF!</v>
      </c>
      <c r="AL306" t="e">
        <f t="shared" si="48"/>
        <v>#REF!</v>
      </c>
      <c r="AM306" t="e">
        <f t="shared" si="48"/>
        <v>#REF!</v>
      </c>
      <c r="AN306" t="e">
        <f t="shared" si="48"/>
        <v>#REF!</v>
      </c>
      <c r="AO306" t="e">
        <f t="shared" si="48"/>
        <v>#REF!</v>
      </c>
      <c r="AP306" t="str">
        <f t="shared" si="48"/>
        <v/>
      </c>
    </row>
    <row r="307" spans="23:42" x14ac:dyDescent="0.25">
      <c r="W307" t="e">
        <f>CONCATENATE(W305,W306,X305,X306,Y305)</f>
        <v>#REF!</v>
      </c>
      <c r="Z307" t="e">
        <f>CONCATENATE(AK306,AL305,AL306,AM305,AM306)</f>
        <v>#REF!</v>
      </c>
    </row>
    <row r="308" spans="23:42" x14ac:dyDescent="0.25">
      <c r="W308" t="e">
        <f>CONCATENATE(Y306,Z305,Z306,AA305,AA306)</f>
        <v>#REF!</v>
      </c>
      <c r="Z308" t="e">
        <f>CONCATENATE(AN305,AN306,AO305,AO306,AP305)</f>
        <v>#REF!</v>
      </c>
    </row>
    <row r="309" spans="23:42" x14ac:dyDescent="0.25">
      <c r="W309" t="e">
        <f>CONCATENATE(AB305,AB306,AC305,AC306,AD305)</f>
        <v>#REF!</v>
      </c>
    </row>
    <row r="310" spans="23:42" x14ac:dyDescent="0.25">
      <c r="W310" t="e">
        <f>CONCATENATE(AD306,AE305,AE306,AF305,AF306)</f>
        <v>#REF!</v>
      </c>
    </row>
    <row r="311" spans="23:42" x14ac:dyDescent="0.25">
      <c r="W311" t="e">
        <f>CONCATENATE(AG305,AG306,AH305,AH306,AI305)</f>
        <v>#REF!</v>
      </c>
    </row>
    <row r="312" spans="23:42" x14ac:dyDescent="0.25">
      <c r="W312" t="e">
        <f>CONCATENATE(AI306,AJ305,AJ306,AK305)</f>
        <v>#REF!</v>
      </c>
    </row>
    <row r="313" spans="23:42" x14ac:dyDescent="0.25">
      <c r="W313" t="e">
        <f>CONCATENATE(W307,W308,W309,W310,W311,W312,Z307,Z308)</f>
        <v>#REF!</v>
      </c>
    </row>
    <row r="314" spans="23:42" x14ac:dyDescent="0.25">
      <c r="W314" s="17" t="e">
        <f t="shared" ref="W314:AM314" si="49">IF($V302="x",IF(W303="","","x"),"")</f>
        <v>#REF!</v>
      </c>
      <c r="X314" s="17" t="e">
        <f t="shared" si="49"/>
        <v>#REF!</v>
      </c>
      <c r="Y314" s="17" t="e">
        <f t="shared" si="49"/>
        <v>#REF!</v>
      </c>
      <c r="Z314" s="17" t="e">
        <f t="shared" si="49"/>
        <v>#REF!</v>
      </c>
      <c r="AA314" s="17" t="e">
        <f t="shared" si="49"/>
        <v>#REF!</v>
      </c>
      <c r="AB314" s="17" t="e">
        <f t="shared" si="49"/>
        <v>#REF!</v>
      </c>
      <c r="AC314" s="17" t="e">
        <f t="shared" si="49"/>
        <v>#REF!</v>
      </c>
      <c r="AD314" s="17" t="e">
        <f t="shared" si="49"/>
        <v>#REF!</v>
      </c>
      <c r="AE314" s="17" t="e">
        <f t="shared" si="49"/>
        <v>#REF!</v>
      </c>
      <c r="AF314" s="17" t="e">
        <f t="shared" si="49"/>
        <v>#REF!</v>
      </c>
      <c r="AG314" s="17" t="e">
        <f t="shared" si="49"/>
        <v>#REF!</v>
      </c>
      <c r="AH314" s="17" t="e">
        <f t="shared" si="49"/>
        <v>#REF!</v>
      </c>
      <c r="AI314" s="17" t="e">
        <f t="shared" si="49"/>
        <v>#REF!</v>
      </c>
      <c r="AJ314" s="17" t="e">
        <f t="shared" si="49"/>
        <v>#REF!</v>
      </c>
      <c r="AK314" s="17" t="e">
        <f t="shared" si="49"/>
        <v>#REF!</v>
      </c>
      <c r="AL314" s="17" t="e">
        <f t="shared" si="49"/>
        <v>#REF!</v>
      </c>
      <c r="AM314" s="17" t="e">
        <f t="shared" si="49"/>
        <v>#REF!</v>
      </c>
      <c r="AN314" s="17" t="e">
        <f>IF($V302="x",IF(AN303="","","x"),"")</f>
        <v>#REF!</v>
      </c>
      <c r="AO314" s="17" t="e">
        <f>IF($V302="x",IF(AO303="","","x"),"")</f>
        <v>#REF!</v>
      </c>
      <c r="AP314" s="17" t="e">
        <f>IF($V302="x",IF(AP303="","","x"),"")</f>
        <v>#REF!</v>
      </c>
    </row>
    <row r="315" spans="23:42" x14ac:dyDescent="0.25">
      <c r="W315" t="str">
        <f>W303</f>
        <v>24-26kg,</v>
      </c>
      <c r="X315" t="str">
        <f t="shared" ref="X315:AC315" si="50">X303</f>
        <v>28kg,</v>
      </c>
      <c r="Y315" t="str">
        <f t="shared" si="50"/>
        <v>30kg,</v>
      </c>
      <c r="Z315" t="str">
        <f t="shared" si="50"/>
        <v>32kg,</v>
      </c>
      <c r="AA315" t="str">
        <f t="shared" si="50"/>
        <v>34kg,</v>
      </c>
      <c r="AB315" t="str">
        <f t="shared" si="50"/>
        <v>37kg,</v>
      </c>
      <c r="AC315" t="str">
        <f t="shared" si="50"/>
        <v>40kg,</v>
      </c>
      <c r="AD315" t="str">
        <f>AD303</f>
        <v>43kg,</v>
      </c>
      <c r="AE315" t="str">
        <f t="shared" ref="AE315:AP315" si="51">AE303</f>
        <v>46kg,</v>
      </c>
      <c r="AF315" t="str">
        <f t="shared" si="51"/>
        <v>50kg,</v>
      </c>
      <c r="AG315" t="str">
        <f t="shared" si="51"/>
        <v>54kg,</v>
      </c>
      <c r="AH315" t="str">
        <f t="shared" si="51"/>
        <v>58kg,</v>
      </c>
      <c r="AI315" t="str">
        <f t="shared" si="51"/>
        <v>62kg</v>
      </c>
      <c r="AJ315" t="str">
        <f t="shared" si="51"/>
        <v>67kg,</v>
      </c>
      <c r="AK315" t="str">
        <f t="shared" si="51"/>
        <v>67-73kg</v>
      </c>
      <c r="AL315">
        <f t="shared" si="51"/>
        <v>0</v>
      </c>
      <c r="AM315">
        <f t="shared" si="51"/>
        <v>0</v>
      </c>
      <c r="AN315">
        <f t="shared" si="51"/>
        <v>0</v>
      </c>
      <c r="AO315">
        <f t="shared" si="51"/>
        <v>0</v>
      </c>
      <c r="AP315">
        <f t="shared" si="51"/>
        <v>0</v>
      </c>
    </row>
    <row r="316" spans="23:42" x14ac:dyDescent="0.25">
      <c r="W316" t="str">
        <f>W304</f>
        <v>24-26kg,</v>
      </c>
      <c r="X316" t="str">
        <f t="shared" ref="X316:AP316" si="52">X304</f>
        <v>26-28kg,</v>
      </c>
      <c r="Y316" t="str">
        <f t="shared" si="52"/>
        <v>28-30kg,</v>
      </c>
      <c r="Z316" t="str">
        <f t="shared" si="52"/>
        <v>30-32kg,</v>
      </c>
      <c r="AA316" t="str">
        <f t="shared" si="52"/>
        <v>32-34kg,</v>
      </c>
      <c r="AB316" t="str">
        <f t="shared" si="52"/>
        <v>34-37kg,</v>
      </c>
      <c r="AC316" t="str">
        <f t="shared" si="52"/>
        <v>37-40kg,</v>
      </c>
      <c r="AD316" t="str">
        <f t="shared" si="52"/>
        <v xml:space="preserve">40-43kg, </v>
      </c>
      <c r="AE316" t="str">
        <f t="shared" si="52"/>
        <v>43-46kg,</v>
      </c>
      <c r="AF316" t="str">
        <f t="shared" si="52"/>
        <v>46-50kg,</v>
      </c>
      <c r="AG316" t="str">
        <f t="shared" si="52"/>
        <v>50-54kg,</v>
      </c>
      <c r="AH316" t="str">
        <f t="shared" si="52"/>
        <v>54-58kg,</v>
      </c>
      <c r="AI316" t="str">
        <f t="shared" si="52"/>
        <v>58-62kg,</v>
      </c>
      <c r="AJ316" t="str">
        <f t="shared" si="52"/>
        <v xml:space="preserve">62-67kg, </v>
      </c>
      <c r="AK316" t="str">
        <f t="shared" si="52"/>
        <v>67-73kg</v>
      </c>
      <c r="AL316">
        <f t="shared" si="52"/>
        <v>0</v>
      </c>
      <c r="AM316">
        <f t="shared" si="52"/>
        <v>0</v>
      </c>
      <c r="AN316">
        <f t="shared" si="52"/>
        <v>0</v>
      </c>
      <c r="AO316">
        <f t="shared" si="52"/>
        <v>0</v>
      </c>
      <c r="AP316">
        <f t="shared" si="52"/>
        <v>0</v>
      </c>
    </row>
    <row r="317" spans="23:42" x14ac:dyDescent="0.25">
      <c r="W317" t="e">
        <f>IF(W314="x",W315,"")</f>
        <v>#REF!</v>
      </c>
      <c r="X317" t="e">
        <f t="shared" ref="X317:AP317" si="53">IF(X314="x",IF(W314="x",X315,X316),"")</f>
        <v>#REF!</v>
      </c>
      <c r="Y317" t="e">
        <f t="shared" si="53"/>
        <v>#REF!</v>
      </c>
      <c r="Z317" t="e">
        <f t="shared" si="53"/>
        <v>#REF!</v>
      </c>
      <c r="AA317" t="e">
        <f t="shared" si="53"/>
        <v>#REF!</v>
      </c>
      <c r="AB317" t="e">
        <f t="shared" si="53"/>
        <v>#REF!</v>
      </c>
      <c r="AC317" t="e">
        <f t="shared" si="53"/>
        <v>#REF!</v>
      </c>
      <c r="AD317" t="e">
        <f t="shared" si="53"/>
        <v>#REF!</v>
      </c>
      <c r="AE317" t="e">
        <f t="shared" si="53"/>
        <v>#REF!</v>
      </c>
      <c r="AF317" t="e">
        <f t="shared" si="53"/>
        <v>#REF!</v>
      </c>
      <c r="AG317" t="e">
        <f t="shared" si="53"/>
        <v>#REF!</v>
      </c>
      <c r="AH317" t="e">
        <f t="shared" si="53"/>
        <v>#REF!</v>
      </c>
      <c r="AI317" t="e">
        <f t="shared" si="53"/>
        <v>#REF!</v>
      </c>
      <c r="AJ317" t="e">
        <f t="shared" si="53"/>
        <v>#REF!</v>
      </c>
      <c r="AK317" t="e">
        <f t="shared" si="53"/>
        <v>#REF!</v>
      </c>
      <c r="AL317" t="e">
        <f t="shared" si="53"/>
        <v>#REF!</v>
      </c>
      <c r="AM317" t="e">
        <f t="shared" si="53"/>
        <v>#REF!</v>
      </c>
      <c r="AN317" t="e">
        <f t="shared" si="53"/>
        <v>#REF!</v>
      </c>
      <c r="AO317" t="e">
        <f t="shared" si="53"/>
        <v>#REF!</v>
      </c>
      <c r="AP317" t="e">
        <f t="shared" si="53"/>
        <v>#REF!</v>
      </c>
    </row>
    <row r="318" spans="23:42" x14ac:dyDescent="0.25">
      <c r="W318" t="e">
        <f t="shared" ref="W318:AP318" si="54">IF(X314="x"," ","")</f>
        <v>#REF!</v>
      </c>
      <c r="X318" t="e">
        <f t="shared" si="54"/>
        <v>#REF!</v>
      </c>
      <c r="Y318" t="e">
        <f t="shared" si="54"/>
        <v>#REF!</v>
      </c>
      <c r="Z318" t="e">
        <f t="shared" si="54"/>
        <v>#REF!</v>
      </c>
      <c r="AA318" t="e">
        <f t="shared" si="54"/>
        <v>#REF!</v>
      </c>
      <c r="AB318" t="e">
        <f t="shared" si="54"/>
        <v>#REF!</v>
      </c>
      <c r="AC318" t="e">
        <f t="shared" si="54"/>
        <v>#REF!</v>
      </c>
      <c r="AD318" t="e">
        <f t="shared" si="54"/>
        <v>#REF!</v>
      </c>
      <c r="AE318" t="e">
        <f t="shared" si="54"/>
        <v>#REF!</v>
      </c>
      <c r="AF318" t="e">
        <f t="shared" si="54"/>
        <v>#REF!</v>
      </c>
      <c r="AG318" t="e">
        <f t="shared" si="54"/>
        <v>#REF!</v>
      </c>
      <c r="AH318" t="e">
        <f t="shared" si="54"/>
        <v>#REF!</v>
      </c>
      <c r="AI318" t="e">
        <f t="shared" si="54"/>
        <v>#REF!</v>
      </c>
      <c r="AJ318" t="e">
        <f t="shared" si="54"/>
        <v>#REF!</v>
      </c>
      <c r="AK318" t="e">
        <f t="shared" si="54"/>
        <v>#REF!</v>
      </c>
      <c r="AL318" t="e">
        <f t="shared" si="54"/>
        <v>#REF!</v>
      </c>
      <c r="AM318" t="e">
        <f t="shared" si="54"/>
        <v>#REF!</v>
      </c>
      <c r="AN318" t="e">
        <f t="shared" si="54"/>
        <v>#REF!</v>
      </c>
      <c r="AO318" t="e">
        <f t="shared" si="54"/>
        <v>#REF!</v>
      </c>
      <c r="AP318" t="str">
        <f t="shared" si="54"/>
        <v/>
      </c>
    </row>
    <row r="319" spans="23:42" x14ac:dyDescent="0.25">
      <c r="W319" t="e">
        <f>CONCATENATE(W317,W318,X317,X318,Y317)</f>
        <v>#REF!</v>
      </c>
      <c r="Z319" t="e">
        <f>CONCATENATE(AK318,AL317,AL318,AM317,AM318)</f>
        <v>#REF!</v>
      </c>
    </row>
    <row r="320" spans="23:42" x14ac:dyDescent="0.25">
      <c r="W320" t="e">
        <f>CONCATENATE(Y318,Z317,Z318,AA317,AA318)</f>
        <v>#REF!</v>
      </c>
      <c r="Z320" t="e">
        <f>CONCATENATE(AN317,AN318,AO317,AO318,AP317)</f>
        <v>#REF!</v>
      </c>
    </row>
    <row r="321" spans="22:42" x14ac:dyDescent="0.25">
      <c r="W321" t="e">
        <f>CONCATENATE(AB317,AB318,AC317,AC318,AD317)</f>
        <v>#REF!</v>
      </c>
    </row>
    <row r="322" spans="22:42" x14ac:dyDescent="0.25">
      <c r="W322" t="e">
        <f>CONCATENATE(AD318,AE317,AE318,AF317,AF318)</f>
        <v>#REF!</v>
      </c>
    </row>
    <row r="323" spans="22:42" x14ac:dyDescent="0.25">
      <c r="W323" t="e">
        <f>CONCATENATE(AG317,AG318,AH317,AH318,AI317)</f>
        <v>#REF!</v>
      </c>
    </row>
    <row r="324" spans="22:42" x14ac:dyDescent="0.25">
      <c r="W324" t="e">
        <f>CONCATENATE(AI318,AJ317,AJ318,AK317)</f>
        <v>#REF!</v>
      </c>
    </row>
    <row r="325" spans="22:42" x14ac:dyDescent="0.25">
      <c r="W325" t="e">
        <f>CONCATENATE(W319,W320,W321,W322,W323,W324,Z319,Z320)</f>
        <v>#REF!</v>
      </c>
    </row>
    <row r="327" spans="22:42" x14ac:dyDescent="0.25">
      <c r="W327" t="e">
        <f>IF(V302="x",W325,W313)</f>
        <v>#REF!</v>
      </c>
    </row>
    <row r="331" spans="22:42" x14ac:dyDescent="0.25">
      <c r="V331" s="7" t="str">
        <f>V301</f>
        <v>vše</v>
      </c>
      <c r="W331" s="17">
        <v>1</v>
      </c>
      <c r="X331" s="17">
        <v>2</v>
      </c>
      <c r="Y331" s="17">
        <v>3</v>
      </c>
      <c r="Z331" s="17">
        <v>4</v>
      </c>
      <c r="AA331" s="17">
        <v>5</v>
      </c>
      <c r="AB331" s="17">
        <v>6</v>
      </c>
      <c r="AC331" s="17">
        <v>7</v>
      </c>
      <c r="AD331" s="17">
        <v>8</v>
      </c>
      <c r="AE331" s="17">
        <v>9</v>
      </c>
      <c r="AF331" s="17">
        <v>10</v>
      </c>
      <c r="AG331" s="17">
        <v>11</v>
      </c>
      <c r="AH331" s="17">
        <v>12</v>
      </c>
      <c r="AI331" s="17">
        <v>13</v>
      </c>
      <c r="AJ331" s="17">
        <v>14</v>
      </c>
      <c r="AK331" s="17">
        <v>15</v>
      </c>
      <c r="AL331" s="17">
        <v>16</v>
      </c>
      <c r="AM331" s="17">
        <v>17</v>
      </c>
      <c r="AN331" s="17">
        <v>18</v>
      </c>
      <c r="AO331" s="17">
        <v>19</v>
      </c>
      <c r="AP331" s="17">
        <v>20</v>
      </c>
    </row>
    <row r="332" spans="22:42" x14ac:dyDescent="0.25">
      <c r="V332" s="17" t="e">
        <f>IF(#REF!="x","x",(IF(#REF!="x",IF(#REF!="x","x",""),"")))</f>
        <v>#REF!</v>
      </c>
      <c r="W332" s="17" t="e">
        <f>IF(#REF!="","","x")</f>
        <v>#REF!</v>
      </c>
      <c r="X332" s="17" t="e">
        <f>IF(#REF!="","","x")</f>
        <v>#REF!</v>
      </c>
      <c r="Y332" s="17" t="e">
        <f>IF(#REF!="","","x")</f>
        <v>#REF!</v>
      </c>
      <c r="Z332" s="17" t="e">
        <f>IF(#REF!="","","x")</f>
        <v>#REF!</v>
      </c>
      <c r="AA332" s="17" t="e">
        <f>IF(#REF!="","","x")</f>
        <v>#REF!</v>
      </c>
      <c r="AB332" s="17" t="e">
        <f>IF(#REF!="","","x")</f>
        <v>#REF!</v>
      </c>
      <c r="AC332" s="17" t="e">
        <f>IF(#REF!="","","x")</f>
        <v>#REF!</v>
      </c>
      <c r="AD332" s="17" t="e">
        <f>IF(#REF!="","","x")</f>
        <v>#REF!</v>
      </c>
      <c r="AE332" s="17" t="e">
        <f>IF(#REF!="","","x")</f>
        <v>#REF!</v>
      </c>
      <c r="AF332" s="17" t="e">
        <f>IF(#REF!="","","x")</f>
        <v>#REF!</v>
      </c>
      <c r="AG332" s="17" t="e">
        <f>IF(#REF!="","","x")</f>
        <v>#REF!</v>
      </c>
      <c r="AH332" s="17" t="e">
        <f>IF(#REF!="","","x")</f>
        <v>#REF!</v>
      </c>
      <c r="AI332" s="17" t="e">
        <f>IF(#REF!="","","x")</f>
        <v>#REF!</v>
      </c>
      <c r="AJ332" s="17" t="e">
        <f>IF(#REF!="","","x")</f>
        <v>#REF!</v>
      </c>
      <c r="AK332" s="17" t="e">
        <f>IF(#REF!="","","x")</f>
        <v>#REF!</v>
      </c>
      <c r="AL332" s="17" t="e">
        <f>IF(#REF!="","","x")</f>
        <v>#REF!</v>
      </c>
      <c r="AM332" s="17" t="e">
        <f>IF(#REF!="","","x")</f>
        <v>#REF!</v>
      </c>
      <c r="AN332" s="17" t="e">
        <f>IF(#REF!="","","x")</f>
        <v>#REF!</v>
      </c>
      <c r="AO332" s="17" t="e">
        <f>IF(#REF!="","","x")</f>
        <v>#REF!</v>
      </c>
      <c r="AP332" s="17" t="e">
        <f>IF(#REF!="","","x")</f>
        <v>#REF!</v>
      </c>
    </row>
    <row r="333" spans="22:42" x14ac:dyDescent="0.25">
      <c r="V333" t="str">
        <f>$D$24</f>
        <v xml:space="preserve">žáci přípravka "B", </v>
      </c>
      <c r="W333" t="s">
        <v>228</v>
      </c>
      <c r="X333" t="s">
        <v>229</v>
      </c>
      <c r="Y333" t="s">
        <v>175</v>
      </c>
      <c r="Z333" t="s">
        <v>176</v>
      </c>
      <c r="AA333" t="s">
        <v>158</v>
      </c>
      <c r="AB333" t="s">
        <v>159</v>
      </c>
      <c r="AC333" t="s">
        <v>160</v>
      </c>
      <c r="AD333" t="s">
        <v>230</v>
      </c>
      <c r="AE333" t="s">
        <v>231</v>
      </c>
      <c r="AF333" t="s">
        <v>145</v>
      </c>
      <c r="AG333" t="s">
        <v>232</v>
      </c>
      <c r="AH333" t="s">
        <v>164</v>
      </c>
      <c r="AI333" t="s">
        <v>122</v>
      </c>
      <c r="AJ333" t="s">
        <v>126</v>
      </c>
      <c r="AK333" t="s">
        <v>376</v>
      </c>
    </row>
    <row r="334" spans="22:42" x14ac:dyDescent="0.25">
      <c r="W334" t="s">
        <v>228</v>
      </c>
      <c r="X334" t="s">
        <v>174</v>
      </c>
      <c r="Y334" t="s">
        <v>177</v>
      </c>
      <c r="Z334" t="s">
        <v>157</v>
      </c>
      <c r="AA334" t="s">
        <v>165</v>
      </c>
      <c r="AB334" t="s">
        <v>166</v>
      </c>
      <c r="AC334" t="s">
        <v>167</v>
      </c>
      <c r="AD334" t="s">
        <v>233</v>
      </c>
      <c r="AE334" t="s">
        <v>234</v>
      </c>
      <c r="AF334" t="s">
        <v>235</v>
      </c>
      <c r="AG334" t="s">
        <v>236</v>
      </c>
      <c r="AH334" t="s">
        <v>237</v>
      </c>
      <c r="AI334" t="s">
        <v>173</v>
      </c>
      <c r="AJ334" t="s">
        <v>178</v>
      </c>
      <c r="AK334" t="s">
        <v>376</v>
      </c>
    </row>
    <row r="335" spans="22:42" x14ac:dyDescent="0.25">
      <c r="W335" t="e">
        <f>IF(W332="x",W333,"")</f>
        <v>#REF!</v>
      </c>
      <c r="X335" t="e">
        <f t="shared" ref="X335:AP335" si="55">IF(X332="x",IF(W332="x",X333,X334),"")</f>
        <v>#REF!</v>
      </c>
      <c r="Y335" t="e">
        <f t="shared" si="55"/>
        <v>#REF!</v>
      </c>
      <c r="Z335" t="e">
        <f t="shared" si="55"/>
        <v>#REF!</v>
      </c>
      <c r="AA335" t="e">
        <f t="shared" si="55"/>
        <v>#REF!</v>
      </c>
      <c r="AB335" t="e">
        <f t="shared" si="55"/>
        <v>#REF!</v>
      </c>
      <c r="AC335" t="e">
        <f t="shared" si="55"/>
        <v>#REF!</v>
      </c>
      <c r="AD335" t="e">
        <f t="shared" si="55"/>
        <v>#REF!</v>
      </c>
      <c r="AE335" t="e">
        <f t="shared" si="55"/>
        <v>#REF!</v>
      </c>
      <c r="AF335" t="e">
        <f t="shared" si="55"/>
        <v>#REF!</v>
      </c>
      <c r="AG335" t="e">
        <f t="shared" si="55"/>
        <v>#REF!</v>
      </c>
      <c r="AH335" t="e">
        <f t="shared" si="55"/>
        <v>#REF!</v>
      </c>
      <c r="AI335" t="e">
        <f t="shared" si="55"/>
        <v>#REF!</v>
      </c>
      <c r="AJ335" t="e">
        <f t="shared" si="55"/>
        <v>#REF!</v>
      </c>
      <c r="AK335" t="e">
        <f t="shared" si="55"/>
        <v>#REF!</v>
      </c>
      <c r="AL335" t="e">
        <f t="shared" si="55"/>
        <v>#REF!</v>
      </c>
      <c r="AM335" t="e">
        <f t="shared" si="55"/>
        <v>#REF!</v>
      </c>
      <c r="AN335" t="e">
        <f t="shared" si="55"/>
        <v>#REF!</v>
      </c>
      <c r="AO335" t="e">
        <f t="shared" si="55"/>
        <v>#REF!</v>
      </c>
      <c r="AP335" t="e">
        <f t="shared" si="55"/>
        <v>#REF!</v>
      </c>
    </row>
    <row r="336" spans="22:42" x14ac:dyDescent="0.25">
      <c r="W336" t="e">
        <f>IF(X332="x","","")</f>
        <v>#REF!</v>
      </c>
      <c r="X336" t="e">
        <f t="shared" ref="X336:AP336" si="56">IF(Y332="x"," ","")</f>
        <v>#REF!</v>
      </c>
      <c r="Y336" t="e">
        <f t="shared" si="56"/>
        <v>#REF!</v>
      </c>
      <c r="Z336" t="e">
        <f t="shared" si="56"/>
        <v>#REF!</v>
      </c>
      <c r="AA336" t="e">
        <f t="shared" si="56"/>
        <v>#REF!</v>
      </c>
      <c r="AB336" t="e">
        <f t="shared" si="56"/>
        <v>#REF!</v>
      </c>
      <c r="AC336" t="e">
        <f t="shared" si="56"/>
        <v>#REF!</v>
      </c>
      <c r="AD336" t="e">
        <f t="shared" si="56"/>
        <v>#REF!</v>
      </c>
      <c r="AE336" t="e">
        <f t="shared" si="56"/>
        <v>#REF!</v>
      </c>
      <c r="AF336" t="e">
        <f t="shared" si="56"/>
        <v>#REF!</v>
      </c>
      <c r="AG336" t="e">
        <f t="shared" si="56"/>
        <v>#REF!</v>
      </c>
      <c r="AH336" t="e">
        <f t="shared" si="56"/>
        <v>#REF!</v>
      </c>
      <c r="AI336" t="e">
        <f t="shared" si="56"/>
        <v>#REF!</v>
      </c>
      <c r="AJ336" t="e">
        <f t="shared" si="56"/>
        <v>#REF!</v>
      </c>
      <c r="AK336" t="e">
        <f t="shared" si="56"/>
        <v>#REF!</v>
      </c>
      <c r="AL336" t="e">
        <f t="shared" si="56"/>
        <v>#REF!</v>
      </c>
      <c r="AM336" t="e">
        <f t="shared" si="56"/>
        <v>#REF!</v>
      </c>
      <c r="AN336" t="e">
        <f t="shared" si="56"/>
        <v>#REF!</v>
      </c>
      <c r="AO336" t="e">
        <f t="shared" si="56"/>
        <v>#REF!</v>
      </c>
      <c r="AP336" t="str">
        <f t="shared" si="56"/>
        <v/>
      </c>
    </row>
    <row r="337" spans="23:42" x14ac:dyDescent="0.25">
      <c r="W337" t="e">
        <f>CONCATENATE(W335,W336,X335,X336,Y335)</f>
        <v>#REF!</v>
      </c>
      <c r="Z337" t="e">
        <f>CONCATENATE(AK336,AL335,AL336,AM335,AM336)</f>
        <v>#REF!</v>
      </c>
    </row>
    <row r="338" spans="23:42" x14ac:dyDescent="0.25">
      <c r="W338" t="e">
        <f>CONCATENATE(Y336,Z335,Z336,AA335,AA336)</f>
        <v>#REF!</v>
      </c>
      <c r="Z338" t="e">
        <f>CONCATENATE(AN335,AN336,AO335,AO336,AP335)</f>
        <v>#REF!</v>
      </c>
    </row>
    <row r="339" spans="23:42" x14ac:dyDescent="0.25">
      <c r="W339" t="e">
        <f>CONCATENATE(AB335,AB336,AC335,AC336,AD335)</f>
        <v>#REF!</v>
      </c>
    </row>
    <row r="340" spans="23:42" x14ac:dyDescent="0.25">
      <c r="W340" t="e">
        <f>CONCATENATE(AD336,AE335,AE336,AF335,AF336)</f>
        <v>#REF!</v>
      </c>
    </row>
    <row r="341" spans="23:42" x14ac:dyDescent="0.25">
      <c r="W341" t="e">
        <f>CONCATENATE(AG335,AG336,AH335,AH336,AI335)</f>
        <v>#REF!</v>
      </c>
    </row>
    <row r="342" spans="23:42" x14ac:dyDescent="0.25">
      <c r="W342" t="e">
        <f>CONCATENATE(AI336,AJ335,AJ336,AK335)</f>
        <v>#REF!</v>
      </c>
    </row>
    <row r="343" spans="23:42" x14ac:dyDescent="0.25">
      <c r="W343" t="e">
        <f>CONCATENATE(W337,W338,W339,W340,W341,W342,Z337,Z338)</f>
        <v>#REF!</v>
      </c>
    </row>
    <row r="344" spans="23:42" x14ac:dyDescent="0.25">
      <c r="W344" s="17" t="e">
        <f t="shared" ref="W344:AM344" si="57">IF($V332="x",IF(W333="","","x"),"")</f>
        <v>#REF!</v>
      </c>
      <c r="X344" s="17" t="e">
        <f t="shared" si="57"/>
        <v>#REF!</v>
      </c>
      <c r="Y344" s="17" t="e">
        <f t="shared" si="57"/>
        <v>#REF!</v>
      </c>
      <c r="Z344" s="17" t="e">
        <f t="shared" si="57"/>
        <v>#REF!</v>
      </c>
      <c r="AA344" s="17" t="e">
        <f t="shared" si="57"/>
        <v>#REF!</v>
      </c>
      <c r="AB344" s="17" t="e">
        <f t="shared" si="57"/>
        <v>#REF!</v>
      </c>
      <c r="AC344" s="17" t="e">
        <f t="shared" si="57"/>
        <v>#REF!</v>
      </c>
      <c r="AD344" s="17" t="e">
        <f t="shared" si="57"/>
        <v>#REF!</v>
      </c>
      <c r="AE344" s="17" t="e">
        <f t="shared" si="57"/>
        <v>#REF!</v>
      </c>
      <c r="AF344" s="17" t="e">
        <f t="shared" si="57"/>
        <v>#REF!</v>
      </c>
      <c r="AG344" s="17" t="e">
        <f t="shared" si="57"/>
        <v>#REF!</v>
      </c>
      <c r="AH344" s="17" t="e">
        <f t="shared" si="57"/>
        <v>#REF!</v>
      </c>
      <c r="AI344" s="17" t="e">
        <f t="shared" si="57"/>
        <v>#REF!</v>
      </c>
      <c r="AJ344" s="17" t="e">
        <f t="shared" si="57"/>
        <v>#REF!</v>
      </c>
      <c r="AK344" s="17" t="e">
        <f t="shared" si="57"/>
        <v>#REF!</v>
      </c>
      <c r="AL344" s="17" t="e">
        <f t="shared" si="57"/>
        <v>#REF!</v>
      </c>
      <c r="AM344" s="17" t="e">
        <f t="shared" si="57"/>
        <v>#REF!</v>
      </c>
      <c r="AN344" s="17" t="e">
        <f>IF($V332="x",IF(AN333="","","x"),"")</f>
        <v>#REF!</v>
      </c>
      <c r="AO344" s="17" t="e">
        <f>IF($V332="x",IF(AO333="","","x"),"")</f>
        <v>#REF!</v>
      </c>
      <c r="AP344" s="17" t="e">
        <f>IF($V332="x",IF(AP333="","","x"),"")</f>
        <v>#REF!</v>
      </c>
    </row>
    <row r="345" spans="23:42" x14ac:dyDescent="0.25">
      <c r="W345" t="str">
        <f>W333</f>
        <v>19-21kg,</v>
      </c>
      <c r="X345" t="str">
        <f t="shared" ref="X345:AC345" si="58">X333</f>
        <v>23kg,</v>
      </c>
      <c r="Y345" t="str">
        <f t="shared" si="58"/>
        <v>25kg,</v>
      </c>
      <c r="Z345" t="str">
        <f t="shared" si="58"/>
        <v>27kg,</v>
      </c>
      <c r="AA345" t="str">
        <f t="shared" si="58"/>
        <v>29kg,</v>
      </c>
      <c r="AB345" t="str">
        <f t="shared" si="58"/>
        <v>31kg,</v>
      </c>
      <c r="AC345" t="str">
        <f t="shared" si="58"/>
        <v>33kg,</v>
      </c>
      <c r="AD345" t="str">
        <f>AD333</f>
        <v>36kg,</v>
      </c>
      <c r="AE345" t="str">
        <f t="shared" ref="AE345:AP345" si="59">AE333</f>
        <v>39kg,</v>
      </c>
      <c r="AF345" t="str">
        <f t="shared" si="59"/>
        <v>42kg,</v>
      </c>
      <c r="AG345" t="str">
        <f t="shared" si="59"/>
        <v>45kg,</v>
      </c>
      <c r="AH345" t="str">
        <f t="shared" si="59"/>
        <v>48kg,</v>
      </c>
      <c r="AI345" t="str">
        <f t="shared" si="59"/>
        <v>52kg,</v>
      </c>
      <c r="AJ345" t="str">
        <f t="shared" si="59"/>
        <v>56kg,</v>
      </c>
      <c r="AK345" t="str">
        <f t="shared" si="59"/>
        <v>56-62kg</v>
      </c>
      <c r="AL345">
        <f t="shared" si="59"/>
        <v>0</v>
      </c>
      <c r="AM345">
        <f t="shared" si="59"/>
        <v>0</v>
      </c>
      <c r="AN345">
        <f t="shared" si="59"/>
        <v>0</v>
      </c>
      <c r="AO345">
        <f t="shared" si="59"/>
        <v>0</v>
      </c>
      <c r="AP345">
        <f t="shared" si="59"/>
        <v>0</v>
      </c>
    </row>
    <row r="346" spans="23:42" x14ac:dyDescent="0.25">
      <c r="W346" t="str">
        <f>W334</f>
        <v>19-21kg,</v>
      </c>
      <c r="X346" t="str">
        <f t="shared" ref="X346:AP346" si="60">X334</f>
        <v>21-23kg,</v>
      </c>
      <c r="Y346" t="str">
        <f t="shared" si="60"/>
        <v>23-25kg,</v>
      </c>
      <c r="Z346" t="str">
        <f t="shared" si="60"/>
        <v>25-27kg,</v>
      </c>
      <c r="AA346" t="str">
        <f t="shared" si="60"/>
        <v>27-29kg,</v>
      </c>
      <c r="AB346" t="str">
        <f t="shared" si="60"/>
        <v>29-31kg,</v>
      </c>
      <c r="AC346" t="str">
        <f t="shared" si="60"/>
        <v>31-33kg,</v>
      </c>
      <c r="AD346" t="str">
        <f t="shared" si="60"/>
        <v xml:space="preserve">33-36kg, </v>
      </c>
      <c r="AE346" t="str">
        <f t="shared" si="60"/>
        <v>36-39kg,</v>
      </c>
      <c r="AF346" t="str">
        <f t="shared" si="60"/>
        <v>39-42kg,</v>
      </c>
      <c r="AG346" t="str">
        <f t="shared" si="60"/>
        <v>42-45kg,</v>
      </c>
      <c r="AH346" t="str">
        <f t="shared" si="60"/>
        <v>45-48kg,</v>
      </c>
      <c r="AI346" t="str">
        <f t="shared" si="60"/>
        <v>48-52kg,</v>
      </c>
      <c r="AJ346" t="str">
        <f t="shared" si="60"/>
        <v>52-56kg,</v>
      </c>
      <c r="AK346" t="str">
        <f t="shared" si="60"/>
        <v>56-62kg</v>
      </c>
      <c r="AL346">
        <f t="shared" si="60"/>
        <v>0</v>
      </c>
      <c r="AM346">
        <f t="shared" si="60"/>
        <v>0</v>
      </c>
      <c r="AN346">
        <f t="shared" si="60"/>
        <v>0</v>
      </c>
      <c r="AO346">
        <f t="shared" si="60"/>
        <v>0</v>
      </c>
      <c r="AP346">
        <f t="shared" si="60"/>
        <v>0</v>
      </c>
    </row>
    <row r="347" spans="23:42" x14ac:dyDescent="0.25">
      <c r="W347" t="e">
        <f>IF(W344="x",W345,"")</f>
        <v>#REF!</v>
      </c>
      <c r="X347" t="e">
        <f t="shared" ref="X347:AP347" si="61">IF(X344="x",IF(W344="x",X345,X346),"")</f>
        <v>#REF!</v>
      </c>
      <c r="Y347" t="e">
        <f t="shared" si="61"/>
        <v>#REF!</v>
      </c>
      <c r="Z347" t="e">
        <f t="shared" si="61"/>
        <v>#REF!</v>
      </c>
      <c r="AA347" t="e">
        <f t="shared" si="61"/>
        <v>#REF!</v>
      </c>
      <c r="AB347" t="e">
        <f t="shared" si="61"/>
        <v>#REF!</v>
      </c>
      <c r="AC347" t="e">
        <f t="shared" si="61"/>
        <v>#REF!</v>
      </c>
      <c r="AD347" t="e">
        <f t="shared" si="61"/>
        <v>#REF!</v>
      </c>
      <c r="AE347" t="e">
        <f t="shared" si="61"/>
        <v>#REF!</v>
      </c>
      <c r="AF347" t="e">
        <f t="shared" si="61"/>
        <v>#REF!</v>
      </c>
      <c r="AG347" t="e">
        <f t="shared" si="61"/>
        <v>#REF!</v>
      </c>
      <c r="AH347" t="e">
        <f t="shared" si="61"/>
        <v>#REF!</v>
      </c>
      <c r="AI347" t="e">
        <f t="shared" si="61"/>
        <v>#REF!</v>
      </c>
      <c r="AJ347" t="e">
        <f t="shared" si="61"/>
        <v>#REF!</v>
      </c>
      <c r="AK347" t="e">
        <f t="shared" si="61"/>
        <v>#REF!</v>
      </c>
      <c r="AL347" t="e">
        <f t="shared" si="61"/>
        <v>#REF!</v>
      </c>
      <c r="AM347" t="e">
        <f t="shared" si="61"/>
        <v>#REF!</v>
      </c>
      <c r="AN347" t="e">
        <f t="shared" si="61"/>
        <v>#REF!</v>
      </c>
      <c r="AO347" t="e">
        <f t="shared" si="61"/>
        <v>#REF!</v>
      </c>
      <c r="AP347" t="e">
        <f t="shared" si="61"/>
        <v>#REF!</v>
      </c>
    </row>
    <row r="348" spans="23:42" x14ac:dyDescent="0.25">
      <c r="W348" t="e">
        <f t="shared" ref="W348:AP348" si="62">IF(X344="x"," ","")</f>
        <v>#REF!</v>
      </c>
      <c r="X348" t="e">
        <f t="shared" si="62"/>
        <v>#REF!</v>
      </c>
      <c r="Y348" t="e">
        <f t="shared" si="62"/>
        <v>#REF!</v>
      </c>
      <c r="Z348" t="e">
        <f t="shared" si="62"/>
        <v>#REF!</v>
      </c>
      <c r="AA348" t="e">
        <f t="shared" si="62"/>
        <v>#REF!</v>
      </c>
      <c r="AB348" t="e">
        <f t="shared" si="62"/>
        <v>#REF!</v>
      </c>
      <c r="AC348" t="e">
        <f t="shared" si="62"/>
        <v>#REF!</v>
      </c>
      <c r="AD348" t="e">
        <f t="shared" si="62"/>
        <v>#REF!</v>
      </c>
      <c r="AE348" t="e">
        <f t="shared" si="62"/>
        <v>#REF!</v>
      </c>
      <c r="AF348" t="e">
        <f t="shared" si="62"/>
        <v>#REF!</v>
      </c>
      <c r="AG348" t="e">
        <f t="shared" si="62"/>
        <v>#REF!</v>
      </c>
      <c r="AH348" t="e">
        <f t="shared" si="62"/>
        <v>#REF!</v>
      </c>
      <c r="AI348" t="e">
        <f t="shared" si="62"/>
        <v>#REF!</v>
      </c>
      <c r="AJ348" t="e">
        <f t="shared" si="62"/>
        <v>#REF!</v>
      </c>
      <c r="AK348" t="e">
        <f t="shared" si="62"/>
        <v>#REF!</v>
      </c>
      <c r="AL348" t="e">
        <f t="shared" si="62"/>
        <v>#REF!</v>
      </c>
      <c r="AM348" t="e">
        <f t="shared" si="62"/>
        <v>#REF!</v>
      </c>
      <c r="AN348" t="e">
        <f t="shared" si="62"/>
        <v>#REF!</v>
      </c>
      <c r="AO348" t="e">
        <f t="shared" si="62"/>
        <v>#REF!</v>
      </c>
      <c r="AP348" t="str">
        <f t="shared" si="62"/>
        <v/>
      </c>
    </row>
    <row r="349" spans="23:42" x14ac:dyDescent="0.25">
      <c r="W349" t="e">
        <f>CONCATENATE(W347,W348,X347,X348,Y347)</f>
        <v>#REF!</v>
      </c>
      <c r="Z349" t="e">
        <f>CONCATENATE(AK348,AL347,AL348,AM347,AM348)</f>
        <v>#REF!</v>
      </c>
    </row>
    <row r="350" spans="23:42" x14ac:dyDescent="0.25">
      <c r="W350" t="e">
        <f>CONCATENATE(Y348,Z347,Z348,AA347,AA348)</f>
        <v>#REF!</v>
      </c>
      <c r="Z350" t="e">
        <f>CONCATENATE(AN347,AN348,AO347,AO348,AP347)</f>
        <v>#REF!</v>
      </c>
    </row>
    <row r="351" spans="23:42" x14ac:dyDescent="0.25">
      <c r="W351" t="e">
        <f>CONCATENATE(AB347,AB348,AC347,AC348,AD347)</f>
        <v>#REF!</v>
      </c>
    </row>
    <row r="352" spans="23:42" x14ac:dyDescent="0.25">
      <c r="W352" t="e">
        <f>CONCATENATE(AD348,AE347,AE348,AF347,AF348)</f>
        <v>#REF!</v>
      </c>
    </row>
    <row r="353" spans="22:42" x14ac:dyDescent="0.25">
      <c r="W353" t="e">
        <f>CONCATENATE(AG347,AG348,AH347,AH348,AI347)</f>
        <v>#REF!</v>
      </c>
    </row>
    <row r="354" spans="22:42" x14ac:dyDescent="0.25">
      <c r="W354" t="e">
        <f>CONCATENATE(AI348,AJ347,AJ348,AK347)</f>
        <v>#REF!</v>
      </c>
    </row>
    <row r="355" spans="22:42" x14ac:dyDescent="0.25">
      <c r="W355" t="e">
        <f>CONCATENATE(W349,W350,W351,W352,W353,W354,Z349,Z350)</f>
        <v>#REF!</v>
      </c>
    </row>
    <row r="357" spans="22:42" x14ac:dyDescent="0.25">
      <c r="W357" t="e">
        <f>IF(V332="x",W355,W343)</f>
        <v>#REF!</v>
      </c>
    </row>
    <row r="361" spans="22:42" x14ac:dyDescent="0.25">
      <c r="V361" s="7" t="str">
        <f>V331</f>
        <v>vše</v>
      </c>
      <c r="W361" s="17">
        <v>1</v>
      </c>
      <c r="X361" s="17">
        <v>2</v>
      </c>
      <c r="Y361" s="17">
        <v>3</v>
      </c>
      <c r="Z361" s="17">
        <v>4</v>
      </c>
      <c r="AA361" s="17">
        <v>5</v>
      </c>
      <c r="AB361" s="17">
        <v>6</v>
      </c>
      <c r="AC361" s="17">
        <v>7</v>
      </c>
      <c r="AD361" s="17">
        <v>8</v>
      </c>
      <c r="AE361" s="17">
        <v>9</v>
      </c>
      <c r="AF361" s="17">
        <v>10</v>
      </c>
      <c r="AG361" s="17">
        <v>11</v>
      </c>
      <c r="AH361" s="17">
        <v>12</v>
      </c>
      <c r="AI361" s="17">
        <v>13</v>
      </c>
      <c r="AJ361" s="17">
        <v>14</v>
      </c>
      <c r="AK361" s="17">
        <v>15</v>
      </c>
      <c r="AL361" s="17">
        <v>16</v>
      </c>
      <c r="AM361" s="17">
        <v>17</v>
      </c>
      <c r="AN361" s="17">
        <v>18</v>
      </c>
      <c r="AO361" s="17">
        <v>19</v>
      </c>
      <c r="AP361" s="17">
        <v>20</v>
      </c>
    </row>
    <row r="362" spans="22:42" x14ac:dyDescent="0.25">
      <c r="V362" s="17" t="e">
        <f>IF(#REF!="x","x",(IF(#REF!="x",IF(#REF!="x","x",""),"")))</f>
        <v>#REF!</v>
      </c>
      <c r="W362" s="17" t="e">
        <f>IF(#REF!="","","x")</f>
        <v>#REF!</v>
      </c>
      <c r="X362" s="17" t="e">
        <f>IF(#REF!="","","x")</f>
        <v>#REF!</v>
      </c>
      <c r="Y362" s="17" t="e">
        <f>IF(#REF!="","","x")</f>
        <v>#REF!</v>
      </c>
      <c r="Z362" s="17" t="e">
        <f>IF(#REF!="","","x")</f>
        <v>#REF!</v>
      </c>
      <c r="AA362" s="17" t="e">
        <f>IF(#REF!="","","x")</f>
        <v>#REF!</v>
      </c>
      <c r="AB362" s="17" t="e">
        <f>IF(#REF!="","","x")</f>
        <v>#REF!</v>
      </c>
      <c r="AC362" s="17" t="e">
        <f>IF(#REF!="","","x")</f>
        <v>#REF!</v>
      </c>
      <c r="AD362" s="17" t="e">
        <f>IF(#REF!="","","x")</f>
        <v>#REF!</v>
      </c>
      <c r="AE362" s="17" t="e">
        <f>IF(#REF!="","","x")</f>
        <v>#REF!</v>
      </c>
      <c r="AF362" s="17" t="e">
        <f>IF(#REF!="","","x")</f>
        <v>#REF!</v>
      </c>
      <c r="AG362" s="17" t="e">
        <f>IF(#REF!="","","x")</f>
        <v>#REF!</v>
      </c>
      <c r="AH362" s="17" t="e">
        <f>IF(#REF!="","","x")</f>
        <v>#REF!</v>
      </c>
      <c r="AI362" s="17" t="e">
        <f>IF(#REF!="","","x")</f>
        <v>#REF!</v>
      </c>
      <c r="AJ362" s="17" t="e">
        <f>IF(#REF!="","","x")</f>
        <v>#REF!</v>
      </c>
      <c r="AK362" s="17" t="e">
        <f>IF(#REF!="","","x")</f>
        <v>#REF!</v>
      </c>
      <c r="AL362" s="17" t="e">
        <f>IF(#REF!="","","x")</f>
        <v>#REF!</v>
      </c>
      <c r="AM362" s="17" t="e">
        <f>IF(#REF!="","","x")</f>
        <v>#REF!</v>
      </c>
      <c r="AN362" s="17" t="e">
        <f>IF(#REF!="","","x")</f>
        <v>#REF!</v>
      </c>
      <c r="AO362" s="17" t="e">
        <f>IF(#REF!="","","x")</f>
        <v>#REF!</v>
      </c>
      <c r="AP362" s="17" t="e">
        <f>IF(#REF!="","","x")</f>
        <v>#REF!</v>
      </c>
    </row>
    <row r="363" spans="22:42" x14ac:dyDescent="0.25">
      <c r="V363" t="str">
        <f>$D$25</f>
        <v xml:space="preserve">žáci přípravka "C", </v>
      </c>
      <c r="W363" t="s">
        <v>238</v>
      </c>
      <c r="X363" t="s">
        <v>239</v>
      </c>
      <c r="Y363" t="s">
        <v>240</v>
      </c>
      <c r="Z363" t="s">
        <v>241</v>
      </c>
      <c r="AA363" t="s">
        <v>225</v>
      </c>
      <c r="AB363" t="s">
        <v>226</v>
      </c>
      <c r="AC363" t="s">
        <v>196</v>
      </c>
      <c r="AD363" t="s">
        <v>197</v>
      </c>
      <c r="AE363" t="s">
        <v>230</v>
      </c>
      <c r="AF363" t="s">
        <v>144</v>
      </c>
      <c r="AG363" t="s">
        <v>162</v>
      </c>
      <c r="AH363" t="s">
        <v>188</v>
      </c>
      <c r="AI363" t="s">
        <v>132</v>
      </c>
      <c r="AJ363" t="s">
        <v>189</v>
      </c>
      <c r="AK363" t="s">
        <v>242</v>
      </c>
    </row>
    <row r="364" spans="22:42" x14ac:dyDescent="0.25">
      <c r="W364" t="s">
        <v>238</v>
      </c>
      <c r="X364" t="s">
        <v>243</v>
      </c>
      <c r="Y364" t="s">
        <v>244</v>
      </c>
      <c r="Z364" t="s">
        <v>224</v>
      </c>
      <c r="AA364" t="s">
        <v>245</v>
      </c>
      <c r="AB364" t="s">
        <v>195</v>
      </c>
      <c r="AC364" t="s">
        <v>198</v>
      </c>
      <c r="AD364" t="s">
        <v>246</v>
      </c>
      <c r="AE364" t="s">
        <v>247</v>
      </c>
      <c r="AF364" t="s">
        <v>187</v>
      </c>
      <c r="AG364" t="s">
        <v>190</v>
      </c>
      <c r="AH364" t="s">
        <v>185</v>
      </c>
      <c r="AI364" t="s">
        <v>186</v>
      </c>
      <c r="AJ364" t="s">
        <v>191</v>
      </c>
      <c r="AK364" t="s">
        <v>242</v>
      </c>
    </row>
    <row r="365" spans="22:42" x14ac:dyDescent="0.25">
      <c r="W365" t="e">
        <f>IF(W362="x",W363,"")</f>
        <v>#REF!</v>
      </c>
      <c r="X365" t="e">
        <f t="shared" ref="X365:AP365" si="63">IF(X362="x",IF(W362="x",X363,X364),"")</f>
        <v>#REF!</v>
      </c>
      <c r="Y365" t="e">
        <f t="shared" si="63"/>
        <v>#REF!</v>
      </c>
      <c r="Z365" t="e">
        <f t="shared" si="63"/>
        <v>#REF!</v>
      </c>
      <c r="AA365" t="e">
        <f t="shared" si="63"/>
        <v>#REF!</v>
      </c>
      <c r="AB365" t="e">
        <f t="shared" si="63"/>
        <v>#REF!</v>
      </c>
      <c r="AC365" t="e">
        <f t="shared" si="63"/>
        <v>#REF!</v>
      </c>
      <c r="AD365" t="e">
        <f t="shared" si="63"/>
        <v>#REF!</v>
      </c>
      <c r="AE365" t="e">
        <f t="shared" si="63"/>
        <v>#REF!</v>
      </c>
      <c r="AF365" t="e">
        <f t="shared" si="63"/>
        <v>#REF!</v>
      </c>
      <c r="AG365" t="e">
        <f t="shared" si="63"/>
        <v>#REF!</v>
      </c>
      <c r="AH365" t="e">
        <f t="shared" si="63"/>
        <v>#REF!</v>
      </c>
      <c r="AI365" t="e">
        <f t="shared" si="63"/>
        <v>#REF!</v>
      </c>
      <c r="AJ365" t="e">
        <f t="shared" si="63"/>
        <v>#REF!</v>
      </c>
      <c r="AK365" t="e">
        <f t="shared" si="63"/>
        <v>#REF!</v>
      </c>
      <c r="AL365" t="e">
        <f t="shared" si="63"/>
        <v>#REF!</v>
      </c>
      <c r="AM365" t="e">
        <f t="shared" si="63"/>
        <v>#REF!</v>
      </c>
      <c r="AN365" t="e">
        <f t="shared" si="63"/>
        <v>#REF!</v>
      </c>
      <c r="AO365" t="e">
        <f t="shared" si="63"/>
        <v>#REF!</v>
      </c>
      <c r="AP365" t="e">
        <f t="shared" si="63"/>
        <v>#REF!</v>
      </c>
    </row>
    <row r="366" spans="22:42" x14ac:dyDescent="0.25">
      <c r="W366" t="e">
        <f>IF(X362="x","","")</f>
        <v>#REF!</v>
      </c>
      <c r="X366" t="e">
        <f t="shared" ref="X366:AP366" si="64">IF(Y362="x"," ","")</f>
        <v>#REF!</v>
      </c>
      <c r="Y366" t="e">
        <f t="shared" si="64"/>
        <v>#REF!</v>
      </c>
      <c r="Z366" t="e">
        <f t="shared" si="64"/>
        <v>#REF!</v>
      </c>
      <c r="AA366" t="e">
        <f t="shared" si="64"/>
        <v>#REF!</v>
      </c>
      <c r="AB366" t="e">
        <f t="shared" si="64"/>
        <v>#REF!</v>
      </c>
      <c r="AC366" t="e">
        <f t="shared" si="64"/>
        <v>#REF!</v>
      </c>
      <c r="AD366" t="e">
        <f t="shared" si="64"/>
        <v>#REF!</v>
      </c>
      <c r="AE366" t="e">
        <f t="shared" si="64"/>
        <v>#REF!</v>
      </c>
      <c r="AF366" t="e">
        <f t="shared" si="64"/>
        <v>#REF!</v>
      </c>
      <c r="AG366" t="e">
        <f t="shared" si="64"/>
        <v>#REF!</v>
      </c>
      <c r="AH366" t="e">
        <f t="shared" si="64"/>
        <v>#REF!</v>
      </c>
      <c r="AI366" t="e">
        <f t="shared" si="64"/>
        <v>#REF!</v>
      </c>
      <c r="AJ366" t="e">
        <f t="shared" si="64"/>
        <v>#REF!</v>
      </c>
      <c r="AK366" t="e">
        <f t="shared" si="64"/>
        <v>#REF!</v>
      </c>
      <c r="AL366" t="e">
        <f t="shared" si="64"/>
        <v>#REF!</v>
      </c>
      <c r="AM366" t="e">
        <f t="shared" si="64"/>
        <v>#REF!</v>
      </c>
      <c r="AN366" t="e">
        <f t="shared" si="64"/>
        <v>#REF!</v>
      </c>
      <c r="AO366" t="e">
        <f t="shared" si="64"/>
        <v>#REF!</v>
      </c>
      <c r="AP366" t="str">
        <f t="shared" si="64"/>
        <v/>
      </c>
    </row>
    <row r="367" spans="22:42" x14ac:dyDescent="0.25">
      <c r="W367" t="e">
        <f>CONCATENATE(W365,W366,X365,X366,Y365)</f>
        <v>#REF!</v>
      </c>
      <c r="Z367" t="e">
        <f>CONCATENATE(AK366,AL365,AL366,AM365,AM366)</f>
        <v>#REF!</v>
      </c>
    </row>
    <row r="368" spans="22:42" x14ac:dyDescent="0.25">
      <c r="W368" t="e">
        <f>CONCATENATE(Y366,Z365,Z366,AA365,AA366)</f>
        <v>#REF!</v>
      </c>
      <c r="Z368" t="e">
        <f>CONCATENATE(AN365,AN366,AO365,AO366,AP365)</f>
        <v>#REF!</v>
      </c>
    </row>
    <row r="369" spans="23:42" x14ac:dyDescent="0.25">
      <c r="W369" t="e">
        <f>CONCATENATE(AB365,AB366,AC365,AC366,AD365)</f>
        <v>#REF!</v>
      </c>
    </row>
    <row r="370" spans="23:42" x14ac:dyDescent="0.25">
      <c r="W370" t="e">
        <f>CONCATENATE(AD366,AE365,AE366,AF365,AF366)</f>
        <v>#REF!</v>
      </c>
    </row>
    <row r="371" spans="23:42" x14ac:dyDescent="0.25">
      <c r="W371" t="e">
        <f>CONCATENATE(AG365,AG366,AH365,AH366,AI365)</f>
        <v>#REF!</v>
      </c>
    </row>
    <row r="372" spans="23:42" x14ac:dyDescent="0.25">
      <c r="W372" t="e">
        <f>CONCATENATE(AI366,AJ365,AJ366,AK365)</f>
        <v>#REF!</v>
      </c>
    </row>
    <row r="373" spans="23:42" x14ac:dyDescent="0.25">
      <c r="W373" t="e">
        <f>CONCATENATE(W367,W368,W369,W370,W371,W372,Z367,Z368)</f>
        <v>#REF!</v>
      </c>
    </row>
    <row r="374" spans="23:42" x14ac:dyDescent="0.25">
      <c r="W374" s="17" t="e">
        <f t="shared" ref="W374:AM374" si="65">IF($V362="x",IF(W363="","","x"),"")</f>
        <v>#REF!</v>
      </c>
      <c r="X374" s="17" t="e">
        <f t="shared" si="65"/>
        <v>#REF!</v>
      </c>
      <c r="Y374" s="17" t="e">
        <f t="shared" si="65"/>
        <v>#REF!</v>
      </c>
      <c r="Z374" s="17" t="e">
        <f t="shared" si="65"/>
        <v>#REF!</v>
      </c>
      <c r="AA374" s="17" t="e">
        <f t="shared" si="65"/>
        <v>#REF!</v>
      </c>
      <c r="AB374" s="17" t="e">
        <f t="shared" si="65"/>
        <v>#REF!</v>
      </c>
      <c r="AC374" s="17" t="e">
        <f t="shared" si="65"/>
        <v>#REF!</v>
      </c>
      <c r="AD374" s="17" t="e">
        <f t="shared" si="65"/>
        <v>#REF!</v>
      </c>
      <c r="AE374" s="17" t="e">
        <f t="shared" si="65"/>
        <v>#REF!</v>
      </c>
      <c r="AF374" s="17" t="e">
        <f t="shared" si="65"/>
        <v>#REF!</v>
      </c>
      <c r="AG374" s="17" t="e">
        <f t="shared" si="65"/>
        <v>#REF!</v>
      </c>
      <c r="AH374" s="17" t="e">
        <f t="shared" si="65"/>
        <v>#REF!</v>
      </c>
      <c r="AI374" s="17" t="e">
        <f t="shared" si="65"/>
        <v>#REF!</v>
      </c>
      <c r="AJ374" s="17" t="e">
        <f t="shared" si="65"/>
        <v>#REF!</v>
      </c>
      <c r="AK374" s="17" t="e">
        <f t="shared" si="65"/>
        <v>#REF!</v>
      </c>
      <c r="AL374" s="17" t="e">
        <f t="shared" si="65"/>
        <v>#REF!</v>
      </c>
      <c r="AM374" s="17" t="e">
        <f t="shared" si="65"/>
        <v>#REF!</v>
      </c>
      <c r="AN374" s="17" t="e">
        <f>IF($V362="x",IF(AN363="","","x"),"")</f>
        <v>#REF!</v>
      </c>
      <c r="AO374" s="17" t="e">
        <f>IF($V362="x",IF(AO363="","","x"),"")</f>
        <v>#REF!</v>
      </c>
      <c r="AP374" s="17" t="e">
        <f>IF($V362="x",IF(AP363="","","x"),"")</f>
        <v>#REF!</v>
      </c>
    </row>
    <row r="375" spans="23:42" x14ac:dyDescent="0.25">
      <c r="W375" t="str">
        <f>W363</f>
        <v>18-20kg,</v>
      </c>
      <c r="X375" t="str">
        <f t="shared" ref="X375:AC375" si="66">X363</f>
        <v>22kg,</v>
      </c>
      <c r="Y375" t="str">
        <f t="shared" si="66"/>
        <v>24kg,</v>
      </c>
      <c r="Z375" t="str">
        <f t="shared" si="66"/>
        <v>26kg,</v>
      </c>
      <c r="AA375" t="str">
        <f t="shared" si="66"/>
        <v>28kg,</v>
      </c>
      <c r="AB375" t="str">
        <f t="shared" si="66"/>
        <v>30kg,</v>
      </c>
      <c r="AC375" t="str">
        <f t="shared" si="66"/>
        <v>32kg,</v>
      </c>
      <c r="AD375" t="str">
        <f>AD363</f>
        <v>34kg,</v>
      </c>
      <c r="AE375" t="str">
        <f t="shared" ref="AE375:AP375" si="67">AE363</f>
        <v>36kg,</v>
      </c>
      <c r="AF375" t="str">
        <f t="shared" si="67"/>
        <v>38kg,</v>
      </c>
      <c r="AG375" t="str">
        <f t="shared" si="67"/>
        <v>40kg,</v>
      </c>
      <c r="AH375" t="str">
        <f t="shared" si="67"/>
        <v>43kg,</v>
      </c>
      <c r="AI375" t="str">
        <f t="shared" si="67"/>
        <v>46kg,</v>
      </c>
      <c r="AJ375" t="str">
        <f t="shared" si="67"/>
        <v>49kg,</v>
      </c>
      <c r="AK375" t="str">
        <f t="shared" si="67"/>
        <v>49-52kg</v>
      </c>
      <c r="AL375">
        <f t="shared" si="67"/>
        <v>0</v>
      </c>
      <c r="AM375">
        <f t="shared" si="67"/>
        <v>0</v>
      </c>
      <c r="AN375">
        <f t="shared" si="67"/>
        <v>0</v>
      </c>
      <c r="AO375">
        <f t="shared" si="67"/>
        <v>0</v>
      </c>
      <c r="AP375">
        <f t="shared" si="67"/>
        <v>0</v>
      </c>
    </row>
    <row r="376" spans="23:42" x14ac:dyDescent="0.25">
      <c r="W376" t="str">
        <f>W364</f>
        <v>18-20kg,</v>
      </c>
      <c r="X376" t="str">
        <f t="shared" ref="X376:AP376" si="68">X364</f>
        <v>20-22kg,</v>
      </c>
      <c r="Y376" t="str">
        <f t="shared" si="68"/>
        <v>22-24kg,</v>
      </c>
      <c r="Z376" t="str">
        <f t="shared" si="68"/>
        <v>24-26kg,</v>
      </c>
      <c r="AA376" t="str">
        <f t="shared" si="68"/>
        <v>26-28kg,</v>
      </c>
      <c r="AB376" t="str">
        <f t="shared" si="68"/>
        <v>28-30kg,</v>
      </c>
      <c r="AC376" t="str">
        <f t="shared" si="68"/>
        <v>30-32kg,</v>
      </c>
      <c r="AD376" t="str">
        <f t="shared" si="68"/>
        <v xml:space="preserve">32-34kg, </v>
      </c>
      <c r="AE376" t="str">
        <f t="shared" si="68"/>
        <v>34-36kg,</v>
      </c>
      <c r="AF376" t="str">
        <f t="shared" si="68"/>
        <v>36-38kg,</v>
      </c>
      <c r="AG376" t="str">
        <f t="shared" si="68"/>
        <v>38-40kg,</v>
      </c>
      <c r="AH376" t="str">
        <f t="shared" si="68"/>
        <v>40-43kg,</v>
      </c>
      <c r="AI376" t="str">
        <f t="shared" si="68"/>
        <v>43-46kg,</v>
      </c>
      <c r="AJ376" t="str">
        <f t="shared" si="68"/>
        <v>46-49kg,</v>
      </c>
      <c r="AK376" t="str">
        <f t="shared" si="68"/>
        <v>49-52kg</v>
      </c>
      <c r="AL376">
        <f t="shared" si="68"/>
        <v>0</v>
      </c>
      <c r="AM376">
        <f t="shared" si="68"/>
        <v>0</v>
      </c>
      <c r="AN376">
        <f t="shared" si="68"/>
        <v>0</v>
      </c>
      <c r="AO376">
        <f t="shared" si="68"/>
        <v>0</v>
      </c>
      <c r="AP376">
        <f t="shared" si="68"/>
        <v>0</v>
      </c>
    </row>
    <row r="377" spans="23:42" x14ac:dyDescent="0.25">
      <c r="W377" t="e">
        <f>IF(W374="x",W375,"")</f>
        <v>#REF!</v>
      </c>
      <c r="X377" t="e">
        <f t="shared" ref="X377:AP377" si="69">IF(X374="x",IF(W374="x",X375,X376),"")</f>
        <v>#REF!</v>
      </c>
      <c r="Y377" t="e">
        <f t="shared" si="69"/>
        <v>#REF!</v>
      </c>
      <c r="Z377" t="e">
        <f t="shared" si="69"/>
        <v>#REF!</v>
      </c>
      <c r="AA377" t="e">
        <f t="shared" si="69"/>
        <v>#REF!</v>
      </c>
      <c r="AB377" t="e">
        <f t="shared" si="69"/>
        <v>#REF!</v>
      </c>
      <c r="AC377" t="e">
        <f t="shared" si="69"/>
        <v>#REF!</v>
      </c>
      <c r="AD377" t="e">
        <f t="shared" si="69"/>
        <v>#REF!</v>
      </c>
      <c r="AE377" t="e">
        <f t="shared" si="69"/>
        <v>#REF!</v>
      </c>
      <c r="AF377" t="e">
        <f t="shared" si="69"/>
        <v>#REF!</v>
      </c>
      <c r="AG377" t="e">
        <f t="shared" si="69"/>
        <v>#REF!</v>
      </c>
      <c r="AH377" t="e">
        <f t="shared" si="69"/>
        <v>#REF!</v>
      </c>
      <c r="AI377" t="e">
        <f t="shared" si="69"/>
        <v>#REF!</v>
      </c>
      <c r="AJ377" t="e">
        <f t="shared" si="69"/>
        <v>#REF!</v>
      </c>
      <c r="AK377" t="e">
        <f t="shared" si="69"/>
        <v>#REF!</v>
      </c>
      <c r="AL377" t="e">
        <f t="shared" si="69"/>
        <v>#REF!</v>
      </c>
      <c r="AM377" t="e">
        <f t="shared" si="69"/>
        <v>#REF!</v>
      </c>
      <c r="AN377" t="e">
        <f t="shared" si="69"/>
        <v>#REF!</v>
      </c>
      <c r="AO377" t="e">
        <f t="shared" si="69"/>
        <v>#REF!</v>
      </c>
      <c r="AP377" t="e">
        <f t="shared" si="69"/>
        <v>#REF!</v>
      </c>
    </row>
    <row r="378" spans="23:42" x14ac:dyDescent="0.25">
      <c r="W378" t="e">
        <f t="shared" ref="W378:AP378" si="70">IF(X374="x"," ","")</f>
        <v>#REF!</v>
      </c>
      <c r="X378" t="e">
        <f t="shared" si="70"/>
        <v>#REF!</v>
      </c>
      <c r="Y378" t="e">
        <f t="shared" si="70"/>
        <v>#REF!</v>
      </c>
      <c r="Z378" t="e">
        <f t="shared" si="70"/>
        <v>#REF!</v>
      </c>
      <c r="AA378" t="e">
        <f t="shared" si="70"/>
        <v>#REF!</v>
      </c>
      <c r="AB378" t="e">
        <f t="shared" si="70"/>
        <v>#REF!</v>
      </c>
      <c r="AC378" t="e">
        <f t="shared" si="70"/>
        <v>#REF!</v>
      </c>
      <c r="AD378" t="e">
        <f t="shared" si="70"/>
        <v>#REF!</v>
      </c>
      <c r="AE378" t="e">
        <f t="shared" si="70"/>
        <v>#REF!</v>
      </c>
      <c r="AF378" t="e">
        <f t="shared" si="70"/>
        <v>#REF!</v>
      </c>
      <c r="AG378" t="e">
        <f t="shared" si="70"/>
        <v>#REF!</v>
      </c>
      <c r="AH378" t="e">
        <f t="shared" si="70"/>
        <v>#REF!</v>
      </c>
      <c r="AI378" t="e">
        <f t="shared" si="70"/>
        <v>#REF!</v>
      </c>
      <c r="AJ378" t="e">
        <f t="shared" si="70"/>
        <v>#REF!</v>
      </c>
      <c r="AK378" t="e">
        <f t="shared" si="70"/>
        <v>#REF!</v>
      </c>
      <c r="AL378" t="e">
        <f t="shared" si="70"/>
        <v>#REF!</v>
      </c>
      <c r="AM378" t="e">
        <f t="shared" si="70"/>
        <v>#REF!</v>
      </c>
      <c r="AN378" t="e">
        <f t="shared" si="70"/>
        <v>#REF!</v>
      </c>
      <c r="AO378" t="e">
        <f t="shared" si="70"/>
        <v>#REF!</v>
      </c>
      <c r="AP378" t="str">
        <f t="shared" si="70"/>
        <v/>
      </c>
    </row>
    <row r="379" spans="23:42" x14ac:dyDescent="0.25">
      <c r="W379" t="e">
        <f>CONCATENATE(W377,W378,X377,X378,Y377)</f>
        <v>#REF!</v>
      </c>
      <c r="Z379" t="e">
        <f>CONCATENATE(AK378,AL377,AL378,AM377,AM378)</f>
        <v>#REF!</v>
      </c>
    </row>
    <row r="380" spans="23:42" x14ac:dyDescent="0.25">
      <c r="W380" t="e">
        <f>CONCATENATE(Y378,Z377,Z378,AA377,AA378)</f>
        <v>#REF!</v>
      </c>
      <c r="Z380" t="e">
        <f>CONCATENATE(AN377,AN378,AO377,AO378,AP377)</f>
        <v>#REF!</v>
      </c>
    </row>
    <row r="381" spans="23:42" x14ac:dyDescent="0.25">
      <c r="W381" t="e">
        <f>CONCATENATE(AB377,AB378,AC377,AC378,AD377)</f>
        <v>#REF!</v>
      </c>
    </row>
    <row r="382" spans="23:42" x14ac:dyDescent="0.25">
      <c r="W382" t="e">
        <f>CONCATENATE(AD378,AE377,AE378,AF377,AF378)</f>
        <v>#REF!</v>
      </c>
    </row>
    <row r="383" spans="23:42" x14ac:dyDescent="0.25">
      <c r="W383" t="e">
        <f>CONCATENATE(AG377,AG378,AH377,AH378,AI377)</f>
        <v>#REF!</v>
      </c>
    </row>
    <row r="384" spans="23:42" x14ac:dyDescent="0.25">
      <c r="W384" t="e">
        <f>CONCATENATE(AI378,AJ377,AJ378,AK377)</f>
        <v>#REF!</v>
      </c>
    </row>
    <row r="385" spans="22:42" x14ac:dyDescent="0.25">
      <c r="W385" t="e">
        <f>CONCATENATE(W379,W380,W381,W382,W383,W384,Z379,Z380)</f>
        <v>#REF!</v>
      </c>
    </row>
    <row r="387" spans="22:42" x14ac:dyDescent="0.25">
      <c r="W387" t="e">
        <f>IF(V362="x",W385,W373)</f>
        <v>#REF!</v>
      </c>
    </row>
    <row r="391" spans="22:42" x14ac:dyDescent="0.25">
      <c r="V391" s="7" t="str">
        <f>V361</f>
        <v>vše</v>
      </c>
      <c r="W391" s="17">
        <v>1</v>
      </c>
      <c r="X391" s="17">
        <v>2</v>
      </c>
      <c r="Y391" s="17">
        <v>3</v>
      </c>
      <c r="Z391" s="17">
        <v>4</v>
      </c>
      <c r="AA391" s="17">
        <v>5</v>
      </c>
      <c r="AB391" s="17">
        <v>6</v>
      </c>
      <c r="AC391" s="17">
        <v>7</v>
      </c>
      <c r="AD391" s="17">
        <v>8</v>
      </c>
      <c r="AE391" s="17">
        <v>9</v>
      </c>
      <c r="AF391" s="17">
        <v>10</v>
      </c>
      <c r="AG391" s="17">
        <v>11</v>
      </c>
      <c r="AH391" s="17">
        <v>12</v>
      </c>
      <c r="AI391" s="17">
        <v>13</v>
      </c>
      <c r="AJ391" s="17">
        <v>14</v>
      </c>
      <c r="AK391" s="17">
        <v>15</v>
      </c>
      <c r="AL391" s="17">
        <v>16</v>
      </c>
      <c r="AM391" s="17">
        <v>17</v>
      </c>
      <c r="AN391" s="17">
        <v>18</v>
      </c>
      <c r="AO391" s="17">
        <v>19</v>
      </c>
      <c r="AP391" s="17">
        <v>20</v>
      </c>
    </row>
    <row r="392" spans="22:42" x14ac:dyDescent="0.25">
      <c r="V392" s="17" t="e">
        <f>IF(#REF!="x","x",(IF(#REF!="x",IF(#REF!="x","x",""),"")))</f>
        <v>#REF!</v>
      </c>
      <c r="W392" s="17" t="e">
        <f>IF(#REF!="","","x")</f>
        <v>#REF!</v>
      </c>
      <c r="X392" s="17" t="e">
        <f>IF(#REF!="","","x")</f>
        <v>#REF!</v>
      </c>
      <c r="Y392" s="17" t="e">
        <f>IF(#REF!="","","x")</f>
        <v>#REF!</v>
      </c>
      <c r="Z392" s="17" t="e">
        <f>IF(#REF!="","","x")</f>
        <v>#REF!</v>
      </c>
      <c r="AA392" s="17" t="e">
        <f>IF(#REF!="","","x")</f>
        <v>#REF!</v>
      </c>
      <c r="AB392" s="17" t="e">
        <f>IF(#REF!="","","x")</f>
        <v>#REF!</v>
      </c>
      <c r="AC392" s="17" t="e">
        <f>IF(#REF!="","","x")</f>
        <v>#REF!</v>
      </c>
      <c r="AD392" s="17" t="e">
        <f>IF(#REF!="","","x")</f>
        <v>#REF!</v>
      </c>
      <c r="AE392" s="17" t="e">
        <f>IF(#REF!="","","x")</f>
        <v>#REF!</v>
      </c>
      <c r="AF392" s="17" t="e">
        <f>IF(#REF!="","","x")</f>
        <v>#REF!</v>
      </c>
      <c r="AG392" s="17" t="e">
        <f>IF(#REF!="","","x")</f>
        <v>#REF!</v>
      </c>
      <c r="AH392" s="17" t="e">
        <f>IF(#REF!="","","x")</f>
        <v>#REF!</v>
      </c>
      <c r="AI392" s="17" t="e">
        <f>IF(#REF!="","","x")</f>
        <v>#REF!</v>
      </c>
      <c r="AJ392" s="17" t="e">
        <f>IF(#REF!="","","x")</f>
        <v>#REF!</v>
      </c>
      <c r="AK392" s="17" t="e">
        <f>IF(#REF!="","","x")</f>
        <v>#REF!</v>
      </c>
      <c r="AL392" s="17" t="e">
        <f>IF(#REF!="","","x")</f>
        <v>#REF!</v>
      </c>
      <c r="AM392" s="17" t="e">
        <f>IF(#REF!="","","x")</f>
        <v>#REF!</v>
      </c>
      <c r="AN392" s="17" t="e">
        <f>IF(#REF!="","","x")</f>
        <v>#REF!</v>
      </c>
      <c r="AO392" s="17" t="e">
        <f>IF(#REF!="","","x")</f>
        <v>#REF!</v>
      </c>
      <c r="AP392" s="17" t="e">
        <f>IF(#REF!="","","x")</f>
        <v>#REF!</v>
      </c>
    </row>
    <row r="393" spans="22:42" x14ac:dyDescent="0.25">
      <c r="V393" t="str">
        <f>$D$26</f>
        <v xml:space="preserve">seniorky, </v>
      </c>
      <c r="W393" s="24" t="s">
        <v>180</v>
      </c>
      <c r="X393" t="s">
        <v>164</v>
      </c>
      <c r="Y393" t="s">
        <v>121</v>
      </c>
      <c r="Z393" t="s">
        <v>125</v>
      </c>
      <c r="AA393" t="s">
        <v>147</v>
      </c>
      <c r="AB393" t="s">
        <v>128</v>
      </c>
      <c r="AC393" t="s">
        <v>130</v>
      </c>
      <c r="AD393" s="24" t="s">
        <v>377</v>
      </c>
      <c r="AE393" s="24" t="s">
        <v>378</v>
      </c>
    </row>
    <row r="394" spans="22:42" x14ac:dyDescent="0.25">
      <c r="W394" s="24" t="s">
        <v>180</v>
      </c>
      <c r="X394" s="24" t="s">
        <v>172</v>
      </c>
      <c r="Y394" s="24" t="s">
        <v>248</v>
      </c>
      <c r="Z394" t="s">
        <v>181</v>
      </c>
      <c r="AA394" t="s">
        <v>182</v>
      </c>
      <c r="AB394" t="s">
        <v>183</v>
      </c>
      <c r="AC394" s="24" t="s">
        <v>361</v>
      </c>
      <c r="AD394" s="24" t="s">
        <v>360</v>
      </c>
      <c r="AE394" s="24" t="s">
        <v>378</v>
      </c>
    </row>
    <row r="395" spans="22:42" x14ac:dyDescent="0.25">
      <c r="W395" t="e">
        <f>IF(W392="x",W393,"")</f>
        <v>#REF!</v>
      </c>
      <c r="X395" t="e">
        <f t="shared" ref="X395:AP395" si="71">IF(X392="x",IF(W392="x",X393,X394),"")</f>
        <v>#REF!</v>
      </c>
      <c r="Y395" t="e">
        <f t="shared" si="71"/>
        <v>#REF!</v>
      </c>
      <c r="Z395" t="e">
        <f t="shared" si="71"/>
        <v>#REF!</v>
      </c>
      <c r="AA395" t="e">
        <f t="shared" si="71"/>
        <v>#REF!</v>
      </c>
      <c r="AB395" t="e">
        <f t="shared" si="71"/>
        <v>#REF!</v>
      </c>
      <c r="AC395" t="e">
        <f t="shared" si="71"/>
        <v>#REF!</v>
      </c>
      <c r="AD395" t="e">
        <f t="shared" si="71"/>
        <v>#REF!</v>
      </c>
      <c r="AE395" t="e">
        <f t="shared" si="71"/>
        <v>#REF!</v>
      </c>
      <c r="AF395" t="e">
        <f t="shared" si="71"/>
        <v>#REF!</v>
      </c>
      <c r="AG395" t="e">
        <f t="shared" si="71"/>
        <v>#REF!</v>
      </c>
      <c r="AH395" t="e">
        <f t="shared" si="71"/>
        <v>#REF!</v>
      </c>
      <c r="AI395" t="e">
        <f t="shared" si="71"/>
        <v>#REF!</v>
      </c>
      <c r="AJ395" t="e">
        <f t="shared" si="71"/>
        <v>#REF!</v>
      </c>
      <c r="AK395" t="e">
        <f t="shared" si="71"/>
        <v>#REF!</v>
      </c>
      <c r="AL395" t="e">
        <f t="shared" si="71"/>
        <v>#REF!</v>
      </c>
      <c r="AM395" t="e">
        <f t="shared" si="71"/>
        <v>#REF!</v>
      </c>
      <c r="AN395" t="e">
        <f t="shared" si="71"/>
        <v>#REF!</v>
      </c>
      <c r="AO395" t="e">
        <f t="shared" si="71"/>
        <v>#REF!</v>
      </c>
      <c r="AP395" t="e">
        <f t="shared" si="71"/>
        <v>#REF!</v>
      </c>
    </row>
    <row r="396" spans="22:42" x14ac:dyDescent="0.25">
      <c r="W396" t="e">
        <f>IF(X392="x","","")</f>
        <v>#REF!</v>
      </c>
      <c r="X396" t="e">
        <f t="shared" ref="X396:AP396" si="72">IF(Y392="x"," ","")</f>
        <v>#REF!</v>
      </c>
      <c r="Y396" t="e">
        <f t="shared" si="72"/>
        <v>#REF!</v>
      </c>
      <c r="Z396" t="e">
        <f t="shared" si="72"/>
        <v>#REF!</v>
      </c>
      <c r="AA396" t="e">
        <f t="shared" si="72"/>
        <v>#REF!</v>
      </c>
      <c r="AB396" t="e">
        <f t="shared" si="72"/>
        <v>#REF!</v>
      </c>
      <c r="AC396" t="e">
        <f t="shared" si="72"/>
        <v>#REF!</v>
      </c>
      <c r="AD396" t="e">
        <f t="shared" si="72"/>
        <v>#REF!</v>
      </c>
      <c r="AE396" t="e">
        <f t="shared" si="72"/>
        <v>#REF!</v>
      </c>
      <c r="AF396" t="e">
        <f t="shared" si="72"/>
        <v>#REF!</v>
      </c>
      <c r="AG396" t="e">
        <f t="shared" si="72"/>
        <v>#REF!</v>
      </c>
      <c r="AH396" t="e">
        <f t="shared" si="72"/>
        <v>#REF!</v>
      </c>
      <c r="AI396" t="e">
        <f t="shared" si="72"/>
        <v>#REF!</v>
      </c>
      <c r="AJ396" t="e">
        <f t="shared" si="72"/>
        <v>#REF!</v>
      </c>
      <c r="AK396" t="e">
        <f t="shared" si="72"/>
        <v>#REF!</v>
      </c>
      <c r="AL396" t="e">
        <f t="shared" si="72"/>
        <v>#REF!</v>
      </c>
      <c r="AM396" t="e">
        <f t="shared" si="72"/>
        <v>#REF!</v>
      </c>
      <c r="AN396" t="e">
        <f t="shared" si="72"/>
        <v>#REF!</v>
      </c>
      <c r="AO396" t="e">
        <f t="shared" si="72"/>
        <v>#REF!</v>
      </c>
      <c r="AP396" t="str">
        <f t="shared" si="72"/>
        <v/>
      </c>
    </row>
    <row r="397" spans="22:42" x14ac:dyDescent="0.25">
      <c r="W397" t="e">
        <f>CONCATENATE(W395,W396,X395,X396,Y395)</f>
        <v>#REF!</v>
      </c>
      <c r="Z397" t="e">
        <f>CONCATENATE(AK396,AL395,AL396,AM395,AM396)</f>
        <v>#REF!</v>
      </c>
    </row>
    <row r="398" spans="22:42" x14ac:dyDescent="0.25">
      <c r="W398" t="e">
        <f>CONCATENATE(Y396,Z395,Z396,AA395,AA396)</f>
        <v>#REF!</v>
      </c>
      <c r="Z398" t="e">
        <f>CONCATENATE(AN395,AN396,AO395,AO396,AP395)</f>
        <v>#REF!</v>
      </c>
    </row>
    <row r="399" spans="22:42" x14ac:dyDescent="0.25">
      <c r="W399" t="e">
        <f>CONCATENATE(AB395,AB396,AC395,AC396,AD395)</f>
        <v>#REF!</v>
      </c>
    </row>
    <row r="400" spans="22:42" x14ac:dyDescent="0.25">
      <c r="W400" t="e">
        <f>CONCATENATE(AD396,AE395,AE396,AF395,AF396)</f>
        <v>#REF!</v>
      </c>
    </row>
    <row r="401" spans="23:42" x14ac:dyDescent="0.25">
      <c r="W401" t="e">
        <f>CONCATENATE(AG395,AG396,AH395,AH396,AI395)</f>
        <v>#REF!</v>
      </c>
    </row>
    <row r="402" spans="23:42" x14ac:dyDescent="0.25">
      <c r="W402" t="e">
        <f>CONCATENATE(AI396,AJ395,AJ396,AK395)</f>
        <v>#REF!</v>
      </c>
    </row>
    <row r="403" spans="23:42" x14ac:dyDescent="0.25">
      <c r="W403" t="e">
        <f>CONCATENATE(W397,W398,W399,W400,W401,W402,Z397,Z398)</f>
        <v>#REF!</v>
      </c>
    </row>
    <row r="404" spans="23:42" x14ac:dyDescent="0.25">
      <c r="W404" s="17" t="e">
        <f t="shared" ref="W404:AM404" si="73">IF($V392="x",IF(W393="","","x"),"")</f>
        <v>#REF!</v>
      </c>
      <c r="X404" s="17" t="e">
        <f t="shared" si="73"/>
        <v>#REF!</v>
      </c>
      <c r="Y404" s="17" t="e">
        <f t="shared" si="73"/>
        <v>#REF!</v>
      </c>
      <c r="Z404" s="17" t="e">
        <f t="shared" si="73"/>
        <v>#REF!</v>
      </c>
      <c r="AA404" s="17" t="e">
        <f t="shared" si="73"/>
        <v>#REF!</v>
      </c>
      <c r="AB404" s="17" t="e">
        <f t="shared" si="73"/>
        <v>#REF!</v>
      </c>
      <c r="AC404" s="17" t="e">
        <f t="shared" si="73"/>
        <v>#REF!</v>
      </c>
      <c r="AD404" s="17" t="e">
        <f t="shared" si="73"/>
        <v>#REF!</v>
      </c>
      <c r="AE404" s="17" t="e">
        <f t="shared" si="73"/>
        <v>#REF!</v>
      </c>
      <c r="AF404" s="17" t="e">
        <f t="shared" si="73"/>
        <v>#REF!</v>
      </c>
      <c r="AG404" s="17" t="e">
        <f t="shared" si="73"/>
        <v>#REF!</v>
      </c>
      <c r="AH404" s="17" t="e">
        <f t="shared" si="73"/>
        <v>#REF!</v>
      </c>
      <c r="AI404" s="17" t="e">
        <f t="shared" si="73"/>
        <v>#REF!</v>
      </c>
      <c r="AJ404" s="17" t="e">
        <f t="shared" si="73"/>
        <v>#REF!</v>
      </c>
      <c r="AK404" s="17" t="e">
        <f t="shared" si="73"/>
        <v>#REF!</v>
      </c>
      <c r="AL404" s="17" t="e">
        <f t="shared" si="73"/>
        <v>#REF!</v>
      </c>
      <c r="AM404" s="17" t="e">
        <f t="shared" si="73"/>
        <v>#REF!</v>
      </c>
      <c r="AN404" s="17" t="e">
        <f>IF($V392="x",IF(AN393="","","x"),"")</f>
        <v>#REF!</v>
      </c>
      <c r="AO404" s="17" t="e">
        <f>IF($V392="x",IF(AO393="","","x"),"")</f>
        <v>#REF!</v>
      </c>
      <c r="AP404" s="17" t="e">
        <f>IF($V392="x",IF(AP393="","","x"),"")</f>
        <v>#REF!</v>
      </c>
    </row>
    <row r="405" spans="23:42" x14ac:dyDescent="0.25">
      <c r="W405" t="str">
        <f>W393</f>
        <v>40-44kg,</v>
      </c>
      <c r="X405" t="str">
        <f t="shared" ref="X405:AC405" si="74">X393</f>
        <v>48kg,</v>
      </c>
      <c r="Y405" t="str">
        <f t="shared" si="74"/>
        <v>51kg,</v>
      </c>
      <c r="Z405" t="str">
        <f t="shared" si="74"/>
        <v>55kg,</v>
      </c>
      <c r="AA405" t="str">
        <f t="shared" si="74"/>
        <v>59kg,</v>
      </c>
      <c r="AB405" t="str">
        <f t="shared" si="74"/>
        <v>63kg,</v>
      </c>
      <c r="AC405" t="str">
        <f t="shared" si="74"/>
        <v>67kg,</v>
      </c>
      <c r="AD405" t="str">
        <f>AD393</f>
        <v>72kg,</v>
      </c>
      <c r="AE405" t="str">
        <f t="shared" ref="AE405:AP405" si="75">AE393</f>
        <v>72-80kg</v>
      </c>
      <c r="AF405">
        <f t="shared" si="75"/>
        <v>0</v>
      </c>
      <c r="AG405">
        <f t="shared" si="75"/>
        <v>0</v>
      </c>
      <c r="AH405">
        <f t="shared" si="75"/>
        <v>0</v>
      </c>
      <c r="AI405">
        <f t="shared" si="75"/>
        <v>0</v>
      </c>
      <c r="AJ405">
        <f t="shared" si="75"/>
        <v>0</v>
      </c>
      <c r="AK405">
        <f t="shared" si="75"/>
        <v>0</v>
      </c>
      <c r="AL405">
        <f t="shared" si="75"/>
        <v>0</v>
      </c>
      <c r="AM405">
        <f t="shared" si="75"/>
        <v>0</v>
      </c>
      <c r="AN405">
        <f t="shared" si="75"/>
        <v>0</v>
      </c>
      <c r="AO405">
        <f t="shared" si="75"/>
        <v>0</v>
      </c>
      <c r="AP405">
        <f t="shared" si="75"/>
        <v>0</v>
      </c>
    </row>
    <row r="406" spans="23:42" x14ac:dyDescent="0.25">
      <c r="W406" t="str">
        <f>W394</f>
        <v>40-44kg,</v>
      </c>
      <c r="X406" t="str">
        <f t="shared" ref="X406:AP406" si="76">X394</f>
        <v>44-48kg,</v>
      </c>
      <c r="Y406" t="str">
        <f t="shared" si="76"/>
        <v>48-51kg,</v>
      </c>
      <c r="Z406" t="str">
        <f t="shared" si="76"/>
        <v>51-55kg,</v>
      </c>
      <c r="AA406" t="str">
        <f t="shared" si="76"/>
        <v>55-59kg,</v>
      </c>
      <c r="AB406" t="str">
        <f t="shared" si="76"/>
        <v>59-63kg,</v>
      </c>
      <c r="AC406" t="str">
        <f t="shared" si="76"/>
        <v>53-67kg,</v>
      </c>
      <c r="AD406" t="str">
        <f t="shared" si="76"/>
        <v>67-72kg,</v>
      </c>
      <c r="AE406" t="str">
        <f t="shared" si="76"/>
        <v>72-80kg</v>
      </c>
      <c r="AF406">
        <f t="shared" si="76"/>
        <v>0</v>
      </c>
      <c r="AG406">
        <f t="shared" si="76"/>
        <v>0</v>
      </c>
      <c r="AH406">
        <f t="shared" si="76"/>
        <v>0</v>
      </c>
      <c r="AI406">
        <f t="shared" si="76"/>
        <v>0</v>
      </c>
      <c r="AJ406">
        <f t="shared" si="76"/>
        <v>0</v>
      </c>
      <c r="AK406">
        <f t="shared" si="76"/>
        <v>0</v>
      </c>
      <c r="AL406">
        <f t="shared" si="76"/>
        <v>0</v>
      </c>
      <c r="AM406">
        <f t="shared" si="76"/>
        <v>0</v>
      </c>
      <c r="AN406">
        <f t="shared" si="76"/>
        <v>0</v>
      </c>
      <c r="AO406">
        <f t="shared" si="76"/>
        <v>0</v>
      </c>
      <c r="AP406">
        <f t="shared" si="76"/>
        <v>0</v>
      </c>
    </row>
    <row r="407" spans="23:42" x14ac:dyDescent="0.25">
      <c r="W407" t="e">
        <f>IF(W404="x",W405,"")</f>
        <v>#REF!</v>
      </c>
      <c r="X407" t="e">
        <f t="shared" ref="X407:AP407" si="77">IF(X404="x",IF(W404="x",X405,X406),"")</f>
        <v>#REF!</v>
      </c>
      <c r="Y407" t="e">
        <f t="shared" si="77"/>
        <v>#REF!</v>
      </c>
      <c r="Z407" t="e">
        <f t="shared" si="77"/>
        <v>#REF!</v>
      </c>
      <c r="AA407" t="e">
        <f t="shared" si="77"/>
        <v>#REF!</v>
      </c>
      <c r="AB407" t="e">
        <f t="shared" si="77"/>
        <v>#REF!</v>
      </c>
      <c r="AC407" t="e">
        <f t="shared" si="77"/>
        <v>#REF!</v>
      </c>
      <c r="AD407" t="e">
        <f t="shared" si="77"/>
        <v>#REF!</v>
      </c>
      <c r="AE407" t="e">
        <f t="shared" si="77"/>
        <v>#REF!</v>
      </c>
      <c r="AF407" t="e">
        <f t="shared" si="77"/>
        <v>#REF!</v>
      </c>
      <c r="AG407" t="e">
        <f t="shared" si="77"/>
        <v>#REF!</v>
      </c>
      <c r="AH407" t="e">
        <f t="shared" si="77"/>
        <v>#REF!</v>
      </c>
      <c r="AI407" t="e">
        <f t="shared" si="77"/>
        <v>#REF!</v>
      </c>
      <c r="AJ407" t="e">
        <f t="shared" si="77"/>
        <v>#REF!</v>
      </c>
      <c r="AK407" t="e">
        <f t="shared" si="77"/>
        <v>#REF!</v>
      </c>
      <c r="AL407" t="e">
        <f t="shared" si="77"/>
        <v>#REF!</v>
      </c>
      <c r="AM407" t="e">
        <f t="shared" si="77"/>
        <v>#REF!</v>
      </c>
      <c r="AN407" t="e">
        <f t="shared" si="77"/>
        <v>#REF!</v>
      </c>
      <c r="AO407" t="e">
        <f t="shared" si="77"/>
        <v>#REF!</v>
      </c>
      <c r="AP407" t="e">
        <f t="shared" si="77"/>
        <v>#REF!</v>
      </c>
    </row>
    <row r="408" spans="23:42" x14ac:dyDescent="0.25">
      <c r="W408" t="e">
        <f t="shared" ref="W408:AP408" si="78">IF(X404="x"," ","")</f>
        <v>#REF!</v>
      </c>
      <c r="X408" t="e">
        <f t="shared" si="78"/>
        <v>#REF!</v>
      </c>
      <c r="Y408" t="e">
        <f t="shared" si="78"/>
        <v>#REF!</v>
      </c>
      <c r="Z408" t="e">
        <f t="shared" si="78"/>
        <v>#REF!</v>
      </c>
      <c r="AA408" t="e">
        <f t="shared" si="78"/>
        <v>#REF!</v>
      </c>
      <c r="AB408" t="e">
        <f t="shared" si="78"/>
        <v>#REF!</v>
      </c>
      <c r="AC408" t="e">
        <f t="shared" si="78"/>
        <v>#REF!</v>
      </c>
      <c r="AD408" t="e">
        <f t="shared" si="78"/>
        <v>#REF!</v>
      </c>
      <c r="AE408" t="e">
        <f t="shared" si="78"/>
        <v>#REF!</v>
      </c>
      <c r="AF408" t="e">
        <f t="shared" si="78"/>
        <v>#REF!</v>
      </c>
      <c r="AG408" t="e">
        <f t="shared" si="78"/>
        <v>#REF!</v>
      </c>
      <c r="AH408" t="e">
        <f t="shared" si="78"/>
        <v>#REF!</v>
      </c>
      <c r="AI408" t="e">
        <f t="shared" si="78"/>
        <v>#REF!</v>
      </c>
      <c r="AJ408" t="e">
        <f t="shared" si="78"/>
        <v>#REF!</v>
      </c>
      <c r="AK408" t="e">
        <f t="shared" si="78"/>
        <v>#REF!</v>
      </c>
      <c r="AL408" t="e">
        <f t="shared" si="78"/>
        <v>#REF!</v>
      </c>
      <c r="AM408" t="e">
        <f t="shared" si="78"/>
        <v>#REF!</v>
      </c>
      <c r="AN408" t="e">
        <f t="shared" si="78"/>
        <v>#REF!</v>
      </c>
      <c r="AO408" t="e">
        <f t="shared" si="78"/>
        <v>#REF!</v>
      </c>
      <c r="AP408" t="str">
        <f t="shared" si="78"/>
        <v/>
      </c>
    </row>
    <row r="409" spans="23:42" x14ac:dyDescent="0.25">
      <c r="W409" t="e">
        <f>CONCATENATE(W407,W408,X407,X408,Y407)</f>
        <v>#REF!</v>
      </c>
      <c r="Z409" t="e">
        <f>CONCATENATE(AK408,AL407,AL408,AM407,AM408)</f>
        <v>#REF!</v>
      </c>
    </row>
    <row r="410" spans="23:42" x14ac:dyDescent="0.25">
      <c r="W410" t="e">
        <f>CONCATENATE(Y408,Z407,Z408,AA407,AA408)</f>
        <v>#REF!</v>
      </c>
      <c r="Z410" t="e">
        <f>CONCATENATE(AN407,AN408,AO407,AO408,AP407)</f>
        <v>#REF!</v>
      </c>
    </row>
    <row r="411" spans="23:42" x14ac:dyDescent="0.25">
      <c r="W411" t="e">
        <f>CONCATENATE(AB407,AB408,AC407,AC408,AD407)</f>
        <v>#REF!</v>
      </c>
    </row>
    <row r="412" spans="23:42" x14ac:dyDescent="0.25">
      <c r="W412" t="e">
        <f>CONCATENATE(AD408,AE407,AE408,AF407,AF408)</f>
        <v>#REF!</v>
      </c>
    </row>
    <row r="413" spans="23:42" x14ac:dyDescent="0.25">
      <c r="W413" t="e">
        <f>CONCATENATE(AG407,AG408,AH407,AH408,AI407)</f>
        <v>#REF!</v>
      </c>
    </row>
    <row r="414" spans="23:42" x14ac:dyDescent="0.25">
      <c r="W414" t="e">
        <f>CONCATENATE(AI408,AJ407,AJ408,AK407)</f>
        <v>#REF!</v>
      </c>
    </row>
    <row r="415" spans="23:42" x14ac:dyDescent="0.25">
      <c r="W415" t="e">
        <f>CONCATENATE(W409,W410,W411,W412,W413,W414,Z409,Z410)</f>
        <v>#REF!</v>
      </c>
    </row>
    <row r="417" spans="22:42" x14ac:dyDescent="0.25">
      <c r="W417" t="e">
        <f>IF(V392="x",W415,W403)</f>
        <v>#REF!</v>
      </c>
    </row>
    <row r="421" spans="22:42" x14ac:dyDescent="0.25">
      <c r="V421" s="7" t="str">
        <f>V391</f>
        <v>vše</v>
      </c>
      <c r="W421" s="17">
        <v>1</v>
      </c>
      <c r="X421" s="17">
        <v>2</v>
      </c>
      <c r="Y421" s="17">
        <v>3</v>
      </c>
      <c r="Z421" s="17">
        <v>4</v>
      </c>
      <c r="AA421" s="17">
        <v>5</v>
      </c>
      <c r="AB421" s="17">
        <v>6</v>
      </c>
      <c r="AC421" s="17">
        <v>7</v>
      </c>
      <c r="AD421" s="17">
        <v>8</v>
      </c>
      <c r="AE421" s="17">
        <v>9</v>
      </c>
      <c r="AF421" s="17">
        <v>10</v>
      </c>
      <c r="AG421" s="17">
        <v>11</v>
      </c>
      <c r="AH421" s="17">
        <v>12</v>
      </c>
      <c r="AI421" s="17">
        <v>13</v>
      </c>
      <c r="AJ421" s="17">
        <v>14</v>
      </c>
      <c r="AK421" s="17">
        <v>15</v>
      </c>
      <c r="AL421" s="17">
        <v>16</v>
      </c>
      <c r="AM421" s="17">
        <v>17</v>
      </c>
      <c r="AN421" s="17">
        <v>18</v>
      </c>
      <c r="AO421" s="17">
        <v>19</v>
      </c>
      <c r="AP421" s="17">
        <v>20</v>
      </c>
    </row>
    <row r="422" spans="22:42" x14ac:dyDescent="0.25">
      <c r="V422" s="17" t="e">
        <f>IF(#REF!="x","x",(IF(#REF!="x",IF(#REF!="x","x",""),"")))</f>
        <v>#REF!</v>
      </c>
      <c r="W422" s="17" t="e">
        <f>IF(#REF!="","","x")</f>
        <v>#REF!</v>
      </c>
      <c r="X422" s="17" t="e">
        <f>IF(#REF!="","","x")</f>
        <v>#REF!</v>
      </c>
      <c r="Y422" s="17" t="e">
        <f>IF(#REF!="","","x")</f>
        <v>#REF!</v>
      </c>
      <c r="Z422" s="17" t="e">
        <f>IF(#REF!="","","x")</f>
        <v>#REF!</v>
      </c>
      <c r="AA422" s="17" t="e">
        <f>IF(#REF!="","","x")</f>
        <v>#REF!</v>
      </c>
      <c r="AB422" s="17" t="e">
        <f>IF(#REF!="","","x")</f>
        <v>#REF!</v>
      </c>
      <c r="AC422" s="17" t="e">
        <f>IF(#REF!="","","x")</f>
        <v>#REF!</v>
      </c>
      <c r="AD422" s="17" t="e">
        <f>IF(#REF!="","","x")</f>
        <v>#REF!</v>
      </c>
      <c r="AE422" s="17" t="e">
        <f>IF(#REF!="","","x")</f>
        <v>#REF!</v>
      </c>
      <c r="AF422" s="17" t="e">
        <f>IF(#REF!="","","x")</f>
        <v>#REF!</v>
      </c>
      <c r="AG422" s="17" t="e">
        <f>IF(#REF!="","","x")</f>
        <v>#REF!</v>
      </c>
      <c r="AH422" s="17" t="e">
        <f>IF(#REF!="","","x")</f>
        <v>#REF!</v>
      </c>
      <c r="AI422" s="17" t="e">
        <f>IF(#REF!="","","x")</f>
        <v>#REF!</v>
      </c>
      <c r="AJ422" s="17" t="e">
        <f>IF(#REF!="","","x")</f>
        <v>#REF!</v>
      </c>
      <c r="AK422" s="17" t="e">
        <f>IF(#REF!="","","x")</f>
        <v>#REF!</v>
      </c>
      <c r="AL422" s="17" t="e">
        <f>IF(#REF!="","","x")</f>
        <v>#REF!</v>
      </c>
      <c r="AM422" s="17" t="e">
        <f>IF(#REF!="","","x")</f>
        <v>#REF!</v>
      </c>
      <c r="AN422" s="17" t="e">
        <f>IF(#REF!="","","x")</f>
        <v>#REF!</v>
      </c>
      <c r="AO422" s="17" t="e">
        <f>IF(#REF!="","","x")</f>
        <v>#REF!</v>
      </c>
      <c r="AP422" s="17" t="e">
        <f>IF(#REF!="","","x")</f>
        <v>#REF!</v>
      </c>
    </row>
    <row r="423" spans="22:42" x14ac:dyDescent="0.25">
      <c r="V423" t="str">
        <f>$D$27</f>
        <v xml:space="preserve">juniorky, </v>
      </c>
      <c r="W423" s="24" t="s">
        <v>185</v>
      </c>
      <c r="X423" s="24" t="s">
        <v>132</v>
      </c>
      <c r="Y423" t="s">
        <v>121</v>
      </c>
      <c r="Z423" t="s">
        <v>125</v>
      </c>
      <c r="AA423" t="s">
        <v>147</v>
      </c>
      <c r="AB423" t="s">
        <v>128</v>
      </c>
      <c r="AC423" t="s">
        <v>130</v>
      </c>
      <c r="AD423" s="24" t="s">
        <v>377</v>
      </c>
      <c r="AE423" s="24" t="s">
        <v>378</v>
      </c>
    </row>
    <row r="424" spans="22:42" x14ac:dyDescent="0.25">
      <c r="W424" s="24" t="s">
        <v>185</v>
      </c>
      <c r="X424" s="24" t="s">
        <v>186</v>
      </c>
      <c r="Y424" s="24" t="s">
        <v>379</v>
      </c>
      <c r="Z424" t="s">
        <v>181</v>
      </c>
      <c r="AA424" t="s">
        <v>182</v>
      </c>
      <c r="AB424" t="s">
        <v>183</v>
      </c>
      <c r="AC424" t="s">
        <v>184</v>
      </c>
      <c r="AD424" t="s">
        <v>249</v>
      </c>
      <c r="AE424" s="24" t="s">
        <v>378</v>
      </c>
    </row>
    <row r="425" spans="22:42" x14ac:dyDescent="0.25">
      <c r="W425" t="e">
        <f>IF(W422="x",W423,"")</f>
        <v>#REF!</v>
      </c>
      <c r="X425" t="e">
        <f t="shared" ref="X425:AP425" si="79">IF(X422="x",IF(W422="x",X423,X424),"")</f>
        <v>#REF!</v>
      </c>
      <c r="Y425" t="e">
        <f t="shared" si="79"/>
        <v>#REF!</v>
      </c>
      <c r="Z425" t="e">
        <f t="shared" si="79"/>
        <v>#REF!</v>
      </c>
      <c r="AA425" t="e">
        <f t="shared" si="79"/>
        <v>#REF!</v>
      </c>
      <c r="AB425" t="e">
        <f t="shared" si="79"/>
        <v>#REF!</v>
      </c>
      <c r="AC425" t="e">
        <f t="shared" si="79"/>
        <v>#REF!</v>
      </c>
      <c r="AD425" t="e">
        <f t="shared" si="79"/>
        <v>#REF!</v>
      </c>
      <c r="AE425" t="e">
        <f t="shared" si="79"/>
        <v>#REF!</v>
      </c>
      <c r="AF425" t="e">
        <f t="shared" si="79"/>
        <v>#REF!</v>
      </c>
      <c r="AG425" t="e">
        <f t="shared" si="79"/>
        <v>#REF!</v>
      </c>
      <c r="AH425" t="e">
        <f t="shared" si="79"/>
        <v>#REF!</v>
      </c>
      <c r="AI425" t="e">
        <f t="shared" si="79"/>
        <v>#REF!</v>
      </c>
      <c r="AJ425" t="e">
        <f t="shared" si="79"/>
        <v>#REF!</v>
      </c>
      <c r="AK425" t="e">
        <f t="shared" si="79"/>
        <v>#REF!</v>
      </c>
      <c r="AL425" t="e">
        <f t="shared" si="79"/>
        <v>#REF!</v>
      </c>
      <c r="AM425" t="e">
        <f t="shared" si="79"/>
        <v>#REF!</v>
      </c>
      <c r="AN425" t="e">
        <f t="shared" si="79"/>
        <v>#REF!</v>
      </c>
      <c r="AO425" t="e">
        <f t="shared" si="79"/>
        <v>#REF!</v>
      </c>
      <c r="AP425" t="e">
        <f t="shared" si="79"/>
        <v>#REF!</v>
      </c>
    </row>
    <row r="426" spans="22:42" x14ac:dyDescent="0.25">
      <c r="W426" t="e">
        <f>IF(X422="x","","")</f>
        <v>#REF!</v>
      </c>
      <c r="X426" t="e">
        <f t="shared" ref="X426:AP426" si="80">IF(Y422="x"," ","")</f>
        <v>#REF!</v>
      </c>
      <c r="Y426" t="e">
        <f t="shared" si="80"/>
        <v>#REF!</v>
      </c>
      <c r="Z426" t="e">
        <f t="shared" si="80"/>
        <v>#REF!</v>
      </c>
      <c r="AA426" t="e">
        <f t="shared" si="80"/>
        <v>#REF!</v>
      </c>
      <c r="AB426" t="e">
        <f t="shared" si="80"/>
        <v>#REF!</v>
      </c>
      <c r="AC426" t="e">
        <f t="shared" si="80"/>
        <v>#REF!</v>
      </c>
      <c r="AD426" t="e">
        <f t="shared" si="80"/>
        <v>#REF!</v>
      </c>
      <c r="AE426" t="e">
        <f t="shared" si="80"/>
        <v>#REF!</v>
      </c>
      <c r="AF426" t="e">
        <f t="shared" si="80"/>
        <v>#REF!</v>
      </c>
      <c r="AG426" t="e">
        <f t="shared" si="80"/>
        <v>#REF!</v>
      </c>
      <c r="AH426" t="e">
        <f t="shared" si="80"/>
        <v>#REF!</v>
      </c>
      <c r="AI426" t="e">
        <f t="shared" si="80"/>
        <v>#REF!</v>
      </c>
      <c r="AJ426" t="e">
        <f t="shared" si="80"/>
        <v>#REF!</v>
      </c>
      <c r="AK426" t="e">
        <f t="shared" si="80"/>
        <v>#REF!</v>
      </c>
      <c r="AL426" t="e">
        <f t="shared" si="80"/>
        <v>#REF!</v>
      </c>
      <c r="AM426" t="e">
        <f t="shared" si="80"/>
        <v>#REF!</v>
      </c>
      <c r="AN426" t="e">
        <f t="shared" si="80"/>
        <v>#REF!</v>
      </c>
      <c r="AO426" t="e">
        <f t="shared" si="80"/>
        <v>#REF!</v>
      </c>
      <c r="AP426" t="str">
        <f t="shared" si="80"/>
        <v/>
      </c>
    </row>
    <row r="427" spans="22:42" x14ac:dyDescent="0.25">
      <c r="W427" t="e">
        <f>CONCATENATE(W425,W426,X425,X426,Y425)</f>
        <v>#REF!</v>
      </c>
      <c r="Z427" t="e">
        <f>CONCATENATE(AK426,AL425,AL426,AM425,AM426)</f>
        <v>#REF!</v>
      </c>
    </row>
    <row r="428" spans="22:42" x14ac:dyDescent="0.25">
      <c r="W428" t="e">
        <f>CONCATENATE(Y426,Z425,Z426,AA425,AA426)</f>
        <v>#REF!</v>
      </c>
      <c r="Z428" t="e">
        <f>CONCATENATE(AN425,AN426,AO425,AO426,AP425)</f>
        <v>#REF!</v>
      </c>
    </row>
    <row r="429" spans="22:42" x14ac:dyDescent="0.25">
      <c r="W429" t="e">
        <f>CONCATENATE(AB425,AB426,AC425,AC426,AD425)</f>
        <v>#REF!</v>
      </c>
    </row>
    <row r="430" spans="22:42" x14ac:dyDescent="0.25">
      <c r="W430" t="e">
        <f>CONCATENATE(AD426,AE425,AE426,AF425,AF426)</f>
        <v>#REF!</v>
      </c>
    </row>
    <row r="431" spans="22:42" x14ac:dyDescent="0.25">
      <c r="W431" t="e">
        <f>CONCATENATE(AG425,AG426,AH425,AH426,AI425)</f>
        <v>#REF!</v>
      </c>
    </row>
    <row r="432" spans="22:42" x14ac:dyDescent="0.25">
      <c r="W432" t="e">
        <f>CONCATENATE(AI426,AJ425,AJ426,AK425)</f>
        <v>#REF!</v>
      </c>
    </row>
    <row r="433" spans="23:42" x14ac:dyDescent="0.25">
      <c r="W433" t="e">
        <f>CONCATENATE(W427,W428,W429,W430,W431,W432,Z427,Z428)</f>
        <v>#REF!</v>
      </c>
    </row>
    <row r="434" spans="23:42" x14ac:dyDescent="0.25">
      <c r="W434" s="17" t="e">
        <f t="shared" ref="W434:AM434" si="81">IF($V422="x",IF(W423="","","x"),"")</f>
        <v>#REF!</v>
      </c>
      <c r="X434" s="17" t="e">
        <f t="shared" si="81"/>
        <v>#REF!</v>
      </c>
      <c r="Y434" s="17" t="e">
        <f t="shared" si="81"/>
        <v>#REF!</v>
      </c>
      <c r="Z434" s="17" t="e">
        <f t="shared" si="81"/>
        <v>#REF!</v>
      </c>
      <c r="AA434" s="17" t="e">
        <f t="shared" si="81"/>
        <v>#REF!</v>
      </c>
      <c r="AB434" s="17" t="e">
        <f t="shared" si="81"/>
        <v>#REF!</v>
      </c>
      <c r="AC434" s="17" t="e">
        <f t="shared" si="81"/>
        <v>#REF!</v>
      </c>
      <c r="AD434" s="17" t="e">
        <f t="shared" si="81"/>
        <v>#REF!</v>
      </c>
      <c r="AE434" s="17" t="e">
        <f t="shared" si="81"/>
        <v>#REF!</v>
      </c>
      <c r="AF434" s="17" t="e">
        <f t="shared" si="81"/>
        <v>#REF!</v>
      </c>
      <c r="AG434" s="17" t="e">
        <f t="shared" si="81"/>
        <v>#REF!</v>
      </c>
      <c r="AH434" s="17" t="e">
        <f t="shared" si="81"/>
        <v>#REF!</v>
      </c>
      <c r="AI434" s="17" t="e">
        <f t="shared" si="81"/>
        <v>#REF!</v>
      </c>
      <c r="AJ434" s="17" t="e">
        <f t="shared" si="81"/>
        <v>#REF!</v>
      </c>
      <c r="AK434" s="17" t="e">
        <f t="shared" si="81"/>
        <v>#REF!</v>
      </c>
      <c r="AL434" s="17" t="e">
        <f t="shared" si="81"/>
        <v>#REF!</v>
      </c>
      <c r="AM434" s="17" t="e">
        <f t="shared" si="81"/>
        <v>#REF!</v>
      </c>
      <c r="AN434" s="17" t="e">
        <f>IF($V422="x",IF(AN423="","","x"),"")</f>
        <v>#REF!</v>
      </c>
      <c r="AO434" s="17" t="e">
        <f>IF($V422="x",IF(AO423="","","x"),"")</f>
        <v>#REF!</v>
      </c>
      <c r="AP434" s="17" t="e">
        <f>IF($V422="x",IF(AP423="","","x"),"")</f>
        <v>#REF!</v>
      </c>
    </row>
    <row r="435" spans="23:42" x14ac:dyDescent="0.25">
      <c r="W435" t="str">
        <f>W423</f>
        <v>40-43kg,</v>
      </c>
      <c r="X435" t="str">
        <f t="shared" ref="X435:AC435" si="82">X423</f>
        <v>46kg,</v>
      </c>
      <c r="Y435" t="str">
        <f t="shared" si="82"/>
        <v>51kg,</v>
      </c>
      <c r="Z435" t="str">
        <f t="shared" si="82"/>
        <v>55kg,</v>
      </c>
      <c r="AA435" t="str">
        <f t="shared" si="82"/>
        <v>59kg,</v>
      </c>
      <c r="AB435" t="str">
        <f t="shared" si="82"/>
        <v>63kg,</v>
      </c>
      <c r="AC435" t="str">
        <f t="shared" si="82"/>
        <v>67kg,</v>
      </c>
      <c r="AD435" t="str">
        <f>AD423</f>
        <v>72kg,</v>
      </c>
      <c r="AE435" t="str">
        <f t="shared" ref="AE435:AP435" si="83">AE423</f>
        <v>72-80kg</v>
      </c>
      <c r="AF435">
        <f t="shared" si="83"/>
        <v>0</v>
      </c>
      <c r="AG435">
        <f t="shared" si="83"/>
        <v>0</v>
      </c>
      <c r="AH435">
        <f t="shared" si="83"/>
        <v>0</v>
      </c>
      <c r="AI435">
        <f t="shared" si="83"/>
        <v>0</v>
      </c>
      <c r="AJ435">
        <f t="shared" si="83"/>
        <v>0</v>
      </c>
      <c r="AK435">
        <f t="shared" si="83"/>
        <v>0</v>
      </c>
      <c r="AL435">
        <f t="shared" si="83"/>
        <v>0</v>
      </c>
      <c r="AM435">
        <f t="shared" si="83"/>
        <v>0</v>
      </c>
      <c r="AN435">
        <f t="shared" si="83"/>
        <v>0</v>
      </c>
      <c r="AO435">
        <f t="shared" si="83"/>
        <v>0</v>
      </c>
      <c r="AP435">
        <f t="shared" si="83"/>
        <v>0</v>
      </c>
    </row>
    <row r="436" spans="23:42" x14ac:dyDescent="0.25">
      <c r="W436" t="str">
        <f>W424</f>
        <v>40-43kg,</v>
      </c>
      <c r="X436" t="str">
        <f t="shared" ref="X436:AP436" si="84">X424</f>
        <v>43-46kg,</v>
      </c>
      <c r="Y436" t="str">
        <f t="shared" si="84"/>
        <v>46-51kg,</v>
      </c>
      <c r="Z436" t="str">
        <f t="shared" si="84"/>
        <v>51-55kg,</v>
      </c>
      <c r="AA436" t="str">
        <f t="shared" si="84"/>
        <v>55-59kg,</v>
      </c>
      <c r="AB436" t="str">
        <f t="shared" si="84"/>
        <v>59-63kg,</v>
      </c>
      <c r="AC436" t="str">
        <f t="shared" si="84"/>
        <v>63-67kg,</v>
      </c>
      <c r="AD436" t="str">
        <f t="shared" si="84"/>
        <v xml:space="preserve">67-72kg, </v>
      </c>
      <c r="AE436" t="str">
        <f t="shared" si="84"/>
        <v>72-80kg</v>
      </c>
      <c r="AF436">
        <f t="shared" si="84"/>
        <v>0</v>
      </c>
      <c r="AG436">
        <f t="shared" si="84"/>
        <v>0</v>
      </c>
      <c r="AH436">
        <f t="shared" si="84"/>
        <v>0</v>
      </c>
      <c r="AI436">
        <f t="shared" si="84"/>
        <v>0</v>
      </c>
      <c r="AJ436">
        <f t="shared" si="84"/>
        <v>0</v>
      </c>
      <c r="AK436">
        <f t="shared" si="84"/>
        <v>0</v>
      </c>
      <c r="AL436">
        <f t="shared" si="84"/>
        <v>0</v>
      </c>
      <c r="AM436">
        <f t="shared" si="84"/>
        <v>0</v>
      </c>
      <c r="AN436">
        <f t="shared" si="84"/>
        <v>0</v>
      </c>
      <c r="AO436">
        <f t="shared" si="84"/>
        <v>0</v>
      </c>
      <c r="AP436">
        <f t="shared" si="84"/>
        <v>0</v>
      </c>
    </row>
    <row r="437" spans="23:42" x14ac:dyDescent="0.25">
      <c r="W437" t="e">
        <f>IF(W434="x",W435,"")</f>
        <v>#REF!</v>
      </c>
      <c r="X437" t="e">
        <f t="shared" ref="X437:AP437" si="85">IF(X434="x",IF(W434="x",X435,X436),"")</f>
        <v>#REF!</v>
      </c>
      <c r="Y437" t="e">
        <f t="shared" si="85"/>
        <v>#REF!</v>
      </c>
      <c r="Z437" t="e">
        <f t="shared" si="85"/>
        <v>#REF!</v>
      </c>
      <c r="AA437" t="e">
        <f t="shared" si="85"/>
        <v>#REF!</v>
      </c>
      <c r="AB437" t="e">
        <f t="shared" si="85"/>
        <v>#REF!</v>
      </c>
      <c r="AC437" t="e">
        <f t="shared" si="85"/>
        <v>#REF!</v>
      </c>
      <c r="AD437" t="e">
        <f t="shared" si="85"/>
        <v>#REF!</v>
      </c>
      <c r="AE437" t="e">
        <f t="shared" si="85"/>
        <v>#REF!</v>
      </c>
      <c r="AF437" t="e">
        <f t="shared" si="85"/>
        <v>#REF!</v>
      </c>
      <c r="AG437" t="e">
        <f t="shared" si="85"/>
        <v>#REF!</v>
      </c>
      <c r="AH437" t="e">
        <f t="shared" si="85"/>
        <v>#REF!</v>
      </c>
      <c r="AI437" t="e">
        <f t="shared" si="85"/>
        <v>#REF!</v>
      </c>
      <c r="AJ437" t="e">
        <f t="shared" si="85"/>
        <v>#REF!</v>
      </c>
      <c r="AK437" t="e">
        <f t="shared" si="85"/>
        <v>#REF!</v>
      </c>
      <c r="AL437" t="e">
        <f t="shared" si="85"/>
        <v>#REF!</v>
      </c>
      <c r="AM437" t="e">
        <f t="shared" si="85"/>
        <v>#REF!</v>
      </c>
      <c r="AN437" t="e">
        <f t="shared" si="85"/>
        <v>#REF!</v>
      </c>
      <c r="AO437" t="e">
        <f t="shared" si="85"/>
        <v>#REF!</v>
      </c>
      <c r="AP437" t="e">
        <f t="shared" si="85"/>
        <v>#REF!</v>
      </c>
    </row>
    <row r="438" spans="23:42" x14ac:dyDescent="0.25">
      <c r="W438" t="e">
        <f t="shared" ref="W438:AP438" si="86">IF(X434="x"," ","")</f>
        <v>#REF!</v>
      </c>
      <c r="X438" t="e">
        <f t="shared" si="86"/>
        <v>#REF!</v>
      </c>
      <c r="Y438" t="e">
        <f t="shared" si="86"/>
        <v>#REF!</v>
      </c>
      <c r="Z438" t="e">
        <f t="shared" si="86"/>
        <v>#REF!</v>
      </c>
      <c r="AA438" t="e">
        <f t="shared" si="86"/>
        <v>#REF!</v>
      </c>
      <c r="AB438" t="e">
        <f t="shared" si="86"/>
        <v>#REF!</v>
      </c>
      <c r="AC438" t="e">
        <f t="shared" si="86"/>
        <v>#REF!</v>
      </c>
      <c r="AD438" t="e">
        <f t="shared" si="86"/>
        <v>#REF!</v>
      </c>
      <c r="AE438" t="e">
        <f t="shared" si="86"/>
        <v>#REF!</v>
      </c>
      <c r="AF438" t="e">
        <f t="shared" si="86"/>
        <v>#REF!</v>
      </c>
      <c r="AG438" t="e">
        <f t="shared" si="86"/>
        <v>#REF!</v>
      </c>
      <c r="AH438" t="e">
        <f t="shared" si="86"/>
        <v>#REF!</v>
      </c>
      <c r="AI438" t="e">
        <f t="shared" si="86"/>
        <v>#REF!</v>
      </c>
      <c r="AJ438" t="e">
        <f t="shared" si="86"/>
        <v>#REF!</v>
      </c>
      <c r="AK438" t="e">
        <f t="shared" si="86"/>
        <v>#REF!</v>
      </c>
      <c r="AL438" t="e">
        <f t="shared" si="86"/>
        <v>#REF!</v>
      </c>
      <c r="AM438" t="e">
        <f t="shared" si="86"/>
        <v>#REF!</v>
      </c>
      <c r="AN438" t="e">
        <f t="shared" si="86"/>
        <v>#REF!</v>
      </c>
      <c r="AO438" t="e">
        <f t="shared" si="86"/>
        <v>#REF!</v>
      </c>
      <c r="AP438" t="str">
        <f t="shared" si="86"/>
        <v/>
      </c>
    </row>
    <row r="439" spans="23:42" x14ac:dyDescent="0.25">
      <c r="W439" t="e">
        <f>CONCATENATE(W437,W438,X437,X438,Y437)</f>
        <v>#REF!</v>
      </c>
      <c r="Z439" t="e">
        <f>CONCATENATE(AK438,AL437,AL438,AM437,AM438)</f>
        <v>#REF!</v>
      </c>
    </row>
    <row r="440" spans="23:42" x14ac:dyDescent="0.25">
      <c r="W440" t="e">
        <f>CONCATENATE(Y438,Z437,Z438,AA437,AA438)</f>
        <v>#REF!</v>
      </c>
      <c r="Z440" t="e">
        <f>CONCATENATE(AN437,AN438,AO437,AO438,AP437)</f>
        <v>#REF!</v>
      </c>
    </row>
    <row r="441" spans="23:42" x14ac:dyDescent="0.25">
      <c r="W441" t="e">
        <f>CONCATENATE(AB437,AB438,AC437,AC438,AD437)</f>
        <v>#REF!</v>
      </c>
    </row>
    <row r="442" spans="23:42" x14ac:dyDescent="0.25">
      <c r="W442" t="e">
        <f>CONCATENATE(AD438,AE437,AE438,AF437,AF438)</f>
        <v>#REF!</v>
      </c>
    </row>
    <row r="443" spans="23:42" x14ac:dyDescent="0.25">
      <c r="W443" t="e">
        <f>CONCATENATE(AG437,AG438,AH437,AH438,AI437)</f>
        <v>#REF!</v>
      </c>
    </row>
    <row r="444" spans="23:42" x14ac:dyDescent="0.25">
      <c r="W444" t="e">
        <f>CONCATENATE(AI438,AJ437,AJ438,AK437)</f>
        <v>#REF!</v>
      </c>
    </row>
    <row r="445" spans="23:42" x14ac:dyDescent="0.25">
      <c r="W445" t="e">
        <f>CONCATENATE(W439,W440,W441,W442,W443,W444,Z439,Z440)</f>
        <v>#REF!</v>
      </c>
    </row>
    <row r="447" spans="23:42" x14ac:dyDescent="0.25">
      <c r="W447" t="e">
        <f>IF(V422="x",W445,W433)</f>
        <v>#REF!</v>
      </c>
    </row>
    <row r="451" spans="22:42" x14ac:dyDescent="0.25">
      <c r="V451" s="7" t="str">
        <f>V421</f>
        <v>vše</v>
      </c>
      <c r="W451" s="17">
        <v>1</v>
      </c>
      <c r="X451" s="17">
        <v>2</v>
      </c>
      <c r="Y451" s="17">
        <v>3</v>
      </c>
      <c r="Z451" s="17">
        <v>4</v>
      </c>
      <c r="AA451" s="17">
        <v>5</v>
      </c>
      <c r="AB451" s="17">
        <v>6</v>
      </c>
      <c r="AC451" s="17">
        <v>7</v>
      </c>
      <c r="AD451" s="17">
        <v>8</v>
      </c>
      <c r="AE451" s="17">
        <v>9</v>
      </c>
      <c r="AF451" s="17">
        <v>10</v>
      </c>
      <c r="AG451" s="17">
        <v>11</v>
      </c>
      <c r="AH451" s="17">
        <v>12</v>
      </c>
      <c r="AI451" s="17">
        <v>13</v>
      </c>
      <c r="AJ451" s="17">
        <v>14</v>
      </c>
      <c r="AK451" s="17">
        <v>15</v>
      </c>
      <c r="AL451" s="17">
        <v>16</v>
      </c>
      <c r="AM451" s="17">
        <v>17</v>
      </c>
      <c r="AN451" s="17">
        <v>18</v>
      </c>
      <c r="AO451" s="17">
        <v>19</v>
      </c>
      <c r="AP451" s="17">
        <v>20</v>
      </c>
    </row>
    <row r="452" spans="22:42" x14ac:dyDescent="0.25">
      <c r="V452" s="17" t="e">
        <f>IF(#REF!="x","x",(IF(#REF!="x",IF(#REF!="x","x",""),"")))</f>
        <v>#REF!</v>
      </c>
      <c r="W452" s="17" t="e">
        <f>IF(#REF!="","","x")</f>
        <v>#REF!</v>
      </c>
      <c r="X452" s="17" t="e">
        <f>IF(#REF!="","","x")</f>
        <v>#REF!</v>
      </c>
      <c r="Y452" s="17" t="e">
        <f>IF(#REF!="","","x")</f>
        <v>#REF!</v>
      </c>
      <c r="Z452" s="17" t="e">
        <f>IF(#REF!="","","x")</f>
        <v>#REF!</v>
      </c>
      <c r="AA452" s="17" t="e">
        <f>IF(#REF!="","","x")</f>
        <v>#REF!</v>
      </c>
      <c r="AB452" s="17" t="e">
        <f>IF(#REF!="","","x")</f>
        <v>#REF!</v>
      </c>
      <c r="AC452" s="17" t="e">
        <f>IF(#REF!="","","x")</f>
        <v>#REF!</v>
      </c>
      <c r="AD452" s="17" t="e">
        <f>IF(#REF!="","","x")</f>
        <v>#REF!</v>
      </c>
      <c r="AE452" s="17" t="e">
        <f>IF(#REF!="","","x")</f>
        <v>#REF!</v>
      </c>
      <c r="AF452" s="17" t="e">
        <f>IF(#REF!="","","x")</f>
        <v>#REF!</v>
      </c>
      <c r="AG452" s="17" t="e">
        <f>IF(#REF!="","","x")</f>
        <v>#REF!</v>
      </c>
      <c r="AH452" s="17" t="e">
        <f>IF(#REF!="","","x")</f>
        <v>#REF!</v>
      </c>
      <c r="AI452" s="17" t="e">
        <f>IF(#REF!="","","x")</f>
        <v>#REF!</v>
      </c>
      <c r="AJ452" s="17" t="e">
        <f>IF(#REF!="","","x")</f>
        <v>#REF!</v>
      </c>
      <c r="AK452" s="17" t="e">
        <f>IF(#REF!="","","x")</f>
        <v>#REF!</v>
      </c>
      <c r="AL452" s="17" t="e">
        <f>IF(#REF!="","","x")</f>
        <v>#REF!</v>
      </c>
      <c r="AM452" s="17" t="e">
        <f>IF(#REF!="","","x")</f>
        <v>#REF!</v>
      </c>
      <c r="AN452" s="17" t="e">
        <f>IF(#REF!="","","x")</f>
        <v>#REF!</v>
      </c>
      <c r="AO452" s="17" t="e">
        <f>IF(#REF!="","","x")</f>
        <v>#REF!</v>
      </c>
      <c r="AP452" s="17" t="e">
        <f>IF(#REF!="","","x")</f>
        <v>#REF!</v>
      </c>
    </row>
    <row r="453" spans="22:42" x14ac:dyDescent="0.25">
      <c r="V453" t="str">
        <f>$D$28</f>
        <v xml:space="preserve">kadetky, </v>
      </c>
      <c r="W453" t="s">
        <v>187</v>
      </c>
      <c r="X453" t="s">
        <v>162</v>
      </c>
      <c r="Y453" t="s">
        <v>188</v>
      </c>
      <c r="Z453" t="s">
        <v>132</v>
      </c>
      <c r="AA453" t="s">
        <v>189</v>
      </c>
      <c r="AB453" t="s">
        <v>122</v>
      </c>
      <c r="AC453" t="s">
        <v>126</v>
      </c>
      <c r="AD453" t="s">
        <v>110</v>
      </c>
      <c r="AE453" t="s">
        <v>129</v>
      </c>
      <c r="AF453" s="24" t="s">
        <v>251</v>
      </c>
    </row>
    <row r="454" spans="22:42" x14ac:dyDescent="0.25">
      <c r="W454" t="s">
        <v>187</v>
      </c>
      <c r="X454" t="s">
        <v>190</v>
      </c>
      <c r="Y454" t="s">
        <v>185</v>
      </c>
      <c r="Z454" t="s">
        <v>186</v>
      </c>
      <c r="AA454" t="s">
        <v>191</v>
      </c>
      <c r="AB454" t="s">
        <v>192</v>
      </c>
      <c r="AC454" t="s">
        <v>178</v>
      </c>
      <c r="AD454" t="s">
        <v>193</v>
      </c>
      <c r="AE454" t="s">
        <v>194</v>
      </c>
      <c r="AF454" t="s">
        <v>251</v>
      </c>
    </row>
    <row r="455" spans="22:42" x14ac:dyDescent="0.25">
      <c r="W455" t="e">
        <f>IF(W452="x",W453,"")</f>
        <v>#REF!</v>
      </c>
      <c r="X455" t="e">
        <f t="shared" ref="X455:AP455" si="87">IF(X452="x",IF(W452="x",X453,X454),"")</f>
        <v>#REF!</v>
      </c>
      <c r="Y455" t="e">
        <f t="shared" si="87"/>
        <v>#REF!</v>
      </c>
      <c r="Z455" t="e">
        <f t="shared" si="87"/>
        <v>#REF!</v>
      </c>
      <c r="AA455" t="e">
        <f t="shared" si="87"/>
        <v>#REF!</v>
      </c>
      <c r="AB455" t="e">
        <f t="shared" si="87"/>
        <v>#REF!</v>
      </c>
      <c r="AC455" t="e">
        <f t="shared" si="87"/>
        <v>#REF!</v>
      </c>
      <c r="AD455" t="e">
        <f t="shared" si="87"/>
        <v>#REF!</v>
      </c>
      <c r="AE455" t="e">
        <f t="shared" si="87"/>
        <v>#REF!</v>
      </c>
      <c r="AF455" t="e">
        <f t="shared" si="87"/>
        <v>#REF!</v>
      </c>
      <c r="AG455" t="e">
        <f t="shared" si="87"/>
        <v>#REF!</v>
      </c>
      <c r="AH455" t="e">
        <f t="shared" si="87"/>
        <v>#REF!</v>
      </c>
      <c r="AI455" t="e">
        <f t="shared" si="87"/>
        <v>#REF!</v>
      </c>
      <c r="AJ455" t="e">
        <f t="shared" si="87"/>
        <v>#REF!</v>
      </c>
      <c r="AK455" t="e">
        <f t="shared" si="87"/>
        <v>#REF!</v>
      </c>
      <c r="AL455" t="e">
        <f t="shared" si="87"/>
        <v>#REF!</v>
      </c>
      <c r="AM455" t="e">
        <f t="shared" si="87"/>
        <v>#REF!</v>
      </c>
      <c r="AN455" t="e">
        <f t="shared" si="87"/>
        <v>#REF!</v>
      </c>
      <c r="AO455" t="e">
        <f t="shared" si="87"/>
        <v>#REF!</v>
      </c>
      <c r="AP455" t="e">
        <f t="shared" si="87"/>
        <v>#REF!</v>
      </c>
    </row>
    <row r="456" spans="22:42" x14ac:dyDescent="0.25">
      <c r="W456" t="e">
        <f>IF(X452="x","","")</f>
        <v>#REF!</v>
      </c>
      <c r="X456" t="e">
        <f t="shared" ref="X456:AP456" si="88">IF(Y452="x"," ","")</f>
        <v>#REF!</v>
      </c>
      <c r="Y456" t="e">
        <f t="shared" si="88"/>
        <v>#REF!</v>
      </c>
      <c r="Z456" t="e">
        <f t="shared" si="88"/>
        <v>#REF!</v>
      </c>
      <c r="AA456" t="e">
        <f t="shared" si="88"/>
        <v>#REF!</v>
      </c>
      <c r="AB456" t="e">
        <f t="shared" si="88"/>
        <v>#REF!</v>
      </c>
      <c r="AC456" t="e">
        <f t="shared" si="88"/>
        <v>#REF!</v>
      </c>
      <c r="AD456" t="e">
        <f t="shared" si="88"/>
        <v>#REF!</v>
      </c>
      <c r="AE456" t="e">
        <f t="shared" si="88"/>
        <v>#REF!</v>
      </c>
      <c r="AF456" t="e">
        <f t="shared" si="88"/>
        <v>#REF!</v>
      </c>
      <c r="AG456" t="e">
        <f t="shared" si="88"/>
        <v>#REF!</v>
      </c>
      <c r="AH456" t="e">
        <f t="shared" si="88"/>
        <v>#REF!</v>
      </c>
      <c r="AI456" t="e">
        <f t="shared" si="88"/>
        <v>#REF!</v>
      </c>
      <c r="AJ456" t="e">
        <f t="shared" si="88"/>
        <v>#REF!</v>
      </c>
      <c r="AK456" t="e">
        <f t="shared" si="88"/>
        <v>#REF!</v>
      </c>
      <c r="AL456" t="e">
        <f t="shared" si="88"/>
        <v>#REF!</v>
      </c>
      <c r="AM456" t="e">
        <f t="shared" si="88"/>
        <v>#REF!</v>
      </c>
      <c r="AN456" t="e">
        <f t="shared" si="88"/>
        <v>#REF!</v>
      </c>
      <c r="AO456" t="e">
        <f t="shared" si="88"/>
        <v>#REF!</v>
      </c>
      <c r="AP456" t="str">
        <f t="shared" si="88"/>
        <v/>
      </c>
    </row>
    <row r="457" spans="22:42" x14ac:dyDescent="0.25">
      <c r="W457" t="e">
        <f>CONCATENATE(W455,W456,X455,X456,Y455)</f>
        <v>#REF!</v>
      </c>
      <c r="Z457" t="e">
        <f>CONCATENATE(AK456,AL455,AL456,AM455,AM456)</f>
        <v>#REF!</v>
      </c>
    </row>
    <row r="458" spans="22:42" x14ac:dyDescent="0.25">
      <c r="W458" t="e">
        <f>CONCATENATE(Y456,Z455,Z456,AA455,AA456)</f>
        <v>#REF!</v>
      </c>
      <c r="Z458" t="e">
        <f>CONCATENATE(AN455,AN456,AO455,AO456,AP455)</f>
        <v>#REF!</v>
      </c>
    </row>
    <row r="459" spans="22:42" x14ac:dyDescent="0.25">
      <c r="W459" t="e">
        <f>CONCATENATE(AB455,AB456,AC455,AC456,AD455)</f>
        <v>#REF!</v>
      </c>
    </row>
    <row r="460" spans="22:42" x14ac:dyDescent="0.25">
      <c r="W460" t="e">
        <f>CONCATENATE(AD456,AE455,AE456,AF455,AF456)</f>
        <v>#REF!</v>
      </c>
    </row>
    <row r="461" spans="22:42" x14ac:dyDescent="0.25">
      <c r="W461" t="e">
        <f>CONCATENATE(AG455,AG456,AH455,AH456,AI455)</f>
        <v>#REF!</v>
      </c>
    </row>
    <row r="462" spans="22:42" x14ac:dyDescent="0.25">
      <c r="W462" t="e">
        <f>CONCATENATE(AI456,AJ455,AJ456,AK455)</f>
        <v>#REF!</v>
      </c>
    </row>
    <row r="463" spans="22:42" x14ac:dyDescent="0.25">
      <c r="W463" t="e">
        <f>CONCATENATE(W457,W458,W459,W460,W461,W462,Z457,Z458)</f>
        <v>#REF!</v>
      </c>
    </row>
    <row r="464" spans="22:42" x14ac:dyDescent="0.25">
      <c r="W464" s="17" t="e">
        <f t="shared" ref="W464:AM464" si="89">IF($V452="x",IF(W453="","","x"),"")</f>
        <v>#REF!</v>
      </c>
      <c r="X464" s="17" t="e">
        <f t="shared" si="89"/>
        <v>#REF!</v>
      </c>
      <c r="Y464" s="17" t="e">
        <f t="shared" si="89"/>
        <v>#REF!</v>
      </c>
      <c r="Z464" s="17" t="e">
        <f t="shared" si="89"/>
        <v>#REF!</v>
      </c>
      <c r="AA464" s="17" t="e">
        <f t="shared" si="89"/>
        <v>#REF!</v>
      </c>
      <c r="AB464" s="17" t="e">
        <f t="shared" si="89"/>
        <v>#REF!</v>
      </c>
      <c r="AC464" s="17" t="e">
        <f t="shared" si="89"/>
        <v>#REF!</v>
      </c>
      <c r="AD464" s="17" t="e">
        <f t="shared" si="89"/>
        <v>#REF!</v>
      </c>
      <c r="AE464" s="17" t="e">
        <f t="shared" si="89"/>
        <v>#REF!</v>
      </c>
      <c r="AF464" s="17" t="e">
        <f t="shared" si="89"/>
        <v>#REF!</v>
      </c>
      <c r="AG464" s="17" t="e">
        <f t="shared" si="89"/>
        <v>#REF!</v>
      </c>
      <c r="AH464" s="17" t="e">
        <f t="shared" si="89"/>
        <v>#REF!</v>
      </c>
      <c r="AI464" s="17" t="e">
        <f t="shared" si="89"/>
        <v>#REF!</v>
      </c>
      <c r="AJ464" s="17" t="e">
        <f t="shared" si="89"/>
        <v>#REF!</v>
      </c>
      <c r="AK464" s="17" t="e">
        <f t="shared" si="89"/>
        <v>#REF!</v>
      </c>
      <c r="AL464" s="17" t="e">
        <f t="shared" si="89"/>
        <v>#REF!</v>
      </c>
      <c r="AM464" s="17" t="e">
        <f t="shared" si="89"/>
        <v>#REF!</v>
      </c>
      <c r="AN464" s="17" t="e">
        <f>IF($V452="x",IF(AN453="","","x"),"")</f>
        <v>#REF!</v>
      </c>
      <c r="AO464" s="17" t="e">
        <f>IF($V452="x",IF(AO453="","","x"),"")</f>
        <v>#REF!</v>
      </c>
      <c r="AP464" s="17" t="e">
        <f>IF($V452="x",IF(AP453="","","x"),"")</f>
        <v>#REF!</v>
      </c>
    </row>
    <row r="465" spans="23:42" x14ac:dyDescent="0.25">
      <c r="W465" t="str">
        <f>W453</f>
        <v>36-38kg,</v>
      </c>
      <c r="X465" t="str">
        <f t="shared" ref="X465:AC465" si="90">X453</f>
        <v>40kg,</v>
      </c>
      <c r="Y465" t="str">
        <f t="shared" si="90"/>
        <v>43kg,</v>
      </c>
      <c r="Z465" t="str">
        <f t="shared" si="90"/>
        <v>46kg,</v>
      </c>
      <c r="AA465" t="str">
        <f t="shared" si="90"/>
        <v>49kg,</v>
      </c>
      <c r="AB465" t="str">
        <f t="shared" si="90"/>
        <v>52kg,</v>
      </c>
      <c r="AC465" t="str">
        <f t="shared" si="90"/>
        <v>56kg,</v>
      </c>
      <c r="AD465" t="str">
        <f>AD453</f>
        <v>60kg,</v>
      </c>
      <c r="AE465" t="str">
        <f t="shared" ref="AE465:AP465" si="91">AE453</f>
        <v>65kg,</v>
      </c>
      <c r="AF465" t="str">
        <f t="shared" si="91"/>
        <v>65-70kg,</v>
      </c>
      <c r="AG465">
        <f t="shared" si="91"/>
        <v>0</v>
      </c>
      <c r="AH465">
        <f t="shared" si="91"/>
        <v>0</v>
      </c>
      <c r="AI465">
        <f t="shared" si="91"/>
        <v>0</v>
      </c>
      <c r="AJ465">
        <f t="shared" si="91"/>
        <v>0</v>
      </c>
      <c r="AK465">
        <f t="shared" si="91"/>
        <v>0</v>
      </c>
      <c r="AL465">
        <f t="shared" si="91"/>
        <v>0</v>
      </c>
      <c r="AM465">
        <f t="shared" si="91"/>
        <v>0</v>
      </c>
      <c r="AN465">
        <f t="shared" si="91"/>
        <v>0</v>
      </c>
      <c r="AO465">
        <f t="shared" si="91"/>
        <v>0</v>
      </c>
      <c r="AP465">
        <f t="shared" si="91"/>
        <v>0</v>
      </c>
    </row>
    <row r="466" spans="23:42" x14ac:dyDescent="0.25">
      <c r="W466" t="str">
        <f>W454</f>
        <v>36-38kg,</v>
      </c>
      <c r="X466" t="str">
        <f t="shared" ref="X466:AP466" si="92">X454</f>
        <v>38-40kg,</v>
      </c>
      <c r="Y466" t="str">
        <f t="shared" si="92"/>
        <v>40-43kg,</v>
      </c>
      <c r="Z466" t="str">
        <f t="shared" si="92"/>
        <v>43-46kg,</v>
      </c>
      <c r="AA466" t="str">
        <f t="shared" si="92"/>
        <v>46-49kg,</v>
      </c>
      <c r="AB466" t="str">
        <f t="shared" si="92"/>
        <v>49-52kg,</v>
      </c>
      <c r="AC466" t="str">
        <f t="shared" si="92"/>
        <v>52-56kg,</v>
      </c>
      <c r="AD466" t="str">
        <f t="shared" si="92"/>
        <v xml:space="preserve">56-60kg, </v>
      </c>
      <c r="AE466" t="str">
        <f t="shared" si="92"/>
        <v>60-65kg,</v>
      </c>
      <c r="AF466" t="str">
        <f t="shared" si="92"/>
        <v>65-70kg,</v>
      </c>
      <c r="AG466">
        <f t="shared" si="92"/>
        <v>0</v>
      </c>
      <c r="AH466">
        <f t="shared" si="92"/>
        <v>0</v>
      </c>
      <c r="AI466">
        <f t="shared" si="92"/>
        <v>0</v>
      </c>
      <c r="AJ466">
        <f t="shared" si="92"/>
        <v>0</v>
      </c>
      <c r="AK466">
        <f t="shared" si="92"/>
        <v>0</v>
      </c>
      <c r="AL466">
        <f t="shared" si="92"/>
        <v>0</v>
      </c>
      <c r="AM466">
        <f t="shared" si="92"/>
        <v>0</v>
      </c>
      <c r="AN466">
        <f t="shared" si="92"/>
        <v>0</v>
      </c>
      <c r="AO466">
        <f t="shared" si="92"/>
        <v>0</v>
      </c>
      <c r="AP466">
        <f t="shared" si="92"/>
        <v>0</v>
      </c>
    </row>
    <row r="467" spans="23:42" x14ac:dyDescent="0.25">
      <c r="W467" t="e">
        <f>IF(W464="x",W465,"")</f>
        <v>#REF!</v>
      </c>
      <c r="X467" t="e">
        <f t="shared" ref="X467:AP467" si="93">IF(X464="x",IF(W464="x",X465,X466),"")</f>
        <v>#REF!</v>
      </c>
      <c r="Y467" t="e">
        <f t="shared" si="93"/>
        <v>#REF!</v>
      </c>
      <c r="Z467" t="e">
        <f t="shared" si="93"/>
        <v>#REF!</v>
      </c>
      <c r="AA467" t="e">
        <f t="shared" si="93"/>
        <v>#REF!</v>
      </c>
      <c r="AB467" t="e">
        <f t="shared" si="93"/>
        <v>#REF!</v>
      </c>
      <c r="AC467" t="e">
        <f t="shared" si="93"/>
        <v>#REF!</v>
      </c>
      <c r="AD467" t="e">
        <f t="shared" si="93"/>
        <v>#REF!</v>
      </c>
      <c r="AE467" t="e">
        <f t="shared" si="93"/>
        <v>#REF!</v>
      </c>
      <c r="AF467" t="e">
        <f t="shared" si="93"/>
        <v>#REF!</v>
      </c>
      <c r="AG467" t="e">
        <f t="shared" si="93"/>
        <v>#REF!</v>
      </c>
      <c r="AH467" t="e">
        <f t="shared" si="93"/>
        <v>#REF!</v>
      </c>
      <c r="AI467" t="e">
        <f t="shared" si="93"/>
        <v>#REF!</v>
      </c>
      <c r="AJ467" t="e">
        <f t="shared" si="93"/>
        <v>#REF!</v>
      </c>
      <c r="AK467" t="e">
        <f t="shared" si="93"/>
        <v>#REF!</v>
      </c>
      <c r="AL467" t="e">
        <f t="shared" si="93"/>
        <v>#REF!</v>
      </c>
      <c r="AM467" t="e">
        <f t="shared" si="93"/>
        <v>#REF!</v>
      </c>
      <c r="AN467" t="e">
        <f t="shared" si="93"/>
        <v>#REF!</v>
      </c>
      <c r="AO467" t="e">
        <f t="shared" si="93"/>
        <v>#REF!</v>
      </c>
      <c r="AP467" t="e">
        <f t="shared" si="93"/>
        <v>#REF!</v>
      </c>
    </row>
    <row r="468" spans="23:42" x14ac:dyDescent="0.25">
      <c r="W468" t="e">
        <f t="shared" ref="W468:AP468" si="94">IF(X464="x"," ","")</f>
        <v>#REF!</v>
      </c>
      <c r="X468" t="e">
        <f t="shared" si="94"/>
        <v>#REF!</v>
      </c>
      <c r="Y468" t="e">
        <f t="shared" si="94"/>
        <v>#REF!</v>
      </c>
      <c r="Z468" t="e">
        <f t="shared" si="94"/>
        <v>#REF!</v>
      </c>
      <c r="AA468" t="e">
        <f t="shared" si="94"/>
        <v>#REF!</v>
      </c>
      <c r="AB468" t="e">
        <f t="shared" si="94"/>
        <v>#REF!</v>
      </c>
      <c r="AC468" t="e">
        <f t="shared" si="94"/>
        <v>#REF!</v>
      </c>
      <c r="AD468" t="e">
        <f t="shared" si="94"/>
        <v>#REF!</v>
      </c>
      <c r="AE468" t="e">
        <f t="shared" si="94"/>
        <v>#REF!</v>
      </c>
      <c r="AF468" t="e">
        <f t="shared" si="94"/>
        <v>#REF!</v>
      </c>
      <c r="AG468" t="e">
        <f t="shared" si="94"/>
        <v>#REF!</v>
      </c>
      <c r="AH468" t="e">
        <f t="shared" si="94"/>
        <v>#REF!</v>
      </c>
      <c r="AI468" t="e">
        <f t="shared" si="94"/>
        <v>#REF!</v>
      </c>
      <c r="AJ468" t="e">
        <f t="shared" si="94"/>
        <v>#REF!</v>
      </c>
      <c r="AK468" t="e">
        <f t="shared" si="94"/>
        <v>#REF!</v>
      </c>
      <c r="AL468" t="e">
        <f t="shared" si="94"/>
        <v>#REF!</v>
      </c>
      <c r="AM468" t="e">
        <f t="shared" si="94"/>
        <v>#REF!</v>
      </c>
      <c r="AN468" t="e">
        <f t="shared" si="94"/>
        <v>#REF!</v>
      </c>
      <c r="AO468" t="e">
        <f t="shared" si="94"/>
        <v>#REF!</v>
      </c>
      <c r="AP468" t="str">
        <f t="shared" si="94"/>
        <v/>
      </c>
    </row>
    <row r="469" spans="23:42" x14ac:dyDescent="0.25">
      <c r="W469" t="e">
        <f>CONCATENATE(W467,W468,X467,X468,Y467)</f>
        <v>#REF!</v>
      </c>
      <c r="Z469" t="e">
        <f>CONCATENATE(AK468,AL467,AL468,AM467,AM468)</f>
        <v>#REF!</v>
      </c>
    </row>
    <row r="470" spans="23:42" x14ac:dyDescent="0.25">
      <c r="W470" t="e">
        <f>CONCATENATE(Y468,Z467,Z468,AA467,AA468)</f>
        <v>#REF!</v>
      </c>
      <c r="Z470" t="e">
        <f>CONCATENATE(AN467,AN468,AO467,AO468,AP467)</f>
        <v>#REF!</v>
      </c>
    </row>
    <row r="471" spans="23:42" x14ac:dyDescent="0.25">
      <c r="W471" t="e">
        <f>CONCATENATE(AB467,AB468,AC467,AC468,AD467)</f>
        <v>#REF!</v>
      </c>
    </row>
    <row r="472" spans="23:42" x14ac:dyDescent="0.25">
      <c r="W472" t="e">
        <f>CONCATENATE(AD468,AE467,AE468,AF467,AF468)</f>
        <v>#REF!</v>
      </c>
    </row>
    <row r="473" spans="23:42" x14ac:dyDescent="0.25">
      <c r="W473" t="e">
        <f>CONCATENATE(AG467,AG468,AH467,AH468,AI467)</f>
        <v>#REF!</v>
      </c>
    </row>
    <row r="474" spans="23:42" x14ac:dyDescent="0.25">
      <c r="W474" t="e">
        <f>CONCATENATE(AI468,AJ467,AJ468,AK467)</f>
        <v>#REF!</v>
      </c>
    </row>
    <row r="475" spans="23:42" x14ac:dyDescent="0.25">
      <c r="W475" t="e">
        <f>CONCATENATE(W469,W470,W471,W472,W473,W474,Z469,Z470)</f>
        <v>#REF!</v>
      </c>
    </row>
    <row r="477" spans="23:42" x14ac:dyDescent="0.25">
      <c r="W477" t="e">
        <f>IF(V452="x",W475,W463)</f>
        <v>#REF!</v>
      </c>
    </row>
    <row r="481" spans="22:42" x14ac:dyDescent="0.25">
      <c r="V481" s="7" t="str">
        <f>V451</f>
        <v>vše</v>
      </c>
      <c r="W481" s="17">
        <v>1</v>
      </c>
      <c r="X481" s="17">
        <v>2</v>
      </c>
      <c r="Y481" s="17">
        <v>3</v>
      </c>
      <c r="Z481" s="17">
        <v>4</v>
      </c>
      <c r="AA481" s="17">
        <v>5</v>
      </c>
      <c r="AB481" s="17">
        <v>6</v>
      </c>
      <c r="AC481" s="17">
        <v>7</v>
      </c>
      <c r="AD481" s="17">
        <v>8</v>
      </c>
      <c r="AE481" s="17">
        <v>9</v>
      </c>
      <c r="AF481" s="17">
        <v>10</v>
      </c>
      <c r="AG481" s="17">
        <v>11</v>
      </c>
      <c r="AH481" s="17">
        <v>12</v>
      </c>
      <c r="AI481" s="17">
        <v>13</v>
      </c>
      <c r="AJ481" s="17">
        <v>14</v>
      </c>
      <c r="AK481" s="17">
        <v>15</v>
      </c>
      <c r="AL481" s="17">
        <v>16</v>
      </c>
      <c r="AM481" s="17">
        <v>17</v>
      </c>
      <c r="AN481" s="17">
        <v>18</v>
      </c>
      <c r="AO481" s="17">
        <v>19</v>
      </c>
      <c r="AP481" s="17">
        <v>20</v>
      </c>
    </row>
    <row r="482" spans="22:42" x14ac:dyDescent="0.25">
      <c r="V482" s="17" t="e">
        <f>IF(#REF!="x","x",(IF(#REF!="x",IF(#REF!="x","x",""),"")))</f>
        <v>#REF!</v>
      </c>
      <c r="W482" s="17" t="e">
        <f>IF(#REF!="","","x")</f>
        <v>#REF!</v>
      </c>
      <c r="X482" s="17" t="e">
        <f>IF(#REF!="","","x")</f>
        <v>#REF!</v>
      </c>
      <c r="Y482" s="17" t="e">
        <f>IF(#REF!="","","x")</f>
        <v>#REF!</v>
      </c>
      <c r="Z482" s="17" t="e">
        <f>IF(#REF!="","","x")</f>
        <v>#REF!</v>
      </c>
      <c r="AA482" s="17" t="e">
        <f>IF(#REF!="","","x")</f>
        <v>#REF!</v>
      </c>
      <c r="AB482" s="17" t="e">
        <f>IF(#REF!="","","x")</f>
        <v>#REF!</v>
      </c>
      <c r="AC482" s="17" t="e">
        <f>IF(#REF!="","","x")</f>
        <v>#REF!</v>
      </c>
      <c r="AD482" s="17" t="e">
        <f>IF(#REF!="","","x")</f>
        <v>#REF!</v>
      </c>
      <c r="AE482" s="17" t="e">
        <f>IF(#REF!="","","x")</f>
        <v>#REF!</v>
      </c>
      <c r="AF482" s="17" t="e">
        <f>IF(#REF!="","","x")</f>
        <v>#REF!</v>
      </c>
      <c r="AG482" s="17" t="e">
        <f>IF(#REF!="","","x")</f>
        <v>#REF!</v>
      </c>
      <c r="AH482" s="17" t="e">
        <f>IF(#REF!="","","x")</f>
        <v>#REF!</v>
      </c>
      <c r="AI482" s="17" t="e">
        <f>IF(#REF!="","","x")</f>
        <v>#REF!</v>
      </c>
      <c r="AJ482" s="17" t="e">
        <f>IF(#REF!="","","x")</f>
        <v>#REF!</v>
      </c>
      <c r="AK482" s="17" t="e">
        <f>IF(#REF!="","","x")</f>
        <v>#REF!</v>
      </c>
      <c r="AL482" s="17" t="e">
        <f>IF(#REF!="","","x")</f>
        <v>#REF!</v>
      </c>
      <c r="AM482" s="17" t="e">
        <f>IF(#REF!="","","x")</f>
        <v>#REF!</v>
      </c>
      <c r="AN482" s="17" t="e">
        <f>IF(#REF!="","","x")</f>
        <v>#REF!</v>
      </c>
      <c r="AO482" s="17" t="e">
        <f>IF(#REF!="","","x")</f>
        <v>#REF!</v>
      </c>
      <c r="AP482" s="17" t="e">
        <f>IF(#REF!="","","x")</f>
        <v>#REF!</v>
      </c>
    </row>
    <row r="483" spans="22:42" x14ac:dyDescent="0.25">
      <c r="V483" t="str">
        <f>$D$29</f>
        <v xml:space="preserve">žákyně, </v>
      </c>
      <c r="W483" t="s">
        <v>195</v>
      </c>
      <c r="X483" t="s">
        <v>196</v>
      </c>
      <c r="Y483" t="s">
        <v>197</v>
      </c>
      <c r="Z483" t="s">
        <v>161</v>
      </c>
      <c r="AA483" t="s">
        <v>162</v>
      </c>
      <c r="AB483" t="s">
        <v>163</v>
      </c>
      <c r="AC483" t="s">
        <v>164</v>
      </c>
      <c r="AD483" t="s">
        <v>122</v>
      </c>
      <c r="AE483" s="24" t="s">
        <v>126</v>
      </c>
      <c r="AF483" s="24" t="s">
        <v>110</v>
      </c>
      <c r="AG483" s="24" t="s">
        <v>129</v>
      </c>
      <c r="AH483" s="24" t="s">
        <v>375</v>
      </c>
    </row>
    <row r="484" spans="22:42" x14ac:dyDescent="0.25">
      <c r="W484" t="s">
        <v>195</v>
      </c>
      <c r="X484" t="s">
        <v>198</v>
      </c>
      <c r="Y484" t="s">
        <v>199</v>
      </c>
      <c r="Z484" t="s">
        <v>200</v>
      </c>
      <c r="AA484" t="s">
        <v>170</v>
      </c>
      <c r="AB484" t="s">
        <v>180</v>
      </c>
      <c r="AC484" t="s">
        <v>172</v>
      </c>
      <c r="AD484" t="s">
        <v>201</v>
      </c>
      <c r="AE484" s="24" t="s">
        <v>178</v>
      </c>
      <c r="AF484" s="24" t="s">
        <v>179</v>
      </c>
      <c r="AG484" s="24" t="s">
        <v>194</v>
      </c>
      <c r="AH484" s="24" t="s">
        <v>216</v>
      </c>
    </row>
    <row r="485" spans="22:42" x14ac:dyDescent="0.25">
      <c r="W485" t="e">
        <f>IF(W482="x",W483,"")</f>
        <v>#REF!</v>
      </c>
      <c r="X485" t="e">
        <f t="shared" ref="X485:AP485" si="95">IF(X482="x",IF(W482="x",X483,X484),"")</f>
        <v>#REF!</v>
      </c>
      <c r="Y485" t="e">
        <f t="shared" si="95"/>
        <v>#REF!</v>
      </c>
      <c r="Z485" t="e">
        <f t="shared" si="95"/>
        <v>#REF!</v>
      </c>
      <c r="AA485" t="e">
        <f t="shared" si="95"/>
        <v>#REF!</v>
      </c>
      <c r="AB485" t="e">
        <f t="shared" si="95"/>
        <v>#REF!</v>
      </c>
      <c r="AC485" t="e">
        <f t="shared" si="95"/>
        <v>#REF!</v>
      </c>
      <c r="AD485" t="e">
        <f t="shared" si="95"/>
        <v>#REF!</v>
      </c>
      <c r="AE485" t="e">
        <f t="shared" si="95"/>
        <v>#REF!</v>
      </c>
      <c r="AF485" t="e">
        <f t="shared" si="95"/>
        <v>#REF!</v>
      </c>
      <c r="AG485" t="e">
        <f t="shared" si="95"/>
        <v>#REF!</v>
      </c>
      <c r="AH485" t="e">
        <f t="shared" si="95"/>
        <v>#REF!</v>
      </c>
      <c r="AI485" t="e">
        <f t="shared" si="95"/>
        <v>#REF!</v>
      </c>
      <c r="AJ485" t="e">
        <f t="shared" si="95"/>
        <v>#REF!</v>
      </c>
      <c r="AK485" t="e">
        <f t="shared" si="95"/>
        <v>#REF!</v>
      </c>
      <c r="AL485" t="e">
        <f t="shared" si="95"/>
        <v>#REF!</v>
      </c>
      <c r="AM485" t="e">
        <f t="shared" si="95"/>
        <v>#REF!</v>
      </c>
      <c r="AN485" t="e">
        <f t="shared" si="95"/>
        <v>#REF!</v>
      </c>
      <c r="AO485" t="e">
        <f t="shared" si="95"/>
        <v>#REF!</v>
      </c>
      <c r="AP485" t="e">
        <f t="shared" si="95"/>
        <v>#REF!</v>
      </c>
    </row>
    <row r="486" spans="22:42" x14ac:dyDescent="0.25">
      <c r="W486" t="e">
        <f>IF(X482="x","","")</f>
        <v>#REF!</v>
      </c>
      <c r="X486" t="e">
        <f t="shared" ref="X486:AP486" si="96">IF(Y482="x"," ","")</f>
        <v>#REF!</v>
      </c>
      <c r="Y486" t="e">
        <f t="shared" si="96"/>
        <v>#REF!</v>
      </c>
      <c r="Z486" t="e">
        <f t="shared" si="96"/>
        <v>#REF!</v>
      </c>
      <c r="AA486" t="e">
        <f t="shared" si="96"/>
        <v>#REF!</v>
      </c>
      <c r="AB486" t="e">
        <f t="shared" si="96"/>
        <v>#REF!</v>
      </c>
      <c r="AC486" t="e">
        <f t="shared" si="96"/>
        <v>#REF!</v>
      </c>
      <c r="AD486" t="e">
        <f t="shared" si="96"/>
        <v>#REF!</v>
      </c>
      <c r="AE486" t="e">
        <f t="shared" si="96"/>
        <v>#REF!</v>
      </c>
      <c r="AF486" t="e">
        <f t="shared" si="96"/>
        <v>#REF!</v>
      </c>
      <c r="AG486" t="e">
        <f t="shared" si="96"/>
        <v>#REF!</v>
      </c>
      <c r="AH486" t="e">
        <f t="shared" si="96"/>
        <v>#REF!</v>
      </c>
      <c r="AI486" t="e">
        <f t="shared" si="96"/>
        <v>#REF!</v>
      </c>
      <c r="AJ486" t="e">
        <f t="shared" si="96"/>
        <v>#REF!</v>
      </c>
      <c r="AK486" t="e">
        <f t="shared" si="96"/>
        <v>#REF!</v>
      </c>
      <c r="AL486" t="e">
        <f t="shared" si="96"/>
        <v>#REF!</v>
      </c>
      <c r="AM486" t="e">
        <f t="shared" si="96"/>
        <v>#REF!</v>
      </c>
      <c r="AN486" t="e">
        <f t="shared" si="96"/>
        <v>#REF!</v>
      </c>
      <c r="AO486" t="e">
        <f t="shared" si="96"/>
        <v>#REF!</v>
      </c>
      <c r="AP486" t="str">
        <f t="shared" si="96"/>
        <v/>
      </c>
    </row>
    <row r="487" spans="22:42" x14ac:dyDescent="0.25">
      <c r="W487" t="e">
        <f>CONCATENATE(W485,W486,X485,X486,Y485)</f>
        <v>#REF!</v>
      </c>
      <c r="Z487" t="e">
        <f>CONCATENATE(AK486,AL485,AL486,AM485,AM486)</f>
        <v>#REF!</v>
      </c>
    </row>
    <row r="488" spans="22:42" x14ac:dyDescent="0.25">
      <c r="W488" t="e">
        <f>CONCATENATE(Y486,Z485,Z486,AA485,AA486)</f>
        <v>#REF!</v>
      </c>
      <c r="Z488" t="e">
        <f>CONCATENATE(AN485,AN486,AO485,AO486,AP485)</f>
        <v>#REF!</v>
      </c>
    </row>
    <row r="489" spans="22:42" x14ac:dyDescent="0.25">
      <c r="W489" t="e">
        <f>CONCATENATE(AB485,AB486,AC485,AC486,AD485)</f>
        <v>#REF!</v>
      </c>
    </row>
    <row r="490" spans="22:42" x14ac:dyDescent="0.25">
      <c r="W490" t="e">
        <f>CONCATENATE(AD486,AE485,AE486,AF485,AF486)</f>
        <v>#REF!</v>
      </c>
    </row>
    <row r="491" spans="22:42" x14ac:dyDescent="0.25">
      <c r="W491" t="e">
        <f>CONCATENATE(AG485,AG486,AH485,AH486,AI485)</f>
        <v>#REF!</v>
      </c>
    </row>
    <row r="492" spans="22:42" x14ac:dyDescent="0.25">
      <c r="W492" t="e">
        <f>CONCATENATE(AI486,AJ485,AJ486,AK485)</f>
        <v>#REF!</v>
      </c>
    </row>
    <row r="493" spans="22:42" x14ac:dyDescent="0.25">
      <c r="W493" t="e">
        <f>CONCATENATE(W487,W488,W489,W490,W491,W492,Z487,Z488)</f>
        <v>#REF!</v>
      </c>
    </row>
    <row r="494" spans="22:42" x14ac:dyDescent="0.25">
      <c r="W494" s="17" t="e">
        <f t="shared" ref="W494:AM494" si="97">IF($V482="x",IF(W483="","","x"),"")</f>
        <v>#REF!</v>
      </c>
      <c r="X494" s="17" t="e">
        <f t="shared" si="97"/>
        <v>#REF!</v>
      </c>
      <c r="Y494" s="17" t="e">
        <f t="shared" si="97"/>
        <v>#REF!</v>
      </c>
      <c r="Z494" s="17" t="e">
        <f t="shared" si="97"/>
        <v>#REF!</v>
      </c>
      <c r="AA494" s="17" t="e">
        <f t="shared" si="97"/>
        <v>#REF!</v>
      </c>
      <c r="AB494" s="17" t="e">
        <f t="shared" si="97"/>
        <v>#REF!</v>
      </c>
      <c r="AC494" s="17" t="e">
        <f t="shared" si="97"/>
        <v>#REF!</v>
      </c>
      <c r="AD494" s="17" t="e">
        <f t="shared" si="97"/>
        <v>#REF!</v>
      </c>
      <c r="AE494" s="17" t="e">
        <f t="shared" si="97"/>
        <v>#REF!</v>
      </c>
      <c r="AF494" s="17" t="e">
        <f t="shared" si="97"/>
        <v>#REF!</v>
      </c>
      <c r="AG494" s="17" t="e">
        <f t="shared" si="97"/>
        <v>#REF!</v>
      </c>
      <c r="AH494" s="17" t="e">
        <f t="shared" si="97"/>
        <v>#REF!</v>
      </c>
      <c r="AI494" s="17" t="e">
        <f t="shared" si="97"/>
        <v>#REF!</v>
      </c>
      <c r="AJ494" s="17" t="e">
        <f t="shared" si="97"/>
        <v>#REF!</v>
      </c>
      <c r="AK494" s="17" t="e">
        <f t="shared" si="97"/>
        <v>#REF!</v>
      </c>
      <c r="AL494" s="17" t="e">
        <f t="shared" si="97"/>
        <v>#REF!</v>
      </c>
      <c r="AM494" s="17" t="e">
        <f t="shared" si="97"/>
        <v>#REF!</v>
      </c>
      <c r="AN494" s="17" t="e">
        <f>IF($V482="x",IF(AN483="","","x"),"")</f>
        <v>#REF!</v>
      </c>
      <c r="AO494" s="17" t="e">
        <f>IF($V482="x",IF(AO483="","","x"),"")</f>
        <v>#REF!</v>
      </c>
      <c r="AP494" s="17" t="e">
        <f>IF($V482="x",IF(AP483="","","x"),"")</f>
        <v>#REF!</v>
      </c>
    </row>
    <row r="495" spans="22:42" x14ac:dyDescent="0.25">
      <c r="W495" t="str">
        <f>W483</f>
        <v>28-30kg,</v>
      </c>
      <c r="X495" t="str">
        <f t="shared" ref="X495:AC495" si="98">X483</f>
        <v>32kg,</v>
      </c>
      <c r="Y495" t="str">
        <f t="shared" si="98"/>
        <v>34kg,</v>
      </c>
      <c r="Z495" t="str">
        <f t="shared" si="98"/>
        <v>37kg,</v>
      </c>
      <c r="AA495" t="str">
        <f t="shared" si="98"/>
        <v>40kg,</v>
      </c>
      <c r="AB495" t="str">
        <f t="shared" si="98"/>
        <v>44kg,</v>
      </c>
      <c r="AC495" t="str">
        <f t="shared" si="98"/>
        <v>48kg,</v>
      </c>
      <c r="AD495" t="str">
        <f>AD483</f>
        <v>52kg,</v>
      </c>
      <c r="AE495" t="str">
        <f t="shared" ref="AE495:AP495" si="99">AE483</f>
        <v>56kg,</v>
      </c>
      <c r="AF495" t="str">
        <f t="shared" si="99"/>
        <v>60kg,</v>
      </c>
      <c r="AG495" t="str">
        <f t="shared" si="99"/>
        <v>65kg,</v>
      </c>
      <c r="AH495" t="str">
        <f t="shared" si="99"/>
        <v>70kg</v>
      </c>
      <c r="AI495">
        <f t="shared" si="99"/>
        <v>0</v>
      </c>
      <c r="AJ495">
        <f t="shared" si="99"/>
        <v>0</v>
      </c>
      <c r="AK495">
        <f t="shared" si="99"/>
        <v>0</v>
      </c>
      <c r="AL495">
        <f t="shared" si="99"/>
        <v>0</v>
      </c>
      <c r="AM495">
        <f t="shared" si="99"/>
        <v>0</v>
      </c>
      <c r="AN495">
        <f t="shared" si="99"/>
        <v>0</v>
      </c>
      <c r="AO495">
        <f t="shared" si="99"/>
        <v>0</v>
      </c>
      <c r="AP495">
        <f t="shared" si="99"/>
        <v>0</v>
      </c>
    </row>
    <row r="496" spans="22:42" x14ac:dyDescent="0.25">
      <c r="W496" t="str">
        <f>W484</f>
        <v>28-30kg,</v>
      </c>
      <c r="X496" t="str">
        <f t="shared" ref="X496:AP496" si="100">X484</f>
        <v>30-32kg,</v>
      </c>
      <c r="Y496" t="str">
        <f t="shared" si="100"/>
        <v>32-34kg,</v>
      </c>
      <c r="Z496" t="str">
        <f t="shared" si="100"/>
        <v>34-37kg,</v>
      </c>
      <c r="AA496" t="str">
        <f t="shared" si="100"/>
        <v>37-40kg,</v>
      </c>
      <c r="AB496" t="str">
        <f t="shared" si="100"/>
        <v>40-44kg,</v>
      </c>
      <c r="AC496" t="str">
        <f t="shared" si="100"/>
        <v>44-48kg,</v>
      </c>
      <c r="AD496" t="str">
        <f t="shared" si="100"/>
        <v xml:space="preserve">48-52kg, </v>
      </c>
      <c r="AE496" t="str">
        <f t="shared" si="100"/>
        <v>52-56kg,</v>
      </c>
      <c r="AF496" t="str">
        <f t="shared" si="100"/>
        <v>56-60kg,</v>
      </c>
      <c r="AG496" t="str">
        <f t="shared" si="100"/>
        <v>60-65kg,</v>
      </c>
      <c r="AH496" t="str">
        <f t="shared" si="100"/>
        <v>65-70kg</v>
      </c>
      <c r="AI496">
        <f t="shared" si="100"/>
        <v>0</v>
      </c>
      <c r="AJ496">
        <f t="shared" si="100"/>
        <v>0</v>
      </c>
      <c r="AK496">
        <f t="shared" si="100"/>
        <v>0</v>
      </c>
      <c r="AL496">
        <f t="shared" si="100"/>
        <v>0</v>
      </c>
      <c r="AM496">
        <f t="shared" si="100"/>
        <v>0</v>
      </c>
      <c r="AN496">
        <f t="shared" si="100"/>
        <v>0</v>
      </c>
      <c r="AO496">
        <f t="shared" si="100"/>
        <v>0</v>
      </c>
      <c r="AP496">
        <f t="shared" si="100"/>
        <v>0</v>
      </c>
    </row>
    <row r="497" spans="22:42" x14ac:dyDescent="0.25">
      <c r="W497" t="e">
        <f>IF(W494="x",W495,"")</f>
        <v>#REF!</v>
      </c>
      <c r="X497" t="e">
        <f t="shared" ref="X497:AP497" si="101">IF(X494="x",IF(W494="x",X495,X496),"")</f>
        <v>#REF!</v>
      </c>
      <c r="Y497" t="e">
        <f t="shared" si="101"/>
        <v>#REF!</v>
      </c>
      <c r="Z497" t="e">
        <f t="shared" si="101"/>
        <v>#REF!</v>
      </c>
      <c r="AA497" t="e">
        <f t="shared" si="101"/>
        <v>#REF!</v>
      </c>
      <c r="AB497" t="e">
        <f t="shared" si="101"/>
        <v>#REF!</v>
      </c>
      <c r="AC497" t="e">
        <f t="shared" si="101"/>
        <v>#REF!</v>
      </c>
      <c r="AD497" t="e">
        <f t="shared" si="101"/>
        <v>#REF!</v>
      </c>
      <c r="AE497" t="e">
        <f t="shared" si="101"/>
        <v>#REF!</v>
      </c>
      <c r="AF497" t="e">
        <f t="shared" si="101"/>
        <v>#REF!</v>
      </c>
      <c r="AG497" t="e">
        <f t="shared" si="101"/>
        <v>#REF!</v>
      </c>
      <c r="AH497" t="e">
        <f t="shared" si="101"/>
        <v>#REF!</v>
      </c>
      <c r="AI497" t="e">
        <f t="shared" si="101"/>
        <v>#REF!</v>
      </c>
      <c r="AJ497" t="e">
        <f t="shared" si="101"/>
        <v>#REF!</v>
      </c>
      <c r="AK497" t="e">
        <f t="shared" si="101"/>
        <v>#REF!</v>
      </c>
      <c r="AL497" t="e">
        <f t="shared" si="101"/>
        <v>#REF!</v>
      </c>
      <c r="AM497" t="e">
        <f t="shared" si="101"/>
        <v>#REF!</v>
      </c>
      <c r="AN497" t="e">
        <f t="shared" si="101"/>
        <v>#REF!</v>
      </c>
      <c r="AO497" t="e">
        <f t="shared" si="101"/>
        <v>#REF!</v>
      </c>
      <c r="AP497" t="e">
        <f t="shared" si="101"/>
        <v>#REF!</v>
      </c>
    </row>
    <row r="498" spans="22:42" x14ac:dyDescent="0.25">
      <c r="W498" t="e">
        <f t="shared" ref="W498:AP498" si="102">IF(X494="x"," ","")</f>
        <v>#REF!</v>
      </c>
      <c r="X498" t="e">
        <f t="shared" si="102"/>
        <v>#REF!</v>
      </c>
      <c r="Y498" t="e">
        <f t="shared" si="102"/>
        <v>#REF!</v>
      </c>
      <c r="Z498" t="e">
        <f t="shared" si="102"/>
        <v>#REF!</v>
      </c>
      <c r="AA498" t="e">
        <f t="shared" si="102"/>
        <v>#REF!</v>
      </c>
      <c r="AB498" t="e">
        <f t="shared" si="102"/>
        <v>#REF!</v>
      </c>
      <c r="AC498" t="e">
        <f t="shared" si="102"/>
        <v>#REF!</v>
      </c>
      <c r="AD498" t="e">
        <f t="shared" si="102"/>
        <v>#REF!</v>
      </c>
      <c r="AE498" t="e">
        <f t="shared" si="102"/>
        <v>#REF!</v>
      </c>
      <c r="AF498" t="e">
        <f t="shared" si="102"/>
        <v>#REF!</v>
      </c>
      <c r="AG498" t="e">
        <f t="shared" si="102"/>
        <v>#REF!</v>
      </c>
      <c r="AH498" t="e">
        <f t="shared" si="102"/>
        <v>#REF!</v>
      </c>
      <c r="AI498" t="e">
        <f t="shared" si="102"/>
        <v>#REF!</v>
      </c>
      <c r="AJ498" t="e">
        <f t="shared" si="102"/>
        <v>#REF!</v>
      </c>
      <c r="AK498" t="e">
        <f t="shared" si="102"/>
        <v>#REF!</v>
      </c>
      <c r="AL498" t="e">
        <f t="shared" si="102"/>
        <v>#REF!</v>
      </c>
      <c r="AM498" t="e">
        <f t="shared" si="102"/>
        <v>#REF!</v>
      </c>
      <c r="AN498" t="e">
        <f t="shared" si="102"/>
        <v>#REF!</v>
      </c>
      <c r="AO498" t="e">
        <f t="shared" si="102"/>
        <v>#REF!</v>
      </c>
      <c r="AP498" t="str">
        <f t="shared" si="102"/>
        <v/>
      </c>
    </row>
    <row r="499" spans="22:42" x14ac:dyDescent="0.25">
      <c r="W499" t="e">
        <f>CONCATENATE(W497,W498,X497,X498,Y497)</f>
        <v>#REF!</v>
      </c>
      <c r="Z499" t="e">
        <f>CONCATENATE(AK498,AL497,AL498,AM497,AM498)</f>
        <v>#REF!</v>
      </c>
    </row>
    <row r="500" spans="22:42" x14ac:dyDescent="0.25">
      <c r="W500" t="e">
        <f>CONCATENATE(Y498,Z497,Z498,AA497,AA498)</f>
        <v>#REF!</v>
      </c>
      <c r="Z500" t="e">
        <f>CONCATENATE(AN497,AN498,AO497,AO498,AP497)</f>
        <v>#REF!</v>
      </c>
    </row>
    <row r="501" spans="22:42" x14ac:dyDescent="0.25">
      <c r="W501" t="e">
        <f>CONCATENATE(AB497,AB498,AC497,AC498,AD497)</f>
        <v>#REF!</v>
      </c>
    </row>
    <row r="502" spans="22:42" x14ac:dyDescent="0.25">
      <c r="W502" t="e">
        <f>CONCATENATE(AD498,AE497,AE498,AF497,AF498)</f>
        <v>#REF!</v>
      </c>
    </row>
    <row r="503" spans="22:42" x14ac:dyDescent="0.25">
      <c r="W503" t="e">
        <f>CONCATENATE(AG497,AG498,AH497,AH498,AI497)</f>
        <v>#REF!</v>
      </c>
    </row>
    <row r="504" spans="22:42" x14ac:dyDescent="0.25">
      <c r="W504" t="e">
        <f>CONCATENATE(AI498,AJ497,AJ498,AK497)</f>
        <v>#REF!</v>
      </c>
    </row>
    <row r="505" spans="22:42" x14ac:dyDescent="0.25">
      <c r="W505" t="e">
        <f>CONCATENATE(W499,W500,W501,W502,W503,W504,Z499,Z500)</f>
        <v>#REF!</v>
      </c>
    </row>
    <row r="507" spans="22:42" x14ac:dyDescent="0.25">
      <c r="W507" t="e">
        <f>IF(V482="x",W505,W493)</f>
        <v>#REF!</v>
      </c>
    </row>
    <row r="511" spans="22:42" x14ac:dyDescent="0.25">
      <c r="V511" s="7" t="str">
        <f>V481</f>
        <v>vše</v>
      </c>
      <c r="W511" s="17">
        <v>1</v>
      </c>
      <c r="X511" s="17">
        <v>2</v>
      </c>
      <c r="Y511" s="17">
        <v>3</v>
      </c>
      <c r="Z511" s="17">
        <v>4</v>
      </c>
      <c r="AA511" s="17">
        <v>5</v>
      </c>
      <c r="AB511" s="17">
        <v>6</v>
      </c>
      <c r="AC511" s="17">
        <v>7</v>
      </c>
      <c r="AD511" s="17">
        <v>8</v>
      </c>
      <c r="AE511" s="17">
        <v>9</v>
      </c>
      <c r="AF511" s="17">
        <v>10</v>
      </c>
      <c r="AG511" s="17">
        <v>11</v>
      </c>
      <c r="AH511" s="17">
        <v>12</v>
      </c>
      <c r="AI511" s="17">
        <v>13</v>
      </c>
      <c r="AJ511" s="17">
        <v>14</v>
      </c>
      <c r="AK511" s="17">
        <v>15</v>
      </c>
      <c r="AL511" s="17">
        <v>16</v>
      </c>
      <c r="AM511" s="17">
        <v>17</v>
      </c>
      <c r="AN511" s="17">
        <v>18</v>
      </c>
      <c r="AO511" s="17">
        <v>19</v>
      </c>
      <c r="AP511" s="17">
        <v>20</v>
      </c>
    </row>
    <row r="512" spans="22:42" x14ac:dyDescent="0.25">
      <c r="V512" s="17" t="e">
        <f>IF(#REF!="x","x",(IF(#REF!="x",IF(#REF!="x","x",""),"")))</f>
        <v>#REF!</v>
      </c>
      <c r="W512" s="17" t="e">
        <f>IF(#REF!="","","x")</f>
        <v>#REF!</v>
      </c>
      <c r="X512" s="17" t="e">
        <f>IF(#REF!="","","x")</f>
        <v>#REF!</v>
      </c>
      <c r="Y512" s="17" t="e">
        <f>IF(#REF!="","","x")</f>
        <v>#REF!</v>
      </c>
      <c r="Z512" s="17" t="e">
        <f>IF(#REF!="","","x")</f>
        <v>#REF!</v>
      </c>
      <c r="AA512" s="17" t="e">
        <f>IF(#REF!="","","x")</f>
        <v>#REF!</v>
      </c>
      <c r="AB512" s="17" t="e">
        <f>IF(#REF!="","","x")</f>
        <v>#REF!</v>
      </c>
      <c r="AC512" s="17" t="e">
        <f>IF(#REF!="","","x")</f>
        <v>#REF!</v>
      </c>
      <c r="AD512" s="17" t="e">
        <f>IF(#REF!="","","x")</f>
        <v>#REF!</v>
      </c>
      <c r="AE512" s="17" t="e">
        <f>IF(#REF!="","","x")</f>
        <v>#REF!</v>
      </c>
      <c r="AF512" s="17" t="e">
        <f>IF(#REF!="","","x")</f>
        <v>#REF!</v>
      </c>
      <c r="AG512" s="17" t="e">
        <f>IF(#REF!="","","x")</f>
        <v>#REF!</v>
      </c>
      <c r="AH512" s="17" t="e">
        <f>IF(#REF!="","","x")</f>
        <v>#REF!</v>
      </c>
      <c r="AI512" s="17" t="e">
        <f>IF(#REF!="","","x")</f>
        <v>#REF!</v>
      </c>
      <c r="AJ512" s="17" t="e">
        <f>IF(#REF!="","","x")</f>
        <v>#REF!</v>
      </c>
      <c r="AK512" s="17" t="e">
        <f>IF(#REF!="","","x")</f>
        <v>#REF!</v>
      </c>
      <c r="AL512" s="17" t="e">
        <f>IF(#REF!="","","x")</f>
        <v>#REF!</v>
      </c>
      <c r="AM512" s="17" t="e">
        <f>IF(#REF!="","","x")</f>
        <v>#REF!</v>
      </c>
      <c r="AN512" s="17" t="e">
        <f>IF(#REF!="","","x")</f>
        <v>#REF!</v>
      </c>
      <c r="AO512" s="17" t="e">
        <f>IF(#REF!="","","x")</f>
        <v>#REF!</v>
      </c>
      <c r="AP512" s="17" t="e">
        <f>IF(#REF!="","","x")</f>
        <v>#REF!</v>
      </c>
    </row>
    <row r="513" spans="22:42" x14ac:dyDescent="0.25">
      <c r="V513" t="str">
        <f>$D$30</f>
        <v xml:space="preserve">mladší žákyně, </v>
      </c>
      <c r="W513" t="s">
        <v>157</v>
      </c>
      <c r="X513" t="s">
        <v>158</v>
      </c>
      <c r="Y513" t="s">
        <v>159</v>
      </c>
      <c r="Z513" t="s">
        <v>160</v>
      </c>
      <c r="AA513" t="s">
        <v>143</v>
      </c>
      <c r="AB513" t="s">
        <v>161</v>
      </c>
      <c r="AC513" t="s">
        <v>162</v>
      </c>
      <c r="AD513" t="s">
        <v>163</v>
      </c>
      <c r="AE513" t="s">
        <v>164</v>
      </c>
      <c r="AF513" t="s">
        <v>122</v>
      </c>
      <c r="AG513" t="s">
        <v>126</v>
      </c>
      <c r="AH513" t="s">
        <v>110</v>
      </c>
      <c r="AI513" t="s">
        <v>129</v>
      </c>
      <c r="AJ513" t="s">
        <v>216</v>
      </c>
    </row>
    <row r="514" spans="22:42" x14ac:dyDescent="0.25">
      <c r="W514" t="s">
        <v>157</v>
      </c>
      <c r="X514" t="s">
        <v>165</v>
      </c>
      <c r="Y514" t="s">
        <v>166</v>
      </c>
      <c r="Z514" t="s">
        <v>167</v>
      </c>
      <c r="AA514" t="s">
        <v>168</v>
      </c>
      <c r="AB514" t="s">
        <v>169</v>
      </c>
      <c r="AC514" t="s">
        <v>170</v>
      </c>
      <c r="AD514" t="s">
        <v>171</v>
      </c>
      <c r="AE514" t="s">
        <v>172</v>
      </c>
      <c r="AF514" t="s">
        <v>173</v>
      </c>
      <c r="AG514" t="s">
        <v>178</v>
      </c>
      <c r="AH514" t="s">
        <v>179</v>
      </c>
      <c r="AI514" t="s">
        <v>252</v>
      </c>
      <c r="AJ514" t="s">
        <v>216</v>
      </c>
    </row>
    <row r="515" spans="22:42" x14ac:dyDescent="0.25">
      <c r="W515" t="e">
        <f>IF(W512="x",W513,"")</f>
        <v>#REF!</v>
      </c>
      <c r="X515" t="e">
        <f t="shared" ref="X515:AP515" si="103">IF(X512="x",IF(W512="x",X513,X514),"")</f>
        <v>#REF!</v>
      </c>
      <c r="Y515" t="e">
        <f t="shared" si="103"/>
        <v>#REF!</v>
      </c>
      <c r="Z515" t="e">
        <f t="shared" si="103"/>
        <v>#REF!</v>
      </c>
      <c r="AA515" t="e">
        <f t="shared" si="103"/>
        <v>#REF!</v>
      </c>
      <c r="AB515" t="e">
        <f t="shared" si="103"/>
        <v>#REF!</v>
      </c>
      <c r="AC515" t="e">
        <f t="shared" si="103"/>
        <v>#REF!</v>
      </c>
      <c r="AD515" t="e">
        <f t="shared" si="103"/>
        <v>#REF!</v>
      </c>
      <c r="AE515" t="e">
        <f t="shared" si="103"/>
        <v>#REF!</v>
      </c>
      <c r="AF515" t="e">
        <f t="shared" si="103"/>
        <v>#REF!</v>
      </c>
      <c r="AG515" t="e">
        <f t="shared" si="103"/>
        <v>#REF!</v>
      </c>
      <c r="AH515" t="e">
        <f t="shared" si="103"/>
        <v>#REF!</v>
      </c>
      <c r="AI515" t="e">
        <f t="shared" si="103"/>
        <v>#REF!</v>
      </c>
      <c r="AJ515" t="e">
        <f t="shared" si="103"/>
        <v>#REF!</v>
      </c>
      <c r="AK515" t="e">
        <f t="shared" si="103"/>
        <v>#REF!</v>
      </c>
      <c r="AL515" t="e">
        <f t="shared" si="103"/>
        <v>#REF!</v>
      </c>
      <c r="AM515" t="e">
        <f t="shared" si="103"/>
        <v>#REF!</v>
      </c>
      <c r="AN515" t="e">
        <f t="shared" si="103"/>
        <v>#REF!</v>
      </c>
      <c r="AO515" t="e">
        <f t="shared" si="103"/>
        <v>#REF!</v>
      </c>
      <c r="AP515" t="e">
        <f t="shared" si="103"/>
        <v>#REF!</v>
      </c>
    </row>
    <row r="516" spans="22:42" x14ac:dyDescent="0.25">
      <c r="W516" t="e">
        <f>IF(X512="x","","")</f>
        <v>#REF!</v>
      </c>
      <c r="X516" t="e">
        <f t="shared" ref="X516:AP516" si="104">IF(Y512="x"," ","")</f>
        <v>#REF!</v>
      </c>
      <c r="Y516" t="e">
        <f t="shared" si="104"/>
        <v>#REF!</v>
      </c>
      <c r="Z516" t="e">
        <f t="shared" si="104"/>
        <v>#REF!</v>
      </c>
      <c r="AA516" t="e">
        <f t="shared" si="104"/>
        <v>#REF!</v>
      </c>
      <c r="AB516" t="e">
        <f t="shared" si="104"/>
        <v>#REF!</v>
      </c>
      <c r="AC516" t="e">
        <f t="shared" si="104"/>
        <v>#REF!</v>
      </c>
      <c r="AD516" t="e">
        <f t="shared" si="104"/>
        <v>#REF!</v>
      </c>
      <c r="AE516" t="e">
        <f t="shared" si="104"/>
        <v>#REF!</v>
      </c>
      <c r="AF516" t="e">
        <f t="shared" si="104"/>
        <v>#REF!</v>
      </c>
      <c r="AG516" t="e">
        <f t="shared" si="104"/>
        <v>#REF!</v>
      </c>
      <c r="AH516" t="e">
        <f t="shared" si="104"/>
        <v>#REF!</v>
      </c>
      <c r="AI516" t="e">
        <f t="shared" si="104"/>
        <v>#REF!</v>
      </c>
      <c r="AJ516" t="e">
        <f t="shared" si="104"/>
        <v>#REF!</v>
      </c>
      <c r="AK516" t="e">
        <f t="shared" si="104"/>
        <v>#REF!</v>
      </c>
      <c r="AL516" t="e">
        <f t="shared" si="104"/>
        <v>#REF!</v>
      </c>
      <c r="AM516" t="e">
        <f t="shared" si="104"/>
        <v>#REF!</v>
      </c>
      <c r="AN516" t="e">
        <f t="shared" si="104"/>
        <v>#REF!</v>
      </c>
      <c r="AO516" t="e">
        <f t="shared" si="104"/>
        <v>#REF!</v>
      </c>
      <c r="AP516" t="str">
        <f t="shared" si="104"/>
        <v/>
      </c>
    </row>
    <row r="517" spans="22:42" x14ac:dyDescent="0.25">
      <c r="W517" t="e">
        <f>CONCATENATE(W515,W516,X515,X516,Y515)</f>
        <v>#REF!</v>
      </c>
      <c r="Z517" t="e">
        <f>CONCATENATE(AK516,AL515,AL516,AM515,AM516)</f>
        <v>#REF!</v>
      </c>
    </row>
    <row r="518" spans="22:42" x14ac:dyDescent="0.25">
      <c r="W518" t="e">
        <f>CONCATENATE(Y516,Z515,Z516,AA515,AA516)</f>
        <v>#REF!</v>
      </c>
      <c r="Z518" t="e">
        <f>CONCATENATE(AN515,AN516,AO515,AO516,AP515)</f>
        <v>#REF!</v>
      </c>
    </row>
    <row r="519" spans="22:42" x14ac:dyDescent="0.25">
      <c r="W519" t="e">
        <f>CONCATENATE(AB515,AB516,AC515,AC516,AD515)</f>
        <v>#REF!</v>
      </c>
    </row>
    <row r="520" spans="22:42" x14ac:dyDescent="0.25">
      <c r="W520" t="e">
        <f>CONCATENATE(AD516,AE515,AE516,AF515,AF516)</f>
        <v>#REF!</v>
      </c>
    </row>
    <row r="521" spans="22:42" x14ac:dyDescent="0.25">
      <c r="W521" t="e">
        <f>CONCATENATE(AG515,AG516,AH515,AH516,AI515)</f>
        <v>#REF!</v>
      </c>
    </row>
    <row r="522" spans="22:42" x14ac:dyDescent="0.25">
      <c r="W522" t="e">
        <f>CONCATENATE(AI516,AJ515,AJ516,AK515)</f>
        <v>#REF!</v>
      </c>
    </row>
    <row r="523" spans="22:42" x14ac:dyDescent="0.25">
      <c r="W523" t="e">
        <f>CONCATENATE(W517,W518,W519,W520,W521,W522,Z517,Z518)</f>
        <v>#REF!</v>
      </c>
    </row>
    <row r="524" spans="22:42" x14ac:dyDescent="0.25">
      <c r="W524" s="17" t="e">
        <f t="shared" ref="W524:AM524" si="105">IF($V512="x",IF(W513="","","x"),"")</f>
        <v>#REF!</v>
      </c>
      <c r="X524" s="17" t="e">
        <f t="shared" si="105"/>
        <v>#REF!</v>
      </c>
      <c r="Y524" s="17" t="e">
        <f t="shared" si="105"/>
        <v>#REF!</v>
      </c>
      <c r="Z524" s="17" t="e">
        <f t="shared" si="105"/>
        <v>#REF!</v>
      </c>
      <c r="AA524" s="17" t="e">
        <f t="shared" si="105"/>
        <v>#REF!</v>
      </c>
      <c r="AB524" s="17" t="e">
        <f t="shared" si="105"/>
        <v>#REF!</v>
      </c>
      <c r="AC524" s="17" t="e">
        <f t="shared" si="105"/>
        <v>#REF!</v>
      </c>
      <c r="AD524" s="17" t="e">
        <f t="shared" si="105"/>
        <v>#REF!</v>
      </c>
      <c r="AE524" s="17" t="e">
        <f t="shared" si="105"/>
        <v>#REF!</v>
      </c>
      <c r="AF524" s="17" t="e">
        <f t="shared" si="105"/>
        <v>#REF!</v>
      </c>
      <c r="AG524" s="17" t="e">
        <f t="shared" si="105"/>
        <v>#REF!</v>
      </c>
      <c r="AH524" s="17" t="e">
        <f t="shared" si="105"/>
        <v>#REF!</v>
      </c>
      <c r="AI524" s="17" t="e">
        <f t="shared" si="105"/>
        <v>#REF!</v>
      </c>
      <c r="AJ524" s="17" t="e">
        <f t="shared" si="105"/>
        <v>#REF!</v>
      </c>
      <c r="AK524" s="17" t="e">
        <f t="shared" si="105"/>
        <v>#REF!</v>
      </c>
      <c r="AL524" s="17" t="e">
        <f t="shared" si="105"/>
        <v>#REF!</v>
      </c>
      <c r="AM524" s="17" t="e">
        <f t="shared" si="105"/>
        <v>#REF!</v>
      </c>
      <c r="AN524" s="17" t="e">
        <f>IF($V512="x",IF(AN513="","","x"),"")</f>
        <v>#REF!</v>
      </c>
      <c r="AO524" s="17" t="e">
        <f>IF($V512="x",IF(AO513="","","x"),"")</f>
        <v>#REF!</v>
      </c>
      <c r="AP524" s="17" t="e">
        <f>IF($V512="x",IF(AP513="","","x"),"")</f>
        <v>#REF!</v>
      </c>
    </row>
    <row r="525" spans="22:42" x14ac:dyDescent="0.25">
      <c r="W525" t="str">
        <f>W513</f>
        <v>25-27kg,</v>
      </c>
      <c r="X525" t="str">
        <f t="shared" ref="X525:AC525" si="106">X513</f>
        <v>29kg,</v>
      </c>
      <c r="Y525" t="str">
        <f t="shared" si="106"/>
        <v>31kg,</v>
      </c>
      <c r="Z525" t="str">
        <f t="shared" si="106"/>
        <v>33kg,</v>
      </c>
      <c r="AA525" t="str">
        <f t="shared" si="106"/>
        <v>35kg,</v>
      </c>
      <c r="AB525" t="str">
        <f t="shared" si="106"/>
        <v>37kg,</v>
      </c>
      <c r="AC525" t="str">
        <f t="shared" si="106"/>
        <v>40kg,</v>
      </c>
      <c r="AD525" t="str">
        <f>AD513</f>
        <v>44kg,</v>
      </c>
      <c r="AE525" t="str">
        <f t="shared" ref="AE525:AP525" si="107">AE513</f>
        <v>48kg,</v>
      </c>
      <c r="AF525" t="str">
        <f t="shared" si="107"/>
        <v>52kg,</v>
      </c>
      <c r="AG525" t="str">
        <f t="shared" si="107"/>
        <v>56kg,</v>
      </c>
      <c r="AH525" t="str">
        <f t="shared" si="107"/>
        <v>60kg,</v>
      </c>
      <c r="AI525" t="str">
        <f t="shared" si="107"/>
        <v>65kg,</v>
      </c>
      <c r="AJ525" t="str">
        <f t="shared" si="107"/>
        <v>65-70kg</v>
      </c>
      <c r="AK525">
        <f t="shared" si="107"/>
        <v>0</v>
      </c>
      <c r="AL525">
        <f t="shared" si="107"/>
        <v>0</v>
      </c>
      <c r="AM525">
        <f t="shared" si="107"/>
        <v>0</v>
      </c>
      <c r="AN525">
        <f t="shared" si="107"/>
        <v>0</v>
      </c>
      <c r="AO525">
        <f t="shared" si="107"/>
        <v>0</v>
      </c>
      <c r="AP525">
        <f t="shared" si="107"/>
        <v>0</v>
      </c>
    </row>
    <row r="526" spans="22:42" x14ac:dyDescent="0.25">
      <c r="W526" t="str">
        <f>W514</f>
        <v>25-27kg,</v>
      </c>
      <c r="X526" t="str">
        <f t="shared" ref="X526:AP526" si="108">X514</f>
        <v>27-29kg,</v>
      </c>
      <c r="Y526" t="str">
        <f t="shared" si="108"/>
        <v>29-31kg,</v>
      </c>
      <c r="Z526" t="str">
        <f t="shared" si="108"/>
        <v>31-33kg,</v>
      </c>
      <c r="AA526" t="str">
        <f t="shared" si="108"/>
        <v>33-35kg,</v>
      </c>
      <c r="AB526" t="str">
        <f t="shared" si="108"/>
        <v>35-37kg,</v>
      </c>
      <c r="AC526" t="str">
        <f t="shared" si="108"/>
        <v>37-40kg,</v>
      </c>
      <c r="AD526" t="str">
        <f t="shared" si="108"/>
        <v xml:space="preserve">40-44kg, </v>
      </c>
      <c r="AE526" t="str">
        <f t="shared" si="108"/>
        <v>44-48kg,</v>
      </c>
      <c r="AF526" t="str">
        <f t="shared" si="108"/>
        <v>48-52kg,</v>
      </c>
      <c r="AG526" t="str">
        <f t="shared" si="108"/>
        <v>52-56kg,</v>
      </c>
      <c r="AH526" t="str">
        <f t="shared" si="108"/>
        <v>56-60kg,</v>
      </c>
      <c r="AI526" t="str">
        <f t="shared" si="108"/>
        <v>60-65kg</v>
      </c>
      <c r="AJ526" t="str">
        <f t="shared" si="108"/>
        <v>65-70kg</v>
      </c>
      <c r="AK526">
        <f t="shared" si="108"/>
        <v>0</v>
      </c>
      <c r="AL526">
        <f t="shared" si="108"/>
        <v>0</v>
      </c>
      <c r="AM526">
        <f t="shared" si="108"/>
        <v>0</v>
      </c>
      <c r="AN526">
        <f t="shared" si="108"/>
        <v>0</v>
      </c>
      <c r="AO526">
        <f t="shared" si="108"/>
        <v>0</v>
      </c>
      <c r="AP526">
        <f t="shared" si="108"/>
        <v>0</v>
      </c>
    </row>
    <row r="527" spans="22:42" x14ac:dyDescent="0.25">
      <c r="W527" t="e">
        <f>IF(W524="x",W525,"")</f>
        <v>#REF!</v>
      </c>
      <c r="X527" t="e">
        <f t="shared" ref="X527:AP527" si="109">IF(X524="x",IF(W524="x",X525,X526),"")</f>
        <v>#REF!</v>
      </c>
      <c r="Y527" t="e">
        <f t="shared" si="109"/>
        <v>#REF!</v>
      </c>
      <c r="Z527" t="e">
        <f t="shared" si="109"/>
        <v>#REF!</v>
      </c>
      <c r="AA527" t="e">
        <f t="shared" si="109"/>
        <v>#REF!</v>
      </c>
      <c r="AB527" t="e">
        <f t="shared" si="109"/>
        <v>#REF!</v>
      </c>
      <c r="AC527" t="e">
        <f t="shared" si="109"/>
        <v>#REF!</v>
      </c>
      <c r="AD527" t="e">
        <f t="shared" si="109"/>
        <v>#REF!</v>
      </c>
      <c r="AE527" t="e">
        <f t="shared" si="109"/>
        <v>#REF!</v>
      </c>
      <c r="AF527" t="e">
        <f t="shared" si="109"/>
        <v>#REF!</v>
      </c>
      <c r="AG527" t="e">
        <f t="shared" si="109"/>
        <v>#REF!</v>
      </c>
      <c r="AH527" t="e">
        <f t="shared" si="109"/>
        <v>#REF!</v>
      </c>
      <c r="AI527" t="e">
        <f t="shared" si="109"/>
        <v>#REF!</v>
      </c>
      <c r="AJ527" t="e">
        <f t="shared" si="109"/>
        <v>#REF!</v>
      </c>
      <c r="AK527" t="e">
        <f t="shared" si="109"/>
        <v>#REF!</v>
      </c>
      <c r="AL527" t="e">
        <f t="shared" si="109"/>
        <v>#REF!</v>
      </c>
      <c r="AM527" t="e">
        <f t="shared" si="109"/>
        <v>#REF!</v>
      </c>
      <c r="AN527" t="e">
        <f t="shared" si="109"/>
        <v>#REF!</v>
      </c>
      <c r="AO527" t="e">
        <f t="shared" si="109"/>
        <v>#REF!</v>
      </c>
      <c r="AP527" t="e">
        <f t="shared" si="109"/>
        <v>#REF!</v>
      </c>
    </row>
    <row r="528" spans="22:42" x14ac:dyDescent="0.25">
      <c r="W528" t="e">
        <f t="shared" ref="W528:AP528" si="110">IF(X524="x"," ","")</f>
        <v>#REF!</v>
      </c>
      <c r="X528" t="e">
        <f t="shared" si="110"/>
        <v>#REF!</v>
      </c>
      <c r="Y528" t="e">
        <f t="shared" si="110"/>
        <v>#REF!</v>
      </c>
      <c r="Z528" t="e">
        <f t="shared" si="110"/>
        <v>#REF!</v>
      </c>
      <c r="AA528" t="e">
        <f t="shared" si="110"/>
        <v>#REF!</v>
      </c>
      <c r="AB528" t="e">
        <f t="shared" si="110"/>
        <v>#REF!</v>
      </c>
      <c r="AC528" t="e">
        <f t="shared" si="110"/>
        <v>#REF!</v>
      </c>
      <c r="AD528" t="e">
        <f t="shared" si="110"/>
        <v>#REF!</v>
      </c>
      <c r="AE528" t="e">
        <f t="shared" si="110"/>
        <v>#REF!</v>
      </c>
      <c r="AF528" t="e">
        <f t="shared" si="110"/>
        <v>#REF!</v>
      </c>
      <c r="AG528" t="e">
        <f t="shared" si="110"/>
        <v>#REF!</v>
      </c>
      <c r="AH528" t="e">
        <f t="shared" si="110"/>
        <v>#REF!</v>
      </c>
      <c r="AI528" t="e">
        <f t="shared" si="110"/>
        <v>#REF!</v>
      </c>
      <c r="AJ528" t="e">
        <f t="shared" si="110"/>
        <v>#REF!</v>
      </c>
      <c r="AK528" t="e">
        <f t="shared" si="110"/>
        <v>#REF!</v>
      </c>
      <c r="AL528" t="e">
        <f t="shared" si="110"/>
        <v>#REF!</v>
      </c>
      <c r="AM528" t="e">
        <f t="shared" si="110"/>
        <v>#REF!</v>
      </c>
      <c r="AN528" t="e">
        <f t="shared" si="110"/>
        <v>#REF!</v>
      </c>
      <c r="AO528" t="e">
        <f t="shared" si="110"/>
        <v>#REF!</v>
      </c>
      <c r="AP528" t="str">
        <f t="shared" si="110"/>
        <v/>
      </c>
    </row>
    <row r="529" spans="22:42" x14ac:dyDescent="0.25">
      <c r="W529" t="e">
        <f>CONCATENATE(W527,W528,X527,X528,Y527)</f>
        <v>#REF!</v>
      </c>
      <c r="Z529" t="e">
        <f>CONCATENATE(AK528,AL527,AL528,AM527,AM528)</f>
        <v>#REF!</v>
      </c>
    </row>
    <row r="530" spans="22:42" x14ac:dyDescent="0.25">
      <c r="W530" t="e">
        <f>CONCATENATE(Y528,Z527,Z528,AA527,AA528)</f>
        <v>#REF!</v>
      </c>
      <c r="Z530" t="e">
        <f>CONCATENATE(AN527,AN528,AO527,AO528,AP527)</f>
        <v>#REF!</v>
      </c>
    </row>
    <row r="531" spans="22:42" x14ac:dyDescent="0.25">
      <c r="W531" t="e">
        <f>CONCATENATE(AB527,AB528,AC527,AC528,AD527)</f>
        <v>#REF!</v>
      </c>
    </row>
    <row r="532" spans="22:42" x14ac:dyDescent="0.25">
      <c r="W532" t="e">
        <f>CONCATENATE(AD528,AE527,AE528,AF527,AF528)</f>
        <v>#REF!</v>
      </c>
    </row>
    <row r="533" spans="22:42" x14ac:dyDescent="0.25">
      <c r="W533" t="e">
        <f>CONCATENATE(AG527,AG528,AH527,AH528,AI527)</f>
        <v>#REF!</v>
      </c>
    </row>
    <row r="534" spans="22:42" x14ac:dyDescent="0.25">
      <c r="W534" t="e">
        <f>CONCATENATE(AI528,AJ527,AJ528,AK527)</f>
        <v>#REF!</v>
      </c>
    </row>
    <row r="535" spans="22:42" x14ac:dyDescent="0.25">
      <c r="W535" t="e">
        <f>CONCATENATE(W529,W530,W531,W532,W533,W534,Z529,Z530)</f>
        <v>#REF!</v>
      </c>
    </row>
    <row r="537" spans="22:42" x14ac:dyDescent="0.25">
      <c r="W537" t="e">
        <f>IF(V512="x",W535,W523)</f>
        <v>#REF!</v>
      </c>
    </row>
    <row r="541" spans="22:42" x14ac:dyDescent="0.25">
      <c r="V541" s="7" t="str">
        <f>V511</f>
        <v>vše</v>
      </c>
      <c r="W541" s="17">
        <v>1</v>
      </c>
      <c r="X541" s="17">
        <v>2</v>
      </c>
      <c r="Y541" s="17">
        <v>3</v>
      </c>
      <c r="Z541" s="17">
        <v>4</v>
      </c>
      <c r="AA541" s="17">
        <v>5</v>
      </c>
      <c r="AB541" s="17">
        <v>6</v>
      </c>
      <c r="AC541" s="17">
        <v>7</v>
      </c>
      <c r="AD541" s="17">
        <v>8</v>
      </c>
      <c r="AE541" s="17">
        <v>9</v>
      </c>
      <c r="AF541" s="17">
        <v>10</v>
      </c>
      <c r="AG541" s="17">
        <v>11</v>
      </c>
      <c r="AH541" s="17">
        <v>12</v>
      </c>
      <c r="AI541" s="17">
        <v>13</v>
      </c>
      <c r="AJ541" s="17">
        <v>14</v>
      </c>
      <c r="AK541" s="17">
        <v>15</v>
      </c>
      <c r="AL541" s="17">
        <v>16</v>
      </c>
      <c r="AM541" s="17">
        <v>17</v>
      </c>
      <c r="AN541" s="17">
        <v>18</v>
      </c>
      <c r="AO541" s="17">
        <v>19</v>
      </c>
      <c r="AP541" s="17">
        <v>20</v>
      </c>
    </row>
    <row r="542" spans="22:42" x14ac:dyDescent="0.25">
      <c r="V542" s="17" t="e">
        <f>IF(#REF!="x","x",(IF(#REF!="x",IF(#REF!="x","x",""),"")))</f>
        <v>#REF!</v>
      </c>
      <c r="W542" s="17" t="e">
        <f>IF(#REF!="","","x")</f>
        <v>#REF!</v>
      </c>
      <c r="X542" s="17" t="e">
        <f>IF(#REF!="","","x")</f>
        <v>#REF!</v>
      </c>
      <c r="Y542" s="17" t="e">
        <f>IF(#REF!="","","x")</f>
        <v>#REF!</v>
      </c>
      <c r="Z542" s="17" t="e">
        <f>IF(#REF!="","","x")</f>
        <v>#REF!</v>
      </c>
      <c r="AA542" s="17" t="e">
        <f>IF(#REF!="","","x")</f>
        <v>#REF!</v>
      </c>
      <c r="AB542" s="17" t="e">
        <f>IF(#REF!="","","x")</f>
        <v>#REF!</v>
      </c>
      <c r="AC542" s="17" t="e">
        <f>IF(#REF!="","","x")</f>
        <v>#REF!</v>
      </c>
      <c r="AD542" s="17" t="e">
        <f>IF(#REF!="","","x")</f>
        <v>#REF!</v>
      </c>
      <c r="AE542" s="17" t="e">
        <f>IF(#REF!="","","x")</f>
        <v>#REF!</v>
      </c>
      <c r="AF542" s="17" t="e">
        <f>IF(#REF!="","","x")</f>
        <v>#REF!</v>
      </c>
      <c r="AG542" s="17" t="e">
        <f>IF(#REF!="","","x")</f>
        <v>#REF!</v>
      </c>
      <c r="AH542" s="17" t="e">
        <f>IF(#REF!="","","x")</f>
        <v>#REF!</v>
      </c>
      <c r="AI542" s="17" t="e">
        <f>IF(#REF!="","","x")</f>
        <v>#REF!</v>
      </c>
      <c r="AJ542" s="17" t="e">
        <f>IF(#REF!="","","x")</f>
        <v>#REF!</v>
      </c>
      <c r="AK542" s="17" t="e">
        <f>IF(#REF!="","","x")</f>
        <v>#REF!</v>
      </c>
      <c r="AL542" s="17" t="e">
        <f>IF(#REF!="","","x")</f>
        <v>#REF!</v>
      </c>
      <c r="AM542" s="17" t="e">
        <f>IF(#REF!="","","x")</f>
        <v>#REF!</v>
      </c>
      <c r="AN542" s="17" t="e">
        <f>IF(#REF!="","","x")</f>
        <v>#REF!</v>
      </c>
      <c r="AO542" s="17" t="e">
        <f>IF(#REF!="","","x")</f>
        <v>#REF!</v>
      </c>
      <c r="AP542" s="17" t="e">
        <f>IF(#REF!="","","x")</f>
        <v>#REF!</v>
      </c>
    </row>
    <row r="543" spans="22:42" x14ac:dyDescent="0.25">
      <c r="V543" t="str">
        <f>$D$31</f>
        <v xml:space="preserve">přípravka žákyně "A", </v>
      </c>
      <c r="W543" t="s">
        <v>224</v>
      </c>
      <c r="X543" t="s">
        <v>225</v>
      </c>
      <c r="Y543" t="s">
        <v>226</v>
      </c>
      <c r="Z543" t="s">
        <v>196</v>
      </c>
      <c r="AA543" t="s">
        <v>197</v>
      </c>
      <c r="AB543" t="s">
        <v>161</v>
      </c>
      <c r="AC543" t="s">
        <v>162</v>
      </c>
      <c r="AD543" t="s">
        <v>188</v>
      </c>
      <c r="AE543" t="s">
        <v>132</v>
      </c>
      <c r="AF543" t="s">
        <v>133</v>
      </c>
      <c r="AG543" t="s">
        <v>124</v>
      </c>
      <c r="AH543" t="s">
        <v>127</v>
      </c>
      <c r="AI543" t="s">
        <v>253</v>
      </c>
      <c r="AJ543" t="s">
        <v>257</v>
      </c>
    </row>
    <row r="544" spans="22:42" x14ac:dyDescent="0.25">
      <c r="W544" t="s">
        <v>224</v>
      </c>
      <c r="X544" t="s">
        <v>245</v>
      </c>
      <c r="Y544" t="s">
        <v>195</v>
      </c>
      <c r="Z544" t="s">
        <v>198</v>
      </c>
      <c r="AA544" t="s">
        <v>199</v>
      </c>
      <c r="AB544" t="s">
        <v>200</v>
      </c>
      <c r="AC544" t="s">
        <v>170</v>
      </c>
      <c r="AD544" t="s">
        <v>254</v>
      </c>
      <c r="AE544" t="s">
        <v>186</v>
      </c>
      <c r="AF544" t="s">
        <v>131</v>
      </c>
      <c r="AG544" t="s">
        <v>137</v>
      </c>
      <c r="AH544" t="s">
        <v>138</v>
      </c>
      <c r="AI544" t="s">
        <v>255</v>
      </c>
      <c r="AJ544" t="s">
        <v>257</v>
      </c>
    </row>
    <row r="545" spans="23:42" x14ac:dyDescent="0.25">
      <c r="W545" t="e">
        <f>IF(W542="x",W543,"")</f>
        <v>#REF!</v>
      </c>
      <c r="X545" t="e">
        <f t="shared" ref="X545:AP545" si="111">IF(X542="x",IF(W542="x",X543,X544),"")</f>
        <v>#REF!</v>
      </c>
      <c r="Y545" t="e">
        <f t="shared" si="111"/>
        <v>#REF!</v>
      </c>
      <c r="Z545" t="e">
        <f t="shared" si="111"/>
        <v>#REF!</v>
      </c>
      <c r="AA545" t="e">
        <f t="shared" si="111"/>
        <v>#REF!</v>
      </c>
      <c r="AB545" t="e">
        <f t="shared" si="111"/>
        <v>#REF!</v>
      </c>
      <c r="AC545" t="e">
        <f t="shared" si="111"/>
        <v>#REF!</v>
      </c>
      <c r="AD545" t="e">
        <f t="shared" si="111"/>
        <v>#REF!</v>
      </c>
      <c r="AE545" t="e">
        <f t="shared" si="111"/>
        <v>#REF!</v>
      </c>
      <c r="AF545" t="e">
        <f t="shared" si="111"/>
        <v>#REF!</v>
      </c>
      <c r="AG545" t="e">
        <f t="shared" si="111"/>
        <v>#REF!</v>
      </c>
      <c r="AH545" t="e">
        <f t="shared" si="111"/>
        <v>#REF!</v>
      </c>
      <c r="AI545" t="e">
        <f t="shared" si="111"/>
        <v>#REF!</v>
      </c>
      <c r="AJ545" t="e">
        <f t="shared" si="111"/>
        <v>#REF!</v>
      </c>
      <c r="AK545" t="e">
        <f t="shared" si="111"/>
        <v>#REF!</v>
      </c>
      <c r="AL545" t="e">
        <f t="shared" si="111"/>
        <v>#REF!</v>
      </c>
      <c r="AM545" t="e">
        <f t="shared" si="111"/>
        <v>#REF!</v>
      </c>
      <c r="AN545" t="e">
        <f t="shared" si="111"/>
        <v>#REF!</v>
      </c>
      <c r="AO545" t="e">
        <f t="shared" si="111"/>
        <v>#REF!</v>
      </c>
      <c r="AP545" t="e">
        <f t="shared" si="111"/>
        <v>#REF!</v>
      </c>
    </row>
    <row r="546" spans="23:42" x14ac:dyDescent="0.25">
      <c r="W546" t="e">
        <f t="shared" ref="W546:AP546" si="112">IF(X542="x"," ","")</f>
        <v>#REF!</v>
      </c>
      <c r="X546" t="e">
        <f t="shared" si="112"/>
        <v>#REF!</v>
      </c>
      <c r="Y546" t="e">
        <f t="shared" si="112"/>
        <v>#REF!</v>
      </c>
      <c r="Z546" t="e">
        <f t="shared" si="112"/>
        <v>#REF!</v>
      </c>
      <c r="AA546" t="e">
        <f t="shared" si="112"/>
        <v>#REF!</v>
      </c>
      <c r="AB546" t="e">
        <f t="shared" si="112"/>
        <v>#REF!</v>
      </c>
      <c r="AC546" t="e">
        <f t="shared" si="112"/>
        <v>#REF!</v>
      </c>
      <c r="AD546" t="e">
        <f t="shared" si="112"/>
        <v>#REF!</v>
      </c>
      <c r="AE546" t="e">
        <f t="shared" si="112"/>
        <v>#REF!</v>
      </c>
      <c r="AF546" t="e">
        <f t="shared" si="112"/>
        <v>#REF!</v>
      </c>
      <c r="AG546" t="e">
        <f t="shared" si="112"/>
        <v>#REF!</v>
      </c>
      <c r="AH546" t="e">
        <f t="shared" si="112"/>
        <v>#REF!</v>
      </c>
      <c r="AI546" t="e">
        <f t="shared" si="112"/>
        <v>#REF!</v>
      </c>
      <c r="AJ546" t="e">
        <f t="shared" si="112"/>
        <v>#REF!</v>
      </c>
      <c r="AK546" t="e">
        <f t="shared" si="112"/>
        <v>#REF!</v>
      </c>
      <c r="AL546" t="e">
        <f t="shared" si="112"/>
        <v>#REF!</v>
      </c>
      <c r="AM546" t="e">
        <f t="shared" si="112"/>
        <v>#REF!</v>
      </c>
      <c r="AN546" t="e">
        <f t="shared" si="112"/>
        <v>#REF!</v>
      </c>
      <c r="AO546" t="e">
        <f t="shared" si="112"/>
        <v>#REF!</v>
      </c>
      <c r="AP546" t="str">
        <f t="shared" si="112"/>
        <v/>
      </c>
    </row>
    <row r="547" spans="23:42" x14ac:dyDescent="0.25">
      <c r="W547" t="e">
        <f>CONCATENATE(W545,W546,X545,X546,Y545)</f>
        <v>#REF!</v>
      </c>
      <c r="Z547" t="e">
        <f>CONCATENATE(AK546,AL545,AL546,AM545,AM546)</f>
        <v>#REF!</v>
      </c>
    </row>
    <row r="548" spans="23:42" x14ac:dyDescent="0.25">
      <c r="W548" t="e">
        <f>CONCATENATE(Y546,Z545,Z546,AA545,AA546)</f>
        <v>#REF!</v>
      </c>
      <c r="Z548" t="e">
        <f>CONCATENATE(AN545,AN546,AO545,AO546,AP545)</f>
        <v>#REF!</v>
      </c>
    </row>
    <row r="549" spans="23:42" x14ac:dyDescent="0.25">
      <c r="W549" t="e">
        <f>CONCATENATE(AB545,AB546,AC545,AC546,AD545)</f>
        <v>#REF!</v>
      </c>
    </row>
    <row r="550" spans="23:42" x14ac:dyDescent="0.25">
      <c r="W550" t="e">
        <f>CONCATENATE(AD546,AE545,AE546,AF545,AF546)</f>
        <v>#REF!</v>
      </c>
    </row>
    <row r="551" spans="23:42" x14ac:dyDescent="0.25">
      <c r="W551" t="e">
        <f>CONCATENATE(AG545,AG546,AH545,AH546,AI545)</f>
        <v>#REF!</v>
      </c>
    </row>
    <row r="552" spans="23:42" x14ac:dyDescent="0.25">
      <c r="W552" t="e">
        <f>CONCATENATE(AI546,AJ545,AJ546,AK545)</f>
        <v>#REF!</v>
      </c>
    </row>
    <row r="553" spans="23:42" x14ac:dyDescent="0.25">
      <c r="W553" t="e">
        <f>CONCATENATE(W547,W548,W549,W550,W551,W552,Z547,Z548)</f>
        <v>#REF!</v>
      </c>
    </row>
    <row r="554" spans="23:42" x14ac:dyDescent="0.25">
      <c r="W554" s="17" t="e">
        <f t="shared" ref="W554:AM554" si="113">IF($V542="x",IF(W543="","","x"),"")</f>
        <v>#REF!</v>
      </c>
      <c r="X554" s="17" t="e">
        <f t="shared" si="113"/>
        <v>#REF!</v>
      </c>
      <c r="Y554" s="17" t="e">
        <f t="shared" si="113"/>
        <v>#REF!</v>
      </c>
      <c r="Z554" s="17" t="e">
        <f t="shared" si="113"/>
        <v>#REF!</v>
      </c>
      <c r="AA554" s="17" t="e">
        <f t="shared" si="113"/>
        <v>#REF!</v>
      </c>
      <c r="AB554" s="17" t="e">
        <f t="shared" si="113"/>
        <v>#REF!</v>
      </c>
      <c r="AC554" s="17" t="e">
        <f t="shared" si="113"/>
        <v>#REF!</v>
      </c>
      <c r="AD554" s="17" t="e">
        <f t="shared" si="113"/>
        <v>#REF!</v>
      </c>
      <c r="AE554" s="17" t="e">
        <f t="shared" si="113"/>
        <v>#REF!</v>
      </c>
      <c r="AF554" s="17" t="e">
        <f t="shared" si="113"/>
        <v>#REF!</v>
      </c>
      <c r="AG554" s="17" t="e">
        <f t="shared" si="113"/>
        <v>#REF!</v>
      </c>
      <c r="AH554" s="17" t="e">
        <f t="shared" si="113"/>
        <v>#REF!</v>
      </c>
      <c r="AI554" s="17" t="e">
        <f t="shared" si="113"/>
        <v>#REF!</v>
      </c>
      <c r="AJ554" s="17" t="e">
        <f t="shared" si="113"/>
        <v>#REF!</v>
      </c>
      <c r="AK554" s="17" t="e">
        <f t="shared" si="113"/>
        <v>#REF!</v>
      </c>
      <c r="AL554" s="17" t="e">
        <f t="shared" si="113"/>
        <v>#REF!</v>
      </c>
      <c r="AM554" s="17" t="e">
        <f t="shared" si="113"/>
        <v>#REF!</v>
      </c>
      <c r="AN554" s="17" t="e">
        <f>IF($V542="x",IF(AN543="","","x"),"")</f>
        <v>#REF!</v>
      </c>
      <c r="AO554" s="17" t="e">
        <f>IF($V542="x",IF(AO543="","","x"),"")</f>
        <v>#REF!</v>
      </c>
      <c r="AP554" s="17" t="e">
        <f>IF($V542="x",IF(AP543="","","x"),"")</f>
        <v>#REF!</v>
      </c>
    </row>
    <row r="555" spans="23:42" x14ac:dyDescent="0.25">
      <c r="W555" t="str">
        <f>W543</f>
        <v>24-26kg,</v>
      </c>
      <c r="X555" t="str">
        <f t="shared" ref="X555:AC555" si="114">X543</f>
        <v>28kg,</v>
      </c>
      <c r="Y555" t="str">
        <f t="shared" si="114"/>
        <v>30kg,</v>
      </c>
      <c r="Z555" t="str">
        <f t="shared" si="114"/>
        <v>32kg,</v>
      </c>
      <c r="AA555" t="str">
        <f t="shared" si="114"/>
        <v>34kg,</v>
      </c>
      <c r="AB555" t="str">
        <f t="shared" si="114"/>
        <v>37kg,</v>
      </c>
      <c r="AC555" t="str">
        <f t="shared" si="114"/>
        <v>40kg,</v>
      </c>
      <c r="AD555" t="str">
        <f>AD543</f>
        <v>43kg,</v>
      </c>
      <c r="AE555" t="str">
        <f t="shared" ref="AE555:AP555" si="115">AE543</f>
        <v>46kg,</v>
      </c>
      <c r="AF555" t="str">
        <f t="shared" si="115"/>
        <v>50kg,</v>
      </c>
      <c r="AG555" t="str">
        <f t="shared" si="115"/>
        <v>54kg,</v>
      </c>
      <c r="AH555" t="str">
        <f t="shared" si="115"/>
        <v>58kg,</v>
      </c>
      <c r="AI555" t="str">
        <f t="shared" si="115"/>
        <v>62kg</v>
      </c>
      <c r="AJ555" t="str">
        <f t="shared" si="115"/>
        <v>62-67kg</v>
      </c>
      <c r="AK555">
        <f t="shared" si="115"/>
        <v>0</v>
      </c>
      <c r="AL555">
        <f t="shared" si="115"/>
        <v>0</v>
      </c>
      <c r="AM555">
        <f t="shared" si="115"/>
        <v>0</v>
      </c>
      <c r="AN555">
        <f t="shared" si="115"/>
        <v>0</v>
      </c>
      <c r="AO555">
        <f t="shared" si="115"/>
        <v>0</v>
      </c>
      <c r="AP555">
        <f t="shared" si="115"/>
        <v>0</v>
      </c>
    </row>
    <row r="556" spans="23:42" x14ac:dyDescent="0.25">
      <c r="W556" t="str">
        <f>W544</f>
        <v>24-26kg,</v>
      </c>
      <c r="X556" t="str">
        <f t="shared" ref="X556:AP556" si="116">X544</f>
        <v>26-28kg,</v>
      </c>
      <c r="Y556" t="str">
        <f t="shared" si="116"/>
        <v>28-30kg,</v>
      </c>
      <c r="Z556" t="str">
        <f t="shared" si="116"/>
        <v>30-32kg,</v>
      </c>
      <c r="AA556" t="str">
        <f t="shared" si="116"/>
        <v>32-34kg,</v>
      </c>
      <c r="AB556" t="str">
        <f t="shared" si="116"/>
        <v>34-37kg,</v>
      </c>
      <c r="AC556" t="str">
        <f t="shared" si="116"/>
        <v>37-40kg,</v>
      </c>
      <c r="AD556" t="str">
        <f t="shared" si="116"/>
        <v xml:space="preserve">40-43kg, </v>
      </c>
      <c r="AE556" t="str">
        <f t="shared" si="116"/>
        <v>43-46kg,</v>
      </c>
      <c r="AF556" t="str">
        <f t="shared" si="116"/>
        <v>46-50kg,</v>
      </c>
      <c r="AG556" t="str">
        <f t="shared" si="116"/>
        <v>50-54kg,</v>
      </c>
      <c r="AH556" t="str">
        <f t="shared" si="116"/>
        <v>54-58kg,</v>
      </c>
      <c r="AI556" t="str">
        <f t="shared" si="116"/>
        <v>58-62kg,</v>
      </c>
      <c r="AJ556" t="str">
        <f t="shared" si="116"/>
        <v>62-67kg</v>
      </c>
      <c r="AK556">
        <f t="shared" si="116"/>
        <v>0</v>
      </c>
      <c r="AL556">
        <f t="shared" si="116"/>
        <v>0</v>
      </c>
      <c r="AM556">
        <f t="shared" si="116"/>
        <v>0</v>
      </c>
      <c r="AN556">
        <f t="shared" si="116"/>
        <v>0</v>
      </c>
      <c r="AO556">
        <f t="shared" si="116"/>
        <v>0</v>
      </c>
      <c r="AP556">
        <f t="shared" si="116"/>
        <v>0</v>
      </c>
    </row>
    <row r="557" spans="23:42" x14ac:dyDescent="0.25">
      <c r="W557" t="e">
        <f>IF(W554="x",W555,"")</f>
        <v>#REF!</v>
      </c>
      <c r="X557" t="e">
        <f t="shared" ref="X557:AP557" si="117">IF(X554="x",IF(W554="x",X555,X556),"")</f>
        <v>#REF!</v>
      </c>
      <c r="Y557" t="e">
        <f t="shared" si="117"/>
        <v>#REF!</v>
      </c>
      <c r="Z557" t="e">
        <f t="shared" si="117"/>
        <v>#REF!</v>
      </c>
      <c r="AA557" t="e">
        <f t="shared" si="117"/>
        <v>#REF!</v>
      </c>
      <c r="AB557" t="e">
        <f t="shared" si="117"/>
        <v>#REF!</v>
      </c>
      <c r="AC557" t="e">
        <f t="shared" si="117"/>
        <v>#REF!</v>
      </c>
      <c r="AD557" t="e">
        <f t="shared" si="117"/>
        <v>#REF!</v>
      </c>
      <c r="AE557" t="e">
        <f t="shared" si="117"/>
        <v>#REF!</v>
      </c>
      <c r="AF557" t="e">
        <f t="shared" si="117"/>
        <v>#REF!</v>
      </c>
      <c r="AG557" t="e">
        <f t="shared" si="117"/>
        <v>#REF!</v>
      </c>
      <c r="AH557" t="e">
        <f t="shared" si="117"/>
        <v>#REF!</v>
      </c>
      <c r="AI557" t="e">
        <f t="shared" si="117"/>
        <v>#REF!</v>
      </c>
      <c r="AJ557" t="e">
        <f t="shared" si="117"/>
        <v>#REF!</v>
      </c>
      <c r="AK557" t="e">
        <f t="shared" si="117"/>
        <v>#REF!</v>
      </c>
      <c r="AL557" t="e">
        <f t="shared" si="117"/>
        <v>#REF!</v>
      </c>
      <c r="AM557" t="e">
        <f t="shared" si="117"/>
        <v>#REF!</v>
      </c>
      <c r="AN557" t="e">
        <f t="shared" si="117"/>
        <v>#REF!</v>
      </c>
      <c r="AO557" t="e">
        <f t="shared" si="117"/>
        <v>#REF!</v>
      </c>
      <c r="AP557" t="e">
        <f t="shared" si="117"/>
        <v>#REF!</v>
      </c>
    </row>
    <row r="558" spans="23:42" x14ac:dyDescent="0.25">
      <c r="W558" t="e">
        <f t="shared" ref="W558:AP558" si="118">IF(X554="x"," ","")</f>
        <v>#REF!</v>
      </c>
      <c r="X558" t="e">
        <f t="shared" si="118"/>
        <v>#REF!</v>
      </c>
      <c r="Y558" t="e">
        <f t="shared" si="118"/>
        <v>#REF!</v>
      </c>
      <c r="Z558" t="e">
        <f t="shared" si="118"/>
        <v>#REF!</v>
      </c>
      <c r="AA558" t="e">
        <f t="shared" si="118"/>
        <v>#REF!</v>
      </c>
      <c r="AB558" t="e">
        <f t="shared" si="118"/>
        <v>#REF!</v>
      </c>
      <c r="AC558" t="e">
        <f t="shared" si="118"/>
        <v>#REF!</v>
      </c>
      <c r="AD558" t="e">
        <f t="shared" si="118"/>
        <v>#REF!</v>
      </c>
      <c r="AE558" t="e">
        <f t="shared" si="118"/>
        <v>#REF!</v>
      </c>
      <c r="AF558" t="e">
        <f t="shared" si="118"/>
        <v>#REF!</v>
      </c>
      <c r="AG558" t="e">
        <f t="shared" si="118"/>
        <v>#REF!</v>
      </c>
      <c r="AH558" t="e">
        <f t="shared" si="118"/>
        <v>#REF!</v>
      </c>
      <c r="AI558" t="e">
        <f t="shared" si="118"/>
        <v>#REF!</v>
      </c>
      <c r="AJ558" t="e">
        <f t="shared" si="118"/>
        <v>#REF!</v>
      </c>
      <c r="AK558" t="e">
        <f t="shared" si="118"/>
        <v>#REF!</v>
      </c>
      <c r="AL558" t="e">
        <f t="shared" si="118"/>
        <v>#REF!</v>
      </c>
      <c r="AM558" t="e">
        <f t="shared" si="118"/>
        <v>#REF!</v>
      </c>
      <c r="AN558" t="e">
        <f t="shared" si="118"/>
        <v>#REF!</v>
      </c>
      <c r="AO558" t="e">
        <f t="shared" si="118"/>
        <v>#REF!</v>
      </c>
      <c r="AP558" t="str">
        <f t="shared" si="118"/>
        <v/>
      </c>
    </row>
    <row r="559" spans="23:42" x14ac:dyDescent="0.25">
      <c r="W559" t="e">
        <f>CONCATENATE(W557,W558,X557,X558,Y557)</f>
        <v>#REF!</v>
      </c>
      <c r="Z559" t="e">
        <f>CONCATENATE(AK558,AL557,AL558,AM557,AM558)</f>
        <v>#REF!</v>
      </c>
    </row>
    <row r="560" spans="23:42" x14ac:dyDescent="0.25">
      <c r="W560" t="e">
        <f>CONCATENATE(Y558,Z557,Z558,AA557,AA558)</f>
        <v>#REF!</v>
      </c>
      <c r="Z560" t="e">
        <f>CONCATENATE(AN557,AN558,AO557,AO558,AP557)</f>
        <v>#REF!</v>
      </c>
    </row>
    <row r="561" spans="22:42" x14ac:dyDescent="0.25">
      <c r="W561" t="e">
        <f>CONCATENATE(AB557,AB558,AC557,AC558,AD557)</f>
        <v>#REF!</v>
      </c>
    </row>
    <row r="562" spans="22:42" x14ac:dyDescent="0.25">
      <c r="W562" t="e">
        <f>CONCATENATE(AD558,AE557,AE558,AF557,AF558)</f>
        <v>#REF!</v>
      </c>
    </row>
    <row r="563" spans="22:42" x14ac:dyDescent="0.25">
      <c r="W563" t="e">
        <f>CONCATENATE(AG557,AG558,AH557,AH558,AI557)</f>
        <v>#REF!</v>
      </c>
    </row>
    <row r="564" spans="22:42" x14ac:dyDescent="0.25">
      <c r="W564" t="e">
        <f>CONCATENATE(AI558,AJ557,AJ558,AK557)</f>
        <v>#REF!</v>
      </c>
    </row>
    <row r="565" spans="22:42" x14ac:dyDescent="0.25">
      <c r="W565" t="e">
        <f>CONCATENATE(W559,W560,W561,W562,W563,W564,Z559,Z560)</f>
        <v>#REF!</v>
      </c>
    </row>
    <row r="567" spans="22:42" x14ac:dyDescent="0.25">
      <c r="W567" t="e">
        <f>IF(V542="x",W565,W553)</f>
        <v>#REF!</v>
      </c>
    </row>
    <row r="571" spans="22:42" x14ac:dyDescent="0.25">
      <c r="V571" s="7" t="str">
        <f>V541</f>
        <v>vše</v>
      </c>
      <c r="W571" s="17">
        <v>1</v>
      </c>
      <c r="X571" s="17">
        <v>2</v>
      </c>
      <c r="Y571" s="17">
        <v>3</v>
      </c>
      <c r="Z571" s="17">
        <v>4</v>
      </c>
      <c r="AA571" s="17">
        <v>5</v>
      </c>
      <c r="AB571" s="17">
        <v>6</v>
      </c>
      <c r="AC571" s="17">
        <v>7</v>
      </c>
      <c r="AD571" s="17">
        <v>8</v>
      </c>
      <c r="AE571" s="17">
        <v>9</v>
      </c>
      <c r="AF571" s="17">
        <v>10</v>
      </c>
      <c r="AG571" s="17">
        <v>11</v>
      </c>
      <c r="AH571" s="17">
        <v>12</v>
      </c>
      <c r="AI571" s="17">
        <v>13</v>
      </c>
      <c r="AJ571" s="17">
        <v>14</v>
      </c>
      <c r="AK571" s="17">
        <v>15</v>
      </c>
      <c r="AL571" s="17">
        <v>16</v>
      </c>
      <c r="AM571" s="17">
        <v>17</v>
      </c>
      <c r="AN571" s="17">
        <v>18</v>
      </c>
      <c r="AO571" s="17">
        <v>19</v>
      </c>
      <c r="AP571" s="17">
        <v>20</v>
      </c>
    </row>
    <row r="572" spans="22:42" x14ac:dyDescent="0.25">
      <c r="V572" s="17" t="e">
        <f>IF(#REF!="x","x",(IF(#REF!="x",IF(#REF!="x","x",""),"")))</f>
        <v>#REF!</v>
      </c>
      <c r="W572" s="17" t="e">
        <f>IF(#REF!="","","x")</f>
        <v>#REF!</v>
      </c>
      <c r="X572" s="17" t="e">
        <f>IF(#REF!="","","x")</f>
        <v>#REF!</v>
      </c>
      <c r="Y572" s="17" t="e">
        <f>IF(#REF!="","","x")</f>
        <v>#REF!</v>
      </c>
      <c r="Z572" s="17" t="e">
        <f>IF(#REF!="","","x")</f>
        <v>#REF!</v>
      </c>
      <c r="AA572" s="17" t="e">
        <f>IF(#REF!="","","x")</f>
        <v>#REF!</v>
      </c>
      <c r="AB572" s="17" t="e">
        <f>IF(#REF!="","","x")</f>
        <v>#REF!</v>
      </c>
      <c r="AC572" s="17" t="e">
        <f>IF(#REF!="","","x")</f>
        <v>#REF!</v>
      </c>
      <c r="AD572" s="17" t="e">
        <f>IF(#REF!="","","x")</f>
        <v>#REF!</v>
      </c>
      <c r="AE572" s="17" t="e">
        <f>IF(#REF!="","","x")</f>
        <v>#REF!</v>
      </c>
      <c r="AF572" s="17" t="e">
        <f>IF(#REF!="","","x")</f>
        <v>#REF!</v>
      </c>
      <c r="AG572" s="17" t="e">
        <f>IF(#REF!="","","x")</f>
        <v>#REF!</v>
      </c>
      <c r="AH572" s="17" t="e">
        <f>IF(#REF!="","","x")</f>
        <v>#REF!</v>
      </c>
      <c r="AI572" s="17" t="e">
        <f>IF(#REF!="","","x")</f>
        <v>#REF!</v>
      </c>
      <c r="AJ572" s="17" t="e">
        <f>IF(#REF!="","","x")</f>
        <v>#REF!</v>
      </c>
      <c r="AK572" s="17" t="e">
        <f>IF(#REF!="","","x")</f>
        <v>#REF!</v>
      </c>
      <c r="AL572" s="17" t="e">
        <f>IF(#REF!="","","x")</f>
        <v>#REF!</v>
      </c>
      <c r="AM572" s="17" t="e">
        <f>IF(#REF!="","","x")</f>
        <v>#REF!</v>
      </c>
      <c r="AN572" s="17" t="e">
        <f>IF(#REF!="","","x")</f>
        <v>#REF!</v>
      </c>
      <c r="AO572" s="17" t="e">
        <f>IF(#REF!="","","x")</f>
        <v>#REF!</v>
      </c>
      <c r="AP572" s="17" t="e">
        <f>IF(#REF!="","","x")</f>
        <v>#REF!</v>
      </c>
    </row>
    <row r="573" spans="22:42" x14ac:dyDescent="0.25">
      <c r="V573" t="str">
        <f>$D$32</f>
        <v>přípravka žákyně "B",</v>
      </c>
      <c r="W573" t="s">
        <v>228</v>
      </c>
      <c r="X573" t="s">
        <v>229</v>
      </c>
      <c r="Y573" t="s">
        <v>175</v>
      </c>
      <c r="Z573" t="s">
        <v>176</v>
      </c>
      <c r="AA573" t="s">
        <v>158</v>
      </c>
      <c r="AB573" t="s">
        <v>159</v>
      </c>
      <c r="AC573" t="s">
        <v>160</v>
      </c>
      <c r="AD573" t="s">
        <v>230</v>
      </c>
      <c r="AE573" t="s">
        <v>231</v>
      </c>
      <c r="AF573" t="s">
        <v>145</v>
      </c>
      <c r="AG573" t="s">
        <v>232</v>
      </c>
      <c r="AH573" t="s">
        <v>164</v>
      </c>
      <c r="AI573" t="s">
        <v>122</v>
      </c>
      <c r="AJ573" t="s">
        <v>126</v>
      </c>
      <c r="AK573" t="s">
        <v>376</v>
      </c>
    </row>
    <row r="574" spans="22:42" x14ac:dyDescent="0.25">
      <c r="W574" t="s">
        <v>228</v>
      </c>
      <c r="X574" t="s">
        <v>174</v>
      </c>
      <c r="Y574" t="s">
        <v>177</v>
      </c>
      <c r="Z574" t="s">
        <v>157</v>
      </c>
      <c r="AA574" t="s">
        <v>165</v>
      </c>
      <c r="AB574" t="s">
        <v>166</v>
      </c>
      <c r="AC574" t="s">
        <v>167</v>
      </c>
      <c r="AD574" t="s">
        <v>233</v>
      </c>
      <c r="AE574" t="s">
        <v>234</v>
      </c>
      <c r="AF574" t="s">
        <v>235</v>
      </c>
      <c r="AG574" t="s">
        <v>236</v>
      </c>
      <c r="AH574" t="s">
        <v>237</v>
      </c>
      <c r="AI574" t="s">
        <v>173</v>
      </c>
      <c r="AJ574" t="s">
        <v>178</v>
      </c>
      <c r="AK574" t="s">
        <v>376</v>
      </c>
    </row>
    <row r="575" spans="22:42" x14ac:dyDescent="0.25">
      <c r="W575" t="e">
        <f>IF(W572="x",W573,"")</f>
        <v>#REF!</v>
      </c>
      <c r="X575" t="e">
        <f t="shared" ref="X575:AP575" si="119">IF(X572="x",IF(W572="x",X573,X574),"")</f>
        <v>#REF!</v>
      </c>
      <c r="Y575" t="e">
        <f t="shared" si="119"/>
        <v>#REF!</v>
      </c>
      <c r="Z575" t="e">
        <f t="shared" si="119"/>
        <v>#REF!</v>
      </c>
      <c r="AA575" t="e">
        <f t="shared" si="119"/>
        <v>#REF!</v>
      </c>
      <c r="AB575" t="e">
        <f t="shared" si="119"/>
        <v>#REF!</v>
      </c>
      <c r="AC575" t="e">
        <f t="shared" si="119"/>
        <v>#REF!</v>
      </c>
      <c r="AD575" t="e">
        <f t="shared" si="119"/>
        <v>#REF!</v>
      </c>
      <c r="AE575" t="e">
        <f t="shared" si="119"/>
        <v>#REF!</v>
      </c>
      <c r="AF575" t="e">
        <f t="shared" si="119"/>
        <v>#REF!</v>
      </c>
      <c r="AG575" t="e">
        <f t="shared" si="119"/>
        <v>#REF!</v>
      </c>
      <c r="AH575" t="e">
        <f t="shared" si="119"/>
        <v>#REF!</v>
      </c>
      <c r="AI575" t="e">
        <f t="shared" si="119"/>
        <v>#REF!</v>
      </c>
      <c r="AJ575" t="e">
        <f t="shared" si="119"/>
        <v>#REF!</v>
      </c>
      <c r="AK575" t="e">
        <f t="shared" si="119"/>
        <v>#REF!</v>
      </c>
      <c r="AL575" t="e">
        <f t="shared" si="119"/>
        <v>#REF!</v>
      </c>
      <c r="AM575" t="e">
        <f t="shared" si="119"/>
        <v>#REF!</v>
      </c>
      <c r="AN575" t="e">
        <f t="shared" si="119"/>
        <v>#REF!</v>
      </c>
      <c r="AO575" t="e">
        <f t="shared" si="119"/>
        <v>#REF!</v>
      </c>
      <c r="AP575" t="e">
        <f t="shared" si="119"/>
        <v>#REF!</v>
      </c>
    </row>
    <row r="576" spans="22:42" x14ac:dyDescent="0.25">
      <c r="W576" t="e">
        <f>IF(X572="x","","")</f>
        <v>#REF!</v>
      </c>
      <c r="X576" t="e">
        <f t="shared" ref="X576:AP576" si="120">IF(Y572="x"," ","")</f>
        <v>#REF!</v>
      </c>
      <c r="Y576" t="e">
        <f t="shared" si="120"/>
        <v>#REF!</v>
      </c>
      <c r="Z576" t="e">
        <f t="shared" si="120"/>
        <v>#REF!</v>
      </c>
      <c r="AA576" t="e">
        <f t="shared" si="120"/>
        <v>#REF!</v>
      </c>
      <c r="AB576" t="e">
        <f t="shared" si="120"/>
        <v>#REF!</v>
      </c>
      <c r="AC576" t="e">
        <f t="shared" si="120"/>
        <v>#REF!</v>
      </c>
      <c r="AD576" t="e">
        <f t="shared" si="120"/>
        <v>#REF!</v>
      </c>
      <c r="AE576" t="e">
        <f t="shared" si="120"/>
        <v>#REF!</v>
      </c>
      <c r="AF576" t="e">
        <f t="shared" si="120"/>
        <v>#REF!</v>
      </c>
      <c r="AG576" t="e">
        <f t="shared" si="120"/>
        <v>#REF!</v>
      </c>
      <c r="AH576" t="e">
        <f t="shared" si="120"/>
        <v>#REF!</v>
      </c>
      <c r="AI576" t="e">
        <f t="shared" si="120"/>
        <v>#REF!</v>
      </c>
      <c r="AJ576" t="e">
        <f t="shared" si="120"/>
        <v>#REF!</v>
      </c>
      <c r="AK576" t="e">
        <f t="shared" si="120"/>
        <v>#REF!</v>
      </c>
      <c r="AL576" t="e">
        <f t="shared" si="120"/>
        <v>#REF!</v>
      </c>
      <c r="AM576" t="e">
        <f t="shared" si="120"/>
        <v>#REF!</v>
      </c>
      <c r="AN576" t="e">
        <f t="shared" si="120"/>
        <v>#REF!</v>
      </c>
      <c r="AO576" t="e">
        <f t="shared" si="120"/>
        <v>#REF!</v>
      </c>
      <c r="AP576" t="str">
        <f t="shared" si="120"/>
        <v/>
      </c>
    </row>
    <row r="577" spans="23:42" x14ac:dyDescent="0.25">
      <c r="W577" t="e">
        <f>CONCATENATE(W575,W576,X575,X576,Y575)</f>
        <v>#REF!</v>
      </c>
      <c r="Z577" t="e">
        <f>CONCATENATE(AK576,AL575,AL576,AM575,AM576)</f>
        <v>#REF!</v>
      </c>
    </row>
    <row r="578" spans="23:42" x14ac:dyDescent="0.25">
      <c r="W578" t="e">
        <f>CONCATENATE(Y576,Z575,Z576,AA575,AA576)</f>
        <v>#REF!</v>
      </c>
      <c r="Z578" t="e">
        <f>CONCATENATE(AN575,AN576,AO575,AO576,AP575)</f>
        <v>#REF!</v>
      </c>
    </row>
    <row r="579" spans="23:42" x14ac:dyDescent="0.25">
      <c r="W579" t="e">
        <f>CONCATENATE(AB575,AB576,AC575,AC576,AD575)</f>
        <v>#REF!</v>
      </c>
    </row>
    <row r="580" spans="23:42" x14ac:dyDescent="0.25">
      <c r="W580" t="e">
        <f>CONCATENATE(AD576,AE575,AE576,AF575,AF576)</f>
        <v>#REF!</v>
      </c>
    </row>
    <row r="581" spans="23:42" x14ac:dyDescent="0.25">
      <c r="W581" t="e">
        <f>CONCATENATE(AG575,AG576,AH575,AH576,AI575)</f>
        <v>#REF!</v>
      </c>
    </row>
    <row r="582" spans="23:42" x14ac:dyDescent="0.25">
      <c r="W582" t="e">
        <f>CONCATENATE(AI576,AJ575,AJ576,AK575)</f>
        <v>#REF!</v>
      </c>
    </row>
    <row r="583" spans="23:42" x14ac:dyDescent="0.25">
      <c r="W583" t="e">
        <f>CONCATENATE(W577,W578,W579,W580,W581,W582,Z577,Z578)</f>
        <v>#REF!</v>
      </c>
    </row>
    <row r="584" spans="23:42" x14ac:dyDescent="0.25">
      <c r="W584" s="17" t="e">
        <f t="shared" ref="W584:AM584" si="121">IF($V572="x",IF(W573="","","x"),"")</f>
        <v>#REF!</v>
      </c>
      <c r="X584" s="17" t="e">
        <f t="shared" si="121"/>
        <v>#REF!</v>
      </c>
      <c r="Y584" s="17" t="e">
        <f t="shared" si="121"/>
        <v>#REF!</v>
      </c>
      <c r="Z584" s="17" t="e">
        <f t="shared" si="121"/>
        <v>#REF!</v>
      </c>
      <c r="AA584" s="17" t="e">
        <f t="shared" si="121"/>
        <v>#REF!</v>
      </c>
      <c r="AB584" s="17" t="e">
        <f t="shared" si="121"/>
        <v>#REF!</v>
      </c>
      <c r="AC584" s="17" t="e">
        <f t="shared" si="121"/>
        <v>#REF!</v>
      </c>
      <c r="AD584" s="17" t="e">
        <f t="shared" si="121"/>
        <v>#REF!</v>
      </c>
      <c r="AE584" s="17" t="e">
        <f t="shared" si="121"/>
        <v>#REF!</v>
      </c>
      <c r="AF584" s="17" t="e">
        <f t="shared" si="121"/>
        <v>#REF!</v>
      </c>
      <c r="AG584" s="17" t="e">
        <f t="shared" si="121"/>
        <v>#REF!</v>
      </c>
      <c r="AH584" s="17" t="e">
        <f t="shared" si="121"/>
        <v>#REF!</v>
      </c>
      <c r="AI584" s="17" t="e">
        <f t="shared" si="121"/>
        <v>#REF!</v>
      </c>
      <c r="AJ584" s="17" t="e">
        <f t="shared" si="121"/>
        <v>#REF!</v>
      </c>
      <c r="AK584" s="17" t="e">
        <f t="shared" si="121"/>
        <v>#REF!</v>
      </c>
      <c r="AL584" s="17" t="e">
        <f t="shared" si="121"/>
        <v>#REF!</v>
      </c>
      <c r="AM584" s="17" t="e">
        <f t="shared" si="121"/>
        <v>#REF!</v>
      </c>
      <c r="AN584" s="17" t="e">
        <f>IF($V572="x",IF(AN573="","","x"),"")</f>
        <v>#REF!</v>
      </c>
      <c r="AO584" s="17" t="e">
        <f>IF($V572="x",IF(AO573="","","x"),"")</f>
        <v>#REF!</v>
      </c>
      <c r="AP584" s="17" t="e">
        <f>IF($V572="x",IF(AP573="","","x"),"")</f>
        <v>#REF!</v>
      </c>
    </row>
    <row r="585" spans="23:42" x14ac:dyDescent="0.25">
      <c r="W585" t="str">
        <f>W573</f>
        <v>19-21kg,</v>
      </c>
      <c r="X585" t="str">
        <f t="shared" ref="X585:AC585" si="122">X573</f>
        <v>23kg,</v>
      </c>
      <c r="Y585" t="str">
        <f t="shared" si="122"/>
        <v>25kg,</v>
      </c>
      <c r="Z585" t="str">
        <f t="shared" si="122"/>
        <v>27kg,</v>
      </c>
      <c r="AA585" t="str">
        <f t="shared" si="122"/>
        <v>29kg,</v>
      </c>
      <c r="AB585" t="str">
        <f t="shared" si="122"/>
        <v>31kg,</v>
      </c>
      <c r="AC585" t="str">
        <f t="shared" si="122"/>
        <v>33kg,</v>
      </c>
      <c r="AD585" t="str">
        <f>AD573</f>
        <v>36kg,</v>
      </c>
      <c r="AE585" t="str">
        <f t="shared" ref="AE585:AP585" si="123">AE573</f>
        <v>39kg,</v>
      </c>
      <c r="AF585" t="str">
        <f t="shared" si="123"/>
        <v>42kg,</v>
      </c>
      <c r="AG585" t="str">
        <f t="shared" si="123"/>
        <v>45kg,</v>
      </c>
      <c r="AH585" t="str">
        <f t="shared" si="123"/>
        <v>48kg,</v>
      </c>
      <c r="AI585" t="str">
        <f t="shared" si="123"/>
        <v>52kg,</v>
      </c>
      <c r="AJ585" t="str">
        <f t="shared" si="123"/>
        <v>56kg,</v>
      </c>
      <c r="AK585" t="str">
        <f t="shared" si="123"/>
        <v>56-62kg</v>
      </c>
      <c r="AL585">
        <f t="shared" si="123"/>
        <v>0</v>
      </c>
      <c r="AM585">
        <f t="shared" si="123"/>
        <v>0</v>
      </c>
      <c r="AN585">
        <f t="shared" si="123"/>
        <v>0</v>
      </c>
      <c r="AO585">
        <f t="shared" si="123"/>
        <v>0</v>
      </c>
      <c r="AP585">
        <f t="shared" si="123"/>
        <v>0</v>
      </c>
    </row>
    <row r="586" spans="23:42" x14ac:dyDescent="0.25">
      <c r="W586" t="str">
        <f>W574</f>
        <v>19-21kg,</v>
      </c>
      <c r="X586" t="str">
        <f t="shared" ref="X586:AP586" si="124">X574</f>
        <v>21-23kg,</v>
      </c>
      <c r="Y586" t="str">
        <f t="shared" si="124"/>
        <v>23-25kg,</v>
      </c>
      <c r="Z586" t="str">
        <f t="shared" si="124"/>
        <v>25-27kg,</v>
      </c>
      <c r="AA586" t="str">
        <f t="shared" si="124"/>
        <v>27-29kg,</v>
      </c>
      <c r="AB586" t="str">
        <f t="shared" si="124"/>
        <v>29-31kg,</v>
      </c>
      <c r="AC586" t="str">
        <f t="shared" si="124"/>
        <v>31-33kg,</v>
      </c>
      <c r="AD586" t="str">
        <f t="shared" si="124"/>
        <v xml:space="preserve">33-36kg, </v>
      </c>
      <c r="AE586" t="str">
        <f t="shared" si="124"/>
        <v>36-39kg,</v>
      </c>
      <c r="AF586" t="str">
        <f t="shared" si="124"/>
        <v>39-42kg,</v>
      </c>
      <c r="AG586" t="str">
        <f t="shared" si="124"/>
        <v>42-45kg,</v>
      </c>
      <c r="AH586" t="str">
        <f t="shared" si="124"/>
        <v>45-48kg,</v>
      </c>
      <c r="AI586" t="str">
        <f t="shared" si="124"/>
        <v>48-52kg,</v>
      </c>
      <c r="AJ586" t="str">
        <f t="shared" si="124"/>
        <v>52-56kg,</v>
      </c>
      <c r="AK586" t="str">
        <f t="shared" si="124"/>
        <v>56-62kg</v>
      </c>
      <c r="AL586">
        <f t="shared" si="124"/>
        <v>0</v>
      </c>
      <c r="AM586">
        <f t="shared" si="124"/>
        <v>0</v>
      </c>
      <c r="AN586">
        <f t="shared" si="124"/>
        <v>0</v>
      </c>
      <c r="AO586">
        <f t="shared" si="124"/>
        <v>0</v>
      </c>
      <c r="AP586">
        <f t="shared" si="124"/>
        <v>0</v>
      </c>
    </row>
    <row r="587" spans="23:42" x14ac:dyDescent="0.25">
      <c r="W587" t="e">
        <f>IF(W584="x",W585,"")</f>
        <v>#REF!</v>
      </c>
      <c r="X587" t="e">
        <f t="shared" ref="X587:AP587" si="125">IF(X584="x",IF(W584="x",X585,X586),"")</f>
        <v>#REF!</v>
      </c>
      <c r="Y587" t="e">
        <f t="shared" si="125"/>
        <v>#REF!</v>
      </c>
      <c r="Z587" t="e">
        <f t="shared" si="125"/>
        <v>#REF!</v>
      </c>
      <c r="AA587" t="e">
        <f t="shared" si="125"/>
        <v>#REF!</v>
      </c>
      <c r="AB587" t="e">
        <f t="shared" si="125"/>
        <v>#REF!</v>
      </c>
      <c r="AC587" t="e">
        <f t="shared" si="125"/>
        <v>#REF!</v>
      </c>
      <c r="AD587" t="e">
        <f t="shared" si="125"/>
        <v>#REF!</v>
      </c>
      <c r="AE587" t="e">
        <f t="shared" si="125"/>
        <v>#REF!</v>
      </c>
      <c r="AF587" t="e">
        <f t="shared" si="125"/>
        <v>#REF!</v>
      </c>
      <c r="AG587" t="e">
        <f t="shared" si="125"/>
        <v>#REF!</v>
      </c>
      <c r="AH587" t="e">
        <f t="shared" si="125"/>
        <v>#REF!</v>
      </c>
      <c r="AI587" t="e">
        <f t="shared" si="125"/>
        <v>#REF!</v>
      </c>
      <c r="AJ587" t="e">
        <f t="shared" si="125"/>
        <v>#REF!</v>
      </c>
      <c r="AK587" t="e">
        <f t="shared" si="125"/>
        <v>#REF!</v>
      </c>
      <c r="AL587" t="e">
        <f t="shared" si="125"/>
        <v>#REF!</v>
      </c>
      <c r="AM587" t="e">
        <f t="shared" si="125"/>
        <v>#REF!</v>
      </c>
      <c r="AN587" t="e">
        <f t="shared" si="125"/>
        <v>#REF!</v>
      </c>
      <c r="AO587" t="e">
        <f t="shared" si="125"/>
        <v>#REF!</v>
      </c>
      <c r="AP587" t="e">
        <f t="shared" si="125"/>
        <v>#REF!</v>
      </c>
    </row>
    <row r="588" spans="23:42" x14ac:dyDescent="0.25">
      <c r="W588" t="e">
        <f t="shared" ref="W588:AP588" si="126">IF(X584="x"," ","")</f>
        <v>#REF!</v>
      </c>
      <c r="X588" t="e">
        <f t="shared" si="126"/>
        <v>#REF!</v>
      </c>
      <c r="Y588" t="e">
        <f t="shared" si="126"/>
        <v>#REF!</v>
      </c>
      <c r="Z588" t="e">
        <f t="shared" si="126"/>
        <v>#REF!</v>
      </c>
      <c r="AA588" t="e">
        <f t="shared" si="126"/>
        <v>#REF!</v>
      </c>
      <c r="AB588" t="e">
        <f t="shared" si="126"/>
        <v>#REF!</v>
      </c>
      <c r="AC588" t="e">
        <f t="shared" si="126"/>
        <v>#REF!</v>
      </c>
      <c r="AD588" t="e">
        <f t="shared" si="126"/>
        <v>#REF!</v>
      </c>
      <c r="AE588" t="e">
        <f t="shared" si="126"/>
        <v>#REF!</v>
      </c>
      <c r="AF588" t="e">
        <f t="shared" si="126"/>
        <v>#REF!</v>
      </c>
      <c r="AG588" t="e">
        <f t="shared" si="126"/>
        <v>#REF!</v>
      </c>
      <c r="AH588" t="e">
        <f t="shared" si="126"/>
        <v>#REF!</v>
      </c>
      <c r="AI588" t="e">
        <f t="shared" si="126"/>
        <v>#REF!</v>
      </c>
      <c r="AJ588" t="e">
        <f t="shared" si="126"/>
        <v>#REF!</v>
      </c>
      <c r="AK588" t="e">
        <f t="shared" si="126"/>
        <v>#REF!</v>
      </c>
      <c r="AL588" t="e">
        <f t="shared" si="126"/>
        <v>#REF!</v>
      </c>
      <c r="AM588" t="e">
        <f t="shared" si="126"/>
        <v>#REF!</v>
      </c>
      <c r="AN588" t="e">
        <f t="shared" si="126"/>
        <v>#REF!</v>
      </c>
      <c r="AO588" t="e">
        <f t="shared" si="126"/>
        <v>#REF!</v>
      </c>
      <c r="AP588" t="str">
        <f t="shared" si="126"/>
        <v/>
      </c>
    </row>
    <row r="589" spans="23:42" x14ac:dyDescent="0.25">
      <c r="W589" t="e">
        <f>CONCATENATE(W587,W588,X587,X588,Y587)</f>
        <v>#REF!</v>
      </c>
      <c r="Z589" t="e">
        <f>CONCATENATE(AK588,AL587,AL588,AM587,AM588)</f>
        <v>#REF!</v>
      </c>
    </row>
    <row r="590" spans="23:42" x14ac:dyDescent="0.25">
      <c r="W590" t="e">
        <f>CONCATENATE(Y588,Z587,Z588,AA587,AA588)</f>
        <v>#REF!</v>
      </c>
      <c r="Z590" t="e">
        <f>CONCATENATE(AN587,AN588,AO587,AO588,AP587)</f>
        <v>#REF!</v>
      </c>
    </row>
    <row r="591" spans="23:42" x14ac:dyDescent="0.25">
      <c r="W591" t="e">
        <f>CONCATENATE(AB587,AB588,AC587,AC588,AD587)</f>
        <v>#REF!</v>
      </c>
    </row>
    <row r="592" spans="23:42" x14ac:dyDescent="0.25">
      <c r="W592" t="e">
        <f>CONCATENATE(AD588,AE587,AE588,AF587,AF588)</f>
        <v>#REF!</v>
      </c>
    </row>
    <row r="593" spans="22:42" x14ac:dyDescent="0.25">
      <c r="W593" t="e">
        <f>CONCATENATE(AG587,AG588,AH587,AH588,AI587)</f>
        <v>#REF!</v>
      </c>
    </row>
    <row r="594" spans="22:42" x14ac:dyDescent="0.25">
      <c r="W594" t="e">
        <f>CONCATENATE(AI588,AJ587,AJ588,AK587)</f>
        <v>#REF!</v>
      </c>
    </row>
    <row r="595" spans="22:42" x14ac:dyDescent="0.25">
      <c r="W595" t="e">
        <f>CONCATENATE(W589,W590,W591,W592,W593,W594,Z589,Z590)</f>
        <v>#REF!</v>
      </c>
    </row>
    <row r="597" spans="22:42" x14ac:dyDescent="0.25">
      <c r="W597" t="e">
        <f>IF(V572="x",W595,W583)</f>
        <v>#REF!</v>
      </c>
    </row>
    <row r="601" spans="22:42" x14ac:dyDescent="0.25">
      <c r="V601" s="7" t="str">
        <f>V571</f>
        <v>vše</v>
      </c>
      <c r="W601" s="17">
        <v>1</v>
      </c>
      <c r="X601" s="17">
        <v>2</v>
      </c>
      <c r="Y601" s="17">
        <v>3</v>
      </c>
      <c r="Z601" s="17">
        <v>4</v>
      </c>
      <c r="AA601" s="17">
        <v>5</v>
      </c>
      <c r="AB601" s="17">
        <v>6</v>
      </c>
      <c r="AC601" s="17">
        <v>7</v>
      </c>
      <c r="AD601" s="17">
        <v>8</v>
      </c>
      <c r="AE601" s="17">
        <v>9</v>
      </c>
      <c r="AF601" s="17">
        <v>10</v>
      </c>
      <c r="AG601" s="17">
        <v>11</v>
      </c>
      <c r="AH601" s="17">
        <v>12</v>
      </c>
      <c r="AI601" s="17">
        <v>13</v>
      </c>
      <c r="AJ601" s="17">
        <v>14</v>
      </c>
      <c r="AK601" s="17">
        <v>15</v>
      </c>
      <c r="AL601" s="17">
        <v>16</v>
      </c>
      <c r="AM601" s="17">
        <v>17</v>
      </c>
      <c r="AN601" s="17">
        <v>18</v>
      </c>
      <c r="AO601" s="17">
        <v>19</v>
      </c>
      <c r="AP601" s="17">
        <v>20</v>
      </c>
    </row>
    <row r="602" spans="22:42" x14ac:dyDescent="0.25">
      <c r="V602" s="17" t="e">
        <f>IF(#REF!="x","x",(IF(#REF!="x",IF(#REF!="x","x",""),"")))</f>
        <v>#REF!</v>
      </c>
      <c r="W602" s="17" t="e">
        <f>IF(#REF!="","","x")</f>
        <v>#REF!</v>
      </c>
      <c r="X602" s="17" t="e">
        <f>IF(#REF!="","","x")</f>
        <v>#REF!</v>
      </c>
      <c r="Y602" s="17" t="e">
        <f>IF(#REF!="","","x")</f>
        <v>#REF!</v>
      </c>
      <c r="Z602" s="17" t="e">
        <f>IF(#REF!="","","x")</f>
        <v>#REF!</v>
      </c>
      <c r="AA602" s="17" t="e">
        <f>IF(#REF!="","","x")</f>
        <v>#REF!</v>
      </c>
      <c r="AB602" s="17" t="e">
        <f>IF(#REF!="","","x")</f>
        <v>#REF!</v>
      </c>
      <c r="AC602" s="17" t="e">
        <f>IF(#REF!="","","x")</f>
        <v>#REF!</v>
      </c>
      <c r="AD602" s="17" t="e">
        <f>IF(#REF!="","","x")</f>
        <v>#REF!</v>
      </c>
      <c r="AE602" s="17" t="e">
        <f>IF(#REF!="","","x")</f>
        <v>#REF!</v>
      </c>
      <c r="AF602" s="17" t="e">
        <f>IF(#REF!="","","x")</f>
        <v>#REF!</v>
      </c>
      <c r="AG602" s="17" t="e">
        <f>IF(#REF!="","","x")</f>
        <v>#REF!</v>
      </c>
      <c r="AH602" s="17" t="e">
        <f>IF(#REF!="","","x")</f>
        <v>#REF!</v>
      </c>
      <c r="AI602" s="17" t="e">
        <f>IF(#REF!="","","x")</f>
        <v>#REF!</v>
      </c>
      <c r="AJ602" s="17" t="e">
        <f>IF(#REF!="","","x")</f>
        <v>#REF!</v>
      </c>
      <c r="AK602" s="17" t="e">
        <f>IF(#REF!="","","x")</f>
        <v>#REF!</v>
      </c>
      <c r="AL602" s="17" t="e">
        <f>IF(#REF!="","","x")</f>
        <v>#REF!</v>
      </c>
      <c r="AM602" s="17" t="e">
        <f>IF(#REF!="","","x")</f>
        <v>#REF!</v>
      </c>
      <c r="AN602" s="17" t="e">
        <f>IF(#REF!="","","x")</f>
        <v>#REF!</v>
      </c>
      <c r="AO602" s="17" t="e">
        <f>IF(#REF!="","","x")</f>
        <v>#REF!</v>
      </c>
      <c r="AP602" s="17" t="e">
        <f>IF(#REF!="","","x")</f>
        <v>#REF!</v>
      </c>
    </row>
    <row r="603" spans="22:42" x14ac:dyDescent="0.25">
      <c r="V603" t="str">
        <f>$D$33</f>
        <v xml:space="preserve">přípravka žákyně "C", </v>
      </c>
      <c r="W603" t="s">
        <v>238</v>
      </c>
      <c r="X603" t="s">
        <v>239</v>
      </c>
      <c r="Y603" t="s">
        <v>240</v>
      </c>
      <c r="Z603" t="s">
        <v>241</v>
      </c>
      <c r="AA603" t="s">
        <v>225</v>
      </c>
      <c r="AB603" t="s">
        <v>226</v>
      </c>
      <c r="AC603" t="s">
        <v>196</v>
      </c>
      <c r="AD603" t="s">
        <v>197</v>
      </c>
      <c r="AE603" t="s">
        <v>230</v>
      </c>
      <c r="AF603" t="s">
        <v>144</v>
      </c>
      <c r="AG603" t="s">
        <v>162</v>
      </c>
      <c r="AH603" t="s">
        <v>188</v>
      </c>
      <c r="AI603" t="s">
        <v>132</v>
      </c>
      <c r="AJ603" t="s">
        <v>189</v>
      </c>
      <c r="AK603" t="s">
        <v>242</v>
      </c>
    </row>
    <row r="604" spans="22:42" x14ac:dyDescent="0.25">
      <c r="W604" t="s">
        <v>238</v>
      </c>
      <c r="X604" t="s">
        <v>243</v>
      </c>
      <c r="Y604" t="s">
        <v>244</v>
      </c>
      <c r="Z604" t="s">
        <v>224</v>
      </c>
      <c r="AA604" t="s">
        <v>245</v>
      </c>
      <c r="AB604" t="s">
        <v>195</v>
      </c>
      <c r="AC604" t="s">
        <v>198</v>
      </c>
      <c r="AD604" t="s">
        <v>246</v>
      </c>
      <c r="AE604" t="s">
        <v>247</v>
      </c>
      <c r="AF604" t="s">
        <v>187</v>
      </c>
      <c r="AG604" t="s">
        <v>190</v>
      </c>
      <c r="AH604" t="s">
        <v>185</v>
      </c>
      <c r="AI604" t="s">
        <v>186</v>
      </c>
      <c r="AJ604" t="s">
        <v>191</v>
      </c>
      <c r="AK604" t="s">
        <v>242</v>
      </c>
    </row>
    <row r="605" spans="22:42" x14ac:dyDescent="0.25">
      <c r="W605" t="e">
        <f>IF(W602="x",W603,"")</f>
        <v>#REF!</v>
      </c>
      <c r="X605" t="e">
        <f t="shared" ref="X605:AP605" si="127">IF(X602="x",IF(W602="x",X603,X604),"")</f>
        <v>#REF!</v>
      </c>
      <c r="Y605" t="e">
        <f t="shared" si="127"/>
        <v>#REF!</v>
      </c>
      <c r="Z605" t="e">
        <f t="shared" si="127"/>
        <v>#REF!</v>
      </c>
      <c r="AA605" t="e">
        <f t="shared" si="127"/>
        <v>#REF!</v>
      </c>
      <c r="AB605" t="e">
        <f t="shared" si="127"/>
        <v>#REF!</v>
      </c>
      <c r="AC605" t="e">
        <f t="shared" si="127"/>
        <v>#REF!</v>
      </c>
      <c r="AD605" t="e">
        <f t="shared" si="127"/>
        <v>#REF!</v>
      </c>
      <c r="AE605" t="e">
        <f t="shared" si="127"/>
        <v>#REF!</v>
      </c>
      <c r="AF605" t="e">
        <f t="shared" si="127"/>
        <v>#REF!</v>
      </c>
      <c r="AG605" t="e">
        <f t="shared" si="127"/>
        <v>#REF!</v>
      </c>
      <c r="AH605" t="e">
        <f t="shared" si="127"/>
        <v>#REF!</v>
      </c>
      <c r="AI605" t="e">
        <f t="shared" si="127"/>
        <v>#REF!</v>
      </c>
      <c r="AJ605" t="e">
        <f t="shared" si="127"/>
        <v>#REF!</v>
      </c>
      <c r="AK605" t="e">
        <f t="shared" si="127"/>
        <v>#REF!</v>
      </c>
      <c r="AL605" t="e">
        <f t="shared" si="127"/>
        <v>#REF!</v>
      </c>
      <c r="AM605" t="e">
        <f t="shared" si="127"/>
        <v>#REF!</v>
      </c>
      <c r="AN605" t="e">
        <f t="shared" si="127"/>
        <v>#REF!</v>
      </c>
      <c r="AO605" t="e">
        <f t="shared" si="127"/>
        <v>#REF!</v>
      </c>
      <c r="AP605" t="e">
        <f t="shared" si="127"/>
        <v>#REF!</v>
      </c>
    </row>
    <row r="606" spans="22:42" x14ac:dyDescent="0.25">
      <c r="W606" t="e">
        <f>IF(X602="x","","")</f>
        <v>#REF!</v>
      </c>
      <c r="X606" t="e">
        <f t="shared" ref="X606:AP606" si="128">IF(Y602="x"," ","")</f>
        <v>#REF!</v>
      </c>
      <c r="Y606" t="e">
        <f t="shared" si="128"/>
        <v>#REF!</v>
      </c>
      <c r="Z606" t="e">
        <f t="shared" si="128"/>
        <v>#REF!</v>
      </c>
      <c r="AA606" t="e">
        <f t="shared" si="128"/>
        <v>#REF!</v>
      </c>
      <c r="AB606" t="e">
        <f t="shared" si="128"/>
        <v>#REF!</v>
      </c>
      <c r="AC606" t="e">
        <f t="shared" si="128"/>
        <v>#REF!</v>
      </c>
      <c r="AD606" t="e">
        <f t="shared" si="128"/>
        <v>#REF!</v>
      </c>
      <c r="AE606" t="e">
        <f t="shared" si="128"/>
        <v>#REF!</v>
      </c>
      <c r="AF606" t="e">
        <f t="shared" si="128"/>
        <v>#REF!</v>
      </c>
      <c r="AG606" t="e">
        <f t="shared" si="128"/>
        <v>#REF!</v>
      </c>
      <c r="AH606" t="e">
        <f t="shared" si="128"/>
        <v>#REF!</v>
      </c>
      <c r="AI606" t="e">
        <f t="shared" si="128"/>
        <v>#REF!</v>
      </c>
      <c r="AJ606" t="e">
        <f t="shared" si="128"/>
        <v>#REF!</v>
      </c>
      <c r="AK606" t="e">
        <f t="shared" si="128"/>
        <v>#REF!</v>
      </c>
      <c r="AL606" t="e">
        <f t="shared" si="128"/>
        <v>#REF!</v>
      </c>
      <c r="AM606" t="e">
        <f t="shared" si="128"/>
        <v>#REF!</v>
      </c>
      <c r="AN606" t="e">
        <f t="shared" si="128"/>
        <v>#REF!</v>
      </c>
      <c r="AO606" t="e">
        <f t="shared" si="128"/>
        <v>#REF!</v>
      </c>
      <c r="AP606" t="str">
        <f t="shared" si="128"/>
        <v/>
      </c>
    </row>
    <row r="607" spans="22:42" x14ac:dyDescent="0.25">
      <c r="W607" t="e">
        <f>CONCATENATE(W605,W606,X605,X606,Y605)</f>
        <v>#REF!</v>
      </c>
      <c r="Z607" t="e">
        <f>CONCATENATE(AK606,AL605,AL606,AM605,AM606)</f>
        <v>#REF!</v>
      </c>
    </row>
    <row r="608" spans="22:42" x14ac:dyDescent="0.25">
      <c r="W608" t="e">
        <f>CONCATENATE(Y606,Z605,Z606,AA605,AA606)</f>
        <v>#REF!</v>
      </c>
      <c r="Z608" t="e">
        <f>CONCATENATE(AN605,AN606,AO605,AO606,AP605)</f>
        <v>#REF!</v>
      </c>
    </row>
    <row r="609" spans="23:42" x14ac:dyDescent="0.25">
      <c r="W609" t="e">
        <f>CONCATENATE(AB605,AB606,AC605,AC606,AD605)</f>
        <v>#REF!</v>
      </c>
    </row>
    <row r="610" spans="23:42" x14ac:dyDescent="0.25">
      <c r="W610" t="e">
        <f>CONCATENATE(AD606,AE605,AE606,AF605,AF606)</f>
        <v>#REF!</v>
      </c>
    </row>
    <row r="611" spans="23:42" x14ac:dyDescent="0.25">
      <c r="W611" t="e">
        <f>CONCATENATE(AG605,AG606,AH605,AH606,AI605)</f>
        <v>#REF!</v>
      </c>
    </row>
    <row r="612" spans="23:42" x14ac:dyDescent="0.25">
      <c r="W612" t="e">
        <f>CONCATENATE(AI606,AJ605,AJ606,AK605)</f>
        <v>#REF!</v>
      </c>
    </row>
    <row r="613" spans="23:42" x14ac:dyDescent="0.25">
      <c r="W613" t="e">
        <f>CONCATENATE(W607,W608,W609,W610,W611,W612,Z607,Z608)</f>
        <v>#REF!</v>
      </c>
    </row>
    <row r="614" spans="23:42" x14ac:dyDescent="0.25">
      <c r="W614" s="17" t="e">
        <f t="shared" ref="W614:AM614" si="129">IF($V602="x",IF(W603="","","x"),"")</f>
        <v>#REF!</v>
      </c>
      <c r="X614" s="17" t="e">
        <f t="shared" si="129"/>
        <v>#REF!</v>
      </c>
      <c r="Y614" s="17" t="e">
        <f t="shared" si="129"/>
        <v>#REF!</v>
      </c>
      <c r="Z614" s="17" t="e">
        <f t="shared" si="129"/>
        <v>#REF!</v>
      </c>
      <c r="AA614" s="17" t="e">
        <f t="shared" si="129"/>
        <v>#REF!</v>
      </c>
      <c r="AB614" s="17" t="e">
        <f t="shared" si="129"/>
        <v>#REF!</v>
      </c>
      <c r="AC614" s="17" t="e">
        <f t="shared" si="129"/>
        <v>#REF!</v>
      </c>
      <c r="AD614" s="17" t="e">
        <f t="shared" si="129"/>
        <v>#REF!</v>
      </c>
      <c r="AE614" s="17" t="e">
        <f t="shared" si="129"/>
        <v>#REF!</v>
      </c>
      <c r="AF614" s="17" t="e">
        <f t="shared" si="129"/>
        <v>#REF!</v>
      </c>
      <c r="AG614" s="17" t="e">
        <f t="shared" si="129"/>
        <v>#REF!</v>
      </c>
      <c r="AH614" s="17" t="e">
        <f t="shared" si="129"/>
        <v>#REF!</v>
      </c>
      <c r="AI614" s="17" t="e">
        <f t="shared" si="129"/>
        <v>#REF!</v>
      </c>
      <c r="AJ614" s="17" t="e">
        <f t="shared" si="129"/>
        <v>#REF!</v>
      </c>
      <c r="AK614" s="17" t="e">
        <f t="shared" si="129"/>
        <v>#REF!</v>
      </c>
      <c r="AL614" s="17" t="e">
        <f t="shared" si="129"/>
        <v>#REF!</v>
      </c>
      <c r="AM614" s="17" t="e">
        <f t="shared" si="129"/>
        <v>#REF!</v>
      </c>
      <c r="AN614" s="17" t="e">
        <f>IF($V602="x",IF(AN603="","","x"),"")</f>
        <v>#REF!</v>
      </c>
      <c r="AO614" s="17" t="e">
        <f>IF($V602="x",IF(AO603="","","x"),"")</f>
        <v>#REF!</v>
      </c>
      <c r="AP614" s="17" t="e">
        <f>IF($V602="x",IF(AP603="","","x"),"")</f>
        <v>#REF!</v>
      </c>
    </row>
    <row r="615" spans="23:42" x14ac:dyDescent="0.25">
      <c r="W615" t="str">
        <f>W603</f>
        <v>18-20kg,</v>
      </c>
      <c r="X615" t="str">
        <f t="shared" ref="X615:AC615" si="130">X603</f>
        <v>22kg,</v>
      </c>
      <c r="Y615" t="str">
        <f t="shared" si="130"/>
        <v>24kg,</v>
      </c>
      <c r="Z615" t="str">
        <f t="shared" si="130"/>
        <v>26kg,</v>
      </c>
      <c r="AA615" t="str">
        <f t="shared" si="130"/>
        <v>28kg,</v>
      </c>
      <c r="AB615" t="str">
        <f t="shared" si="130"/>
        <v>30kg,</v>
      </c>
      <c r="AC615" t="str">
        <f t="shared" si="130"/>
        <v>32kg,</v>
      </c>
      <c r="AD615" t="str">
        <f>AD603</f>
        <v>34kg,</v>
      </c>
      <c r="AE615" t="str">
        <f t="shared" ref="AE615:AP615" si="131">AE603</f>
        <v>36kg,</v>
      </c>
      <c r="AF615" t="str">
        <f t="shared" si="131"/>
        <v>38kg,</v>
      </c>
      <c r="AG615" t="str">
        <f t="shared" si="131"/>
        <v>40kg,</v>
      </c>
      <c r="AH615" t="str">
        <f t="shared" si="131"/>
        <v>43kg,</v>
      </c>
      <c r="AI615" t="str">
        <f t="shared" si="131"/>
        <v>46kg,</v>
      </c>
      <c r="AJ615" t="str">
        <f t="shared" si="131"/>
        <v>49kg,</v>
      </c>
      <c r="AK615" t="str">
        <f t="shared" si="131"/>
        <v>49-52kg</v>
      </c>
      <c r="AL615">
        <f t="shared" si="131"/>
        <v>0</v>
      </c>
      <c r="AM615">
        <f t="shared" si="131"/>
        <v>0</v>
      </c>
      <c r="AN615">
        <f t="shared" si="131"/>
        <v>0</v>
      </c>
      <c r="AO615">
        <f t="shared" si="131"/>
        <v>0</v>
      </c>
      <c r="AP615">
        <f t="shared" si="131"/>
        <v>0</v>
      </c>
    </row>
    <row r="616" spans="23:42" x14ac:dyDescent="0.25">
      <c r="W616" t="str">
        <f>W604</f>
        <v>18-20kg,</v>
      </c>
      <c r="X616" t="str">
        <f t="shared" ref="X616:AP616" si="132">X604</f>
        <v>20-22kg,</v>
      </c>
      <c r="Y616" t="str">
        <f t="shared" si="132"/>
        <v>22-24kg,</v>
      </c>
      <c r="Z616" t="str">
        <f t="shared" si="132"/>
        <v>24-26kg,</v>
      </c>
      <c r="AA616" t="str">
        <f t="shared" si="132"/>
        <v>26-28kg,</v>
      </c>
      <c r="AB616" t="str">
        <f t="shared" si="132"/>
        <v>28-30kg,</v>
      </c>
      <c r="AC616" t="str">
        <f t="shared" si="132"/>
        <v>30-32kg,</v>
      </c>
      <c r="AD616" t="str">
        <f t="shared" si="132"/>
        <v xml:space="preserve">32-34kg, </v>
      </c>
      <c r="AE616" t="str">
        <f t="shared" si="132"/>
        <v>34-36kg,</v>
      </c>
      <c r="AF616" t="str">
        <f t="shared" si="132"/>
        <v>36-38kg,</v>
      </c>
      <c r="AG616" t="str">
        <f t="shared" si="132"/>
        <v>38-40kg,</v>
      </c>
      <c r="AH616" t="str">
        <f t="shared" si="132"/>
        <v>40-43kg,</v>
      </c>
      <c r="AI616" t="str">
        <f t="shared" si="132"/>
        <v>43-46kg,</v>
      </c>
      <c r="AJ616" t="str">
        <f t="shared" si="132"/>
        <v>46-49kg,</v>
      </c>
      <c r="AK616" t="str">
        <f t="shared" si="132"/>
        <v>49-52kg</v>
      </c>
      <c r="AL616">
        <f t="shared" si="132"/>
        <v>0</v>
      </c>
      <c r="AM616">
        <f t="shared" si="132"/>
        <v>0</v>
      </c>
      <c r="AN616">
        <f t="shared" si="132"/>
        <v>0</v>
      </c>
      <c r="AO616">
        <f t="shared" si="132"/>
        <v>0</v>
      </c>
      <c r="AP616">
        <f t="shared" si="132"/>
        <v>0</v>
      </c>
    </row>
    <row r="617" spans="23:42" x14ac:dyDescent="0.25">
      <c r="W617" t="e">
        <f>IF(W614="x",W615,"")</f>
        <v>#REF!</v>
      </c>
      <c r="X617" t="e">
        <f t="shared" ref="X617:AP617" si="133">IF(X614="x",IF(W614="x",X615,X616),"")</f>
        <v>#REF!</v>
      </c>
      <c r="Y617" t="e">
        <f t="shared" si="133"/>
        <v>#REF!</v>
      </c>
      <c r="Z617" t="e">
        <f t="shared" si="133"/>
        <v>#REF!</v>
      </c>
      <c r="AA617" t="e">
        <f t="shared" si="133"/>
        <v>#REF!</v>
      </c>
      <c r="AB617" t="e">
        <f t="shared" si="133"/>
        <v>#REF!</v>
      </c>
      <c r="AC617" t="e">
        <f t="shared" si="133"/>
        <v>#REF!</v>
      </c>
      <c r="AD617" t="e">
        <f t="shared" si="133"/>
        <v>#REF!</v>
      </c>
      <c r="AE617" t="e">
        <f t="shared" si="133"/>
        <v>#REF!</v>
      </c>
      <c r="AF617" t="e">
        <f t="shared" si="133"/>
        <v>#REF!</v>
      </c>
      <c r="AG617" t="e">
        <f t="shared" si="133"/>
        <v>#REF!</v>
      </c>
      <c r="AH617" t="e">
        <f t="shared" si="133"/>
        <v>#REF!</v>
      </c>
      <c r="AI617" t="e">
        <f t="shared" si="133"/>
        <v>#REF!</v>
      </c>
      <c r="AJ617" t="e">
        <f t="shared" si="133"/>
        <v>#REF!</v>
      </c>
      <c r="AK617" t="e">
        <f t="shared" si="133"/>
        <v>#REF!</v>
      </c>
      <c r="AL617" t="e">
        <f t="shared" si="133"/>
        <v>#REF!</v>
      </c>
      <c r="AM617" t="e">
        <f t="shared" si="133"/>
        <v>#REF!</v>
      </c>
      <c r="AN617" t="e">
        <f t="shared" si="133"/>
        <v>#REF!</v>
      </c>
      <c r="AO617" t="e">
        <f t="shared" si="133"/>
        <v>#REF!</v>
      </c>
      <c r="AP617" t="e">
        <f t="shared" si="133"/>
        <v>#REF!</v>
      </c>
    </row>
    <row r="618" spans="23:42" x14ac:dyDescent="0.25">
      <c r="W618" t="e">
        <f t="shared" ref="W618:AP618" si="134">IF(X614="x"," ","")</f>
        <v>#REF!</v>
      </c>
      <c r="X618" t="e">
        <f t="shared" si="134"/>
        <v>#REF!</v>
      </c>
      <c r="Y618" t="e">
        <f t="shared" si="134"/>
        <v>#REF!</v>
      </c>
      <c r="Z618" t="e">
        <f t="shared" si="134"/>
        <v>#REF!</v>
      </c>
      <c r="AA618" t="e">
        <f t="shared" si="134"/>
        <v>#REF!</v>
      </c>
      <c r="AB618" t="e">
        <f t="shared" si="134"/>
        <v>#REF!</v>
      </c>
      <c r="AC618" t="e">
        <f t="shared" si="134"/>
        <v>#REF!</v>
      </c>
      <c r="AD618" t="e">
        <f t="shared" si="134"/>
        <v>#REF!</v>
      </c>
      <c r="AE618" t="e">
        <f t="shared" si="134"/>
        <v>#REF!</v>
      </c>
      <c r="AF618" t="e">
        <f t="shared" si="134"/>
        <v>#REF!</v>
      </c>
      <c r="AG618" t="e">
        <f t="shared" si="134"/>
        <v>#REF!</v>
      </c>
      <c r="AH618" t="e">
        <f t="shared" si="134"/>
        <v>#REF!</v>
      </c>
      <c r="AI618" t="e">
        <f t="shared" si="134"/>
        <v>#REF!</v>
      </c>
      <c r="AJ618" t="e">
        <f t="shared" si="134"/>
        <v>#REF!</v>
      </c>
      <c r="AK618" t="e">
        <f t="shared" si="134"/>
        <v>#REF!</v>
      </c>
      <c r="AL618" t="e">
        <f t="shared" si="134"/>
        <v>#REF!</v>
      </c>
      <c r="AM618" t="e">
        <f t="shared" si="134"/>
        <v>#REF!</v>
      </c>
      <c r="AN618" t="e">
        <f t="shared" si="134"/>
        <v>#REF!</v>
      </c>
      <c r="AO618" t="e">
        <f t="shared" si="134"/>
        <v>#REF!</v>
      </c>
      <c r="AP618" t="str">
        <f t="shared" si="134"/>
        <v/>
      </c>
    </row>
    <row r="619" spans="23:42" x14ac:dyDescent="0.25">
      <c r="W619" t="e">
        <f>CONCATENATE(W617,W618,X617,X618,Y617)</f>
        <v>#REF!</v>
      </c>
      <c r="Z619" t="e">
        <f>CONCATENATE(AK618,AL617,AL618,AM617,AM618)</f>
        <v>#REF!</v>
      </c>
    </row>
    <row r="620" spans="23:42" x14ac:dyDescent="0.25">
      <c r="W620" t="e">
        <f>CONCATENATE(Y618,Z617,Z618,AA617,AA618)</f>
        <v>#REF!</v>
      </c>
      <c r="Z620" t="e">
        <f>CONCATENATE(AN617,AN618,AO617,AO618,AP617)</f>
        <v>#REF!</v>
      </c>
    </row>
    <row r="621" spans="23:42" x14ac:dyDescent="0.25">
      <c r="W621" t="e">
        <f>CONCATENATE(AB617,AB618,AC617,AC618,AD617)</f>
        <v>#REF!</v>
      </c>
    </row>
    <row r="622" spans="23:42" x14ac:dyDescent="0.25">
      <c r="W622" t="e">
        <f>CONCATENATE(AD618,AE617,AE618,AF617,AF618)</f>
        <v>#REF!</v>
      </c>
    </row>
    <row r="623" spans="23:42" x14ac:dyDescent="0.25">
      <c r="W623" t="e">
        <f>CONCATENATE(AG617,AG618,AH617,AH618,AI617)</f>
        <v>#REF!</v>
      </c>
    </row>
    <row r="624" spans="23:42" x14ac:dyDescent="0.25">
      <c r="W624" t="e">
        <f>CONCATENATE(AI618,AJ617,AJ618,AK617)</f>
        <v>#REF!</v>
      </c>
    </row>
    <row r="625" spans="22:23" x14ac:dyDescent="0.25">
      <c r="W625" t="e">
        <f>CONCATENATE(W619,W620,W621,W622,W623,W624,Z619,Z620)</f>
        <v>#REF!</v>
      </c>
    </row>
    <row r="627" spans="22:23" x14ac:dyDescent="0.25">
      <c r="W627" t="e">
        <f>IF(V602="x",W625,W613)</f>
        <v>#REF!</v>
      </c>
    </row>
    <row r="631" spans="22:23" x14ac:dyDescent="0.25">
      <c r="V631">
        <v>999999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Q104"/>
  <sheetViews>
    <sheetView tabSelected="1" zoomScaleNormal="100" workbookViewId="0">
      <selection activeCell="L2" sqref="L2"/>
    </sheetView>
  </sheetViews>
  <sheetFormatPr defaultRowHeight="13.2" x14ac:dyDescent="0.25"/>
  <cols>
    <col min="2" max="2" width="10.44140625" customWidth="1"/>
    <col min="3" max="3" width="12.44140625" customWidth="1"/>
    <col min="5" max="5" width="4.5546875" customWidth="1"/>
    <col min="6" max="6" width="13" customWidth="1"/>
    <col min="8" max="8" width="11" customWidth="1"/>
    <col min="9" max="9" width="18" customWidth="1"/>
    <col min="10" max="10" width="22.88671875" customWidth="1"/>
  </cols>
  <sheetData>
    <row r="1" spans="1:17" ht="16.5" customHeight="1" thickBot="1" x14ac:dyDescent="0.3">
      <c r="A1" s="30" t="s">
        <v>16</v>
      </c>
      <c r="B1" s="30"/>
      <c r="C1" s="30"/>
      <c r="D1" s="30"/>
      <c r="E1" s="30" t="s">
        <v>357</v>
      </c>
      <c r="F1" s="11"/>
      <c r="G1" s="11"/>
      <c r="H1" s="11"/>
      <c r="I1" s="49" t="s">
        <v>414</v>
      </c>
      <c r="J1" s="49"/>
      <c r="K1" s="11"/>
      <c r="L1" s="11"/>
      <c r="M1" s="11"/>
    </row>
    <row r="2" spans="1:17" ht="36" customHeight="1" x14ac:dyDescent="0.25">
      <c r="A2" s="12"/>
      <c r="B2" s="12"/>
      <c r="C2" s="12"/>
      <c r="D2" s="12"/>
      <c r="E2" s="12"/>
      <c r="F2" s="12"/>
      <c r="G2" s="12"/>
      <c r="H2" s="12"/>
      <c r="I2" s="11"/>
      <c r="J2" s="11"/>
      <c r="K2" s="11"/>
      <c r="L2" s="11"/>
      <c r="M2" s="11"/>
    </row>
    <row r="3" spans="1:17" ht="24.75" customHeight="1" x14ac:dyDescent="0.25">
      <c r="A3" s="50" t="s">
        <v>14</v>
      </c>
      <c r="B3" s="50"/>
      <c r="C3" s="50"/>
      <c r="D3" s="50"/>
      <c r="E3" s="50"/>
      <c r="F3" s="50"/>
      <c r="G3" s="50"/>
      <c r="H3" s="50"/>
      <c r="I3" s="50"/>
      <c r="J3" s="50"/>
      <c r="K3" s="11"/>
      <c r="L3" s="11"/>
      <c r="M3" s="11"/>
    </row>
    <row r="4" spans="1:17" ht="10.5" customHeight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7" ht="22.5" customHeight="1" x14ac:dyDescent="0.4">
      <c r="A5" s="51" t="s">
        <v>15</v>
      </c>
      <c r="B5" s="51"/>
      <c r="C5" s="51"/>
      <c r="D5" s="51"/>
      <c r="E5" s="51"/>
      <c r="F5" s="51"/>
      <c r="G5" s="51"/>
      <c r="H5" s="51"/>
      <c r="I5" s="51"/>
      <c r="J5" s="51"/>
      <c r="K5" s="11"/>
      <c r="L5" s="11"/>
      <c r="M5" s="11"/>
    </row>
    <row r="6" spans="1:17" ht="10.5" customHeight="1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7" ht="25.5" customHeight="1" x14ac:dyDescent="0.4">
      <c r="A7" s="51" t="s">
        <v>36</v>
      </c>
      <c r="B7" s="51"/>
      <c r="C7" s="51"/>
      <c r="D7" s="51"/>
      <c r="E7" s="51"/>
      <c r="F7" s="51"/>
      <c r="G7" s="51"/>
      <c r="H7" s="51"/>
      <c r="I7" s="51"/>
      <c r="J7" s="51"/>
      <c r="K7" s="11"/>
      <c r="L7" s="11"/>
      <c r="M7" s="11"/>
    </row>
    <row r="8" spans="1:17" ht="10.5" customHeight="1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7" ht="38.25" customHeight="1" x14ac:dyDescent="0.25">
      <c r="A9" s="52" t="s">
        <v>415</v>
      </c>
      <c r="B9" s="52"/>
      <c r="C9" s="52"/>
      <c r="D9" s="52"/>
      <c r="E9" s="52"/>
      <c r="F9" s="52"/>
      <c r="G9" s="52"/>
      <c r="H9" s="52"/>
      <c r="I9" s="52"/>
      <c r="J9" s="52"/>
      <c r="K9" s="14"/>
      <c r="L9" s="14"/>
      <c r="M9" s="14"/>
      <c r="N9" s="15"/>
      <c r="O9" s="15"/>
      <c r="P9" s="15"/>
      <c r="Q9" s="15"/>
    </row>
    <row r="10" spans="1:17" ht="10.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14"/>
      <c r="L10" s="14"/>
      <c r="M10" s="14"/>
      <c r="N10" s="15"/>
      <c r="O10" s="15"/>
      <c r="P10" s="15"/>
      <c r="Q10" s="15"/>
    </row>
    <row r="11" spans="1:17" ht="18.75" customHeight="1" x14ac:dyDescent="0.25">
      <c r="A11" s="45" t="s">
        <v>416</v>
      </c>
      <c r="B11" s="45"/>
      <c r="C11" s="45"/>
      <c r="D11" s="45"/>
      <c r="E11" s="45"/>
      <c r="F11" s="45"/>
      <c r="G11" s="45"/>
      <c r="H11" s="45"/>
      <c r="I11" s="45"/>
      <c r="J11" s="45"/>
      <c r="K11" s="14"/>
      <c r="L11" s="14"/>
      <c r="M11" s="14"/>
      <c r="N11" s="15"/>
      <c r="O11" s="15"/>
      <c r="P11" s="15"/>
      <c r="Q11" s="15"/>
    </row>
    <row r="12" spans="1:17" ht="27.75" customHeight="1" x14ac:dyDescent="0.25">
      <c r="A12" s="14"/>
      <c r="B12" s="14"/>
      <c r="C12" s="16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15"/>
      <c r="P12" s="15"/>
      <c r="Q12" s="15"/>
    </row>
    <row r="13" spans="1:17" ht="15" customHeight="1" x14ac:dyDescent="0.25">
      <c r="A13" s="14" t="s">
        <v>404</v>
      </c>
      <c r="B13" s="14"/>
      <c r="C13" s="41" t="s">
        <v>417</v>
      </c>
      <c r="D13" s="41"/>
      <c r="E13" s="41"/>
      <c r="F13" s="41"/>
      <c r="G13" s="41"/>
      <c r="H13" s="41"/>
      <c r="I13" s="41"/>
      <c r="J13" s="41"/>
      <c r="K13" s="14"/>
      <c r="L13" s="14"/>
      <c r="M13" s="14"/>
      <c r="N13" s="15"/>
      <c r="O13" s="15"/>
      <c r="P13" s="15"/>
      <c r="Q13" s="15"/>
    </row>
    <row r="14" spans="1:17" ht="15" customHeight="1" x14ac:dyDescent="0.25">
      <c r="A14" s="14" t="s">
        <v>404</v>
      </c>
      <c r="B14" s="14"/>
      <c r="C14" s="41" t="s">
        <v>418</v>
      </c>
      <c r="D14" s="41"/>
      <c r="E14" s="41"/>
      <c r="F14" s="41"/>
      <c r="G14" s="41"/>
      <c r="H14" s="41"/>
      <c r="I14" s="41"/>
      <c r="J14" s="41"/>
      <c r="K14" s="14"/>
      <c r="L14" s="14"/>
      <c r="M14" s="14"/>
      <c r="N14" s="15"/>
      <c r="O14" s="15"/>
      <c r="P14" s="15"/>
      <c r="Q14" s="15"/>
    </row>
    <row r="15" spans="1:17" ht="10.5" customHeight="1" x14ac:dyDescent="0.25">
      <c r="A15" s="14" t="s">
        <v>357</v>
      </c>
      <c r="B15" s="14"/>
      <c r="C15" s="46" t="s">
        <v>357</v>
      </c>
      <c r="D15" s="46"/>
      <c r="E15" s="46"/>
      <c r="F15" s="46"/>
      <c r="G15" s="46"/>
      <c r="H15" s="46"/>
      <c r="I15" s="46"/>
      <c r="J15" s="46"/>
      <c r="K15" s="14"/>
      <c r="L15" s="14"/>
      <c r="M15" s="14"/>
      <c r="N15" s="15"/>
      <c r="O15" s="15"/>
      <c r="P15" s="15"/>
      <c r="Q15" s="15"/>
    </row>
    <row r="16" spans="1:17" ht="15" customHeight="1" x14ac:dyDescent="0.25">
      <c r="A16" s="14" t="s">
        <v>93</v>
      </c>
      <c r="B16" s="14"/>
      <c r="C16" s="41" t="s">
        <v>419</v>
      </c>
      <c r="D16" s="41"/>
      <c r="E16" s="41"/>
      <c r="F16" s="41"/>
      <c r="G16" s="41"/>
      <c r="H16" s="41"/>
      <c r="I16" s="41"/>
      <c r="J16" s="41"/>
      <c r="K16" s="14"/>
      <c r="L16" s="14"/>
      <c r="M16" s="14"/>
      <c r="N16" s="15"/>
      <c r="O16" s="15"/>
      <c r="P16" s="15"/>
      <c r="Q16" s="15"/>
    </row>
    <row r="17" spans="1:17" ht="10.5" customHeight="1" x14ac:dyDescent="0.25">
      <c r="A17" s="14" t="s">
        <v>357</v>
      </c>
      <c r="B17" s="14"/>
      <c r="C17" s="47" t="s">
        <v>357</v>
      </c>
      <c r="D17" s="47"/>
      <c r="E17" s="47"/>
      <c r="F17" s="47"/>
      <c r="G17" s="47"/>
      <c r="H17" s="47"/>
      <c r="I17" s="47"/>
      <c r="J17" s="47"/>
      <c r="K17" s="14"/>
      <c r="L17" s="14"/>
      <c r="M17" s="14"/>
      <c r="N17" s="15"/>
      <c r="O17" s="15"/>
      <c r="P17" s="15"/>
      <c r="Q17" s="15"/>
    </row>
    <row r="18" spans="1:17" ht="15.6" x14ac:dyDescent="0.25">
      <c r="A18" s="14" t="s">
        <v>402</v>
      </c>
      <c r="B18" s="14"/>
      <c r="C18" s="41" t="s">
        <v>420</v>
      </c>
      <c r="D18" s="41"/>
      <c r="E18" s="41"/>
      <c r="F18" s="41"/>
      <c r="G18" s="41"/>
      <c r="H18" s="41"/>
      <c r="I18" s="41"/>
      <c r="J18" s="41"/>
      <c r="K18" s="14"/>
      <c r="L18" s="14"/>
      <c r="M18" s="14"/>
      <c r="N18" s="15"/>
      <c r="O18" s="15"/>
      <c r="P18" s="15"/>
      <c r="Q18" s="15"/>
    </row>
    <row r="19" spans="1:17" ht="10.5" customHeight="1" x14ac:dyDescent="0.25">
      <c r="A19" s="14" t="s">
        <v>357</v>
      </c>
      <c r="B19" s="14"/>
      <c r="C19" s="47" t="s">
        <v>357</v>
      </c>
      <c r="D19" s="47"/>
      <c r="E19" s="47"/>
      <c r="F19" s="47"/>
      <c r="G19" s="47"/>
      <c r="H19" s="47"/>
      <c r="I19" s="47"/>
      <c r="J19" s="47"/>
      <c r="K19" s="14"/>
      <c r="L19" s="14"/>
      <c r="M19" s="14"/>
      <c r="N19" s="15"/>
      <c r="O19" s="15"/>
      <c r="P19" s="15"/>
      <c r="Q19" s="15"/>
    </row>
    <row r="20" spans="1:17" ht="15.6" customHeight="1" x14ac:dyDescent="0.3">
      <c r="A20" s="14" t="s">
        <v>403</v>
      </c>
      <c r="B20" s="14"/>
      <c r="C20" s="46" t="s">
        <v>439</v>
      </c>
      <c r="D20" s="46"/>
      <c r="E20" s="46"/>
      <c r="F20" s="46"/>
      <c r="G20" s="46"/>
      <c r="H20" s="46"/>
      <c r="I20" s="46"/>
      <c r="J20" s="46"/>
      <c r="K20" s="14"/>
      <c r="L20" s="13"/>
      <c r="M20" s="14"/>
      <c r="N20" s="15"/>
      <c r="O20" s="15"/>
      <c r="P20" s="15"/>
      <c r="Q20" s="15"/>
    </row>
    <row r="21" spans="1:17" ht="9.75" customHeight="1" x14ac:dyDescent="0.25">
      <c r="A21" s="14"/>
      <c r="B21" s="14"/>
      <c r="C21" s="38"/>
      <c r="D21" s="38"/>
      <c r="E21" s="38"/>
      <c r="F21" s="38"/>
      <c r="G21" s="38"/>
      <c r="H21" s="38"/>
      <c r="I21" s="38"/>
      <c r="J21" s="38"/>
      <c r="K21" s="14"/>
      <c r="L21" s="14"/>
      <c r="M21" s="14"/>
      <c r="N21" s="15"/>
      <c r="O21" s="15"/>
      <c r="P21" s="15"/>
      <c r="Q21" s="15"/>
    </row>
    <row r="22" spans="1:17" ht="15.6" x14ac:dyDescent="0.25">
      <c r="A22" s="14" t="s">
        <v>94</v>
      </c>
      <c r="B22" s="14"/>
      <c r="C22" s="41" t="s">
        <v>421</v>
      </c>
      <c r="D22" s="41"/>
      <c r="E22" s="41"/>
      <c r="F22" s="41"/>
      <c r="G22" s="41"/>
      <c r="H22" s="41"/>
      <c r="I22" s="41"/>
      <c r="J22" s="41"/>
      <c r="K22" s="14"/>
      <c r="L22" s="14"/>
      <c r="M22" s="14"/>
      <c r="N22" s="15"/>
      <c r="O22" s="15"/>
      <c r="P22" s="15"/>
      <c r="Q22" s="15"/>
    </row>
    <row r="23" spans="1:17" ht="15.75" hidden="1" customHeight="1" x14ac:dyDescent="0.25">
      <c r="A23" s="14"/>
      <c r="B23" s="14"/>
      <c r="C23" s="33"/>
      <c r="D23" s="33"/>
      <c r="E23" s="33"/>
      <c r="F23" s="33"/>
      <c r="G23" s="33"/>
      <c r="H23" s="33"/>
      <c r="I23" s="33"/>
      <c r="J23" s="33"/>
      <c r="K23" s="14"/>
      <c r="L23" s="14"/>
      <c r="M23" s="14"/>
      <c r="N23" s="15"/>
      <c r="O23" s="15"/>
      <c r="P23" s="15"/>
      <c r="Q23" s="15"/>
    </row>
    <row r="24" spans="1:17" ht="10.5" customHeight="1" x14ac:dyDescent="0.25">
      <c r="A24" s="14" t="s">
        <v>357</v>
      </c>
      <c r="B24" s="14"/>
      <c r="C24" s="48"/>
      <c r="D24" s="48"/>
      <c r="E24" s="48"/>
      <c r="F24" s="48"/>
      <c r="G24" s="48"/>
      <c r="H24" s="48"/>
      <c r="I24" s="48"/>
      <c r="J24" s="48"/>
      <c r="K24" s="14"/>
      <c r="L24" s="14"/>
      <c r="M24" s="14"/>
      <c r="N24" s="15"/>
      <c r="O24" s="15"/>
      <c r="P24" s="15"/>
      <c r="Q24" s="15"/>
    </row>
    <row r="25" spans="1:17" ht="15.75" customHeight="1" x14ac:dyDescent="0.25">
      <c r="A25" s="14" t="s">
        <v>401</v>
      </c>
      <c r="B25" s="14"/>
      <c r="C25" s="41" t="s">
        <v>422</v>
      </c>
      <c r="D25" s="41"/>
      <c r="E25" s="41"/>
      <c r="F25" s="41"/>
      <c r="G25" s="41"/>
      <c r="H25" s="41"/>
      <c r="I25" s="41"/>
      <c r="J25" s="41"/>
      <c r="K25" s="14"/>
      <c r="L25" s="14"/>
      <c r="M25" s="14"/>
      <c r="N25" s="15"/>
      <c r="O25" s="15"/>
      <c r="P25" s="15"/>
      <c r="Q25" s="15"/>
    </row>
    <row r="26" spans="1:17" ht="12.75" hidden="1" customHeight="1" x14ac:dyDescent="0.25">
      <c r="A26" s="14" t="s">
        <v>357</v>
      </c>
      <c r="B26" s="14"/>
      <c r="C26" s="44" t="s">
        <v>406</v>
      </c>
      <c r="D26" s="44"/>
      <c r="E26" s="44"/>
      <c r="F26" s="44"/>
      <c r="G26" s="44"/>
      <c r="H26" s="44"/>
      <c r="I26" s="44"/>
      <c r="J26" s="44"/>
      <c r="K26" s="14"/>
      <c r="L26" s="14"/>
      <c r="M26" s="14"/>
      <c r="N26" s="15"/>
      <c r="O26" s="15"/>
      <c r="P26" s="15"/>
      <c r="Q26" s="15"/>
    </row>
    <row r="27" spans="1:17" ht="15.6" x14ac:dyDescent="0.25">
      <c r="A27" s="14" t="s">
        <v>357</v>
      </c>
      <c r="B27" s="14"/>
      <c r="C27" s="41" t="s">
        <v>440</v>
      </c>
      <c r="D27" s="41"/>
      <c r="E27" s="41"/>
      <c r="F27" s="41"/>
      <c r="G27" s="41"/>
      <c r="H27" s="41"/>
      <c r="I27" s="41"/>
      <c r="J27" s="41"/>
      <c r="K27" s="14"/>
      <c r="L27" s="14"/>
      <c r="M27" s="14"/>
      <c r="N27" s="15"/>
      <c r="O27" s="15"/>
      <c r="P27" s="15"/>
      <c r="Q27" s="15"/>
    </row>
    <row r="28" spans="1:17" ht="10.5" customHeight="1" x14ac:dyDescent="0.25">
      <c r="A28" s="14" t="s">
        <v>357</v>
      </c>
      <c r="B28" s="14"/>
      <c r="C28" s="41" t="s">
        <v>357</v>
      </c>
      <c r="D28" s="41"/>
      <c r="E28" s="41"/>
      <c r="F28" s="41"/>
      <c r="G28" s="41"/>
      <c r="H28" s="41"/>
      <c r="I28" s="41"/>
      <c r="J28" s="41"/>
      <c r="K28" s="14"/>
      <c r="L28" s="14"/>
      <c r="M28" s="14"/>
      <c r="N28" s="15"/>
      <c r="O28" s="15"/>
      <c r="P28" s="15"/>
      <c r="Q28" s="15"/>
    </row>
    <row r="29" spans="1:17" ht="15.6" x14ac:dyDescent="0.25">
      <c r="A29" s="14" t="s">
        <v>97</v>
      </c>
      <c r="B29" s="14"/>
      <c r="C29" s="41" t="s">
        <v>441</v>
      </c>
      <c r="D29" s="41"/>
      <c r="E29" s="41"/>
      <c r="F29" s="41"/>
      <c r="G29" s="41"/>
      <c r="H29" s="41"/>
      <c r="I29" s="41"/>
      <c r="J29" s="41"/>
      <c r="K29" s="14"/>
      <c r="L29" s="14"/>
      <c r="M29" s="14"/>
      <c r="N29" s="15"/>
      <c r="O29" s="15"/>
      <c r="P29" s="15"/>
      <c r="Q29" s="15"/>
    </row>
    <row r="30" spans="1:17" ht="10.5" customHeight="1" x14ac:dyDescent="0.25">
      <c r="A30" s="14" t="s">
        <v>357</v>
      </c>
      <c r="B30" s="14"/>
      <c r="C30" s="41" t="s">
        <v>357</v>
      </c>
      <c r="D30" s="41"/>
      <c r="E30" s="41"/>
      <c r="F30" s="41"/>
      <c r="G30" s="41"/>
      <c r="H30" s="41"/>
      <c r="I30" s="41"/>
      <c r="J30" s="41"/>
      <c r="K30" s="14"/>
      <c r="L30" s="14"/>
      <c r="M30" s="14"/>
      <c r="N30" s="15"/>
      <c r="O30" s="15"/>
      <c r="P30" s="15"/>
      <c r="Q30" s="15"/>
    </row>
    <row r="31" spans="1:17" ht="15.6" x14ac:dyDescent="0.3">
      <c r="A31" s="14" t="s">
        <v>98</v>
      </c>
      <c r="B31" s="14"/>
      <c r="C31" s="41" t="s">
        <v>438</v>
      </c>
      <c r="D31" s="41"/>
      <c r="E31" s="41"/>
      <c r="F31" s="41"/>
      <c r="G31" s="41"/>
      <c r="H31" s="41"/>
      <c r="I31" s="41"/>
      <c r="J31" s="41"/>
      <c r="K31" s="14"/>
      <c r="L31" s="37"/>
      <c r="M31" s="14"/>
      <c r="N31" s="15"/>
      <c r="O31" s="15"/>
      <c r="P31" s="15"/>
      <c r="Q31" s="15"/>
    </row>
    <row r="32" spans="1:17" ht="10.5" customHeight="1" x14ac:dyDescent="0.25">
      <c r="A32" s="14" t="s">
        <v>357</v>
      </c>
      <c r="B32" s="14"/>
      <c r="C32" s="41" t="s">
        <v>357</v>
      </c>
      <c r="D32" s="41"/>
      <c r="E32" s="41"/>
      <c r="F32" s="41"/>
      <c r="G32" s="41"/>
      <c r="H32" s="41"/>
      <c r="I32" s="41"/>
      <c r="J32" s="41"/>
      <c r="K32" s="14"/>
      <c r="L32" s="14"/>
      <c r="M32" s="14"/>
      <c r="N32" s="15"/>
      <c r="O32" s="15"/>
      <c r="P32" s="15"/>
      <c r="Q32" s="15"/>
    </row>
    <row r="33" spans="1:17" ht="15.6" x14ac:dyDescent="0.25">
      <c r="A33" s="14" t="s">
        <v>99</v>
      </c>
      <c r="B33" s="14"/>
      <c r="C33" s="41" t="s">
        <v>413</v>
      </c>
      <c r="D33" s="41"/>
      <c r="E33" s="41"/>
      <c r="F33" s="41"/>
      <c r="G33" s="41"/>
      <c r="H33" s="41"/>
      <c r="I33" s="41"/>
      <c r="J33" s="41"/>
      <c r="K33" s="14"/>
      <c r="L33" s="14"/>
      <c r="M33" s="14"/>
      <c r="N33" s="15"/>
      <c r="O33" s="15"/>
      <c r="P33" s="15"/>
      <c r="Q33" s="15"/>
    </row>
    <row r="34" spans="1:17" ht="10.5" customHeight="1" x14ac:dyDescent="0.25">
      <c r="A34" s="14" t="s">
        <v>357</v>
      </c>
      <c r="B34" s="14"/>
      <c r="C34" s="41" t="s">
        <v>357</v>
      </c>
      <c r="D34" s="41"/>
      <c r="E34" s="41"/>
      <c r="F34" s="41"/>
      <c r="G34" s="41"/>
      <c r="H34" s="41"/>
      <c r="I34" s="41"/>
      <c r="J34" s="41"/>
      <c r="K34" s="14"/>
      <c r="L34" s="14"/>
      <c r="M34" s="14"/>
      <c r="N34" s="15"/>
      <c r="O34" s="15"/>
      <c r="P34" s="15"/>
      <c r="Q34" s="15"/>
    </row>
    <row r="35" spans="1:17" ht="15.6" x14ac:dyDescent="0.25">
      <c r="A35" s="14" t="s">
        <v>355</v>
      </c>
      <c r="B35" s="14"/>
      <c r="C35" s="41" t="s">
        <v>423</v>
      </c>
      <c r="D35" s="41"/>
      <c r="E35" s="41"/>
      <c r="F35" s="41"/>
      <c r="G35" s="41"/>
      <c r="H35" s="41"/>
      <c r="I35" s="41"/>
      <c r="J35" s="41"/>
      <c r="K35" s="14"/>
      <c r="L35" s="14"/>
      <c r="M35" s="14"/>
      <c r="N35" s="15"/>
      <c r="O35" s="15"/>
      <c r="P35" s="15"/>
      <c r="Q35" s="15"/>
    </row>
    <row r="36" spans="1:17" ht="15.6" x14ac:dyDescent="0.25">
      <c r="A36" s="14" t="s">
        <v>357</v>
      </c>
      <c r="B36" s="14"/>
      <c r="C36" s="16" t="s">
        <v>411</v>
      </c>
      <c r="D36" s="16"/>
      <c r="E36" s="16"/>
      <c r="F36" s="16"/>
      <c r="G36" s="16"/>
      <c r="H36" s="16"/>
      <c r="I36" s="16"/>
      <c r="J36" s="16"/>
      <c r="K36" s="14"/>
      <c r="L36" s="14"/>
      <c r="M36" s="14"/>
      <c r="N36" s="15"/>
      <c r="O36" s="15"/>
      <c r="P36" s="15"/>
      <c r="Q36" s="15"/>
    </row>
    <row r="37" spans="1:17" ht="15.6" x14ac:dyDescent="0.25">
      <c r="A37" s="14" t="s">
        <v>357</v>
      </c>
      <c r="B37" s="14"/>
      <c r="C37" s="16" t="s">
        <v>412</v>
      </c>
      <c r="D37" s="16"/>
      <c r="E37" s="16"/>
      <c r="F37" s="16"/>
      <c r="G37" s="16"/>
      <c r="H37" s="16"/>
      <c r="I37" s="16"/>
      <c r="J37" s="16"/>
      <c r="K37" s="14"/>
      <c r="L37" s="14"/>
      <c r="M37" s="14"/>
      <c r="N37" s="15"/>
      <c r="O37" s="15"/>
      <c r="P37" s="15"/>
      <c r="Q37" s="15"/>
    </row>
    <row r="38" spans="1:17" ht="15.6" x14ac:dyDescent="0.25">
      <c r="A38" s="14"/>
      <c r="B38" s="14"/>
      <c r="C38" s="16" t="s">
        <v>430</v>
      </c>
      <c r="D38" s="16"/>
      <c r="E38" s="16"/>
      <c r="F38" s="16"/>
      <c r="G38" s="16"/>
      <c r="H38" s="16"/>
      <c r="I38" s="16"/>
      <c r="J38" s="16"/>
      <c r="K38" s="14"/>
      <c r="L38" s="14"/>
      <c r="M38" s="14"/>
      <c r="N38" s="15"/>
      <c r="O38" s="15"/>
      <c r="P38" s="15"/>
      <c r="Q38" s="15"/>
    </row>
    <row r="39" spans="1:17" ht="15.75" customHeight="1" x14ac:dyDescent="0.25">
      <c r="A39" s="14" t="s">
        <v>357</v>
      </c>
      <c r="B39" s="14"/>
      <c r="C39" s="41" t="s">
        <v>424</v>
      </c>
      <c r="D39" s="41"/>
      <c r="E39" s="41"/>
      <c r="F39" s="41"/>
      <c r="G39" s="41"/>
      <c r="H39" s="41"/>
      <c r="I39" s="41"/>
      <c r="J39" s="41"/>
      <c r="K39" s="14"/>
      <c r="L39" s="14"/>
      <c r="M39" s="14"/>
      <c r="N39" s="15"/>
      <c r="O39" s="15"/>
      <c r="P39" s="15"/>
      <c r="Q39" s="15"/>
    </row>
    <row r="40" spans="1:17" ht="10.5" customHeight="1" x14ac:dyDescent="0.25">
      <c r="A40" s="14" t="s">
        <v>357</v>
      </c>
      <c r="B40" s="14"/>
      <c r="C40" s="41" t="s">
        <v>357</v>
      </c>
      <c r="D40" s="41"/>
      <c r="E40" s="41"/>
      <c r="F40" s="41"/>
      <c r="G40" s="41"/>
      <c r="H40" s="41"/>
      <c r="I40" s="41"/>
      <c r="J40" s="41"/>
      <c r="K40" s="14"/>
      <c r="L40" s="14"/>
      <c r="M40" s="14"/>
      <c r="N40" s="15"/>
      <c r="O40" s="15"/>
      <c r="P40" s="15"/>
      <c r="Q40" s="15"/>
    </row>
    <row r="41" spans="1:17" ht="15.6" x14ac:dyDescent="0.25">
      <c r="A41" s="14" t="s">
        <v>100</v>
      </c>
      <c r="B41" s="14"/>
      <c r="C41" s="41" t="s">
        <v>425</v>
      </c>
      <c r="D41" s="41"/>
      <c r="E41" s="41"/>
      <c r="F41" s="41"/>
      <c r="G41" s="41"/>
      <c r="H41" s="41"/>
      <c r="I41" s="41"/>
      <c r="J41" s="41"/>
      <c r="K41" s="14"/>
      <c r="L41" s="14"/>
      <c r="M41" s="14"/>
      <c r="N41" s="15"/>
      <c r="O41" s="15"/>
      <c r="P41" s="15"/>
      <c r="Q41" s="15"/>
    </row>
    <row r="42" spans="1:17" ht="10.5" customHeight="1" x14ac:dyDescent="0.25">
      <c r="A42" s="14" t="s">
        <v>357</v>
      </c>
      <c r="B42" s="14"/>
      <c r="C42" s="41" t="s">
        <v>357</v>
      </c>
      <c r="D42" s="41"/>
      <c r="E42" s="41"/>
      <c r="F42" s="41"/>
      <c r="G42" s="41"/>
      <c r="H42" s="41"/>
      <c r="I42" s="41"/>
      <c r="J42" s="41"/>
      <c r="K42" s="14"/>
      <c r="L42" s="14"/>
      <c r="M42" s="14"/>
      <c r="N42" s="15"/>
      <c r="O42" s="15"/>
      <c r="P42" s="15"/>
      <c r="Q42" s="15"/>
    </row>
    <row r="43" spans="1:17" ht="15.6" x14ac:dyDescent="0.25">
      <c r="A43" s="14" t="s">
        <v>369</v>
      </c>
      <c r="B43" s="14"/>
      <c r="C43" s="41">
        <v>2</v>
      </c>
      <c r="D43" s="41"/>
      <c r="E43" s="41"/>
      <c r="F43" s="41"/>
      <c r="G43" s="41"/>
      <c r="H43" s="41"/>
      <c r="I43" s="41"/>
      <c r="J43" s="41"/>
      <c r="K43" s="14"/>
      <c r="L43" s="14"/>
      <c r="M43" s="14"/>
      <c r="N43" s="15"/>
      <c r="O43" s="15"/>
      <c r="P43" s="15"/>
      <c r="Q43" s="15"/>
    </row>
    <row r="44" spans="1:17" ht="10.5" customHeight="1" x14ac:dyDescent="0.25">
      <c r="A44" s="14" t="s">
        <v>357</v>
      </c>
      <c r="B44" s="14"/>
      <c r="C44" s="41" t="s">
        <v>397</v>
      </c>
      <c r="D44" s="41"/>
      <c r="E44" s="41"/>
      <c r="F44" s="41"/>
      <c r="G44" s="41"/>
      <c r="H44" s="41"/>
      <c r="I44" s="41"/>
      <c r="J44" s="41"/>
      <c r="K44" s="14"/>
      <c r="L44" s="14"/>
      <c r="M44" s="14"/>
      <c r="N44" s="15"/>
      <c r="O44" s="15"/>
      <c r="P44" s="15"/>
      <c r="Q44" s="15"/>
    </row>
    <row r="45" spans="1:17" ht="15.6" x14ac:dyDescent="0.25">
      <c r="A45" s="14" t="s">
        <v>386</v>
      </c>
      <c r="B45" s="14"/>
      <c r="C45" s="41" t="s">
        <v>426</v>
      </c>
      <c r="D45" s="41"/>
      <c r="E45" s="41"/>
      <c r="F45" s="41"/>
      <c r="G45" s="41"/>
      <c r="H45" s="41"/>
      <c r="I45" s="41"/>
      <c r="J45" s="41"/>
      <c r="K45" s="14"/>
      <c r="L45" s="14"/>
      <c r="M45" s="14"/>
      <c r="N45" s="15"/>
      <c r="O45" s="15"/>
      <c r="P45" s="15"/>
      <c r="Q45" s="15"/>
    </row>
    <row r="46" spans="1:17" ht="15.75" customHeight="1" x14ac:dyDescent="0.3">
      <c r="A46" s="14" t="s">
        <v>387</v>
      </c>
      <c r="B46" s="14"/>
      <c r="C46" s="41" t="s">
        <v>407</v>
      </c>
      <c r="D46" s="41"/>
      <c r="E46" s="41"/>
      <c r="F46" s="41"/>
      <c r="G46" s="41"/>
      <c r="H46" s="41"/>
      <c r="I46" s="41"/>
      <c r="J46" s="41"/>
      <c r="K46" s="14"/>
      <c r="L46" s="37"/>
      <c r="M46" s="14"/>
      <c r="N46" s="15"/>
      <c r="O46" s="15"/>
      <c r="P46" s="15"/>
      <c r="Q46" s="15"/>
    </row>
    <row r="47" spans="1:17" ht="10.5" customHeight="1" x14ac:dyDescent="0.25">
      <c r="A47" s="14" t="s">
        <v>357</v>
      </c>
      <c r="B47" s="14"/>
      <c r="C47" s="41"/>
      <c r="D47" s="41"/>
      <c r="E47" s="41"/>
      <c r="F47" s="41"/>
      <c r="G47" s="41"/>
      <c r="H47" s="41"/>
      <c r="I47" s="41"/>
      <c r="J47" s="41"/>
      <c r="K47" s="14"/>
      <c r="L47" s="14"/>
      <c r="M47" s="14"/>
      <c r="N47" s="15"/>
      <c r="O47" s="15"/>
      <c r="P47" s="15"/>
      <c r="Q47" s="15"/>
    </row>
    <row r="48" spans="1:17" ht="15.75" customHeight="1" x14ac:dyDescent="0.25">
      <c r="A48" s="14" t="s">
        <v>386</v>
      </c>
      <c r="B48" s="14"/>
      <c r="C48" s="41" t="s">
        <v>427</v>
      </c>
      <c r="D48" s="41"/>
      <c r="E48" s="41"/>
      <c r="F48" s="41"/>
      <c r="G48" s="41"/>
      <c r="H48" s="41"/>
      <c r="I48" s="41"/>
      <c r="J48" s="41"/>
      <c r="K48" s="14"/>
      <c r="L48" s="14"/>
      <c r="M48" s="14"/>
      <c r="N48" s="15"/>
      <c r="O48" s="15"/>
      <c r="P48" s="15"/>
      <c r="Q48" s="15"/>
    </row>
    <row r="49" spans="1:17" ht="15.75" customHeight="1" x14ac:dyDescent="0.25">
      <c r="A49" s="14" t="s">
        <v>387</v>
      </c>
      <c r="B49" s="14"/>
      <c r="C49" s="41" t="s">
        <v>409</v>
      </c>
      <c r="D49" s="41"/>
      <c r="E49" s="41"/>
      <c r="F49" s="41"/>
      <c r="G49" s="41"/>
      <c r="H49" s="41"/>
      <c r="I49" s="41"/>
      <c r="J49" s="41"/>
      <c r="K49" s="14"/>
      <c r="L49" s="14"/>
      <c r="M49" s="14"/>
      <c r="N49" s="15"/>
      <c r="O49" s="15"/>
      <c r="P49" s="15"/>
      <c r="Q49" s="15"/>
    </row>
    <row r="50" spans="1:17" ht="10.5" customHeight="1" x14ac:dyDescent="0.25">
      <c r="A50" s="14"/>
      <c r="B50" s="14"/>
      <c r="C50" s="33"/>
      <c r="D50" s="33"/>
      <c r="E50" s="33"/>
      <c r="F50" s="33"/>
      <c r="G50" s="33"/>
      <c r="H50" s="33"/>
      <c r="I50" s="33"/>
      <c r="J50" s="33"/>
      <c r="K50" s="14"/>
      <c r="L50" s="14"/>
      <c r="M50" s="14"/>
      <c r="N50" s="15"/>
      <c r="O50" s="15"/>
      <c r="P50" s="15"/>
      <c r="Q50" s="15"/>
    </row>
    <row r="51" spans="1:17" ht="15.75" customHeight="1" x14ac:dyDescent="0.25">
      <c r="A51" s="14" t="s">
        <v>386</v>
      </c>
      <c r="B51" s="14"/>
      <c r="C51" s="41" t="s">
        <v>428</v>
      </c>
      <c r="D51" s="41"/>
      <c r="E51" s="41"/>
      <c r="F51" s="41"/>
      <c r="G51" s="41"/>
      <c r="H51" s="41"/>
      <c r="I51" s="41"/>
      <c r="J51" s="41"/>
      <c r="K51" s="14"/>
      <c r="L51" s="14"/>
      <c r="M51" s="14"/>
      <c r="N51" s="15"/>
      <c r="O51" s="15"/>
      <c r="P51" s="15"/>
      <c r="Q51" s="15"/>
    </row>
    <row r="52" spans="1:17" ht="15.75" customHeight="1" x14ac:dyDescent="0.25">
      <c r="A52" s="14" t="s">
        <v>387</v>
      </c>
      <c r="B52" s="14"/>
      <c r="C52" s="41" t="s">
        <v>408</v>
      </c>
      <c r="D52" s="41"/>
      <c r="E52" s="41"/>
      <c r="F52" s="41"/>
      <c r="G52" s="41"/>
      <c r="H52" s="41"/>
      <c r="I52" s="41"/>
      <c r="J52" s="41"/>
      <c r="K52" s="14"/>
      <c r="L52" s="14"/>
      <c r="M52" s="14"/>
      <c r="N52" s="15"/>
      <c r="O52" s="15"/>
      <c r="P52" s="15"/>
      <c r="Q52" s="15"/>
    </row>
    <row r="53" spans="1:17" ht="10.5" customHeight="1" x14ac:dyDescent="0.25">
      <c r="A53" s="14"/>
      <c r="B53" s="14"/>
      <c r="C53" s="33"/>
      <c r="D53" s="33"/>
      <c r="E53" s="33"/>
      <c r="F53" s="33"/>
      <c r="G53" s="33"/>
      <c r="H53" s="33"/>
      <c r="I53" s="33"/>
      <c r="J53" s="33"/>
      <c r="K53" s="14"/>
      <c r="L53" s="14"/>
      <c r="M53" s="14"/>
      <c r="N53" s="15"/>
      <c r="O53" s="15"/>
      <c r="P53" s="15"/>
      <c r="Q53" s="15"/>
    </row>
    <row r="54" spans="1:17" ht="15.75" customHeight="1" x14ac:dyDescent="0.25">
      <c r="A54" s="14" t="s">
        <v>386</v>
      </c>
      <c r="B54" s="14"/>
      <c r="C54" s="41" t="s">
        <v>429</v>
      </c>
      <c r="D54" s="41"/>
      <c r="E54" s="41"/>
      <c r="F54" s="41"/>
      <c r="G54" s="41"/>
      <c r="H54" s="41"/>
      <c r="I54" s="41"/>
      <c r="J54" s="41"/>
      <c r="K54" s="14"/>
      <c r="L54" s="14"/>
      <c r="M54" s="14"/>
      <c r="N54" s="15"/>
      <c r="O54" s="15"/>
      <c r="P54" s="15"/>
      <c r="Q54" s="15"/>
    </row>
    <row r="55" spans="1:17" ht="15.75" customHeight="1" x14ac:dyDescent="0.25">
      <c r="A55" s="14" t="s">
        <v>387</v>
      </c>
      <c r="B55" s="14"/>
      <c r="C55" s="41" t="s">
        <v>410</v>
      </c>
      <c r="D55" s="41"/>
      <c r="E55" s="41"/>
      <c r="F55" s="41"/>
      <c r="G55" s="41"/>
      <c r="H55" s="41"/>
      <c r="I55" s="41"/>
      <c r="J55" s="41"/>
      <c r="K55" s="14"/>
      <c r="L55" s="14"/>
      <c r="M55" s="14"/>
      <c r="N55" s="15"/>
      <c r="O55" s="15"/>
      <c r="P55" s="15"/>
      <c r="Q55" s="15"/>
    </row>
    <row r="56" spans="1:17" ht="10.5" customHeight="1" x14ac:dyDescent="0.25">
      <c r="A56" s="14"/>
      <c r="B56" s="14"/>
      <c r="C56" s="33"/>
      <c r="D56" s="33"/>
      <c r="E56" s="33"/>
      <c r="F56" s="33"/>
      <c r="G56" s="33"/>
      <c r="H56" s="33"/>
      <c r="I56" s="33"/>
      <c r="J56" s="33"/>
      <c r="K56" s="14"/>
      <c r="L56" s="14"/>
      <c r="M56" s="14"/>
      <c r="N56" s="15"/>
      <c r="O56" s="15"/>
      <c r="P56" s="15"/>
      <c r="Q56" s="15"/>
    </row>
    <row r="57" spans="1:17" ht="15.75" customHeight="1" x14ac:dyDescent="0.25">
      <c r="A57" s="14" t="s">
        <v>102</v>
      </c>
      <c r="B57" s="14"/>
      <c r="C57" s="41" t="s">
        <v>444</v>
      </c>
      <c r="D57" s="41"/>
      <c r="E57" s="41"/>
      <c r="F57" s="41"/>
      <c r="G57" s="41"/>
      <c r="H57" s="41"/>
      <c r="I57" s="41"/>
      <c r="J57" s="41"/>
      <c r="K57" s="11"/>
      <c r="L57" s="11"/>
      <c r="M57" s="11"/>
    </row>
    <row r="58" spans="1:17" ht="15.75" customHeight="1" x14ac:dyDescent="0.25">
      <c r="A58" s="14" t="s">
        <v>357</v>
      </c>
      <c r="B58" s="14"/>
      <c r="C58" s="41" t="s">
        <v>445</v>
      </c>
      <c r="D58" s="41"/>
      <c r="E58" s="41"/>
      <c r="F58" s="41"/>
      <c r="G58" s="41"/>
      <c r="H58" s="41"/>
      <c r="I58" s="41"/>
      <c r="J58" s="41"/>
      <c r="K58" s="11"/>
      <c r="L58" s="11"/>
      <c r="M58" s="11"/>
    </row>
    <row r="59" spans="1:17" ht="10.5" customHeight="1" x14ac:dyDescent="0.25">
      <c r="A59" s="14"/>
      <c r="B59" s="14"/>
      <c r="C59" s="33"/>
      <c r="D59" s="33"/>
      <c r="E59" s="33"/>
      <c r="F59" s="33"/>
      <c r="G59" s="33"/>
      <c r="H59" s="33"/>
      <c r="I59" s="33"/>
      <c r="J59" s="33"/>
      <c r="K59" s="11"/>
      <c r="L59" s="11"/>
      <c r="M59" s="11"/>
    </row>
    <row r="60" spans="1:17" ht="15.6" x14ac:dyDescent="0.25">
      <c r="A60" s="14" t="s">
        <v>103</v>
      </c>
      <c r="B60" s="14"/>
      <c r="C60" s="41" t="s">
        <v>405</v>
      </c>
      <c r="D60" s="41"/>
      <c r="E60" s="41"/>
      <c r="F60" s="41"/>
      <c r="G60" s="41"/>
      <c r="H60" s="41"/>
      <c r="I60" s="41"/>
      <c r="J60" s="41"/>
      <c r="K60" s="11"/>
      <c r="L60" s="35"/>
      <c r="M60" s="35"/>
      <c r="N60" s="36"/>
      <c r="O60" s="36"/>
    </row>
    <row r="61" spans="1:17" ht="15.75" customHeight="1" x14ac:dyDescent="0.25">
      <c r="A61" s="14" t="s">
        <v>357</v>
      </c>
      <c r="B61" s="14"/>
      <c r="C61" s="41" t="s">
        <v>400</v>
      </c>
      <c r="D61" s="41"/>
      <c r="E61" s="41"/>
      <c r="F61" s="41"/>
      <c r="G61" s="41"/>
      <c r="H61" s="41"/>
      <c r="I61" s="41"/>
      <c r="J61" s="41"/>
      <c r="K61" s="11"/>
      <c r="L61" s="11"/>
      <c r="M61" s="11"/>
    </row>
    <row r="62" spans="1:17" ht="10.5" customHeight="1" x14ac:dyDescent="0.25">
      <c r="A62" s="14"/>
      <c r="B62" s="14"/>
      <c r="C62" s="33"/>
      <c r="D62" s="33"/>
      <c r="E62" s="33"/>
      <c r="F62" s="33"/>
      <c r="G62" s="33"/>
      <c r="H62" s="33"/>
      <c r="I62" s="33"/>
      <c r="J62" s="33"/>
      <c r="K62" s="11"/>
      <c r="L62" s="11"/>
      <c r="M62" s="11"/>
    </row>
    <row r="63" spans="1:17" ht="15.6" x14ac:dyDescent="0.25">
      <c r="A63" s="14" t="s">
        <v>104</v>
      </c>
      <c r="B63" s="14"/>
      <c r="C63" s="41" t="s">
        <v>442</v>
      </c>
      <c r="D63" s="41"/>
      <c r="E63" s="41"/>
      <c r="F63" s="41"/>
      <c r="G63" s="41"/>
      <c r="H63" s="41"/>
      <c r="I63" s="41"/>
      <c r="J63" s="41"/>
      <c r="K63" s="11"/>
      <c r="L63" s="11"/>
      <c r="M63" s="11"/>
    </row>
    <row r="64" spans="1:17" ht="10.5" customHeight="1" x14ac:dyDescent="0.25">
      <c r="A64" s="14" t="s">
        <v>357</v>
      </c>
      <c r="B64" s="14"/>
      <c r="C64" s="41" t="s">
        <v>357</v>
      </c>
      <c r="D64" s="41"/>
      <c r="E64" s="41"/>
      <c r="F64" s="41"/>
      <c r="G64" s="41"/>
      <c r="H64" s="41"/>
      <c r="I64" s="41"/>
      <c r="J64" s="41"/>
      <c r="K64" s="11"/>
      <c r="L64" s="11"/>
      <c r="M64" s="11"/>
    </row>
    <row r="65" spans="1:17" ht="15.6" x14ac:dyDescent="0.25">
      <c r="A65" s="14" t="s">
        <v>108</v>
      </c>
      <c r="B65" s="14"/>
      <c r="C65" s="41" t="s">
        <v>437</v>
      </c>
      <c r="D65" s="41"/>
      <c r="E65" s="41"/>
      <c r="F65" s="41"/>
      <c r="G65" s="41"/>
      <c r="H65" s="41"/>
      <c r="I65" s="41"/>
      <c r="J65" s="41"/>
      <c r="K65" s="11"/>
      <c r="L65" s="11"/>
      <c r="M65" s="11"/>
    </row>
    <row r="66" spans="1:17" ht="10.5" customHeight="1" x14ac:dyDescent="0.25">
      <c r="A66" s="14" t="s">
        <v>357</v>
      </c>
      <c r="B66" s="14"/>
      <c r="C66" s="41" t="s">
        <v>357</v>
      </c>
      <c r="D66" s="41"/>
      <c r="E66" s="41"/>
      <c r="F66" s="41"/>
      <c r="G66" s="41"/>
      <c r="H66" s="41"/>
      <c r="I66" s="41"/>
      <c r="J66" s="41"/>
      <c r="K66" s="11"/>
      <c r="L66" s="11"/>
      <c r="M66" s="11"/>
    </row>
    <row r="67" spans="1:17" ht="15.6" x14ac:dyDescent="0.25">
      <c r="A67" s="14" t="s">
        <v>105</v>
      </c>
      <c r="B67" s="14"/>
      <c r="C67" s="41" t="s">
        <v>431</v>
      </c>
      <c r="D67" s="41"/>
      <c r="E67" s="41"/>
      <c r="F67" s="41"/>
      <c r="G67" s="41"/>
      <c r="H67" s="41"/>
      <c r="I67" s="41"/>
      <c r="J67" s="41"/>
    </row>
    <row r="68" spans="1:17" ht="15.6" x14ac:dyDescent="0.25">
      <c r="A68" s="14" t="s">
        <v>397</v>
      </c>
      <c r="B68" s="14"/>
      <c r="C68" s="41" t="s">
        <v>432</v>
      </c>
      <c r="D68" s="41"/>
      <c r="E68" s="41"/>
      <c r="F68" s="41"/>
      <c r="G68" s="41"/>
      <c r="H68" s="41"/>
      <c r="I68" s="41"/>
      <c r="J68" s="41"/>
    </row>
    <row r="69" spans="1:17" ht="10.5" customHeight="1" x14ac:dyDescent="0.25">
      <c r="A69" s="14"/>
      <c r="B69" s="14"/>
      <c r="C69" s="33"/>
      <c r="D69" s="33"/>
      <c r="E69" s="33"/>
      <c r="F69" s="33"/>
      <c r="G69" s="33"/>
      <c r="H69" s="33"/>
      <c r="I69" s="33"/>
      <c r="J69" s="33"/>
    </row>
    <row r="70" spans="1:17" ht="15.6" x14ac:dyDescent="0.25">
      <c r="A70" s="14" t="s">
        <v>398</v>
      </c>
      <c r="B70" s="14"/>
      <c r="C70" s="41" t="s">
        <v>390</v>
      </c>
      <c r="D70" s="41"/>
      <c r="E70" s="41"/>
      <c r="F70" s="41"/>
      <c r="G70" s="41"/>
      <c r="H70" s="41"/>
      <c r="I70" s="41"/>
      <c r="J70" s="41"/>
    </row>
    <row r="71" spans="1:17" ht="15.6" x14ac:dyDescent="0.25">
      <c r="A71" s="14" t="s">
        <v>399</v>
      </c>
      <c r="B71" s="14"/>
      <c r="C71" s="41" t="s">
        <v>391</v>
      </c>
      <c r="D71" s="41"/>
      <c r="E71" s="41"/>
      <c r="F71" s="41"/>
      <c r="G71" s="41"/>
      <c r="H71" s="41"/>
      <c r="I71" s="41"/>
      <c r="J71" s="41"/>
    </row>
    <row r="72" spans="1:17" ht="15.75" customHeight="1" x14ac:dyDescent="0.25">
      <c r="A72" s="14" t="s">
        <v>399</v>
      </c>
      <c r="B72" s="14"/>
      <c r="C72" s="41" t="s">
        <v>392</v>
      </c>
      <c r="D72" s="41"/>
      <c r="E72" s="41"/>
      <c r="F72" s="41"/>
      <c r="G72" s="41"/>
      <c r="H72" s="41"/>
      <c r="I72" s="41"/>
      <c r="J72" s="41"/>
    </row>
    <row r="73" spans="1:17" ht="12.75" customHeight="1" x14ac:dyDescent="0.25">
      <c r="A73" s="14" t="s">
        <v>399</v>
      </c>
      <c r="B73" s="14"/>
      <c r="C73" s="41" t="s">
        <v>393</v>
      </c>
      <c r="D73" s="41"/>
      <c r="E73" s="41"/>
      <c r="F73" s="41"/>
      <c r="G73" s="41"/>
      <c r="H73" s="41"/>
      <c r="I73" s="41"/>
      <c r="J73" s="41"/>
      <c r="K73" s="11"/>
      <c r="L73" s="11"/>
      <c r="M73" s="11"/>
      <c r="N73" s="11"/>
      <c r="O73" s="11"/>
      <c r="P73" s="11"/>
      <c r="Q73" s="11"/>
    </row>
    <row r="74" spans="1:17" ht="12.75" customHeight="1" x14ac:dyDescent="0.25">
      <c r="A74" s="14"/>
      <c r="B74" s="14"/>
      <c r="C74" s="33"/>
      <c r="D74" s="33"/>
      <c r="E74" s="33"/>
      <c r="F74" s="33"/>
      <c r="G74" s="33"/>
      <c r="H74" s="33"/>
      <c r="I74" s="33"/>
      <c r="J74" s="33"/>
      <c r="K74" s="11"/>
      <c r="L74" s="11"/>
      <c r="M74" s="11"/>
      <c r="N74" s="11"/>
      <c r="O74" s="11"/>
      <c r="P74" s="11"/>
      <c r="Q74" s="11"/>
    </row>
    <row r="75" spans="1:17" ht="15.6" x14ac:dyDescent="0.25">
      <c r="A75" s="14" t="s">
        <v>357</v>
      </c>
      <c r="B75" s="14"/>
      <c r="C75" s="41" t="s">
        <v>394</v>
      </c>
      <c r="D75" s="41"/>
      <c r="E75" s="41"/>
      <c r="F75" s="41"/>
      <c r="G75" s="41"/>
      <c r="H75" s="41"/>
      <c r="I75" s="41"/>
      <c r="J75" s="41"/>
      <c r="K75" s="11"/>
      <c r="L75" s="11"/>
      <c r="M75" s="11"/>
      <c r="N75" s="11"/>
      <c r="O75" s="11"/>
      <c r="P75" s="11"/>
      <c r="Q75" s="11"/>
    </row>
    <row r="76" spans="1:17" ht="15.6" x14ac:dyDescent="0.25">
      <c r="A76" s="14" t="s">
        <v>357</v>
      </c>
      <c r="B76" s="14"/>
      <c r="C76" s="41" t="s">
        <v>395</v>
      </c>
      <c r="D76" s="41"/>
      <c r="E76" s="41"/>
      <c r="F76" s="41"/>
      <c r="G76" s="41"/>
      <c r="H76" s="41"/>
      <c r="I76" s="41"/>
      <c r="J76" s="41"/>
      <c r="K76" s="11"/>
      <c r="L76" s="11"/>
      <c r="M76" s="11"/>
      <c r="N76" s="11"/>
      <c r="O76" s="11"/>
      <c r="P76" s="11"/>
      <c r="Q76" s="11"/>
    </row>
    <row r="77" spans="1:17" ht="10.5" customHeight="1" x14ac:dyDescent="0.25">
      <c r="A77" s="14" t="s">
        <v>357</v>
      </c>
      <c r="B77" s="14"/>
      <c r="C77" s="41" t="s">
        <v>357</v>
      </c>
      <c r="D77" s="41"/>
      <c r="E77" s="41"/>
      <c r="F77" s="41"/>
      <c r="G77" s="41"/>
      <c r="H77" s="41"/>
      <c r="I77" s="41"/>
      <c r="J77" s="41"/>
      <c r="K77" s="11"/>
      <c r="L77" s="11"/>
      <c r="M77" s="11"/>
      <c r="N77" s="11"/>
      <c r="O77" s="11"/>
      <c r="P77" s="11"/>
      <c r="Q77" s="11"/>
    </row>
    <row r="78" spans="1:17" ht="15.6" x14ac:dyDescent="0.25">
      <c r="A78" s="14" t="s">
        <v>106</v>
      </c>
      <c r="B78" s="14"/>
      <c r="C78" s="41" t="s">
        <v>388</v>
      </c>
      <c r="D78" s="41"/>
      <c r="E78" s="41"/>
      <c r="F78" s="41"/>
      <c r="G78" s="41"/>
      <c r="H78" s="41"/>
      <c r="I78" s="41"/>
      <c r="J78" s="41"/>
      <c r="K78" s="11"/>
      <c r="L78" s="11"/>
      <c r="M78" s="11"/>
      <c r="N78" s="11"/>
      <c r="O78" s="11"/>
      <c r="P78" s="11"/>
      <c r="Q78" s="11"/>
    </row>
    <row r="79" spans="1:17" ht="15.6" x14ac:dyDescent="0.25">
      <c r="A79" s="14" t="s">
        <v>357</v>
      </c>
      <c r="B79" s="14"/>
      <c r="C79" s="41" t="s">
        <v>389</v>
      </c>
      <c r="D79" s="41"/>
      <c r="E79" s="41"/>
      <c r="F79" s="41"/>
      <c r="G79" s="41"/>
      <c r="H79" s="41"/>
      <c r="I79" s="41"/>
      <c r="J79" s="41"/>
      <c r="K79" s="11"/>
      <c r="L79" s="11"/>
      <c r="M79" s="11"/>
      <c r="N79" s="11"/>
      <c r="O79" s="11"/>
      <c r="P79" s="11"/>
      <c r="Q79" s="11"/>
    </row>
    <row r="80" spans="1:17" ht="10.5" customHeight="1" x14ac:dyDescent="0.25">
      <c r="A80" s="14" t="s">
        <v>357</v>
      </c>
      <c r="B80" s="14"/>
      <c r="C80" s="41" t="s">
        <v>357</v>
      </c>
      <c r="D80" s="41"/>
      <c r="E80" s="41"/>
      <c r="F80" s="41"/>
      <c r="G80" s="41"/>
      <c r="H80" s="41"/>
      <c r="I80" s="41"/>
      <c r="J80" s="41"/>
      <c r="K80" s="11"/>
      <c r="L80" s="11"/>
      <c r="M80" s="11"/>
      <c r="N80" s="11"/>
      <c r="O80" s="11"/>
      <c r="P80" s="11"/>
      <c r="Q80" s="11"/>
    </row>
    <row r="81" spans="1:17" ht="15.6" x14ac:dyDescent="0.25">
      <c r="A81" s="14" t="s">
        <v>396</v>
      </c>
      <c r="B81" s="14"/>
      <c r="C81" s="41" t="s">
        <v>433</v>
      </c>
      <c r="D81" s="41"/>
      <c r="E81" s="41"/>
      <c r="F81" s="41"/>
      <c r="G81" s="41"/>
      <c r="H81" s="41"/>
      <c r="I81" s="41"/>
      <c r="J81" s="41"/>
      <c r="K81" s="11"/>
      <c r="L81" s="35"/>
      <c r="M81" s="35"/>
      <c r="N81" s="35"/>
      <c r="O81" s="11"/>
      <c r="P81" s="11"/>
      <c r="Q81" s="11"/>
    </row>
    <row r="82" spans="1:17" ht="24.75" customHeight="1" x14ac:dyDescent="0.25">
      <c r="A82" s="14" t="s">
        <v>357</v>
      </c>
      <c r="B82" s="14"/>
      <c r="C82" s="16"/>
      <c r="D82" s="16"/>
      <c r="E82" s="16"/>
      <c r="F82" s="16"/>
      <c r="G82" s="16"/>
      <c r="H82" s="16"/>
      <c r="I82" s="16"/>
      <c r="J82" s="16"/>
      <c r="K82" s="11"/>
      <c r="L82" s="11"/>
      <c r="M82" s="11"/>
    </row>
    <row r="83" spans="1:17" ht="15.6" x14ac:dyDescent="0.25">
      <c r="A83" s="42" t="s">
        <v>443</v>
      </c>
      <c r="B83" s="42"/>
      <c r="C83" s="42"/>
      <c r="D83" s="42"/>
      <c r="E83" s="42"/>
      <c r="F83" s="42"/>
      <c r="G83" s="42"/>
      <c r="H83" s="42"/>
      <c r="I83" s="42"/>
      <c r="J83" s="42"/>
    </row>
    <row r="84" spans="1:17" ht="15.6" x14ac:dyDescent="0.25">
      <c r="A84" s="14" t="s">
        <v>357</v>
      </c>
      <c r="B84" s="14"/>
      <c r="C84" s="41" t="s">
        <v>357</v>
      </c>
      <c r="D84" s="41"/>
      <c r="E84" s="41"/>
      <c r="F84" s="41"/>
      <c r="G84" s="41"/>
      <c r="H84" s="41"/>
      <c r="I84" s="41"/>
      <c r="J84" s="41"/>
    </row>
    <row r="85" spans="1:17" ht="15.6" x14ac:dyDescent="0.25">
      <c r="A85" s="42" t="s">
        <v>223</v>
      </c>
      <c r="B85" s="42"/>
      <c r="C85" s="42"/>
      <c r="D85" s="42"/>
      <c r="E85" s="42"/>
      <c r="F85" s="42"/>
      <c r="G85" s="42"/>
      <c r="H85" s="42"/>
      <c r="I85" s="42"/>
      <c r="J85" s="42"/>
    </row>
    <row r="86" spans="1:17" ht="15.6" x14ac:dyDescent="0.25">
      <c r="A86" s="14"/>
      <c r="B86" s="14"/>
      <c r="C86" s="33"/>
      <c r="D86" s="33"/>
      <c r="E86" s="33"/>
      <c r="F86" s="33"/>
      <c r="G86" s="33"/>
      <c r="H86" s="33"/>
      <c r="I86" s="33"/>
      <c r="J86" s="33"/>
    </row>
    <row r="87" spans="1:17" ht="15.6" x14ac:dyDescent="0.25">
      <c r="A87" s="14"/>
      <c r="B87" s="14"/>
      <c r="C87" s="33"/>
      <c r="D87" s="33"/>
      <c r="E87" s="33"/>
      <c r="F87" s="33"/>
      <c r="G87" s="33"/>
      <c r="H87" s="33"/>
      <c r="I87" s="33"/>
      <c r="J87" s="33"/>
    </row>
    <row r="88" spans="1:17" ht="15.6" x14ac:dyDescent="0.25">
      <c r="A88" s="14"/>
      <c r="B88" s="14"/>
      <c r="C88" s="33"/>
      <c r="D88" s="33"/>
      <c r="E88" s="33"/>
      <c r="F88" s="33"/>
      <c r="G88" s="33"/>
      <c r="H88" s="33"/>
      <c r="I88" s="33"/>
      <c r="J88" s="33"/>
    </row>
    <row r="89" spans="1:17" ht="15.6" x14ac:dyDescent="0.25">
      <c r="A89" s="14"/>
      <c r="B89" s="14"/>
      <c r="C89" s="33"/>
      <c r="D89" s="33"/>
      <c r="E89" s="33"/>
      <c r="F89" s="33"/>
      <c r="G89" s="33"/>
      <c r="H89" s="33"/>
      <c r="I89" s="33"/>
      <c r="J89" s="33"/>
    </row>
    <row r="90" spans="1:17" ht="15.6" x14ac:dyDescent="0.25">
      <c r="A90" s="14"/>
      <c r="B90" s="14"/>
      <c r="C90" s="33"/>
      <c r="D90" s="33"/>
      <c r="E90" s="33"/>
      <c r="F90" s="33"/>
      <c r="G90" s="33"/>
      <c r="H90" s="33"/>
      <c r="I90" s="33"/>
      <c r="J90" s="33"/>
    </row>
    <row r="91" spans="1:17" ht="15.6" x14ac:dyDescent="0.25">
      <c r="A91" s="14"/>
      <c r="B91" s="14"/>
      <c r="C91" s="33"/>
      <c r="D91" s="33"/>
      <c r="E91" s="33"/>
      <c r="F91" s="33"/>
      <c r="G91" s="33"/>
      <c r="H91" s="33"/>
      <c r="I91" s="33"/>
      <c r="J91" s="33"/>
    </row>
    <row r="92" spans="1:17" ht="15.6" x14ac:dyDescent="0.25">
      <c r="A92" s="14"/>
      <c r="B92" s="14"/>
      <c r="C92" s="33"/>
      <c r="D92" s="33"/>
      <c r="E92" s="33"/>
      <c r="F92" s="33"/>
      <c r="G92" s="33"/>
      <c r="H92" s="33"/>
      <c r="I92" s="33"/>
      <c r="J92" s="33"/>
    </row>
    <row r="93" spans="1:17" ht="15.6" x14ac:dyDescent="0.25">
      <c r="A93" s="14" t="s">
        <v>357</v>
      </c>
      <c r="B93" s="16" t="s">
        <v>434</v>
      </c>
      <c r="C93" s="16"/>
      <c r="D93" s="16"/>
      <c r="E93" s="16"/>
      <c r="F93" s="16"/>
      <c r="G93" s="16"/>
      <c r="H93" s="16"/>
      <c r="I93" s="16"/>
      <c r="J93" s="16"/>
    </row>
    <row r="94" spans="1:17" ht="15.6" x14ac:dyDescent="0.25">
      <c r="A94" s="14" t="s">
        <v>357</v>
      </c>
      <c r="B94" s="16" t="s">
        <v>435</v>
      </c>
      <c r="C94" s="16"/>
      <c r="D94" s="16"/>
      <c r="E94" s="16"/>
      <c r="F94" s="16"/>
      <c r="G94" s="16"/>
      <c r="H94" s="16"/>
      <c r="I94" s="16"/>
      <c r="J94" s="16"/>
    </row>
    <row r="95" spans="1:17" ht="15.6" x14ac:dyDescent="0.25">
      <c r="A95" s="14" t="s">
        <v>357</v>
      </c>
      <c r="B95" s="14"/>
      <c r="C95" s="41" t="s">
        <v>357</v>
      </c>
      <c r="D95" s="41"/>
      <c r="E95" s="41"/>
      <c r="F95" s="41"/>
      <c r="G95" s="41"/>
      <c r="H95" s="41"/>
      <c r="I95" s="41"/>
      <c r="J95" s="41"/>
    </row>
    <row r="96" spans="1:17" x14ac:dyDescent="0.25">
      <c r="A96" s="43" t="s">
        <v>436</v>
      </c>
      <c r="B96" s="43"/>
      <c r="C96" s="43"/>
      <c r="D96" s="43"/>
      <c r="E96" s="43"/>
      <c r="F96" s="43"/>
      <c r="G96" s="43"/>
      <c r="H96" s="43"/>
      <c r="I96" s="43"/>
      <c r="J96" s="43"/>
    </row>
    <row r="97" spans="1:10" ht="15.6" x14ac:dyDescent="0.25">
      <c r="A97" s="14" t="s">
        <v>357</v>
      </c>
      <c r="B97" s="14"/>
      <c r="C97" s="41" t="s">
        <v>357</v>
      </c>
      <c r="D97" s="41"/>
      <c r="E97" s="41"/>
      <c r="F97" s="41"/>
      <c r="G97" s="41"/>
      <c r="H97" s="41"/>
      <c r="I97" s="41"/>
      <c r="J97" s="41"/>
    </row>
    <row r="98" spans="1:10" ht="15.6" x14ac:dyDescent="0.25">
      <c r="A98" s="14" t="s">
        <v>357</v>
      </c>
      <c r="B98" s="14"/>
      <c r="C98" s="41" t="s">
        <v>357</v>
      </c>
      <c r="D98" s="41"/>
      <c r="E98" s="41"/>
      <c r="F98" s="41"/>
      <c r="G98" s="41"/>
      <c r="H98" s="41"/>
      <c r="I98" s="41"/>
      <c r="J98" s="41"/>
    </row>
    <row r="99" spans="1:10" ht="15.6" x14ac:dyDescent="0.25">
      <c r="A99" s="14" t="s">
        <v>357</v>
      </c>
      <c r="B99" s="14"/>
      <c r="C99" s="41" t="s">
        <v>357</v>
      </c>
      <c r="D99" s="41"/>
      <c r="E99" s="41"/>
      <c r="F99" s="41"/>
      <c r="G99" s="41"/>
      <c r="H99" s="41"/>
      <c r="I99" s="41"/>
      <c r="J99" s="41"/>
    </row>
    <row r="100" spans="1:10" ht="15.6" x14ac:dyDescent="0.25">
      <c r="A100" s="14" t="s">
        <v>357</v>
      </c>
      <c r="B100" s="14"/>
      <c r="C100" s="41" t="s">
        <v>357</v>
      </c>
      <c r="D100" s="41"/>
      <c r="E100" s="41"/>
      <c r="F100" s="41"/>
      <c r="G100" s="41"/>
      <c r="H100" s="41"/>
      <c r="I100" s="41"/>
      <c r="J100" s="41"/>
    </row>
    <row r="101" spans="1:10" ht="15.6" x14ac:dyDescent="0.25">
      <c r="A101" s="14" t="s">
        <v>357</v>
      </c>
      <c r="B101" s="14"/>
      <c r="C101" s="41" t="s">
        <v>357</v>
      </c>
      <c r="D101" s="41"/>
      <c r="E101" s="41"/>
      <c r="F101" s="41"/>
      <c r="G101" s="41"/>
      <c r="H101" s="41"/>
      <c r="I101" s="41"/>
      <c r="J101" s="41"/>
    </row>
    <row r="102" spans="1:10" ht="15.6" x14ac:dyDescent="0.25">
      <c r="A102" s="14" t="s">
        <v>357</v>
      </c>
      <c r="B102" s="14"/>
      <c r="C102" s="41" t="s">
        <v>357</v>
      </c>
      <c r="D102" s="41"/>
      <c r="E102" s="41"/>
      <c r="F102" s="41"/>
      <c r="G102" s="41"/>
      <c r="H102" s="41"/>
      <c r="I102" s="41"/>
      <c r="J102" s="41"/>
    </row>
    <row r="103" spans="1:10" ht="15.6" x14ac:dyDescent="0.25">
      <c r="A103" s="14" t="s">
        <v>357</v>
      </c>
      <c r="B103" s="14"/>
      <c r="C103" s="41" t="s">
        <v>357</v>
      </c>
      <c r="D103" s="41"/>
      <c r="E103" s="41"/>
      <c r="F103" s="41"/>
      <c r="G103" s="41"/>
      <c r="H103" s="41"/>
      <c r="I103" s="41"/>
      <c r="J103" s="41"/>
    </row>
    <row r="104" spans="1:10" ht="15.6" x14ac:dyDescent="0.25">
      <c r="A104" s="14" t="s">
        <v>357</v>
      </c>
      <c r="B104" s="14"/>
      <c r="C104" s="41" t="s">
        <v>357</v>
      </c>
      <c r="D104" s="41"/>
      <c r="E104" s="41"/>
      <c r="F104" s="41"/>
      <c r="G104" s="41"/>
      <c r="H104" s="41"/>
      <c r="I104" s="41"/>
      <c r="J104" s="41"/>
    </row>
  </sheetData>
  <mergeCells count="76">
    <mergeCell ref="I1:J1"/>
    <mergeCell ref="A3:J3"/>
    <mergeCell ref="A5:J5"/>
    <mergeCell ref="A7:J7"/>
    <mergeCell ref="A9:J9"/>
    <mergeCell ref="A11:J11"/>
    <mergeCell ref="C14:J14"/>
    <mergeCell ref="C33:J33"/>
    <mergeCell ref="C34:J34"/>
    <mergeCell ref="C15:J15"/>
    <mergeCell ref="C13:J13"/>
    <mergeCell ref="C16:J16"/>
    <mergeCell ref="C17:J17"/>
    <mergeCell ref="C18:J18"/>
    <mergeCell ref="C19:J19"/>
    <mergeCell ref="C22:J22"/>
    <mergeCell ref="C24:J24"/>
    <mergeCell ref="C25:J25"/>
    <mergeCell ref="C20:J20"/>
    <mergeCell ref="C35:J35"/>
    <mergeCell ref="C26:J26"/>
    <mergeCell ref="C27:J27"/>
    <mergeCell ref="C28:J28"/>
    <mergeCell ref="C29:J29"/>
    <mergeCell ref="C30:J30"/>
    <mergeCell ref="C31:J31"/>
    <mergeCell ref="C32:J32"/>
    <mergeCell ref="C57:J57"/>
    <mergeCell ref="C45:J45"/>
    <mergeCell ref="C46:J46"/>
    <mergeCell ref="C47:J47"/>
    <mergeCell ref="C39:J39"/>
    <mergeCell ref="C41:J41"/>
    <mergeCell ref="C40:J40"/>
    <mergeCell ref="C42:J42"/>
    <mergeCell ref="C43:J43"/>
    <mergeCell ref="C44:J44"/>
    <mergeCell ref="C48:J48"/>
    <mergeCell ref="C51:J51"/>
    <mergeCell ref="C52:J52"/>
    <mergeCell ref="C54:J54"/>
    <mergeCell ref="C55:J55"/>
    <mergeCell ref="C49:J49"/>
    <mergeCell ref="C70:J70"/>
    <mergeCell ref="C58:J58"/>
    <mergeCell ref="C60:J60"/>
    <mergeCell ref="C61:J61"/>
    <mergeCell ref="C63:J63"/>
    <mergeCell ref="C64:J64"/>
    <mergeCell ref="C65:J65"/>
    <mergeCell ref="C66:J66"/>
    <mergeCell ref="C67:J67"/>
    <mergeCell ref="C68:J68"/>
    <mergeCell ref="C104:J104"/>
    <mergeCell ref="C98:J98"/>
    <mergeCell ref="C99:J99"/>
    <mergeCell ref="C100:J100"/>
    <mergeCell ref="C101:J101"/>
    <mergeCell ref="C102:J102"/>
    <mergeCell ref="C103:J103"/>
    <mergeCell ref="C77:J77"/>
    <mergeCell ref="C95:J95"/>
    <mergeCell ref="C97:J97"/>
    <mergeCell ref="C78:J78"/>
    <mergeCell ref="C79:J79"/>
    <mergeCell ref="C80:J80"/>
    <mergeCell ref="C81:J81"/>
    <mergeCell ref="A85:J85"/>
    <mergeCell ref="A96:J96"/>
    <mergeCell ref="A83:J83"/>
    <mergeCell ref="C84:J84"/>
    <mergeCell ref="C71:J71"/>
    <mergeCell ref="C72:J72"/>
    <mergeCell ref="C73:J73"/>
    <mergeCell ref="C75:J75"/>
    <mergeCell ref="C76:J7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Příprava rozpisu</vt:lpstr>
      <vt:lpstr>Parametry soutěží</vt:lpstr>
      <vt:lpstr>Rozpis</vt:lpstr>
      <vt:lpstr>Rozpis!Názvy_tisku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Milan Titz</cp:lastModifiedBy>
  <cp:lastPrinted>2020-05-20T18:05:06Z</cp:lastPrinted>
  <dcterms:created xsi:type="dcterms:W3CDTF">2009-03-04T16:22:42Z</dcterms:created>
  <dcterms:modified xsi:type="dcterms:W3CDTF">2022-12-22T13:11:38Z</dcterms:modified>
</cp:coreProperties>
</file>