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kumenty\Libor - zápas\Závody, turnaje\Rok 2022\Turnaj F.Nesvadbíka, Čechovice - 03122022\"/>
    </mc:Choice>
  </mc:AlternateContent>
  <xr:revisionPtr revIDLastSave="0" documentId="13_ncr:1_{CE526CB1-66EF-4D0E-930B-24DABAD2F7CE}" xr6:coauthVersionLast="47" xr6:coauthVersionMax="47" xr10:uidLastSave="{00000000-0000-0000-0000-000000000000}"/>
  <bookViews>
    <workbookView xWindow="-108" yWindow="-108" windowWidth="23256" windowHeight="12576" tabRatio="785" firstSheet="1" activeTab="1" xr2:uid="{00000000-000D-0000-FFFF-FFFF00000000}"/>
  </bookViews>
  <sheets>
    <sheet name="Základní údaje (2)" sheetId="16" r:id="rId1"/>
    <sheet name="Vítězové A příp" sheetId="9" r:id="rId2"/>
    <sheet name="Vítězové ml.ž." sheetId="8" r:id="rId3"/>
    <sheet name="Vítězové žáci" sheetId="7" r:id="rId4"/>
    <sheet name="Vítězové kad" sheetId="6" r:id="rId5"/>
    <sheet name="Vítězové ž-žáci" sheetId="5" r:id="rId6"/>
  </sheets>
  <externalReferences>
    <externalReference r:id="rId7"/>
    <externalReference r:id="rId8"/>
  </externalReferences>
  <definedNames>
    <definedName name="_xlnm.Print_Area" localSheetId="1">'Vítězové A příp'!$A$1:$C$66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90" i="16" l="1"/>
  <c r="AQ790" i="16" s="1"/>
  <c r="G787" i="16"/>
  <c r="AP787" i="16" s="1"/>
  <c r="G788" i="16"/>
  <c r="AP788" i="16" s="1"/>
  <c r="K778" i="16"/>
  <c r="AQ778" i="16" s="1"/>
  <c r="I1267" i="16"/>
  <c r="H1267" i="16"/>
  <c r="G1267" i="16"/>
  <c r="F1267" i="16"/>
  <c r="E1267" i="16"/>
  <c r="D1267" i="16"/>
  <c r="C1267" i="16"/>
  <c r="B1267" i="16"/>
  <c r="A1267" i="16"/>
  <c r="I1266" i="16"/>
  <c r="H1266" i="16"/>
  <c r="G1266" i="16"/>
  <c r="F1266" i="16"/>
  <c r="E1266" i="16"/>
  <c r="D1266" i="16"/>
  <c r="C1266" i="16"/>
  <c r="B1266" i="16"/>
  <c r="A1266" i="16"/>
  <c r="I1265" i="16"/>
  <c r="H1265" i="16"/>
  <c r="G1265" i="16"/>
  <c r="F1265" i="16"/>
  <c r="E1265" i="16"/>
  <c r="D1265" i="16"/>
  <c r="C1265" i="16"/>
  <c r="B1265" i="16"/>
  <c r="A1265" i="16"/>
  <c r="I1264" i="16"/>
  <c r="H1264" i="16"/>
  <c r="G1264" i="16"/>
  <c r="F1264" i="16"/>
  <c r="E1264" i="16"/>
  <c r="D1264" i="16"/>
  <c r="C1264" i="16"/>
  <c r="B1264" i="16"/>
  <c r="A1264" i="16"/>
  <c r="I1263" i="16"/>
  <c r="H1263" i="16"/>
  <c r="G1263" i="16"/>
  <c r="F1263" i="16"/>
  <c r="E1263" i="16"/>
  <c r="D1263" i="16"/>
  <c r="C1263" i="16"/>
  <c r="B1263" i="16"/>
  <c r="A1263" i="16"/>
  <c r="I1262" i="16"/>
  <c r="H1262" i="16"/>
  <c r="G1262" i="16"/>
  <c r="F1262" i="16"/>
  <c r="E1262" i="16"/>
  <c r="D1262" i="16"/>
  <c r="C1262" i="16"/>
  <c r="B1262" i="16"/>
  <c r="A1262" i="16"/>
  <c r="I1261" i="16"/>
  <c r="H1261" i="16"/>
  <c r="G1261" i="16"/>
  <c r="F1261" i="16"/>
  <c r="E1261" i="16"/>
  <c r="D1261" i="16"/>
  <c r="C1261" i="16"/>
  <c r="B1261" i="16"/>
  <c r="A1261" i="16"/>
  <c r="I1260" i="16"/>
  <c r="H1260" i="16"/>
  <c r="G1260" i="16"/>
  <c r="F1260" i="16"/>
  <c r="E1260" i="16"/>
  <c r="D1260" i="16"/>
  <c r="C1260" i="16"/>
  <c r="B1260" i="16"/>
  <c r="A1260" i="16"/>
  <c r="I1259" i="16"/>
  <c r="H1259" i="16"/>
  <c r="G1259" i="16"/>
  <c r="F1259" i="16"/>
  <c r="E1259" i="16"/>
  <c r="D1259" i="16"/>
  <c r="C1259" i="16"/>
  <c r="B1259" i="16"/>
  <c r="A1259" i="16"/>
  <c r="I1258" i="16"/>
  <c r="H1258" i="16"/>
  <c r="G1258" i="16"/>
  <c r="F1258" i="16"/>
  <c r="E1258" i="16"/>
  <c r="D1258" i="16"/>
  <c r="C1258" i="16"/>
  <c r="B1258" i="16"/>
  <c r="A1258" i="16"/>
  <c r="I1257" i="16"/>
  <c r="H1257" i="16"/>
  <c r="G1257" i="16"/>
  <c r="F1257" i="16"/>
  <c r="E1257" i="16"/>
  <c r="D1257" i="16"/>
  <c r="C1257" i="16"/>
  <c r="B1257" i="16"/>
  <c r="A1257" i="16"/>
  <c r="I1256" i="16"/>
  <c r="H1256" i="16"/>
  <c r="G1256" i="16"/>
  <c r="F1256" i="16"/>
  <c r="E1256" i="16"/>
  <c r="D1256" i="16"/>
  <c r="C1256" i="16"/>
  <c r="B1256" i="16"/>
  <c r="A1256" i="16"/>
  <c r="I1255" i="16"/>
  <c r="H1255" i="16"/>
  <c r="G1255" i="16"/>
  <c r="F1255" i="16"/>
  <c r="E1255" i="16"/>
  <c r="D1255" i="16"/>
  <c r="C1255" i="16"/>
  <c r="B1255" i="16"/>
  <c r="A1255" i="16"/>
  <c r="O1254" i="16"/>
  <c r="I1254" i="16"/>
  <c r="H1254" i="16"/>
  <c r="G1254" i="16"/>
  <c r="F1254" i="16"/>
  <c r="E1254" i="16"/>
  <c r="D1254" i="16"/>
  <c r="C1254" i="16"/>
  <c r="B1254" i="16"/>
  <c r="A1254" i="16"/>
  <c r="O1253" i="16"/>
  <c r="I1253" i="16"/>
  <c r="H1253" i="16"/>
  <c r="G1253" i="16"/>
  <c r="F1253" i="16"/>
  <c r="E1253" i="16"/>
  <c r="D1253" i="16"/>
  <c r="C1253" i="16"/>
  <c r="B1253" i="16"/>
  <c r="A1253" i="16"/>
  <c r="O1252" i="16"/>
  <c r="I1252" i="16"/>
  <c r="H1252" i="16"/>
  <c r="G1252" i="16"/>
  <c r="F1252" i="16"/>
  <c r="E1252" i="16"/>
  <c r="D1252" i="16"/>
  <c r="C1252" i="16"/>
  <c r="B1252" i="16"/>
  <c r="A1252" i="16"/>
  <c r="I1251" i="16"/>
  <c r="H1251" i="16"/>
  <c r="G1251" i="16"/>
  <c r="F1251" i="16"/>
  <c r="E1251" i="16"/>
  <c r="D1251" i="16"/>
  <c r="C1251" i="16"/>
  <c r="B1251" i="16"/>
  <c r="A1251" i="16"/>
  <c r="I1250" i="16"/>
  <c r="H1250" i="16"/>
  <c r="G1250" i="16"/>
  <c r="F1250" i="16"/>
  <c r="E1250" i="16"/>
  <c r="D1250" i="16"/>
  <c r="C1250" i="16"/>
  <c r="B1250" i="16"/>
  <c r="A1250" i="16"/>
  <c r="I1249" i="16"/>
  <c r="H1249" i="16"/>
  <c r="G1249" i="16"/>
  <c r="F1249" i="16"/>
  <c r="E1249" i="16"/>
  <c r="D1249" i="16"/>
  <c r="C1249" i="16"/>
  <c r="B1249" i="16"/>
  <c r="A1249" i="16"/>
  <c r="I1248" i="16"/>
  <c r="H1248" i="16"/>
  <c r="G1248" i="16"/>
  <c r="F1248" i="16"/>
  <c r="E1248" i="16"/>
  <c r="D1248" i="16"/>
  <c r="C1248" i="16"/>
  <c r="B1248" i="16"/>
  <c r="A1248" i="16"/>
  <c r="AQ1244" i="16"/>
  <c r="K1244" i="16"/>
  <c r="G1244" i="16"/>
  <c r="AP1244" i="16" s="1"/>
  <c r="F1244" i="16"/>
  <c r="K1243" i="16"/>
  <c r="AQ1243" i="16" s="1"/>
  <c r="G1243" i="16"/>
  <c r="AP1243" i="16" s="1"/>
  <c r="F1243" i="16"/>
  <c r="AQ1242" i="16"/>
  <c r="K1242" i="16"/>
  <c r="G1242" i="16"/>
  <c r="AP1242" i="16" s="1"/>
  <c r="F1242" i="16"/>
  <c r="K1241" i="16"/>
  <c r="AQ1241" i="16" s="1"/>
  <c r="G1241" i="16"/>
  <c r="AP1241" i="16" s="1"/>
  <c r="F1241" i="16"/>
  <c r="K1240" i="16"/>
  <c r="AQ1240" i="16" s="1"/>
  <c r="G1240" i="16"/>
  <c r="AP1240" i="16" s="1"/>
  <c r="F1240" i="16"/>
  <c r="AP1239" i="16"/>
  <c r="K1239" i="16"/>
  <c r="AQ1239" i="16" s="1"/>
  <c r="G1239" i="16"/>
  <c r="F1239" i="16"/>
  <c r="AQ1238" i="16"/>
  <c r="K1238" i="16"/>
  <c r="G1238" i="16"/>
  <c r="AP1238" i="16" s="1"/>
  <c r="F1238" i="16"/>
  <c r="AP1237" i="16"/>
  <c r="K1237" i="16"/>
  <c r="AQ1237" i="16" s="1"/>
  <c r="G1237" i="16"/>
  <c r="F1237" i="16"/>
  <c r="AQ1236" i="16"/>
  <c r="K1236" i="16"/>
  <c r="G1236" i="16"/>
  <c r="AP1236" i="16" s="1"/>
  <c r="F1236" i="16"/>
  <c r="K1235" i="16"/>
  <c r="AQ1235" i="16" s="1"/>
  <c r="G1235" i="16"/>
  <c r="AP1235" i="16" s="1"/>
  <c r="F1235" i="16"/>
  <c r="K1234" i="16"/>
  <c r="AQ1234" i="16" s="1"/>
  <c r="G1234" i="16"/>
  <c r="AP1234" i="16" s="1"/>
  <c r="F1234" i="16"/>
  <c r="K1233" i="16"/>
  <c r="AQ1233" i="16" s="1"/>
  <c r="G1233" i="16"/>
  <c r="AP1233" i="16" s="1"/>
  <c r="F1233" i="16"/>
  <c r="K1232" i="16"/>
  <c r="AQ1232" i="16" s="1"/>
  <c r="G1232" i="16"/>
  <c r="AP1232" i="16" s="1"/>
  <c r="F1232" i="16"/>
  <c r="K1231" i="16"/>
  <c r="AQ1231" i="16" s="1"/>
  <c r="G1231" i="16"/>
  <c r="AP1231" i="16" s="1"/>
  <c r="F1231" i="16"/>
  <c r="K1230" i="16"/>
  <c r="AQ1230" i="16" s="1"/>
  <c r="G1230" i="16"/>
  <c r="AP1230" i="16" s="1"/>
  <c r="F1230" i="16"/>
  <c r="K1229" i="16"/>
  <c r="AQ1229" i="16" s="1"/>
  <c r="G1229" i="16"/>
  <c r="AP1229" i="16" s="1"/>
  <c r="F1229" i="16"/>
  <c r="K1228" i="16"/>
  <c r="AQ1228" i="16" s="1"/>
  <c r="G1228" i="16"/>
  <c r="AP1228" i="16" s="1"/>
  <c r="F1228" i="16"/>
  <c r="K1227" i="16"/>
  <c r="AQ1227" i="16" s="1"/>
  <c r="G1227" i="16"/>
  <c r="AP1227" i="16" s="1"/>
  <c r="F1227" i="16"/>
  <c r="K1226" i="16"/>
  <c r="AQ1226" i="16" s="1"/>
  <c r="G1226" i="16"/>
  <c r="AP1226" i="16" s="1"/>
  <c r="F1226" i="16"/>
  <c r="K1225" i="16"/>
  <c r="AQ1225" i="16" s="1"/>
  <c r="G1225" i="16"/>
  <c r="AP1225" i="16" s="1"/>
  <c r="F1225" i="16"/>
  <c r="AQ1224" i="16"/>
  <c r="K1224" i="16"/>
  <c r="G1224" i="16"/>
  <c r="AP1224" i="16" s="1"/>
  <c r="F1224" i="16"/>
  <c r="AP1223" i="16"/>
  <c r="K1223" i="16"/>
  <c r="AQ1223" i="16" s="1"/>
  <c r="G1223" i="16"/>
  <c r="F1223" i="16"/>
  <c r="AQ1222" i="16"/>
  <c r="K1222" i="16"/>
  <c r="G1222" i="16"/>
  <c r="AP1222" i="16" s="1"/>
  <c r="F1222" i="16"/>
  <c r="K1221" i="16"/>
  <c r="AQ1221" i="16" s="1"/>
  <c r="G1221" i="16"/>
  <c r="AP1221" i="16" s="1"/>
  <c r="F1221" i="16"/>
  <c r="AQ1220" i="16"/>
  <c r="K1220" i="16"/>
  <c r="G1220" i="16"/>
  <c r="AP1220" i="16" s="1"/>
  <c r="F1220" i="16"/>
  <c r="K1219" i="16"/>
  <c r="AQ1219" i="16" s="1"/>
  <c r="G1219" i="16"/>
  <c r="AP1219" i="16" s="1"/>
  <c r="F1219" i="16"/>
  <c r="AQ1218" i="16"/>
  <c r="K1218" i="16"/>
  <c r="G1218" i="16"/>
  <c r="AP1218" i="16" s="1"/>
  <c r="F1218" i="16"/>
  <c r="K1217" i="16"/>
  <c r="AQ1217" i="16" s="1"/>
  <c r="G1217" i="16"/>
  <c r="AP1217" i="16" s="1"/>
  <c r="F1217" i="16"/>
  <c r="K1216" i="16"/>
  <c r="AQ1216" i="16" s="1"/>
  <c r="G1216" i="16"/>
  <c r="AP1216" i="16" s="1"/>
  <c r="F1216" i="16"/>
  <c r="K1215" i="16"/>
  <c r="AQ1215" i="16" s="1"/>
  <c r="G1215" i="16"/>
  <c r="AP1215" i="16" s="1"/>
  <c r="F1215" i="16"/>
  <c r="K1214" i="16"/>
  <c r="AQ1214" i="16" s="1"/>
  <c r="G1214" i="16"/>
  <c r="AP1214" i="16" s="1"/>
  <c r="F1214" i="16"/>
  <c r="K1213" i="16"/>
  <c r="AQ1213" i="16" s="1"/>
  <c r="G1213" i="16"/>
  <c r="AP1213" i="16" s="1"/>
  <c r="F1213" i="16"/>
  <c r="K1212" i="16"/>
  <c r="AQ1212" i="16" s="1"/>
  <c r="G1212" i="16"/>
  <c r="AP1212" i="16" s="1"/>
  <c r="F1212" i="16"/>
  <c r="AP1211" i="16"/>
  <c r="K1211" i="16"/>
  <c r="AQ1211" i="16" s="1"/>
  <c r="G1211" i="16"/>
  <c r="F1211" i="16"/>
  <c r="K1210" i="16"/>
  <c r="AQ1210" i="16" s="1"/>
  <c r="G1210" i="16"/>
  <c r="AP1210" i="16" s="1"/>
  <c r="F1210" i="16"/>
  <c r="AP1209" i="16"/>
  <c r="K1209" i="16"/>
  <c r="AQ1209" i="16" s="1"/>
  <c r="G1209" i="16"/>
  <c r="F1209" i="16"/>
  <c r="K1208" i="16"/>
  <c r="AQ1208" i="16" s="1"/>
  <c r="G1208" i="16"/>
  <c r="AP1208" i="16" s="1"/>
  <c r="F1208" i="16"/>
  <c r="K1207" i="16"/>
  <c r="AQ1207" i="16" s="1"/>
  <c r="G1207" i="16"/>
  <c r="AP1207" i="16" s="1"/>
  <c r="F1207" i="16"/>
  <c r="K1206" i="16"/>
  <c r="AQ1206" i="16" s="1"/>
  <c r="G1206" i="16"/>
  <c r="AP1206" i="16" s="1"/>
  <c r="F1206" i="16"/>
  <c r="K1205" i="16"/>
  <c r="AQ1205" i="16" s="1"/>
  <c r="G1205" i="16"/>
  <c r="AP1205" i="16" s="1"/>
  <c r="F1205" i="16"/>
  <c r="AD1204" i="16"/>
  <c r="AG1242" i="16" s="1"/>
  <c r="K1204" i="16"/>
  <c r="AQ1204" i="16" s="1"/>
  <c r="G1204" i="16"/>
  <c r="AP1204" i="16" s="1"/>
  <c r="F1204" i="16"/>
  <c r="AD1203" i="16"/>
  <c r="AG1239" i="16" s="1"/>
  <c r="AG1241" i="16" s="1"/>
  <c r="AJ1241" i="16" s="1"/>
  <c r="K1203" i="16"/>
  <c r="AQ1203" i="16" s="1"/>
  <c r="G1203" i="16"/>
  <c r="AP1203" i="16" s="1"/>
  <c r="F1203" i="16"/>
  <c r="AD1202" i="16"/>
  <c r="AG1236" i="16" s="1"/>
  <c r="K1202" i="16"/>
  <c r="AQ1202" i="16" s="1"/>
  <c r="G1202" i="16"/>
  <c r="AP1202" i="16" s="1"/>
  <c r="F1202" i="16"/>
  <c r="AD1201" i="16"/>
  <c r="AG1233" i="16" s="1"/>
  <c r="K1201" i="16"/>
  <c r="AQ1201" i="16" s="1"/>
  <c r="G1201" i="16"/>
  <c r="AP1201" i="16" s="1"/>
  <c r="F1201" i="16"/>
  <c r="AQ1200" i="16"/>
  <c r="AD1200" i="16"/>
  <c r="AG1230" i="16" s="1"/>
  <c r="AG1232" i="16" s="1"/>
  <c r="AJ1232" i="16" s="1"/>
  <c r="K1200" i="16"/>
  <c r="G1200" i="16"/>
  <c r="AP1200" i="16" s="1"/>
  <c r="F1200" i="16"/>
  <c r="AP1199" i="16"/>
  <c r="AD1199" i="16"/>
  <c r="AG1227" i="16" s="1"/>
  <c r="K1199" i="16"/>
  <c r="AQ1199" i="16" s="1"/>
  <c r="G1199" i="16"/>
  <c r="F1199" i="16"/>
  <c r="AD1198" i="16"/>
  <c r="AG1224" i="16" s="1"/>
  <c r="AG1226" i="16" s="1"/>
  <c r="AJ1226" i="16" s="1"/>
  <c r="K1198" i="16"/>
  <c r="AQ1198" i="16" s="1"/>
  <c r="G1198" i="16"/>
  <c r="AP1198" i="16" s="1"/>
  <c r="F1198" i="16"/>
  <c r="AD1197" i="16"/>
  <c r="AG1221" i="16" s="1"/>
  <c r="AG1223" i="16" s="1"/>
  <c r="AJ1223" i="16" s="1"/>
  <c r="K1197" i="16"/>
  <c r="AQ1197" i="16" s="1"/>
  <c r="G1197" i="16"/>
  <c r="AP1197" i="16" s="1"/>
  <c r="F1197" i="16"/>
  <c r="AD1196" i="16"/>
  <c r="AG1218" i="16" s="1"/>
  <c r="K1196" i="16"/>
  <c r="AQ1196" i="16" s="1"/>
  <c r="G1196" i="16"/>
  <c r="AP1196" i="16" s="1"/>
  <c r="F1196" i="16"/>
  <c r="AP1195" i="16"/>
  <c r="AD1195" i="16"/>
  <c r="AG1215" i="16" s="1"/>
  <c r="AG1217" i="16" s="1"/>
  <c r="AJ1217" i="16" s="1"/>
  <c r="K1195" i="16"/>
  <c r="AQ1195" i="16" s="1"/>
  <c r="G1195" i="16"/>
  <c r="F1195" i="16"/>
  <c r="AD1194" i="16"/>
  <c r="AG1212" i="16" s="1"/>
  <c r="K1194" i="16"/>
  <c r="AQ1194" i="16" s="1"/>
  <c r="G1194" i="16"/>
  <c r="AP1194" i="16" s="1"/>
  <c r="F1194" i="16"/>
  <c r="AD1193" i="16"/>
  <c r="AG1209" i="16" s="1"/>
  <c r="K1193" i="16"/>
  <c r="AQ1193" i="16" s="1"/>
  <c r="G1193" i="16"/>
  <c r="AP1193" i="16" s="1"/>
  <c r="F1193" i="16"/>
  <c r="AD1192" i="16"/>
  <c r="AG1206" i="16" s="1"/>
  <c r="K1192" i="16"/>
  <c r="AQ1192" i="16" s="1"/>
  <c r="G1192" i="16"/>
  <c r="AP1192" i="16" s="1"/>
  <c r="F1192" i="16"/>
  <c r="AD1191" i="16"/>
  <c r="AG1203" i="16" s="1"/>
  <c r="AJ1203" i="16" s="1"/>
  <c r="K1191" i="16"/>
  <c r="AQ1191" i="16" s="1"/>
  <c r="G1191" i="16"/>
  <c r="AP1191" i="16" s="1"/>
  <c r="F1191" i="16"/>
  <c r="AD1190" i="16"/>
  <c r="AG1200" i="16" s="1"/>
  <c r="K1190" i="16"/>
  <c r="AQ1190" i="16" s="1"/>
  <c r="G1190" i="16"/>
  <c r="AP1190" i="16" s="1"/>
  <c r="F1190" i="16"/>
  <c r="AP1189" i="16"/>
  <c r="AD1189" i="16"/>
  <c r="AG1197" i="16" s="1"/>
  <c r="K1189" i="16"/>
  <c r="AQ1189" i="16" s="1"/>
  <c r="G1189" i="16"/>
  <c r="F1189" i="16"/>
  <c r="AF1188" i="16"/>
  <c r="AF1191" i="16" s="1"/>
  <c r="AF1194" i="16" s="1"/>
  <c r="AF1197" i="16" s="1"/>
  <c r="AF1200" i="16" s="1"/>
  <c r="AF1203" i="16" s="1"/>
  <c r="AF1206" i="16" s="1"/>
  <c r="AF1209" i="16" s="1"/>
  <c r="AF1212" i="16" s="1"/>
  <c r="AF1215" i="16" s="1"/>
  <c r="AF1218" i="16" s="1"/>
  <c r="AF1221" i="16" s="1"/>
  <c r="AF1224" i="16" s="1"/>
  <c r="AF1227" i="16" s="1"/>
  <c r="AF1230" i="16" s="1"/>
  <c r="AF1233" i="16" s="1"/>
  <c r="AF1236" i="16" s="1"/>
  <c r="AF1239" i="16" s="1"/>
  <c r="AF1242" i="16" s="1"/>
  <c r="AD1188" i="16"/>
  <c r="AG1194" i="16" s="1"/>
  <c r="K1188" i="16"/>
  <c r="AQ1188" i="16" s="1"/>
  <c r="G1188" i="16"/>
  <c r="AP1188" i="16" s="1"/>
  <c r="F1188" i="16"/>
  <c r="AD1187" i="16"/>
  <c r="AG1191" i="16" s="1"/>
  <c r="K1187" i="16"/>
  <c r="AQ1187" i="16" s="1"/>
  <c r="G1187" i="16"/>
  <c r="AP1187" i="16" s="1"/>
  <c r="F1187" i="16"/>
  <c r="AD1186" i="16"/>
  <c r="AG1188" i="16" s="1"/>
  <c r="AG1190" i="16" s="1"/>
  <c r="AJ1190" i="16" s="1"/>
  <c r="AC1186" i="16"/>
  <c r="AC1187" i="16" s="1"/>
  <c r="AC1188" i="16" s="1"/>
  <c r="AC1189" i="16" s="1"/>
  <c r="AC1190" i="16" s="1"/>
  <c r="AC1191" i="16" s="1"/>
  <c r="AC1192" i="16" s="1"/>
  <c r="AC1193" i="16" s="1"/>
  <c r="AC1194" i="16" s="1"/>
  <c r="AC1195" i="16" s="1"/>
  <c r="AC1196" i="16" s="1"/>
  <c r="AC1197" i="16" s="1"/>
  <c r="AC1198" i="16" s="1"/>
  <c r="AC1199" i="16" s="1"/>
  <c r="AC1200" i="16" s="1"/>
  <c r="AC1201" i="16" s="1"/>
  <c r="AC1202" i="16" s="1"/>
  <c r="AC1203" i="16" s="1"/>
  <c r="AC1204" i="16" s="1"/>
  <c r="X1186" i="16"/>
  <c r="X1187" i="16" s="1"/>
  <c r="X1188" i="16" s="1"/>
  <c r="X1189" i="16" s="1"/>
  <c r="O1186" i="16"/>
  <c r="O1187" i="16" s="1"/>
  <c r="O1188" i="16" s="1"/>
  <c r="O1189" i="16" s="1"/>
  <c r="O1190" i="16" s="1"/>
  <c r="O1191" i="16" s="1"/>
  <c r="O1192" i="16" s="1"/>
  <c r="O1193" i="16" s="1"/>
  <c r="O1194" i="16" s="1"/>
  <c r="O1195" i="16" s="1"/>
  <c r="O1196" i="16" s="1"/>
  <c r="O1197" i="16" s="1"/>
  <c r="O1198" i="16" s="1"/>
  <c r="O1199" i="16" s="1"/>
  <c r="O1200" i="16" s="1"/>
  <c r="O1201" i="16" s="1"/>
  <c r="O1202" i="16" s="1"/>
  <c r="O1203" i="16" s="1"/>
  <c r="O1204" i="16" s="1"/>
  <c r="O1205" i="16" s="1"/>
  <c r="O1206" i="16" s="1"/>
  <c r="O1207" i="16" s="1"/>
  <c r="O1208" i="16" s="1"/>
  <c r="O1209" i="16" s="1"/>
  <c r="O1210" i="16" s="1"/>
  <c r="O1211" i="16" s="1"/>
  <c r="O1212" i="16" s="1"/>
  <c r="O1213" i="16" s="1"/>
  <c r="O1214" i="16" s="1"/>
  <c r="O1215" i="16" s="1"/>
  <c r="O1216" i="16" s="1"/>
  <c r="O1217" i="16" s="1"/>
  <c r="O1218" i="16" s="1"/>
  <c r="O1219" i="16" s="1"/>
  <c r="O1220" i="16" s="1"/>
  <c r="O1221" i="16" s="1"/>
  <c r="O1222" i="16" s="1"/>
  <c r="O1223" i="16" s="1"/>
  <c r="O1224" i="16" s="1"/>
  <c r="O1225" i="16" s="1"/>
  <c r="O1226" i="16" s="1"/>
  <c r="O1227" i="16" s="1"/>
  <c r="O1228" i="16" s="1"/>
  <c r="O1229" i="16" s="1"/>
  <c r="O1230" i="16" s="1"/>
  <c r="O1231" i="16" s="1"/>
  <c r="O1232" i="16" s="1"/>
  <c r="O1233" i="16" s="1"/>
  <c r="O1234" i="16" s="1"/>
  <c r="O1235" i="16" s="1"/>
  <c r="O1236" i="16" s="1"/>
  <c r="O1237" i="16" s="1"/>
  <c r="O1238" i="16" s="1"/>
  <c r="O1239" i="16" s="1"/>
  <c r="O1240" i="16" s="1"/>
  <c r="O1241" i="16" s="1"/>
  <c r="O1242" i="16" s="1"/>
  <c r="O1243" i="16" s="1"/>
  <c r="O1244" i="16" s="1"/>
  <c r="K1186" i="16"/>
  <c r="AQ1186" i="16" s="1"/>
  <c r="G1186" i="16"/>
  <c r="AP1186" i="16" s="1"/>
  <c r="F1186" i="16"/>
  <c r="AJ1185" i="16"/>
  <c r="AD1185" i="16"/>
  <c r="AG1185" i="16" s="1"/>
  <c r="K1185" i="16"/>
  <c r="AQ1185" i="16" s="1"/>
  <c r="G1185" i="16"/>
  <c r="AP1185" i="16" s="1"/>
  <c r="F1185" i="16"/>
  <c r="K1184" i="16"/>
  <c r="AQ1184" i="16" s="1"/>
  <c r="G1184" i="16"/>
  <c r="AP1184" i="16" s="1"/>
  <c r="F1184" i="16"/>
  <c r="K1183" i="16"/>
  <c r="AQ1183" i="16" s="1"/>
  <c r="G1183" i="16"/>
  <c r="AP1183" i="16" s="1"/>
  <c r="F1183" i="16"/>
  <c r="K1182" i="16"/>
  <c r="AQ1182" i="16" s="1"/>
  <c r="G1182" i="16"/>
  <c r="AP1182" i="16" s="1"/>
  <c r="F1182" i="16"/>
  <c r="K1181" i="16"/>
  <c r="AQ1181" i="16" s="1"/>
  <c r="G1181" i="16"/>
  <c r="AP1181" i="16" s="1"/>
  <c r="F1181" i="16"/>
  <c r="K1180" i="16"/>
  <c r="AQ1180" i="16" s="1"/>
  <c r="G1180" i="16"/>
  <c r="AP1180" i="16" s="1"/>
  <c r="F1180" i="16"/>
  <c r="K1179" i="16"/>
  <c r="AQ1179" i="16" s="1"/>
  <c r="G1179" i="16"/>
  <c r="AP1179" i="16" s="1"/>
  <c r="F1179" i="16"/>
  <c r="K1178" i="16"/>
  <c r="AQ1178" i="16" s="1"/>
  <c r="G1178" i="16"/>
  <c r="AP1178" i="16" s="1"/>
  <c r="F1178" i="16"/>
  <c r="K1177" i="16"/>
  <c r="AQ1177" i="16" s="1"/>
  <c r="G1177" i="16"/>
  <c r="AP1177" i="16" s="1"/>
  <c r="F1177" i="16"/>
  <c r="K1176" i="16"/>
  <c r="AQ1176" i="16" s="1"/>
  <c r="G1176" i="16"/>
  <c r="AP1176" i="16" s="1"/>
  <c r="F1176" i="16"/>
  <c r="K1175" i="16"/>
  <c r="AQ1175" i="16" s="1"/>
  <c r="G1175" i="16"/>
  <c r="AP1175" i="16" s="1"/>
  <c r="F1175" i="16"/>
  <c r="AQ1174" i="16"/>
  <c r="K1174" i="16"/>
  <c r="G1174" i="16"/>
  <c r="AP1174" i="16" s="1"/>
  <c r="F1174" i="16"/>
  <c r="K1173" i="16"/>
  <c r="AQ1173" i="16" s="1"/>
  <c r="G1173" i="16"/>
  <c r="AP1173" i="16" s="1"/>
  <c r="F1173" i="16"/>
  <c r="K1172" i="16"/>
  <c r="AQ1172" i="16" s="1"/>
  <c r="G1172" i="16"/>
  <c r="AP1172" i="16" s="1"/>
  <c r="F1172" i="16"/>
  <c r="AP1171" i="16"/>
  <c r="K1171" i="16"/>
  <c r="AQ1171" i="16" s="1"/>
  <c r="G1171" i="16"/>
  <c r="F1171" i="16"/>
  <c r="K1170" i="16"/>
  <c r="AQ1170" i="16" s="1"/>
  <c r="G1170" i="16"/>
  <c r="AP1170" i="16" s="1"/>
  <c r="F1170" i="16"/>
  <c r="K1169" i="16"/>
  <c r="AQ1169" i="16" s="1"/>
  <c r="G1169" i="16"/>
  <c r="AP1169" i="16" s="1"/>
  <c r="F1169" i="16"/>
  <c r="AP1168" i="16"/>
  <c r="K1168" i="16"/>
  <c r="AQ1168" i="16" s="1"/>
  <c r="G1168" i="16"/>
  <c r="F1168" i="16"/>
  <c r="K1167" i="16"/>
  <c r="AQ1167" i="16" s="1"/>
  <c r="G1167" i="16"/>
  <c r="AP1167" i="16" s="1"/>
  <c r="F1167" i="16"/>
  <c r="K1166" i="16"/>
  <c r="AQ1166" i="16" s="1"/>
  <c r="G1166" i="16"/>
  <c r="AP1166" i="16" s="1"/>
  <c r="F1166" i="16"/>
  <c r="AP1165" i="16"/>
  <c r="K1165" i="16"/>
  <c r="AQ1165" i="16" s="1"/>
  <c r="G1165" i="16"/>
  <c r="F1165" i="16"/>
  <c r="AQ1164" i="16"/>
  <c r="K1164" i="16"/>
  <c r="G1164" i="16"/>
  <c r="AP1164" i="16" s="1"/>
  <c r="F1164" i="16"/>
  <c r="AQ1163" i="16"/>
  <c r="K1163" i="16"/>
  <c r="G1163" i="16"/>
  <c r="AP1163" i="16" s="1"/>
  <c r="F1163" i="16"/>
  <c r="AP1162" i="16"/>
  <c r="K1162" i="16"/>
  <c r="AQ1162" i="16" s="1"/>
  <c r="G1162" i="16"/>
  <c r="F1162" i="16"/>
  <c r="K1161" i="16"/>
  <c r="AQ1161" i="16" s="1"/>
  <c r="G1161" i="16"/>
  <c r="AP1161" i="16" s="1"/>
  <c r="F1161" i="16"/>
  <c r="K1160" i="16"/>
  <c r="AQ1160" i="16" s="1"/>
  <c r="G1160" i="16"/>
  <c r="AP1160" i="16" s="1"/>
  <c r="F1160" i="16"/>
  <c r="K1159" i="16"/>
  <c r="AQ1159" i="16" s="1"/>
  <c r="G1159" i="16"/>
  <c r="AP1159" i="16" s="1"/>
  <c r="F1159" i="16"/>
  <c r="AQ1158" i="16"/>
  <c r="K1158" i="16"/>
  <c r="G1158" i="16"/>
  <c r="AP1158" i="16" s="1"/>
  <c r="F1158" i="16"/>
  <c r="AP1157" i="16"/>
  <c r="K1157" i="16"/>
  <c r="AQ1157" i="16" s="1"/>
  <c r="G1157" i="16"/>
  <c r="F1157" i="16"/>
  <c r="K1156" i="16"/>
  <c r="AQ1156" i="16" s="1"/>
  <c r="G1156" i="16"/>
  <c r="AP1156" i="16" s="1"/>
  <c r="F1156" i="16"/>
  <c r="AP1155" i="16"/>
  <c r="K1155" i="16"/>
  <c r="AQ1155" i="16" s="1"/>
  <c r="G1155" i="16"/>
  <c r="F1155" i="16"/>
  <c r="K1154" i="16"/>
  <c r="AQ1154" i="16" s="1"/>
  <c r="G1154" i="16"/>
  <c r="AP1154" i="16" s="1"/>
  <c r="F1154" i="16"/>
  <c r="AP1153" i="16"/>
  <c r="K1153" i="16"/>
  <c r="AQ1153" i="16" s="1"/>
  <c r="G1153" i="16"/>
  <c r="F1153" i="16"/>
  <c r="K1152" i="16"/>
  <c r="AQ1152" i="16" s="1"/>
  <c r="G1152" i="16"/>
  <c r="AP1152" i="16" s="1"/>
  <c r="F1152" i="16"/>
  <c r="K1151" i="16"/>
  <c r="AQ1151" i="16" s="1"/>
  <c r="G1151" i="16"/>
  <c r="AP1151" i="16" s="1"/>
  <c r="F1151" i="16"/>
  <c r="K1150" i="16"/>
  <c r="AQ1150" i="16" s="1"/>
  <c r="G1150" i="16"/>
  <c r="AP1150" i="16" s="1"/>
  <c r="F1150" i="16"/>
  <c r="K1149" i="16"/>
  <c r="AQ1149" i="16" s="1"/>
  <c r="G1149" i="16"/>
  <c r="AP1149" i="16" s="1"/>
  <c r="F1149" i="16"/>
  <c r="K1148" i="16"/>
  <c r="AQ1148" i="16" s="1"/>
  <c r="G1148" i="16"/>
  <c r="AP1148" i="16" s="1"/>
  <c r="F1148" i="16"/>
  <c r="AQ1147" i="16"/>
  <c r="K1147" i="16"/>
  <c r="G1147" i="16"/>
  <c r="AP1147" i="16" s="1"/>
  <c r="F1147" i="16"/>
  <c r="K1146" i="16"/>
  <c r="AQ1146" i="16" s="1"/>
  <c r="G1146" i="16"/>
  <c r="AP1146" i="16" s="1"/>
  <c r="F1146" i="16"/>
  <c r="AP1145" i="16"/>
  <c r="K1145" i="16"/>
  <c r="AQ1145" i="16" s="1"/>
  <c r="G1145" i="16"/>
  <c r="F1145" i="16"/>
  <c r="AD1144" i="16"/>
  <c r="AG1182" i="16" s="1"/>
  <c r="K1144" i="16"/>
  <c r="AQ1144" i="16" s="1"/>
  <c r="G1144" i="16"/>
  <c r="AP1144" i="16" s="1"/>
  <c r="F1144" i="16"/>
  <c r="AD1143" i="16"/>
  <c r="AG1179" i="16" s="1"/>
  <c r="K1143" i="16"/>
  <c r="AQ1143" i="16" s="1"/>
  <c r="G1143" i="16"/>
  <c r="AP1143" i="16" s="1"/>
  <c r="F1143" i="16"/>
  <c r="AQ1142" i="16"/>
  <c r="AD1142" i="16"/>
  <c r="AG1176" i="16" s="1"/>
  <c r="K1142" i="16"/>
  <c r="G1142" i="16"/>
  <c r="AP1142" i="16" s="1"/>
  <c r="F1142" i="16"/>
  <c r="AD1141" i="16"/>
  <c r="AG1173" i="16" s="1"/>
  <c r="K1141" i="16"/>
  <c r="AQ1141" i="16" s="1"/>
  <c r="G1141" i="16"/>
  <c r="AP1141" i="16" s="1"/>
  <c r="F1141" i="16"/>
  <c r="AD1140" i="16"/>
  <c r="AG1170" i="16" s="1"/>
  <c r="K1140" i="16"/>
  <c r="AQ1140" i="16" s="1"/>
  <c r="G1140" i="16"/>
  <c r="AP1140" i="16" s="1"/>
  <c r="F1140" i="16"/>
  <c r="AD1139" i="16"/>
  <c r="AG1167" i="16" s="1"/>
  <c r="K1139" i="16"/>
  <c r="AQ1139" i="16" s="1"/>
  <c r="G1139" i="16"/>
  <c r="AP1139" i="16" s="1"/>
  <c r="F1139" i="16"/>
  <c r="AD1138" i="16"/>
  <c r="AG1164" i="16" s="1"/>
  <c r="AG1166" i="16" s="1"/>
  <c r="AJ1166" i="16" s="1"/>
  <c r="K1138" i="16"/>
  <c r="AQ1138" i="16" s="1"/>
  <c r="G1138" i="16"/>
  <c r="AP1138" i="16" s="1"/>
  <c r="F1138" i="16"/>
  <c r="AP1137" i="16"/>
  <c r="AD1137" i="16"/>
  <c r="AG1161" i="16" s="1"/>
  <c r="K1137" i="16"/>
  <c r="AQ1137" i="16" s="1"/>
  <c r="G1137" i="16"/>
  <c r="F1137" i="16"/>
  <c r="AD1136" i="16"/>
  <c r="AG1158" i="16" s="1"/>
  <c r="K1136" i="16"/>
  <c r="AQ1136" i="16" s="1"/>
  <c r="G1136" i="16"/>
  <c r="AP1136" i="16" s="1"/>
  <c r="F1136" i="16"/>
  <c r="AD1135" i="16"/>
  <c r="AG1155" i="16" s="1"/>
  <c r="AG1157" i="16" s="1"/>
  <c r="AJ1157" i="16" s="1"/>
  <c r="K1135" i="16"/>
  <c r="AQ1135" i="16" s="1"/>
  <c r="G1135" i="16"/>
  <c r="AP1135" i="16" s="1"/>
  <c r="F1135" i="16"/>
  <c r="AQ1134" i="16"/>
  <c r="AD1134" i="16"/>
  <c r="AG1152" i="16" s="1"/>
  <c r="K1134" i="16"/>
  <c r="G1134" i="16"/>
  <c r="AP1134" i="16" s="1"/>
  <c r="F1134" i="16"/>
  <c r="AD1133" i="16"/>
  <c r="AG1149" i="16" s="1"/>
  <c r="K1133" i="16"/>
  <c r="AQ1133" i="16" s="1"/>
  <c r="G1133" i="16"/>
  <c r="AP1133" i="16" s="1"/>
  <c r="F1133" i="16"/>
  <c r="AJ1132" i="16"/>
  <c r="AD1132" i="16"/>
  <c r="AG1146" i="16" s="1"/>
  <c r="K1132" i="16"/>
  <c r="AQ1132" i="16" s="1"/>
  <c r="G1132" i="16"/>
  <c r="AP1132" i="16" s="1"/>
  <c r="F1132" i="16"/>
  <c r="AD1131" i="16"/>
  <c r="AG1143" i="16" s="1"/>
  <c r="AG1144" i="16" s="1"/>
  <c r="AJ1144" i="16" s="1"/>
  <c r="K1131" i="16"/>
  <c r="AQ1131" i="16" s="1"/>
  <c r="G1131" i="16"/>
  <c r="AP1131" i="16" s="1"/>
  <c r="F1131" i="16"/>
  <c r="AD1130" i="16"/>
  <c r="AG1140" i="16" s="1"/>
  <c r="AG1142" i="16" s="1"/>
  <c r="AJ1142" i="16" s="1"/>
  <c r="K1130" i="16"/>
  <c r="AQ1130" i="16" s="1"/>
  <c r="G1130" i="16"/>
  <c r="AP1130" i="16" s="1"/>
  <c r="F1130" i="16"/>
  <c r="AD1129" i="16"/>
  <c r="AG1137" i="16" s="1"/>
  <c r="AJ1137" i="16" s="1"/>
  <c r="AC1129" i="16"/>
  <c r="AC1130" i="16" s="1"/>
  <c r="AC1131" i="16" s="1"/>
  <c r="AC1132" i="16" s="1"/>
  <c r="AC1133" i="16" s="1"/>
  <c r="AC1134" i="16" s="1"/>
  <c r="AC1135" i="16" s="1"/>
  <c r="AC1136" i="16" s="1"/>
  <c r="AC1137" i="16" s="1"/>
  <c r="AC1138" i="16" s="1"/>
  <c r="AC1139" i="16" s="1"/>
  <c r="AC1140" i="16" s="1"/>
  <c r="AC1141" i="16" s="1"/>
  <c r="AC1142" i="16" s="1"/>
  <c r="AC1143" i="16" s="1"/>
  <c r="AC1144" i="16" s="1"/>
  <c r="K1129" i="16"/>
  <c r="AQ1129" i="16" s="1"/>
  <c r="G1129" i="16"/>
  <c r="AP1129" i="16" s="1"/>
  <c r="F1129" i="16"/>
  <c r="AP1128" i="16"/>
  <c r="AF1128" i="16"/>
  <c r="AF1131" i="16" s="1"/>
  <c r="AF1134" i="16" s="1"/>
  <c r="AF1137" i="16" s="1"/>
  <c r="AF1140" i="16" s="1"/>
  <c r="AF1143" i="16" s="1"/>
  <c r="AF1146" i="16" s="1"/>
  <c r="AF1149" i="16" s="1"/>
  <c r="AF1152" i="16" s="1"/>
  <c r="AF1155" i="16" s="1"/>
  <c r="AF1158" i="16" s="1"/>
  <c r="AF1161" i="16" s="1"/>
  <c r="AF1164" i="16" s="1"/>
  <c r="AF1167" i="16" s="1"/>
  <c r="AF1170" i="16" s="1"/>
  <c r="AF1173" i="16" s="1"/>
  <c r="AF1176" i="16" s="1"/>
  <c r="AF1179" i="16" s="1"/>
  <c r="AF1182" i="16" s="1"/>
  <c r="AD1128" i="16"/>
  <c r="AG1134" i="16" s="1"/>
  <c r="AJ1134" i="16" s="1"/>
  <c r="K1128" i="16"/>
  <c r="AQ1128" i="16" s="1"/>
  <c r="G1128" i="16"/>
  <c r="F1128" i="16"/>
  <c r="AD1127" i="16"/>
  <c r="AG1131" i="16" s="1"/>
  <c r="AG1132" i="16" s="1"/>
  <c r="AC1127" i="16"/>
  <c r="AC1128" i="16" s="1"/>
  <c r="X1127" i="16"/>
  <c r="K1127" i="16"/>
  <c r="AQ1127" i="16" s="1"/>
  <c r="G1127" i="16"/>
  <c r="AP1127" i="16" s="1"/>
  <c r="F1127" i="16"/>
  <c r="AD1126" i="16"/>
  <c r="AG1128" i="16" s="1"/>
  <c r="AC1126" i="16"/>
  <c r="X1126" i="16"/>
  <c r="O1126" i="16"/>
  <c r="O1127" i="16" s="1"/>
  <c r="O1128" i="16" s="1"/>
  <c r="O1129" i="16" s="1"/>
  <c r="O1130" i="16" s="1"/>
  <c r="O1131" i="16" s="1"/>
  <c r="O1132" i="16" s="1"/>
  <c r="O1133" i="16" s="1"/>
  <c r="O1134" i="16" s="1"/>
  <c r="O1135" i="16" s="1"/>
  <c r="O1136" i="16" s="1"/>
  <c r="O1137" i="16" s="1"/>
  <c r="O1138" i="16" s="1"/>
  <c r="O1139" i="16" s="1"/>
  <c r="O1140" i="16" s="1"/>
  <c r="O1141" i="16" s="1"/>
  <c r="O1142" i="16" s="1"/>
  <c r="O1143" i="16" s="1"/>
  <c r="O1144" i="16" s="1"/>
  <c r="O1145" i="16" s="1"/>
  <c r="O1146" i="16" s="1"/>
  <c r="O1147" i="16" s="1"/>
  <c r="O1148" i="16" s="1"/>
  <c r="O1149" i="16" s="1"/>
  <c r="O1150" i="16" s="1"/>
  <c r="O1151" i="16" s="1"/>
  <c r="O1152" i="16" s="1"/>
  <c r="O1153" i="16" s="1"/>
  <c r="O1154" i="16" s="1"/>
  <c r="O1155" i="16" s="1"/>
  <c r="O1156" i="16" s="1"/>
  <c r="O1157" i="16" s="1"/>
  <c r="O1158" i="16" s="1"/>
  <c r="O1159" i="16" s="1"/>
  <c r="O1160" i="16" s="1"/>
  <c r="O1161" i="16" s="1"/>
  <c r="O1162" i="16" s="1"/>
  <c r="O1163" i="16" s="1"/>
  <c r="O1164" i="16" s="1"/>
  <c r="O1165" i="16" s="1"/>
  <c r="O1166" i="16" s="1"/>
  <c r="O1167" i="16" s="1"/>
  <c r="O1168" i="16" s="1"/>
  <c r="O1169" i="16" s="1"/>
  <c r="O1170" i="16" s="1"/>
  <c r="O1171" i="16" s="1"/>
  <c r="O1172" i="16" s="1"/>
  <c r="O1173" i="16" s="1"/>
  <c r="O1174" i="16" s="1"/>
  <c r="O1175" i="16" s="1"/>
  <c r="O1176" i="16" s="1"/>
  <c r="O1177" i="16" s="1"/>
  <c r="O1178" i="16" s="1"/>
  <c r="O1179" i="16" s="1"/>
  <c r="O1180" i="16" s="1"/>
  <c r="O1181" i="16" s="1"/>
  <c r="O1182" i="16" s="1"/>
  <c r="O1183" i="16" s="1"/>
  <c r="O1184" i="16" s="1"/>
  <c r="K1126" i="16"/>
  <c r="AQ1126" i="16" s="1"/>
  <c r="G1126" i="16"/>
  <c r="AP1126" i="16" s="1"/>
  <c r="F1126" i="16"/>
  <c r="AD1125" i="16"/>
  <c r="AG1125" i="16" s="1"/>
  <c r="K1125" i="16"/>
  <c r="AQ1125" i="16" s="1"/>
  <c r="G1125" i="16"/>
  <c r="AP1125" i="16" s="1"/>
  <c r="F1125" i="16"/>
  <c r="K1124" i="16"/>
  <c r="AQ1124" i="16" s="1"/>
  <c r="G1124" i="16"/>
  <c r="AP1124" i="16" s="1"/>
  <c r="F1124" i="16"/>
  <c r="K1123" i="16"/>
  <c r="AQ1123" i="16" s="1"/>
  <c r="G1123" i="16"/>
  <c r="AP1123" i="16" s="1"/>
  <c r="F1123" i="16"/>
  <c r="K1122" i="16"/>
  <c r="AQ1122" i="16" s="1"/>
  <c r="G1122" i="16"/>
  <c r="AP1122" i="16" s="1"/>
  <c r="F1122" i="16"/>
  <c r="K1121" i="16"/>
  <c r="AQ1121" i="16" s="1"/>
  <c r="G1121" i="16"/>
  <c r="AP1121" i="16" s="1"/>
  <c r="F1121" i="16"/>
  <c r="K1120" i="16"/>
  <c r="AQ1120" i="16" s="1"/>
  <c r="G1120" i="16"/>
  <c r="AP1120" i="16" s="1"/>
  <c r="F1120" i="16"/>
  <c r="K1119" i="16"/>
  <c r="AQ1119" i="16" s="1"/>
  <c r="G1119" i="16"/>
  <c r="AP1119" i="16" s="1"/>
  <c r="F1119" i="16"/>
  <c r="K1118" i="16"/>
  <c r="AQ1118" i="16" s="1"/>
  <c r="G1118" i="16"/>
  <c r="AP1118" i="16" s="1"/>
  <c r="F1118" i="16"/>
  <c r="K1117" i="16"/>
  <c r="AQ1117" i="16" s="1"/>
  <c r="G1117" i="16"/>
  <c r="AP1117" i="16" s="1"/>
  <c r="F1117" i="16"/>
  <c r="K1116" i="16"/>
  <c r="AQ1116" i="16" s="1"/>
  <c r="G1116" i="16"/>
  <c r="AP1116" i="16" s="1"/>
  <c r="F1116" i="16"/>
  <c r="K1115" i="16"/>
  <c r="AQ1115" i="16" s="1"/>
  <c r="G1115" i="16"/>
  <c r="AP1115" i="16" s="1"/>
  <c r="F1115" i="16"/>
  <c r="AP1114" i="16"/>
  <c r="K1114" i="16"/>
  <c r="AQ1114" i="16" s="1"/>
  <c r="G1114" i="16"/>
  <c r="F1114" i="16"/>
  <c r="AQ1113" i="16"/>
  <c r="K1113" i="16"/>
  <c r="G1113" i="16"/>
  <c r="AP1113" i="16" s="1"/>
  <c r="F1113" i="16"/>
  <c r="K1112" i="16"/>
  <c r="AQ1112" i="16" s="1"/>
  <c r="G1112" i="16"/>
  <c r="AP1112" i="16" s="1"/>
  <c r="F1112" i="16"/>
  <c r="AP1111" i="16"/>
  <c r="K1111" i="16"/>
  <c r="AQ1111" i="16" s="1"/>
  <c r="G1111" i="16"/>
  <c r="F1111" i="16"/>
  <c r="K1110" i="16"/>
  <c r="AQ1110" i="16" s="1"/>
  <c r="G1110" i="16"/>
  <c r="AP1110" i="16" s="1"/>
  <c r="F1110" i="16"/>
  <c r="AP1109" i="16"/>
  <c r="K1109" i="16"/>
  <c r="AQ1109" i="16" s="1"/>
  <c r="G1109" i="16"/>
  <c r="F1109" i="16"/>
  <c r="AP1108" i="16"/>
  <c r="K1108" i="16"/>
  <c r="AQ1108" i="16" s="1"/>
  <c r="G1108" i="16"/>
  <c r="F1108" i="16"/>
  <c r="AQ1107" i="16"/>
  <c r="K1107" i="16"/>
  <c r="G1107" i="16"/>
  <c r="AP1107" i="16" s="1"/>
  <c r="F1107" i="16"/>
  <c r="AG1106" i="16"/>
  <c r="AJ1106" i="16" s="1"/>
  <c r="K1106" i="16"/>
  <c r="AQ1106" i="16" s="1"/>
  <c r="G1106" i="16"/>
  <c r="AP1106" i="16" s="1"/>
  <c r="F1106" i="16"/>
  <c r="K1105" i="16"/>
  <c r="AQ1105" i="16" s="1"/>
  <c r="G1105" i="16"/>
  <c r="AP1105" i="16" s="1"/>
  <c r="F1105" i="16"/>
  <c r="AP1104" i="16"/>
  <c r="K1104" i="16"/>
  <c r="AQ1104" i="16" s="1"/>
  <c r="G1104" i="16"/>
  <c r="F1104" i="16"/>
  <c r="K1103" i="16"/>
  <c r="AQ1103" i="16" s="1"/>
  <c r="G1103" i="16"/>
  <c r="AP1103" i="16" s="1"/>
  <c r="F1103" i="16"/>
  <c r="AP1102" i="16"/>
  <c r="K1102" i="16"/>
  <c r="AQ1102" i="16" s="1"/>
  <c r="G1102" i="16"/>
  <c r="F1102" i="16"/>
  <c r="K1101" i="16"/>
  <c r="AQ1101" i="16" s="1"/>
  <c r="G1101" i="16"/>
  <c r="AP1101" i="16" s="1"/>
  <c r="F1101" i="16"/>
  <c r="K1100" i="16"/>
  <c r="AQ1100" i="16" s="1"/>
  <c r="G1100" i="16"/>
  <c r="AP1100" i="16" s="1"/>
  <c r="F1100" i="16"/>
  <c r="AP1099" i="16"/>
  <c r="K1099" i="16"/>
  <c r="AQ1099" i="16" s="1"/>
  <c r="G1099" i="16"/>
  <c r="F1099" i="16"/>
  <c r="AG1098" i="16"/>
  <c r="K1098" i="16"/>
  <c r="AQ1098" i="16" s="1"/>
  <c r="G1098" i="16"/>
  <c r="AP1098" i="16" s="1"/>
  <c r="F1098" i="16"/>
  <c r="AP1097" i="16"/>
  <c r="K1097" i="16"/>
  <c r="AQ1097" i="16" s="1"/>
  <c r="G1097" i="16"/>
  <c r="F1097" i="16"/>
  <c r="K1096" i="16"/>
  <c r="AQ1096" i="16" s="1"/>
  <c r="G1096" i="16"/>
  <c r="AP1096" i="16" s="1"/>
  <c r="F1096" i="16"/>
  <c r="K1095" i="16"/>
  <c r="AQ1095" i="16" s="1"/>
  <c r="G1095" i="16"/>
  <c r="AP1095" i="16" s="1"/>
  <c r="F1095" i="16"/>
  <c r="K1094" i="16"/>
  <c r="AQ1094" i="16" s="1"/>
  <c r="G1094" i="16"/>
  <c r="AP1094" i="16" s="1"/>
  <c r="F1094" i="16"/>
  <c r="K1093" i="16"/>
  <c r="AQ1093" i="16" s="1"/>
  <c r="G1093" i="16"/>
  <c r="AP1093" i="16" s="1"/>
  <c r="F1093" i="16"/>
  <c r="K1092" i="16"/>
  <c r="AQ1092" i="16" s="1"/>
  <c r="G1092" i="16"/>
  <c r="AP1092" i="16" s="1"/>
  <c r="F1092" i="16"/>
  <c r="K1091" i="16"/>
  <c r="AQ1091" i="16" s="1"/>
  <c r="G1091" i="16"/>
  <c r="AP1091" i="16" s="1"/>
  <c r="F1091" i="16"/>
  <c r="K1090" i="16"/>
  <c r="AQ1090" i="16" s="1"/>
  <c r="G1090" i="16"/>
  <c r="AP1090" i="16" s="1"/>
  <c r="F1090" i="16"/>
  <c r="AP1089" i="16"/>
  <c r="K1089" i="16"/>
  <c r="AQ1089" i="16" s="1"/>
  <c r="G1089" i="16"/>
  <c r="F1089" i="16"/>
  <c r="K1088" i="16"/>
  <c r="AQ1088" i="16" s="1"/>
  <c r="G1088" i="16"/>
  <c r="AP1088" i="16" s="1"/>
  <c r="F1088" i="16"/>
  <c r="AP1087" i="16"/>
  <c r="K1087" i="16"/>
  <c r="AQ1087" i="16" s="1"/>
  <c r="G1087" i="16"/>
  <c r="F1087" i="16"/>
  <c r="K1086" i="16"/>
  <c r="AQ1086" i="16" s="1"/>
  <c r="G1086" i="16"/>
  <c r="AP1086" i="16" s="1"/>
  <c r="F1086" i="16"/>
  <c r="AP1085" i="16"/>
  <c r="K1085" i="16"/>
  <c r="AQ1085" i="16" s="1"/>
  <c r="G1085" i="16"/>
  <c r="F1085" i="16"/>
  <c r="AD1084" i="16"/>
  <c r="AG1122" i="16" s="1"/>
  <c r="K1084" i="16"/>
  <c r="AQ1084" i="16" s="1"/>
  <c r="G1084" i="16"/>
  <c r="AP1084" i="16" s="1"/>
  <c r="F1084" i="16"/>
  <c r="AD1083" i="16"/>
  <c r="AG1119" i="16" s="1"/>
  <c r="AJ1119" i="16" s="1"/>
  <c r="K1083" i="16"/>
  <c r="AQ1083" i="16" s="1"/>
  <c r="G1083" i="16"/>
  <c r="AP1083" i="16" s="1"/>
  <c r="F1083" i="16"/>
  <c r="AD1082" i="16"/>
  <c r="AG1116" i="16" s="1"/>
  <c r="K1082" i="16"/>
  <c r="AQ1082" i="16" s="1"/>
  <c r="G1082" i="16"/>
  <c r="AP1082" i="16" s="1"/>
  <c r="F1082" i="16"/>
  <c r="AP1081" i="16"/>
  <c r="AD1081" i="16"/>
  <c r="AG1113" i="16" s="1"/>
  <c r="AG1115" i="16" s="1"/>
  <c r="AJ1115" i="16" s="1"/>
  <c r="K1081" i="16"/>
  <c r="AQ1081" i="16" s="1"/>
  <c r="G1081" i="16"/>
  <c r="F1081" i="16"/>
  <c r="AG1080" i="16"/>
  <c r="AD1080" i="16"/>
  <c r="AG1110" i="16" s="1"/>
  <c r="AG1112" i="16" s="1"/>
  <c r="AJ1112" i="16" s="1"/>
  <c r="K1080" i="16"/>
  <c r="AQ1080" i="16" s="1"/>
  <c r="G1080" i="16"/>
  <c r="AP1080" i="16" s="1"/>
  <c r="F1080" i="16"/>
  <c r="AD1079" i="16"/>
  <c r="AG1107" i="16" s="1"/>
  <c r="K1079" i="16"/>
  <c r="AQ1079" i="16" s="1"/>
  <c r="G1079" i="16"/>
  <c r="AP1079" i="16" s="1"/>
  <c r="F1079" i="16"/>
  <c r="AQ1078" i="16"/>
  <c r="AD1078" i="16"/>
  <c r="AG1104" i="16" s="1"/>
  <c r="AJ1104" i="16" s="1"/>
  <c r="K1078" i="16"/>
  <c r="G1078" i="16"/>
  <c r="AP1078" i="16" s="1"/>
  <c r="F1078" i="16"/>
  <c r="AD1077" i="16"/>
  <c r="AG1101" i="16" s="1"/>
  <c r="AG1102" i="16" s="1"/>
  <c r="AJ1102" i="16" s="1"/>
  <c r="K1077" i="16"/>
  <c r="AQ1077" i="16" s="1"/>
  <c r="G1077" i="16"/>
  <c r="AP1077" i="16" s="1"/>
  <c r="F1077" i="16"/>
  <c r="AD1076" i="16"/>
  <c r="K1076" i="16"/>
  <c r="AQ1076" i="16" s="1"/>
  <c r="G1076" i="16"/>
  <c r="AP1076" i="16" s="1"/>
  <c r="F1076" i="16"/>
  <c r="AD1075" i="16"/>
  <c r="AG1095" i="16" s="1"/>
  <c r="AJ1095" i="16" s="1"/>
  <c r="K1075" i="16"/>
  <c r="AQ1075" i="16" s="1"/>
  <c r="G1075" i="16"/>
  <c r="AP1075" i="16" s="1"/>
  <c r="F1075" i="16"/>
  <c r="AD1074" i="16"/>
  <c r="AG1092" i="16" s="1"/>
  <c r="AG1094" i="16" s="1"/>
  <c r="AJ1094" i="16" s="1"/>
  <c r="K1074" i="16"/>
  <c r="AQ1074" i="16" s="1"/>
  <c r="G1074" i="16"/>
  <c r="AP1074" i="16" s="1"/>
  <c r="F1074" i="16"/>
  <c r="AD1073" i="16"/>
  <c r="AG1089" i="16" s="1"/>
  <c r="AG1091" i="16" s="1"/>
  <c r="AJ1091" i="16" s="1"/>
  <c r="K1073" i="16"/>
  <c r="AQ1073" i="16" s="1"/>
  <c r="G1073" i="16"/>
  <c r="AP1073" i="16" s="1"/>
  <c r="F1073" i="16"/>
  <c r="AQ1072" i="16"/>
  <c r="AP1072" i="16"/>
  <c r="AD1072" i="16"/>
  <c r="AG1086" i="16" s="1"/>
  <c r="K1072" i="16"/>
  <c r="G1072" i="16"/>
  <c r="F1072" i="16"/>
  <c r="AD1071" i="16"/>
  <c r="AG1083" i="16" s="1"/>
  <c r="K1071" i="16"/>
  <c r="AQ1071" i="16" s="1"/>
  <c r="G1071" i="16"/>
  <c r="AP1071" i="16" s="1"/>
  <c r="F1071" i="16"/>
  <c r="AD1070" i="16"/>
  <c r="K1070" i="16"/>
  <c r="AQ1070" i="16" s="1"/>
  <c r="G1070" i="16"/>
  <c r="AP1070" i="16" s="1"/>
  <c r="F1070" i="16"/>
  <c r="AD1069" i="16"/>
  <c r="AG1077" i="16" s="1"/>
  <c r="K1069" i="16"/>
  <c r="AQ1069" i="16" s="1"/>
  <c r="G1069" i="16"/>
  <c r="AP1069" i="16" s="1"/>
  <c r="F1069" i="16"/>
  <c r="AF1068" i="16"/>
  <c r="AF1071" i="16" s="1"/>
  <c r="AF1074" i="16" s="1"/>
  <c r="AF1077" i="16" s="1"/>
  <c r="AF1080" i="16" s="1"/>
  <c r="AF1083" i="16" s="1"/>
  <c r="AF1086" i="16" s="1"/>
  <c r="AF1089" i="16" s="1"/>
  <c r="AF1092" i="16" s="1"/>
  <c r="AF1095" i="16" s="1"/>
  <c r="AF1098" i="16" s="1"/>
  <c r="AF1101" i="16" s="1"/>
  <c r="AF1104" i="16" s="1"/>
  <c r="AF1107" i="16" s="1"/>
  <c r="AF1110" i="16" s="1"/>
  <c r="AF1113" i="16" s="1"/>
  <c r="AF1116" i="16" s="1"/>
  <c r="AF1119" i="16" s="1"/>
  <c r="AF1122" i="16" s="1"/>
  <c r="AD1068" i="16"/>
  <c r="AG1074" i="16" s="1"/>
  <c r="K1068" i="16"/>
  <c r="AQ1068" i="16" s="1"/>
  <c r="G1068" i="16"/>
  <c r="AP1068" i="16" s="1"/>
  <c r="F1068" i="16"/>
  <c r="AD1067" i="16"/>
  <c r="AG1071" i="16" s="1"/>
  <c r="K1067" i="16"/>
  <c r="AQ1067" i="16" s="1"/>
  <c r="G1067" i="16"/>
  <c r="AP1067" i="16" s="1"/>
  <c r="F1067" i="16"/>
  <c r="AD1066" i="16"/>
  <c r="AG1068" i="16" s="1"/>
  <c r="AC1066" i="16"/>
  <c r="AC1067" i="16" s="1"/>
  <c r="AC1068" i="16" s="1"/>
  <c r="AC1069" i="16" s="1"/>
  <c r="AC1070" i="16" s="1"/>
  <c r="AC1071" i="16" s="1"/>
  <c r="AC1072" i="16" s="1"/>
  <c r="AC1073" i="16" s="1"/>
  <c r="AC1074" i="16" s="1"/>
  <c r="AC1075" i="16" s="1"/>
  <c r="AC1076" i="16" s="1"/>
  <c r="AC1077" i="16" s="1"/>
  <c r="AC1078" i="16" s="1"/>
  <c r="AC1079" i="16" s="1"/>
  <c r="AC1080" i="16" s="1"/>
  <c r="AC1081" i="16" s="1"/>
  <c r="AC1082" i="16" s="1"/>
  <c r="AC1083" i="16" s="1"/>
  <c r="AC1084" i="16" s="1"/>
  <c r="X1066" i="16"/>
  <c r="O1066" i="16"/>
  <c r="O1067" i="16" s="1"/>
  <c r="O1068" i="16" s="1"/>
  <c r="O1069" i="16" s="1"/>
  <c r="O1070" i="16" s="1"/>
  <c r="O1071" i="16" s="1"/>
  <c r="O1072" i="16" s="1"/>
  <c r="O1073" i="16" s="1"/>
  <c r="O1074" i="16" s="1"/>
  <c r="O1075" i="16" s="1"/>
  <c r="O1076" i="16" s="1"/>
  <c r="O1077" i="16" s="1"/>
  <c r="O1078" i="16" s="1"/>
  <c r="O1079" i="16" s="1"/>
  <c r="O1080" i="16" s="1"/>
  <c r="O1081" i="16" s="1"/>
  <c r="O1082" i="16" s="1"/>
  <c r="O1083" i="16" s="1"/>
  <c r="O1084" i="16" s="1"/>
  <c r="O1085" i="16" s="1"/>
  <c r="O1086" i="16" s="1"/>
  <c r="O1087" i="16" s="1"/>
  <c r="O1088" i="16" s="1"/>
  <c r="O1089" i="16" s="1"/>
  <c r="O1090" i="16" s="1"/>
  <c r="O1091" i="16" s="1"/>
  <c r="O1092" i="16" s="1"/>
  <c r="O1093" i="16" s="1"/>
  <c r="O1094" i="16" s="1"/>
  <c r="O1095" i="16" s="1"/>
  <c r="O1096" i="16" s="1"/>
  <c r="O1097" i="16" s="1"/>
  <c r="O1098" i="16" s="1"/>
  <c r="O1099" i="16" s="1"/>
  <c r="O1100" i="16" s="1"/>
  <c r="O1101" i="16" s="1"/>
  <c r="O1102" i="16" s="1"/>
  <c r="O1103" i="16" s="1"/>
  <c r="O1104" i="16" s="1"/>
  <c r="O1105" i="16" s="1"/>
  <c r="O1106" i="16" s="1"/>
  <c r="O1107" i="16" s="1"/>
  <c r="O1108" i="16" s="1"/>
  <c r="O1109" i="16" s="1"/>
  <c r="O1110" i="16" s="1"/>
  <c r="O1111" i="16" s="1"/>
  <c r="O1112" i="16" s="1"/>
  <c r="O1113" i="16" s="1"/>
  <c r="O1114" i="16" s="1"/>
  <c r="O1115" i="16" s="1"/>
  <c r="O1116" i="16" s="1"/>
  <c r="O1117" i="16" s="1"/>
  <c r="O1118" i="16" s="1"/>
  <c r="O1119" i="16" s="1"/>
  <c r="O1120" i="16" s="1"/>
  <c r="O1121" i="16" s="1"/>
  <c r="O1122" i="16" s="1"/>
  <c r="O1123" i="16" s="1"/>
  <c r="O1124" i="16" s="1"/>
  <c r="K1066" i="16"/>
  <c r="AQ1066" i="16" s="1"/>
  <c r="G1066" i="16"/>
  <c r="AP1066" i="16" s="1"/>
  <c r="F1066" i="16"/>
  <c r="AD1065" i="16"/>
  <c r="AG1065" i="16" s="1"/>
  <c r="AG1067" i="16" s="1"/>
  <c r="AJ1067" i="16" s="1"/>
  <c r="K1065" i="16"/>
  <c r="AQ1065" i="16" s="1"/>
  <c r="G1065" i="16"/>
  <c r="AP1065" i="16" s="1"/>
  <c r="F1065" i="16"/>
  <c r="F1064" i="16"/>
  <c r="F1063" i="16"/>
  <c r="F1062" i="16"/>
  <c r="F1061" i="16"/>
  <c r="F1060" i="16"/>
  <c r="F1059" i="16"/>
  <c r="F1058" i="16"/>
  <c r="F1057" i="16"/>
  <c r="F1056" i="16"/>
  <c r="F1055" i="16"/>
  <c r="F1054" i="16"/>
  <c r="F1053" i="16"/>
  <c r="F1052" i="16"/>
  <c r="F1051" i="16"/>
  <c r="F1050" i="16"/>
  <c r="F1049" i="16"/>
  <c r="F1048" i="16"/>
  <c r="F1047" i="16"/>
  <c r="F1046" i="16"/>
  <c r="F1045" i="16"/>
  <c r="F1044" i="16"/>
  <c r="F1043" i="16"/>
  <c r="F1042" i="16"/>
  <c r="F1041" i="16"/>
  <c r="F1040" i="16"/>
  <c r="F1039" i="16"/>
  <c r="F1038" i="16"/>
  <c r="F1037" i="16"/>
  <c r="F1036" i="16"/>
  <c r="F1035" i="16"/>
  <c r="F1034" i="16"/>
  <c r="F1033" i="16"/>
  <c r="AJ1032" i="16"/>
  <c r="F1032" i="16"/>
  <c r="F1031" i="16"/>
  <c r="F1030" i="16"/>
  <c r="F1029" i="16"/>
  <c r="F1028" i="16"/>
  <c r="F1027" i="16"/>
  <c r="AG1026" i="16"/>
  <c r="AG1028" i="16" s="1"/>
  <c r="AJ1028" i="16" s="1"/>
  <c r="F1026" i="16"/>
  <c r="F1025" i="16"/>
  <c r="AD1024" i="16"/>
  <c r="AG1062" i="16" s="1"/>
  <c r="AG1064" i="16" s="1"/>
  <c r="AJ1064" i="16" s="1"/>
  <c r="F1024" i="16"/>
  <c r="AD1023" i="16"/>
  <c r="AG1059" i="16" s="1"/>
  <c r="F1023" i="16"/>
  <c r="AD1022" i="16"/>
  <c r="AG1056" i="16" s="1"/>
  <c r="F1022" i="16"/>
  <c r="AD1021" i="16"/>
  <c r="AG1053" i="16" s="1"/>
  <c r="F1021" i="16"/>
  <c r="AD1020" i="16"/>
  <c r="AG1050" i="16" s="1"/>
  <c r="F1020" i="16"/>
  <c r="AD1019" i="16"/>
  <c r="AG1047" i="16" s="1"/>
  <c r="F1019" i="16"/>
  <c r="AD1018" i="16"/>
  <c r="AG1044" i="16" s="1"/>
  <c r="F1018" i="16"/>
  <c r="AD1017" i="16"/>
  <c r="AG1041" i="16" s="1"/>
  <c r="AG1043" i="16" s="1"/>
  <c r="AJ1043" i="16" s="1"/>
  <c r="F1017" i="16"/>
  <c r="AD1016" i="16"/>
  <c r="AG1038" i="16" s="1"/>
  <c r="AG1040" i="16" s="1"/>
  <c r="AJ1040" i="16" s="1"/>
  <c r="F1016" i="16"/>
  <c r="AD1015" i="16"/>
  <c r="AG1035" i="16" s="1"/>
  <c r="AG1037" i="16" s="1"/>
  <c r="AJ1037" i="16" s="1"/>
  <c r="F1015" i="16"/>
  <c r="AD1014" i="16"/>
  <c r="AG1032" i="16" s="1"/>
  <c r="AG1034" i="16" s="1"/>
  <c r="AJ1034" i="16" s="1"/>
  <c r="F1014" i="16"/>
  <c r="AD1013" i="16"/>
  <c r="AG1029" i="16" s="1"/>
  <c r="F1013" i="16"/>
  <c r="AD1012" i="16"/>
  <c r="F1012" i="16"/>
  <c r="AG1011" i="16"/>
  <c r="AG1012" i="16" s="1"/>
  <c r="AJ1012" i="16" s="1"/>
  <c r="AD1011" i="16"/>
  <c r="AG1023" i="16" s="1"/>
  <c r="F1011" i="16"/>
  <c r="AD1010" i="16"/>
  <c r="AG1020" i="16" s="1"/>
  <c r="F1010" i="16"/>
  <c r="AD1009" i="16"/>
  <c r="AG1017" i="16" s="1"/>
  <c r="AJ1017" i="16" s="1"/>
  <c r="F1009" i="16"/>
  <c r="AF1008" i="16"/>
  <c r="AF1011" i="16" s="1"/>
  <c r="AF1014" i="16" s="1"/>
  <c r="AF1017" i="16" s="1"/>
  <c r="AF1020" i="16" s="1"/>
  <c r="AF1023" i="16" s="1"/>
  <c r="AF1026" i="16" s="1"/>
  <c r="AF1029" i="16" s="1"/>
  <c r="AF1032" i="16" s="1"/>
  <c r="AF1035" i="16" s="1"/>
  <c r="AF1038" i="16" s="1"/>
  <c r="AF1041" i="16" s="1"/>
  <c r="AF1044" i="16" s="1"/>
  <c r="AF1047" i="16" s="1"/>
  <c r="AF1050" i="16" s="1"/>
  <c r="AF1053" i="16" s="1"/>
  <c r="AF1056" i="16" s="1"/>
  <c r="AF1059" i="16" s="1"/>
  <c r="AF1062" i="16" s="1"/>
  <c r="AD1008" i="16"/>
  <c r="AG1014" i="16" s="1"/>
  <c r="AG1016" i="16" s="1"/>
  <c r="AJ1016" i="16" s="1"/>
  <c r="F1008" i="16"/>
  <c r="AD1007" i="16"/>
  <c r="F1007" i="16"/>
  <c r="AD1006" i="16"/>
  <c r="AG1008" i="16" s="1"/>
  <c r="AC1006" i="16"/>
  <c r="AC1007" i="16" s="1"/>
  <c r="AC1008" i="16" s="1"/>
  <c r="AC1009" i="16" s="1"/>
  <c r="AC1010" i="16" s="1"/>
  <c r="AC1011" i="16" s="1"/>
  <c r="AC1012" i="16" s="1"/>
  <c r="AC1013" i="16" s="1"/>
  <c r="AC1014" i="16" s="1"/>
  <c r="AC1015" i="16" s="1"/>
  <c r="AC1016" i="16" s="1"/>
  <c r="AC1017" i="16" s="1"/>
  <c r="AC1018" i="16" s="1"/>
  <c r="AC1019" i="16" s="1"/>
  <c r="AC1020" i="16" s="1"/>
  <c r="AC1021" i="16" s="1"/>
  <c r="AC1022" i="16" s="1"/>
  <c r="AC1023" i="16" s="1"/>
  <c r="AC1024" i="16" s="1"/>
  <c r="X1006" i="16"/>
  <c r="X1007" i="16" s="1"/>
  <c r="O1006" i="16"/>
  <c r="O1007" i="16" s="1"/>
  <c r="O1008" i="16" s="1"/>
  <c r="O1009" i="16" s="1"/>
  <c r="O1010" i="16" s="1"/>
  <c r="O1011" i="16" s="1"/>
  <c r="O1012" i="16" s="1"/>
  <c r="O1013" i="16" s="1"/>
  <c r="O1014" i="16" s="1"/>
  <c r="O1015" i="16" s="1"/>
  <c r="O1016" i="16" s="1"/>
  <c r="O1017" i="16" s="1"/>
  <c r="O1018" i="16" s="1"/>
  <c r="O1019" i="16" s="1"/>
  <c r="O1020" i="16" s="1"/>
  <c r="O1021" i="16" s="1"/>
  <c r="O1022" i="16" s="1"/>
  <c r="O1023" i="16" s="1"/>
  <c r="O1024" i="16" s="1"/>
  <c r="O1025" i="16" s="1"/>
  <c r="O1026" i="16" s="1"/>
  <c r="O1027" i="16" s="1"/>
  <c r="O1028" i="16" s="1"/>
  <c r="O1029" i="16" s="1"/>
  <c r="O1030" i="16" s="1"/>
  <c r="O1031" i="16" s="1"/>
  <c r="O1032" i="16" s="1"/>
  <c r="O1033" i="16" s="1"/>
  <c r="O1034" i="16" s="1"/>
  <c r="O1035" i="16" s="1"/>
  <c r="O1036" i="16" s="1"/>
  <c r="O1037" i="16" s="1"/>
  <c r="O1038" i="16" s="1"/>
  <c r="O1039" i="16" s="1"/>
  <c r="O1040" i="16" s="1"/>
  <c r="O1041" i="16" s="1"/>
  <c r="O1042" i="16" s="1"/>
  <c r="O1043" i="16" s="1"/>
  <c r="O1044" i="16" s="1"/>
  <c r="O1045" i="16" s="1"/>
  <c r="O1046" i="16" s="1"/>
  <c r="O1047" i="16" s="1"/>
  <c r="O1048" i="16" s="1"/>
  <c r="O1049" i="16" s="1"/>
  <c r="O1050" i="16" s="1"/>
  <c r="O1051" i="16" s="1"/>
  <c r="O1052" i="16" s="1"/>
  <c r="O1053" i="16" s="1"/>
  <c r="O1054" i="16" s="1"/>
  <c r="O1055" i="16" s="1"/>
  <c r="O1056" i="16" s="1"/>
  <c r="O1057" i="16" s="1"/>
  <c r="O1058" i="16" s="1"/>
  <c r="O1059" i="16" s="1"/>
  <c r="O1060" i="16" s="1"/>
  <c r="O1061" i="16" s="1"/>
  <c r="O1062" i="16" s="1"/>
  <c r="O1063" i="16" s="1"/>
  <c r="O1064" i="16" s="1"/>
  <c r="F1006" i="16"/>
  <c r="AD1005" i="16"/>
  <c r="AG1005" i="16" s="1"/>
  <c r="AG1006" i="16" s="1"/>
  <c r="AJ1006" i="16" s="1"/>
  <c r="G1005" i="16"/>
  <c r="AP1005" i="16" s="1"/>
  <c r="F1005" i="16"/>
  <c r="F1004" i="16"/>
  <c r="F1003" i="16"/>
  <c r="F1002" i="16"/>
  <c r="F1001" i="16"/>
  <c r="F1000" i="16"/>
  <c r="F999" i="16"/>
  <c r="F998" i="16"/>
  <c r="F997" i="16"/>
  <c r="F996" i="16"/>
  <c r="F995" i="16"/>
  <c r="F994" i="16"/>
  <c r="F993" i="16"/>
  <c r="F992" i="16"/>
  <c r="F991" i="16"/>
  <c r="F990" i="16"/>
  <c r="F989" i="16"/>
  <c r="F988" i="16"/>
  <c r="F987" i="16"/>
  <c r="F986" i="16"/>
  <c r="F985" i="16"/>
  <c r="F984" i="16"/>
  <c r="F983" i="16"/>
  <c r="F982" i="16"/>
  <c r="F981" i="16"/>
  <c r="F980" i="16"/>
  <c r="F979" i="16"/>
  <c r="F978" i="16"/>
  <c r="F977" i="16"/>
  <c r="F976" i="16"/>
  <c r="F975" i="16"/>
  <c r="F974" i="16"/>
  <c r="F973" i="16"/>
  <c r="F972" i="16"/>
  <c r="F971" i="16"/>
  <c r="F970" i="16"/>
  <c r="F969" i="16"/>
  <c r="F968" i="16"/>
  <c r="F967" i="16"/>
  <c r="F966" i="16"/>
  <c r="AG965" i="16"/>
  <c r="AJ965" i="16" s="1"/>
  <c r="F965" i="16"/>
  <c r="AD964" i="16"/>
  <c r="AG1002" i="16" s="1"/>
  <c r="AG1004" i="16" s="1"/>
  <c r="AJ1004" i="16" s="1"/>
  <c r="F964" i="16"/>
  <c r="AD963" i="16"/>
  <c r="AG999" i="16" s="1"/>
  <c r="F963" i="16"/>
  <c r="AD962" i="16"/>
  <c r="AG996" i="16" s="1"/>
  <c r="F962" i="16"/>
  <c r="AD961" i="16"/>
  <c r="AG993" i="16" s="1"/>
  <c r="F961" i="16"/>
  <c r="AD960" i="16"/>
  <c r="AG990" i="16" s="1"/>
  <c r="F960" i="16"/>
  <c r="AD959" i="16"/>
  <c r="AG987" i="16" s="1"/>
  <c r="AG989" i="16" s="1"/>
  <c r="AJ989" i="16" s="1"/>
  <c r="F959" i="16"/>
  <c r="AD958" i="16"/>
  <c r="AG984" i="16" s="1"/>
  <c r="F958" i="16"/>
  <c r="AF957" i="16"/>
  <c r="AF960" i="16" s="1"/>
  <c r="AF963" i="16" s="1"/>
  <c r="AF966" i="16" s="1"/>
  <c r="AF969" i="16" s="1"/>
  <c r="AF972" i="16" s="1"/>
  <c r="AF975" i="16" s="1"/>
  <c r="AF978" i="16" s="1"/>
  <c r="AF981" i="16" s="1"/>
  <c r="AF984" i="16" s="1"/>
  <c r="AF987" i="16" s="1"/>
  <c r="AF990" i="16" s="1"/>
  <c r="AF993" i="16" s="1"/>
  <c r="AF996" i="16" s="1"/>
  <c r="AF999" i="16" s="1"/>
  <c r="AF1002" i="16" s="1"/>
  <c r="AD957" i="16"/>
  <c r="AG981" i="16" s="1"/>
  <c r="F957" i="16"/>
  <c r="AD956" i="16"/>
  <c r="AG978" i="16" s="1"/>
  <c r="F956" i="16"/>
  <c r="AD955" i="16"/>
  <c r="AG975" i="16" s="1"/>
  <c r="AJ975" i="16" s="1"/>
  <c r="F955" i="16"/>
  <c r="AD954" i="16"/>
  <c r="AG972" i="16" s="1"/>
  <c r="AG974" i="16" s="1"/>
  <c r="AJ974" i="16" s="1"/>
  <c r="F954" i="16"/>
  <c r="AD953" i="16"/>
  <c r="AG969" i="16" s="1"/>
  <c r="F953" i="16"/>
  <c r="AD952" i="16"/>
  <c r="AG966" i="16" s="1"/>
  <c r="F952" i="16"/>
  <c r="AG951" i="16"/>
  <c r="AG952" i="16" s="1"/>
  <c r="AJ952" i="16" s="1"/>
  <c r="AD951" i="16"/>
  <c r="AG963" i="16" s="1"/>
  <c r="AJ963" i="16" s="1"/>
  <c r="F951" i="16"/>
  <c r="AD950" i="16"/>
  <c r="AG960" i="16" s="1"/>
  <c r="F950" i="16"/>
  <c r="AD949" i="16"/>
  <c r="AG957" i="16" s="1"/>
  <c r="F949" i="16"/>
  <c r="AF948" i="16"/>
  <c r="AF951" i="16" s="1"/>
  <c r="AF954" i="16" s="1"/>
  <c r="AD948" i="16"/>
  <c r="AG954" i="16" s="1"/>
  <c r="AG955" i="16" s="1"/>
  <c r="AJ955" i="16" s="1"/>
  <c r="F948" i="16"/>
  <c r="AD947" i="16"/>
  <c r="F947" i="16"/>
  <c r="AD946" i="16"/>
  <c r="AG948" i="16" s="1"/>
  <c r="AG949" i="16" s="1"/>
  <c r="AJ949" i="16" s="1"/>
  <c r="AC946" i="16"/>
  <c r="AC947" i="16" s="1"/>
  <c r="AC948" i="16" s="1"/>
  <c r="AC949" i="16" s="1"/>
  <c r="AC950" i="16" s="1"/>
  <c r="AC951" i="16" s="1"/>
  <c r="AC952" i="16" s="1"/>
  <c r="AC953" i="16" s="1"/>
  <c r="AC954" i="16" s="1"/>
  <c r="AC955" i="16" s="1"/>
  <c r="AC956" i="16" s="1"/>
  <c r="AC957" i="16" s="1"/>
  <c r="AC958" i="16" s="1"/>
  <c r="AC959" i="16" s="1"/>
  <c r="AC960" i="16" s="1"/>
  <c r="AC961" i="16" s="1"/>
  <c r="AC962" i="16" s="1"/>
  <c r="AC963" i="16" s="1"/>
  <c r="AC964" i="16" s="1"/>
  <c r="X946" i="16"/>
  <c r="O946" i="16"/>
  <c r="O947" i="16" s="1"/>
  <c r="O948" i="16" s="1"/>
  <c r="O949" i="16" s="1"/>
  <c r="O950" i="16" s="1"/>
  <c r="O951" i="16" s="1"/>
  <c r="O952" i="16" s="1"/>
  <c r="O953" i="16" s="1"/>
  <c r="O954" i="16" s="1"/>
  <c r="O955" i="16" s="1"/>
  <c r="O956" i="16" s="1"/>
  <c r="O957" i="16" s="1"/>
  <c r="O958" i="16" s="1"/>
  <c r="O959" i="16" s="1"/>
  <c r="O960" i="16" s="1"/>
  <c r="O961" i="16" s="1"/>
  <c r="O962" i="16" s="1"/>
  <c r="O963" i="16" s="1"/>
  <c r="O964" i="16" s="1"/>
  <c r="O965" i="16" s="1"/>
  <c r="O966" i="16" s="1"/>
  <c r="O967" i="16" s="1"/>
  <c r="O968" i="16" s="1"/>
  <c r="O969" i="16" s="1"/>
  <c r="O970" i="16" s="1"/>
  <c r="O971" i="16" s="1"/>
  <c r="O972" i="16" s="1"/>
  <c r="O973" i="16" s="1"/>
  <c r="O974" i="16" s="1"/>
  <c r="O975" i="16" s="1"/>
  <c r="O976" i="16" s="1"/>
  <c r="O977" i="16" s="1"/>
  <c r="O978" i="16" s="1"/>
  <c r="O979" i="16" s="1"/>
  <c r="O980" i="16" s="1"/>
  <c r="O981" i="16" s="1"/>
  <c r="O982" i="16" s="1"/>
  <c r="O983" i="16" s="1"/>
  <c r="O984" i="16" s="1"/>
  <c r="O985" i="16" s="1"/>
  <c r="O986" i="16" s="1"/>
  <c r="O987" i="16" s="1"/>
  <c r="O988" i="16" s="1"/>
  <c r="O989" i="16" s="1"/>
  <c r="O990" i="16" s="1"/>
  <c r="O991" i="16" s="1"/>
  <c r="O992" i="16" s="1"/>
  <c r="O993" i="16" s="1"/>
  <c r="O994" i="16" s="1"/>
  <c r="O995" i="16" s="1"/>
  <c r="O996" i="16" s="1"/>
  <c r="O997" i="16" s="1"/>
  <c r="O998" i="16" s="1"/>
  <c r="O999" i="16" s="1"/>
  <c r="O1000" i="16" s="1"/>
  <c r="O1001" i="16" s="1"/>
  <c r="O1002" i="16" s="1"/>
  <c r="O1003" i="16" s="1"/>
  <c r="O1004" i="16" s="1"/>
  <c r="F946" i="16"/>
  <c r="AD945" i="16"/>
  <c r="AG945" i="16" s="1"/>
  <c r="AG946" i="16" s="1"/>
  <c r="AJ946" i="16" s="1"/>
  <c r="G945" i="16"/>
  <c r="AP945" i="16" s="1"/>
  <c r="F945" i="16"/>
  <c r="F944" i="16"/>
  <c r="F943" i="16"/>
  <c r="F942" i="16"/>
  <c r="F941" i="16"/>
  <c r="F940" i="16"/>
  <c r="F939" i="16"/>
  <c r="F938" i="16"/>
  <c r="F937" i="16"/>
  <c r="F936" i="16"/>
  <c r="F935" i="16"/>
  <c r="F934" i="16"/>
  <c r="F933" i="16"/>
  <c r="F932" i="16"/>
  <c r="F931" i="16"/>
  <c r="F930" i="16"/>
  <c r="F929" i="16"/>
  <c r="F928" i="16"/>
  <c r="F927" i="16"/>
  <c r="F926" i="16"/>
  <c r="F925" i="16"/>
  <c r="F924" i="16"/>
  <c r="F923" i="16"/>
  <c r="F922" i="16"/>
  <c r="AG921" i="16"/>
  <c r="F921" i="16"/>
  <c r="F920" i="16"/>
  <c r="F919" i="16"/>
  <c r="F918" i="16"/>
  <c r="F917" i="16"/>
  <c r="F916" i="16"/>
  <c r="AG915" i="16"/>
  <c r="F915" i="16"/>
  <c r="F914" i="16"/>
  <c r="F913" i="16"/>
  <c r="F912" i="16"/>
  <c r="F911" i="16"/>
  <c r="F910" i="16"/>
  <c r="F909" i="16"/>
  <c r="F908" i="16"/>
  <c r="F907" i="16"/>
  <c r="F906" i="16"/>
  <c r="F905" i="16"/>
  <c r="AD904" i="16"/>
  <c r="AG942" i="16" s="1"/>
  <c r="F904" i="16"/>
  <c r="AD903" i="16"/>
  <c r="AG939" i="16" s="1"/>
  <c r="F903" i="16"/>
  <c r="AD902" i="16"/>
  <c r="AG936" i="16" s="1"/>
  <c r="F902" i="16"/>
  <c r="AD901" i="16"/>
  <c r="AG933" i="16" s="1"/>
  <c r="AG935" i="16" s="1"/>
  <c r="AJ935" i="16" s="1"/>
  <c r="F901" i="16"/>
  <c r="AD900" i="16"/>
  <c r="AG930" i="16" s="1"/>
  <c r="AG932" i="16" s="1"/>
  <c r="AJ932" i="16" s="1"/>
  <c r="F900" i="16"/>
  <c r="AD899" i="16"/>
  <c r="AG927" i="16" s="1"/>
  <c r="F899" i="16"/>
  <c r="AD898" i="16"/>
  <c r="AG924" i="16" s="1"/>
  <c r="AG926" i="16" s="1"/>
  <c r="AJ926" i="16" s="1"/>
  <c r="F898" i="16"/>
  <c r="AG897" i="16"/>
  <c r="AD897" i="16"/>
  <c r="F897" i="16"/>
  <c r="AD896" i="16"/>
  <c r="AG918" i="16" s="1"/>
  <c r="AG919" i="16" s="1"/>
  <c r="AJ919" i="16" s="1"/>
  <c r="F896" i="16"/>
  <c r="AD895" i="16"/>
  <c r="F895" i="16"/>
  <c r="AD894" i="16"/>
  <c r="AG912" i="16" s="1"/>
  <c r="F894" i="16"/>
  <c r="AD893" i="16"/>
  <c r="AG909" i="16" s="1"/>
  <c r="F893" i="16"/>
  <c r="AD892" i="16"/>
  <c r="AG906" i="16" s="1"/>
  <c r="F892" i="16"/>
  <c r="AF891" i="16"/>
  <c r="AF894" i="16" s="1"/>
  <c r="AF897" i="16" s="1"/>
  <c r="AF900" i="16" s="1"/>
  <c r="AF903" i="16" s="1"/>
  <c r="AF906" i="16" s="1"/>
  <c r="AF909" i="16" s="1"/>
  <c r="AF912" i="16" s="1"/>
  <c r="AF915" i="16" s="1"/>
  <c r="AF918" i="16" s="1"/>
  <c r="AF921" i="16" s="1"/>
  <c r="AF924" i="16" s="1"/>
  <c r="AF927" i="16" s="1"/>
  <c r="AF930" i="16" s="1"/>
  <c r="AF933" i="16" s="1"/>
  <c r="AF936" i="16" s="1"/>
  <c r="AF939" i="16" s="1"/>
  <c r="AF942" i="16" s="1"/>
  <c r="AD891" i="16"/>
  <c r="AG903" i="16" s="1"/>
  <c r="AG905" i="16" s="1"/>
  <c r="AJ905" i="16" s="1"/>
  <c r="F891" i="16"/>
  <c r="AD890" i="16"/>
  <c r="AG900" i="16" s="1"/>
  <c r="F890" i="16"/>
  <c r="AD889" i="16"/>
  <c r="F889" i="16"/>
  <c r="AF888" i="16"/>
  <c r="AD888" i="16"/>
  <c r="AG894" i="16" s="1"/>
  <c r="AC888" i="16"/>
  <c r="AC889" i="16" s="1"/>
  <c r="AC890" i="16" s="1"/>
  <c r="AC891" i="16" s="1"/>
  <c r="AC892" i="16" s="1"/>
  <c r="AC893" i="16" s="1"/>
  <c r="AC894" i="16" s="1"/>
  <c r="AC895" i="16" s="1"/>
  <c r="AC896" i="16" s="1"/>
  <c r="AC897" i="16" s="1"/>
  <c r="AC898" i="16" s="1"/>
  <c r="AC899" i="16" s="1"/>
  <c r="AC900" i="16" s="1"/>
  <c r="AC901" i="16" s="1"/>
  <c r="AC902" i="16" s="1"/>
  <c r="AC903" i="16" s="1"/>
  <c r="AC904" i="16" s="1"/>
  <c r="F888" i="16"/>
  <c r="AD887" i="16"/>
  <c r="AG891" i="16" s="1"/>
  <c r="X887" i="16"/>
  <c r="X888" i="16" s="1"/>
  <c r="F887" i="16"/>
  <c r="AD886" i="16"/>
  <c r="AG888" i="16" s="1"/>
  <c r="AG889" i="16" s="1"/>
  <c r="AJ889" i="16" s="1"/>
  <c r="AC886" i="16"/>
  <c r="AC887" i="16" s="1"/>
  <c r="X886" i="16"/>
  <c r="O886" i="16"/>
  <c r="O887" i="16" s="1"/>
  <c r="O888" i="16" s="1"/>
  <c r="O889" i="16" s="1"/>
  <c r="O890" i="16" s="1"/>
  <c r="O891" i="16" s="1"/>
  <c r="O892" i="16" s="1"/>
  <c r="O893" i="16" s="1"/>
  <c r="O894" i="16" s="1"/>
  <c r="O895" i="16" s="1"/>
  <c r="O896" i="16" s="1"/>
  <c r="O897" i="16" s="1"/>
  <c r="O898" i="16" s="1"/>
  <c r="O899" i="16" s="1"/>
  <c r="O900" i="16" s="1"/>
  <c r="O901" i="16" s="1"/>
  <c r="O902" i="16" s="1"/>
  <c r="O903" i="16" s="1"/>
  <c r="O904" i="16" s="1"/>
  <c r="O905" i="16" s="1"/>
  <c r="O906" i="16" s="1"/>
  <c r="O907" i="16" s="1"/>
  <c r="O908" i="16" s="1"/>
  <c r="O909" i="16" s="1"/>
  <c r="O910" i="16" s="1"/>
  <c r="O911" i="16" s="1"/>
  <c r="O912" i="16" s="1"/>
  <c r="O913" i="16" s="1"/>
  <c r="O914" i="16" s="1"/>
  <c r="O915" i="16" s="1"/>
  <c r="O916" i="16" s="1"/>
  <c r="O917" i="16" s="1"/>
  <c r="O918" i="16" s="1"/>
  <c r="O919" i="16" s="1"/>
  <c r="O920" i="16" s="1"/>
  <c r="O921" i="16" s="1"/>
  <c r="O922" i="16" s="1"/>
  <c r="O923" i="16" s="1"/>
  <c r="O924" i="16" s="1"/>
  <c r="O925" i="16" s="1"/>
  <c r="O926" i="16" s="1"/>
  <c r="O927" i="16" s="1"/>
  <c r="O928" i="16" s="1"/>
  <c r="O929" i="16" s="1"/>
  <c r="O930" i="16" s="1"/>
  <c r="O931" i="16" s="1"/>
  <c r="O932" i="16" s="1"/>
  <c r="O933" i="16" s="1"/>
  <c r="O934" i="16" s="1"/>
  <c r="O935" i="16" s="1"/>
  <c r="O936" i="16" s="1"/>
  <c r="O937" i="16" s="1"/>
  <c r="O938" i="16" s="1"/>
  <c r="O939" i="16" s="1"/>
  <c r="O940" i="16" s="1"/>
  <c r="O941" i="16" s="1"/>
  <c r="O942" i="16" s="1"/>
  <c r="O943" i="16" s="1"/>
  <c r="O944" i="16" s="1"/>
  <c r="F886" i="16"/>
  <c r="AD885" i="16"/>
  <c r="AG885" i="16" s="1"/>
  <c r="G885" i="16"/>
  <c r="AP885" i="16" s="1"/>
  <c r="F885" i="16"/>
  <c r="F884" i="16"/>
  <c r="F883" i="16"/>
  <c r="F882" i="16"/>
  <c r="F881" i="16"/>
  <c r="F880" i="16"/>
  <c r="F879" i="16"/>
  <c r="F878" i="16"/>
  <c r="F877" i="16"/>
  <c r="AG876" i="16"/>
  <c r="F876" i="16"/>
  <c r="F875" i="16"/>
  <c r="F874" i="16"/>
  <c r="F873" i="16"/>
  <c r="AG872" i="16"/>
  <c r="AJ872" i="16" s="1"/>
  <c r="F872" i="16"/>
  <c r="F871" i="16"/>
  <c r="F870" i="16"/>
  <c r="F869" i="16"/>
  <c r="F868" i="16"/>
  <c r="AG867" i="16"/>
  <c r="F867" i="16"/>
  <c r="F866" i="16"/>
  <c r="AG865" i="16"/>
  <c r="AJ865" i="16" s="1"/>
  <c r="F865" i="16"/>
  <c r="AJ864" i="16"/>
  <c r="F864" i="16"/>
  <c r="F863" i="16"/>
  <c r="F862" i="16"/>
  <c r="F861" i="16"/>
  <c r="F860" i="16"/>
  <c r="F859" i="16"/>
  <c r="F858" i="16"/>
  <c r="F857" i="16"/>
  <c r="F856" i="16"/>
  <c r="F855" i="16"/>
  <c r="F854" i="16"/>
  <c r="F853" i="16"/>
  <c r="F852" i="16"/>
  <c r="F851" i="16"/>
  <c r="F850" i="16"/>
  <c r="F849" i="16"/>
  <c r="F848" i="16"/>
  <c r="F847" i="16"/>
  <c r="F846" i="16"/>
  <c r="F845" i="16"/>
  <c r="AD844" i="16"/>
  <c r="AG882" i="16" s="1"/>
  <c r="AG883" i="16" s="1"/>
  <c r="AJ883" i="16" s="1"/>
  <c r="F844" i="16"/>
  <c r="AD843" i="16"/>
  <c r="AG879" i="16" s="1"/>
  <c r="F843" i="16"/>
  <c r="AD842" i="16"/>
  <c r="F842" i="16"/>
  <c r="AD841" i="16"/>
  <c r="AG873" i="16" s="1"/>
  <c r="AG874" i="16" s="1"/>
  <c r="AJ874" i="16" s="1"/>
  <c r="F841" i="16"/>
  <c r="AD840" i="16"/>
  <c r="AG870" i="16" s="1"/>
  <c r="AG871" i="16" s="1"/>
  <c r="AJ871" i="16" s="1"/>
  <c r="F840" i="16"/>
  <c r="AD839" i="16"/>
  <c r="F839" i="16"/>
  <c r="AD838" i="16"/>
  <c r="AG864" i="16" s="1"/>
  <c r="AG866" i="16" s="1"/>
  <c r="AJ866" i="16" s="1"/>
  <c r="F838" i="16"/>
  <c r="AD837" i="16"/>
  <c r="AG861" i="16" s="1"/>
  <c r="F837" i="16"/>
  <c r="AD836" i="16"/>
  <c r="AG858" i="16" s="1"/>
  <c r="AG859" i="16" s="1"/>
  <c r="AJ859" i="16" s="1"/>
  <c r="F836" i="16"/>
  <c r="AD835" i="16"/>
  <c r="AG855" i="16" s="1"/>
  <c r="AJ855" i="16" s="1"/>
  <c r="F835" i="16"/>
  <c r="AD834" i="16"/>
  <c r="AG852" i="16" s="1"/>
  <c r="AG854" i="16" s="1"/>
  <c r="AJ854" i="16" s="1"/>
  <c r="F834" i="16"/>
  <c r="AG833" i="16"/>
  <c r="AJ833" i="16" s="1"/>
  <c r="AD833" i="16"/>
  <c r="AG849" i="16" s="1"/>
  <c r="F833" i="16"/>
  <c r="AD832" i="16"/>
  <c r="AG846" i="16" s="1"/>
  <c r="F832" i="16"/>
  <c r="AG831" i="16"/>
  <c r="AD831" i="16"/>
  <c r="AG843" i="16" s="1"/>
  <c r="K831" i="16"/>
  <c r="AQ831" i="16" s="1"/>
  <c r="G831" i="16"/>
  <c r="AP831" i="16" s="1"/>
  <c r="F831" i="16"/>
  <c r="AD830" i="16"/>
  <c r="AG840" i="16" s="1"/>
  <c r="AJ840" i="16" s="1"/>
  <c r="F830" i="16"/>
  <c r="AD829" i="16"/>
  <c r="AG837" i="16" s="1"/>
  <c r="AC829" i="16"/>
  <c r="AC830" i="16" s="1"/>
  <c r="AC831" i="16" s="1"/>
  <c r="AC832" i="16" s="1"/>
  <c r="AC833" i="16" s="1"/>
  <c r="AC834" i="16" s="1"/>
  <c r="AC835" i="16" s="1"/>
  <c r="AC836" i="16" s="1"/>
  <c r="AC837" i="16" s="1"/>
  <c r="AC838" i="16" s="1"/>
  <c r="AC839" i="16" s="1"/>
  <c r="AC840" i="16" s="1"/>
  <c r="AC841" i="16" s="1"/>
  <c r="AC842" i="16" s="1"/>
  <c r="AC843" i="16" s="1"/>
  <c r="AC844" i="16" s="1"/>
  <c r="F829" i="16"/>
  <c r="AF828" i="16"/>
  <c r="AF831" i="16" s="1"/>
  <c r="AF834" i="16" s="1"/>
  <c r="AF837" i="16" s="1"/>
  <c r="AF840" i="16" s="1"/>
  <c r="AF843" i="16" s="1"/>
  <c r="AF846" i="16" s="1"/>
  <c r="AF849" i="16" s="1"/>
  <c r="AF852" i="16" s="1"/>
  <c r="AF855" i="16" s="1"/>
  <c r="AF858" i="16" s="1"/>
  <c r="AF861" i="16" s="1"/>
  <c r="AF864" i="16" s="1"/>
  <c r="AF867" i="16" s="1"/>
  <c r="AF870" i="16" s="1"/>
  <c r="AF873" i="16" s="1"/>
  <c r="AF876" i="16" s="1"/>
  <c r="AF879" i="16" s="1"/>
  <c r="AF882" i="16" s="1"/>
  <c r="AD828" i="16"/>
  <c r="AG834" i="16" s="1"/>
  <c r="AG835" i="16" s="1"/>
  <c r="AJ835" i="16" s="1"/>
  <c r="F828" i="16"/>
  <c r="AD827" i="16"/>
  <c r="F827" i="16"/>
  <c r="AD826" i="16"/>
  <c r="AG828" i="16" s="1"/>
  <c r="AC826" i="16"/>
  <c r="AC827" i="16" s="1"/>
  <c r="AC828" i="16" s="1"/>
  <c r="X826" i="16"/>
  <c r="X827" i="16" s="1"/>
  <c r="O826" i="16"/>
  <c r="O827" i="16" s="1"/>
  <c r="O828" i="16" s="1"/>
  <c r="O829" i="16" s="1"/>
  <c r="O830" i="16" s="1"/>
  <c r="O831" i="16" s="1"/>
  <c r="O832" i="16" s="1"/>
  <c r="O833" i="16" s="1"/>
  <c r="O834" i="16" s="1"/>
  <c r="O835" i="16" s="1"/>
  <c r="O836" i="16" s="1"/>
  <c r="O837" i="16" s="1"/>
  <c r="O838" i="16" s="1"/>
  <c r="O839" i="16" s="1"/>
  <c r="O840" i="16" s="1"/>
  <c r="O841" i="16" s="1"/>
  <c r="O842" i="16" s="1"/>
  <c r="O843" i="16" s="1"/>
  <c r="O844" i="16" s="1"/>
  <c r="O845" i="16" s="1"/>
  <c r="O846" i="16" s="1"/>
  <c r="O847" i="16" s="1"/>
  <c r="O848" i="16" s="1"/>
  <c r="O849" i="16" s="1"/>
  <c r="O850" i="16" s="1"/>
  <c r="O851" i="16" s="1"/>
  <c r="O852" i="16" s="1"/>
  <c r="O853" i="16" s="1"/>
  <c r="O854" i="16" s="1"/>
  <c r="O855" i="16" s="1"/>
  <c r="O856" i="16" s="1"/>
  <c r="O857" i="16" s="1"/>
  <c r="O858" i="16" s="1"/>
  <c r="O859" i="16" s="1"/>
  <c r="O860" i="16" s="1"/>
  <c r="O861" i="16" s="1"/>
  <c r="O862" i="16" s="1"/>
  <c r="O863" i="16" s="1"/>
  <c r="O864" i="16" s="1"/>
  <c r="O865" i="16" s="1"/>
  <c r="O866" i="16" s="1"/>
  <c r="O867" i="16" s="1"/>
  <c r="O868" i="16" s="1"/>
  <c r="O869" i="16" s="1"/>
  <c r="O870" i="16" s="1"/>
  <c r="O871" i="16" s="1"/>
  <c r="O872" i="16" s="1"/>
  <c r="O873" i="16" s="1"/>
  <c r="O874" i="16" s="1"/>
  <c r="O875" i="16" s="1"/>
  <c r="O876" i="16" s="1"/>
  <c r="O877" i="16" s="1"/>
  <c r="O878" i="16" s="1"/>
  <c r="O879" i="16" s="1"/>
  <c r="O880" i="16" s="1"/>
  <c r="O881" i="16" s="1"/>
  <c r="O882" i="16" s="1"/>
  <c r="O883" i="16" s="1"/>
  <c r="O884" i="16" s="1"/>
  <c r="F826" i="16"/>
  <c r="AD825" i="16"/>
  <c r="AG825" i="16" s="1"/>
  <c r="AJ825" i="16" s="1"/>
  <c r="G825" i="16"/>
  <c r="AP825" i="16" s="1"/>
  <c r="F825" i="16"/>
  <c r="K824" i="16"/>
  <c r="AQ824" i="16" s="1"/>
  <c r="G824" i="16"/>
  <c r="AP824" i="16" s="1"/>
  <c r="F824" i="16"/>
  <c r="K823" i="16"/>
  <c r="AQ823" i="16" s="1"/>
  <c r="G823" i="16"/>
  <c r="AP823" i="16" s="1"/>
  <c r="F823" i="16"/>
  <c r="K822" i="16"/>
  <c r="AQ822" i="16" s="1"/>
  <c r="G822" i="16"/>
  <c r="AP822" i="16" s="1"/>
  <c r="F822" i="16"/>
  <c r="K821" i="16"/>
  <c r="AQ821" i="16" s="1"/>
  <c r="G821" i="16"/>
  <c r="AP821" i="16" s="1"/>
  <c r="F821" i="16"/>
  <c r="K820" i="16"/>
  <c r="AQ820" i="16" s="1"/>
  <c r="G820" i="16"/>
  <c r="AP820" i="16" s="1"/>
  <c r="F820" i="16"/>
  <c r="K819" i="16"/>
  <c r="AQ819" i="16" s="1"/>
  <c r="G819" i="16"/>
  <c r="AP819" i="16" s="1"/>
  <c r="F819" i="16"/>
  <c r="K818" i="16"/>
  <c r="AQ818" i="16" s="1"/>
  <c r="G818" i="16"/>
  <c r="AP818" i="16" s="1"/>
  <c r="F818" i="16"/>
  <c r="K817" i="16"/>
  <c r="AQ817" i="16" s="1"/>
  <c r="G817" i="16"/>
  <c r="AP817" i="16" s="1"/>
  <c r="F817" i="16"/>
  <c r="K816" i="16"/>
  <c r="AQ816" i="16" s="1"/>
  <c r="G816" i="16"/>
  <c r="AP816" i="16" s="1"/>
  <c r="F816" i="16"/>
  <c r="K815" i="16"/>
  <c r="AQ815" i="16" s="1"/>
  <c r="G815" i="16"/>
  <c r="AP815" i="16" s="1"/>
  <c r="F815" i="16"/>
  <c r="AQ814" i="16"/>
  <c r="K814" i="16"/>
  <c r="G814" i="16"/>
  <c r="AP814" i="16" s="1"/>
  <c r="F814" i="16"/>
  <c r="K813" i="16"/>
  <c r="AQ813" i="16" s="1"/>
  <c r="G813" i="16"/>
  <c r="AP813" i="16" s="1"/>
  <c r="F813" i="16"/>
  <c r="K812" i="16"/>
  <c r="AQ812" i="16" s="1"/>
  <c r="G812" i="16"/>
  <c r="AP812" i="16" s="1"/>
  <c r="F812" i="16"/>
  <c r="K811" i="16"/>
  <c r="AQ811" i="16" s="1"/>
  <c r="G811" i="16"/>
  <c r="AP811" i="16" s="1"/>
  <c r="F811" i="16"/>
  <c r="K810" i="16"/>
  <c r="AQ810" i="16" s="1"/>
  <c r="G810" i="16"/>
  <c r="AP810" i="16" s="1"/>
  <c r="F810" i="16"/>
  <c r="K809" i="16"/>
  <c r="AQ809" i="16" s="1"/>
  <c r="G809" i="16"/>
  <c r="AP809" i="16" s="1"/>
  <c r="F809" i="16"/>
  <c r="K808" i="16"/>
  <c r="AQ808" i="16" s="1"/>
  <c r="G808" i="16"/>
  <c r="AP808" i="16" s="1"/>
  <c r="F808" i="16"/>
  <c r="K807" i="16"/>
  <c r="AQ807" i="16" s="1"/>
  <c r="G807" i="16"/>
  <c r="AP807" i="16" s="1"/>
  <c r="F807" i="16"/>
  <c r="K806" i="16"/>
  <c r="AQ806" i="16" s="1"/>
  <c r="G806" i="16"/>
  <c r="AP806" i="16" s="1"/>
  <c r="F806" i="16"/>
  <c r="K805" i="16"/>
  <c r="AQ805" i="16" s="1"/>
  <c r="G805" i="16"/>
  <c r="AP805" i="16" s="1"/>
  <c r="F805" i="16"/>
  <c r="K804" i="16"/>
  <c r="AQ804" i="16" s="1"/>
  <c r="G804" i="16"/>
  <c r="AP804" i="16" s="1"/>
  <c r="F804" i="16"/>
  <c r="K803" i="16"/>
  <c r="AQ803" i="16" s="1"/>
  <c r="G803" i="16"/>
  <c r="AP803" i="16" s="1"/>
  <c r="F803" i="16"/>
  <c r="K802" i="16"/>
  <c r="AQ802" i="16" s="1"/>
  <c r="G802" i="16"/>
  <c r="AP802" i="16" s="1"/>
  <c r="F802" i="16"/>
  <c r="K801" i="16"/>
  <c r="AQ801" i="16" s="1"/>
  <c r="G801" i="16"/>
  <c r="AP801" i="16" s="1"/>
  <c r="F801" i="16"/>
  <c r="K800" i="16"/>
  <c r="AQ800" i="16" s="1"/>
  <c r="G800" i="16"/>
  <c r="AP800" i="16" s="1"/>
  <c r="F800" i="16"/>
  <c r="K799" i="16"/>
  <c r="AQ799" i="16" s="1"/>
  <c r="G799" i="16"/>
  <c r="AP799" i="16" s="1"/>
  <c r="F799" i="16"/>
  <c r="AG798" i="16"/>
  <c r="K798" i="16"/>
  <c r="AQ798" i="16" s="1"/>
  <c r="G798" i="16"/>
  <c r="AP798" i="16" s="1"/>
  <c r="F798" i="16"/>
  <c r="K797" i="16"/>
  <c r="AQ797" i="16" s="1"/>
  <c r="G797" i="16"/>
  <c r="AP797" i="16" s="1"/>
  <c r="F797" i="16"/>
  <c r="K796" i="16"/>
  <c r="AQ796" i="16" s="1"/>
  <c r="G796" i="16"/>
  <c r="AP796" i="16" s="1"/>
  <c r="F796" i="16"/>
  <c r="K795" i="16"/>
  <c r="AQ795" i="16" s="1"/>
  <c r="G795" i="16"/>
  <c r="AP795" i="16" s="1"/>
  <c r="F795" i="16"/>
  <c r="K794" i="16"/>
  <c r="AQ794" i="16" s="1"/>
  <c r="G794" i="16"/>
  <c r="AP794" i="16" s="1"/>
  <c r="F794" i="16"/>
  <c r="K793" i="16"/>
  <c r="AQ793" i="16" s="1"/>
  <c r="G793" i="16"/>
  <c r="AP793" i="16" s="1"/>
  <c r="F793" i="16"/>
  <c r="K792" i="16"/>
  <c r="AQ792" i="16" s="1"/>
  <c r="G792" i="16"/>
  <c r="AP792" i="16" s="1"/>
  <c r="F792" i="16"/>
  <c r="K791" i="16"/>
  <c r="AQ791" i="16" s="1"/>
  <c r="G791" i="16"/>
  <c r="AP791" i="16" s="1"/>
  <c r="F791" i="16"/>
  <c r="G790" i="16"/>
  <c r="AP790" i="16" s="1"/>
  <c r="F790" i="16"/>
  <c r="K789" i="16"/>
  <c r="AQ789" i="16" s="1"/>
  <c r="G789" i="16"/>
  <c r="AP789" i="16" s="1"/>
  <c r="F789" i="16"/>
  <c r="K788" i="16"/>
  <c r="AQ788" i="16" s="1"/>
  <c r="F788" i="16"/>
  <c r="K787" i="16"/>
  <c r="AQ787" i="16" s="1"/>
  <c r="F787" i="16"/>
  <c r="K786" i="16"/>
  <c r="AQ786" i="16" s="1"/>
  <c r="G786" i="16"/>
  <c r="AP786" i="16" s="1"/>
  <c r="F786" i="16"/>
  <c r="K785" i="16"/>
  <c r="AQ785" i="16" s="1"/>
  <c r="G785" i="16"/>
  <c r="AP785" i="16" s="1"/>
  <c r="F785" i="16"/>
  <c r="AD784" i="16"/>
  <c r="AG822" i="16" s="1"/>
  <c r="AG824" i="16" s="1"/>
  <c r="AJ824" i="16" s="1"/>
  <c r="K784" i="16"/>
  <c r="AQ784" i="16" s="1"/>
  <c r="G784" i="16"/>
  <c r="AP784" i="16" s="1"/>
  <c r="F784" i="16"/>
  <c r="AD783" i="16"/>
  <c r="AG819" i="16" s="1"/>
  <c r="AG821" i="16" s="1"/>
  <c r="AJ821" i="16" s="1"/>
  <c r="K783" i="16"/>
  <c r="AQ783" i="16" s="1"/>
  <c r="G783" i="16"/>
  <c r="AP783" i="16" s="1"/>
  <c r="F783" i="16"/>
  <c r="AD782" i="16"/>
  <c r="AG816" i="16" s="1"/>
  <c r="AG817" i="16" s="1"/>
  <c r="AJ817" i="16" s="1"/>
  <c r="K782" i="16"/>
  <c r="AQ782" i="16" s="1"/>
  <c r="G782" i="16"/>
  <c r="AP782" i="16" s="1"/>
  <c r="F782" i="16"/>
  <c r="AG781" i="16"/>
  <c r="AJ781" i="16" s="1"/>
  <c r="AD781" i="16"/>
  <c r="AG813" i="16" s="1"/>
  <c r="K781" i="16"/>
  <c r="AQ781" i="16" s="1"/>
  <c r="G781" i="16"/>
  <c r="AP781" i="16" s="1"/>
  <c r="F781" i="16"/>
  <c r="AD780" i="16"/>
  <c r="AG810" i="16" s="1"/>
  <c r="K780" i="16"/>
  <c r="AQ780" i="16" s="1"/>
  <c r="G780" i="16"/>
  <c r="AP780" i="16" s="1"/>
  <c r="F780" i="16"/>
  <c r="AD779" i="16"/>
  <c r="AG807" i="16" s="1"/>
  <c r="K779" i="16"/>
  <c r="AQ779" i="16" s="1"/>
  <c r="G779" i="16"/>
  <c r="AP779" i="16" s="1"/>
  <c r="F779" i="16"/>
  <c r="AD778" i="16"/>
  <c r="AG804" i="16" s="1"/>
  <c r="G778" i="16"/>
  <c r="AP778" i="16" s="1"/>
  <c r="F778" i="16"/>
  <c r="AD777" i="16"/>
  <c r="AG801" i="16" s="1"/>
  <c r="K777" i="16"/>
  <c r="AQ777" i="16" s="1"/>
  <c r="G777" i="16"/>
  <c r="AP777" i="16" s="1"/>
  <c r="F777" i="16"/>
  <c r="AD776" i="16"/>
  <c r="K776" i="16"/>
  <c r="AQ776" i="16" s="1"/>
  <c r="G776" i="16"/>
  <c r="AP776" i="16" s="1"/>
  <c r="F776" i="16"/>
  <c r="AD775" i="16"/>
  <c r="AG795" i="16" s="1"/>
  <c r="K775" i="16"/>
  <c r="AQ775" i="16" s="1"/>
  <c r="G775" i="16"/>
  <c r="AP775" i="16" s="1"/>
  <c r="F775" i="16"/>
  <c r="AD774" i="16"/>
  <c r="AG792" i="16" s="1"/>
  <c r="K774" i="16"/>
  <c r="AQ774" i="16" s="1"/>
  <c r="G774" i="16"/>
  <c r="AP774" i="16" s="1"/>
  <c r="F774" i="16"/>
  <c r="AD773" i="16"/>
  <c r="AG789" i="16" s="1"/>
  <c r="F773" i="16"/>
  <c r="AD772" i="16"/>
  <c r="AG786" i="16" s="1"/>
  <c r="F772" i="16"/>
  <c r="AD771" i="16"/>
  <c r="AG783" i="16" s="1"/>
  <c r="F771" i="16"/>
  <c r="AD770" i="16"/>
  <c r="AG780" i="16" s="1"/>
  <c r="AJ780" i="16" s="1"/>
  <c r="K770" i="16"/>
  <c r="AQ770" i="16" s="1"/>
  <c r="G770" i="16"/>
  <c r="AP770" i="16" s="1"/>
  <c r="F770" i="16"/>
  <c r="AD769" i="16"/>
  <c r="AG777" i="16" s="1"/>
  <c r="K769" i="16"/>
  <c r="AQ769" i="16" s="1"/>
  <c r="G769" i="16"/>
  <c r="AP769" i="16" s="1"/>
  <c r="F769" i="16"/>
  <c r="AF768" i="16"/>
  <c r="AF771" i="16" s="1"/>
  <c r="AF774" i="16" s="1"/>
  <c r="AF777" i="16" s="1"/>
  <c r="AF780" i="16" s="1"/>
  <c r="AF783" i="16" s="1"/>
  <c r="AF786" i="16" s="1"/>
  <c r="AF789" i="16" s="1"/>
  <c r="AF792" i="16" s="1"/>
  <c r="AF795" i="16" s="1"/>
  <c r="AF798" i="16" s="1"/>
  <c r="AF801" i="16" s="1"/>
  <c r="AF804" i="16" s="1"/>
  <c r="AF807" i="16" s="1"/>
  <c r="AF810" i="16" s="1"/>
  <c r="AF813" i="16" s="1"/>
  <c r="AF816" i="16" s="1"/>
  <c r="AF819" i="16" s="1"/>
  <c r="AF822" i="16" s="1"/>
  <c r="AD768" i="16"/>
  <c r="AG774" i="16" s="1"/>
  <c r="K768" i="16"/>
  <c r="AQ768" i="16" s="1"/>
  <c r="G768" i="16"/>
  <c r="AP768" i="16" s="1"/>
  <c r="F768" i="16"/>
  <c r="AD767" i="16"/>
  <c r="AG771" i="16" s="1"/>
  <c r="K767" i="16"/>
  <c r="AQ767" i="16" s="1"/>
  <c r="G767" i="16"/>
  <c r="AP767" i="16" s="1"/>
  <c r="F767" i="16"/>
  <c r="AD766" i="16"/>
  <c r="AG768" i="16" s="1"/>
  <c r="AC766" i="16"/>
  <c r="AC767" i="16" s="1"/>
  <c r="AC768" i="16" s="1"/>
  <c r="AC769" i="16" s="1"/>
  <c r="AC770" i="16" s="1"/>
  <c r="AC771" i="16" s="1"/>
  <c r="AC772" i="16" s="1"/>
  <c r="AC773" i="16" s="1"/>
  <c r="AC774" i="16" s="1"/>
  <c r="AC775" i="16" s="1"/>
  <c r="AC776" i="16" s="1"/>
  <c r="AC777" i="16" s="1"/>
  <c r="AC778" i="16" s="1"/>
  <c r="AC779" i="16" s="1"/>
  <c r="AC780" i="16" s="1"/>
  <c r="AC781" i="16" s="1"/>
  <c r="AC782" i="16" s="1"/>
  <c r="AC783" i="16" s="1"/>
  <c r="AC784" i="16" s="1"/>
  <c r="X766" i="16"/>
  <c r="X767" i="16" s="1"/>
  <c r="X768" i="16" s="1"/>
  <c r="X769" i="16" s="1"/>
  <c r="O766" i="16"/>
  <c r="O767" i="16" s="1"/>
  <c r="O768" i="16" s="1"/>
  <c r="O769" i="16" s="1"/>
  <c r="O770" i="16" s="1"/>
  <c r="O771" i="16" s="1"/>
  <c r="O772" i="16" s="1"/>
  <c r="O773" i="16" s="1"/>
  <c r="O774" i="16" s="1"/>
  <c r="O775" i="16" s="1"/>
  <c r="O776" i="16" s="1"/>
  <c r="O777" i="16" s="1"/>
  <c r="O778" i="16" s="1"/>
  <c r="O779" i="16" s="1"/>
  <c r="O780" i="16" s="1"/>
  <c r="O781" i="16" s="1"/>
  <c r="O782" i="16" s="1"/>
  <c r="O783" i="16" s="1"/>
  <c r="O784" i="16" s="1"/>
  <c r="O785" i="16" s="1"/>
  <c r="O786" i="16" s="1"/>
  <c r="O787" i="16" s="1"/>
  <c r="O788" i="16" s="1"/>
  <c r="O789" i="16" s="1"/>
  <c r="O790" i="16" s="1"/>
  <c r="O791" i="16" s="1"/>
  <c r="O792" i="16" s="1"/>
  <c r="O793" i="16" s="1"/>
  <c r="O794" i="16" s="1"/>
  <c r="O795" i="16" s="1"/>
  <c r="O796" i="16" s="1"/>
  <c r="O797" i="16" s="1"/>
  <c r="O798" i="16" s="1"/>
  <c r="O799" i="16" s="1"/>
  <c r="O800" i="16" s="1"/>
  <c r="O801" i="16" s="1"/>
  <c r="O802" i="16" s="1"/>
  <c r="O803" i="16" s="1"/>
  <c r="O804" i="16" s="1"/>
  <c r="O805" i="16" s="1"/>
  <c r="O806" i="16" s="1"/>
  <c r="O807" i="16" s="1"/>
  <c r="O808" i="16" s="1"/>
  <c r="O809" i="16" s="1"/>
  <c r="O810" i="16" s="1"/>
  <c r="O811" i="16" s="1"/>
  <c r="O812" i="16" s="1"/>
  <c r="O813" i="16" s="1"/>
  <c r="O814" i="16" s="1"/>
  <c r="O815" i="16" s="1"/>
  <c r="O816" i="16" s="1"/>
  <c r="O817" i="16" s="1"/>
  <c r="O818" i="16" s="1"/>
  <c r="O819" i="16" s="1"/>
  <c r="O820" i="16" s="1"/>
  <c r="O821" i="16" s="1"/>
  <c r="O822" i="16" s="1"/>
  <c r="O823" i="16" s="1"/>
  <c r="O824" i="16" s="1"/>
  <c r="K766" i="16"/>
  <c r="AQ766" i="16" s="1"/>
  <c r="G766" i="16"/>
  <c r="AP766" i="16" s="1"/>
  <c r="F766" i="16"/>
  <c r="AG765" i="16"/>
  <c r="AG766" i="16" s="1"/>
  <c r="AJ766" i="16" s="1"/>
  <c r="AD765" i="16"/>
  <c r="K765" i="16"/>
  <c r="AQ765" i="16" s="1"/>
  <c r="G765" i="16"/>
  <c r="AP765" i="16" s="1"/>
  <c r="F765" i="16"/>
  <c r="B761" i="16"/>
  <c r="B760" i="16"/>
  <c r="B759" i="16"/>
  <c r="B758" i="16"/>
  <c r="B757" i="16"/>
  <c r="B756" i="16"/>
  <c r="B755" i="16"/>
  <c r="B754" i="16"/>
  <c r="B753" i="16"/>
  <c r="B752" i="16"/>
  <c r="B751" i="16"/>
  <c r="B750" i="16"/>
  <c r="B749" i="16"/>
  <c r="B748" i="16"/>
  <c r="B747" i="16"/>
  <c r="B746" i="16"/>
  <c r="B745" i="16"/>
  <c r="D744" i="16"/>
  <c r="D745" i="16" s="1"/>
  <c r="D746" i="16" s="1"/>
  <c r="D747" i="16" s="1"/>
  <c r="D748" i="16" s="1"/>
  <c r="D749" i="16" s="1"/>
  <c r="D750" i="16" s="1"/>
  <c r="D751" i="16" s="1"/>
  <c r="D752" i="16" s="1"/>
  <c r="D753" i="16" s="1"/>
  <c r="D754" i="16" s="1"/>
  <c r="D755" i="16" s="1"/>
  <c r="D756" i="16" s="1"/>
  <c r="D757" i="16" s="1"/>
  <c r="D758" i="16" s="1"/>
  <c r="D759" i="16" s="1"/>
  <c r="D760" i="16" s="1"/>
  <c r="D761" i="16" s="1"/>
  <c r="B744" i="16"/>
  <c r="B743" i="16"/>
  <c r="D742" i="16"/>
  <c r="D743" i="16" s="1"/>
  <c r="B742" i="16"/>
  <c r="L741" i="16"/>
  <c r="G741" i="16"/>
  <c r="F741" i="16"/>
  <c r="F742" i="16" s="1"/>
  <c r="B741" i="16"/>
  <c r="A740" i="16"/>
  <c r="Q741" i="16" s="1"/>
  <c r="Q742" i="16" s="1"/>
  <c r="Q743" i="16" s="1"/>
  <c r="Q744" i="16" s="1"/>
  <c r="Q745" i="16" s="1"/>
  <c r="Q746" i="16" s="1"/>
  <c r="Q747" i="16" s="1"/>
  <c r="Q748" i="16" s="1"/>
  <c r="Q749" i="16" s="1"/>
  <c r="Q750" i="16" s="1"/>
  <c r="Q751" i="16" s="1"/>
  <c r="Q752" i="16" s="1"/>
  <c r="Q753" i="16" s="1"/>
  <c r="Q754" i="16" s="1"/>
  <c r="Q755" i="16" s="1"/>
  <c r="Q756" i="16" s="1"/>
  <c r="Q757" i="16" s="1"/>
  <c r="Q758" i="16" s="1"/>
  <c r="Q759" i="16" s="1"/>
  <c r="Q760" i="16" s="1"/>
  <c r="Q761" i="16" s="1"/>
  <c r="G739" i="16"/>
  <c r="L739" i="16" s="1"/>
  <c r="G738" i="16"/>
  <c r="L738" i="16" s="1"/>
  <c r="L737" i="16"/>
  <c r="G737" i="16"/>
  <c r="B736" i="16"/>
  <c r="B735" i="16"/>
  <c r="B734" i="16"/>
  <c r="B733" i="16"/>
  <c r="B732" i="16"/>
  <c r="B731" i="16"/>
  <c r="B730" i="16"/>
  <c r="B729" i="16"/>
  <c r="B728" i="16"/>
  <c r="B727" i="16"/>
  <c r="B726" i="16"/>
  <c r="B725" i="16"/>
  <c r="B724" i="16"/>
  <c r="B723" i="16"/>
  <c r="B722" i="16"/>
  <c r="B721" i="16"/>
  <c r="B720" i="16"/>
  <c r="B719" i="16"/>
  <c r="D718" i="16"/>
  <c r="D719" i="16" s="1"/>
  <c r="D720" i="16" s="1"/>
  <c r="D721" i="16" s="1"/>
  <c r="D722" i="16" s="1"/>
  <c r="D723" i="16" s="1"/>
  <c r="D724" i="16" s="1"/>
  <c r="D725" i="16" s="1"/>
  <c r="D726" i="16" s="1"/>
  <c r="D727" i="16" s="1"/>
  <c r="D728" i="16" s="1"/>
  <c r="D729" i="16" s="1"/>
  <c r="D730" i="16" s="1"/>
  <c r="D731" i="16" s="1"/>
  <c r="D732" i="16" s="1"/>
  <c r="D733" i="16" s="1"/>
  <c r="D734" i="16" s="1"/>
  <c r="D735" i="16" s="1"/>
  <c r="D736" i="16" s="1"/>
  <c r="B718" i="16"/>
  <c r="D717" i="16"/>
  <c r="B717" i="16"/>
  <c r="G716" i="16"/>
  <c r="L716" i="16" s="1"/>
  <c r="F716" i="16"/>
  <c r="F717" i="16" s="1"/>
  <c r="F718" i="16" s="1"/>
  <c r="B716" i="16"/>
  <c r="A715" i="16"/>
  <c r="G715" i="16" s="1"/>
  <c r="L715" i="16" s="1"/>
  <c r="G714" i="16"/>
  <c r="L714" i="16" s="1"/>
  <c r="G713" i="16"/>
  <c r="L713" i="16" s="1"/>
  <c r="G712" i="16"/>
  <c r="L712" i="16" s="1"/>
  <c r="B711" i="16"/>
  <c r="B710" i="16"/>
  <c r="B709" i="16"/>
  <c r="B708" i="16"/>
  <c r="B707" i="16"/>
  <c r="B706" i="16"/>
  <c r="B705" i="16"/>
  <c r="B704" i="16"/>
  <c r="B703" i="16"/>
  <c r="B702" i="16"/>
  <c r="B701" i="16"/>
  <c r="B700" i="16"/>
  <c r="B699" i="16"/>
  <c r="B698" i="16"/>
  <c r="B697" i="16"/>
  <c r="B696" i="16"/>
  <c r="B695" i="16"/>
  <c r="B694" i="16"/>
  <c r="F693" i="16"/>
  <c r="G693" i="16" s="1"/>
  <c r="L693" i="16" s="1"/>
  <c r="B693" i="16"/>
  <c r="D692" i="16"/>
  <c r="D693" i="16" s="1"/>
  <c r="D694" i="16" s="1"/>
  <c r="D695" i="16" s="1"/>
  <c r="D696" i="16" s="1"/>
  <c r="D697" i="16" s="1"/>
  <c r="D698" i="16" s="1"/>
  <c r="D699" i="16" s="1"/>
  <c r="D700" i="16" s="1"/>
  <c r="D701" i="16" s="1"/>
  <c r="D702" i="16" s="1"/>
  <c r="D703" i="16" s="1"/>
  <c r="D704" i="16" s="1"/>
  <c r="D705" i="16" s="1"/>
  <c r="D706" i="16" s="1"/>
  <c r="D707" i="16" s="1"/>
  <c r="D708" i="16" s="1"/>
  <c r="D709" i="16" s="1"/>
  <c r="D710" i="16" s="1"/>
  <c r="D711" i="16" s="1"/>
  <c r="B692" i="16"/>
  <c r="G691" i="16"/>
  <c r="L691" i="16" s="1"/>
  <c r="F691" i="16"/>
  <c r="F692" i="16" s="1"/>
  <c r="G692" i="16" s="1"/>
  <c r="L692" i="16" s="1"/>
  <c r="B691" i="16"/>
  <c r="G690" i="16"/>
  <c r="L690" i="16" s="1"/>
  <c r="A690" i="16"/>
  <c r="Q691" i="16" s="1"/>
  <c r="Q692" i="16" s="1"/>
  <c r="Q693" i="16" s="1"/>
  <c r="Q694" i="16" s="1"/>
  <c r="Q695" i="16" s="1"/>
  <c r="Q696" i="16" s="1"/>
  <c r="Q697" i="16" s="1"/>
  <c r="Q698" i="16" s="1"/>
  <c r="Q699" i="16" s="1"/>
  <c r="Q700" i="16" s="1"/>
  <c r="Q701" i="16" s="1"/>
  <c r="Q702" i="16" s="1"/>
  <c r="Q703" i="16" s="1"/>
  <c r="Q704" i="16" s="1"/>
  <c r="Q705" i="16" s="1"/>
  <c r="Q706" i="16" s="1"/>
  <c r="Q707" i="16" s="1"/>
  <c r="Q708" i="16" s="1"/>
  <c r="Q709" i="16" s="1"/>
  <c r="Q710" i="16" s="1"/>
  <c r="Q711" i="16" s="1"/>
  <c r="Q712" i="16" s="1"/>
  <c r="L689" i="16"/>
  <c r="G689" i="16"/>
  <c r="G688" i="16"/>
  <c r="L688" i="16" s="1"/>
  <c r="G687" i="16"/>
  <c r="L687" i="16" s="1"/>
  <c r="B686" i="16"/>
  <c r="B685" i="16"/>
  <c r="B684" i="16"/>
  <c r="B683" i="16"/>
  <c r="B682" i="16"/>
  <c r="B681" i="16"/>
  <c r="B680" i="16"/>
  <c r="B679" i="16"/>
  <c r="B678" i="16"/>
  <c r="B677" i="16"/>
  <c r="B676" i="16"/>
  <c r="B675" i="16"/>
  <c r="B674" i="16"/>
  <c r="B673" i="16"/>
  <c r="B672" i="16"/>
  <c r="B671" i="16"/>
  <c r="B670" i="16"/>
  <c r="B669" i="16"/>
  <c r="B668" i="16"/>
  <c r="D667" i="16"/>
  <c r="D668" i="16" s="1"/>
  <c r="D669" i="16" s="1"/>
  <c r="D670" i="16" s="1"/>
  <c r="D671" i="16" s="1"/>
  <c r="D672" i="16" s="1"/>
  <c r="D673" i="16" s="1"/>
  <c r="D674" i="16" s="1"/>
  <c r="D675" i="16" s="1"/>
  <c r="D676" i="16" s="1"/>
  <c r="D677" i="16" s="1"/>
  <c r="D678" i="16" s="1"/>
  <c r="D679" i="16" s="1"/>
  <c r="D680" i="16" s="1"/>
  <c r="D681" i="16" s="1"/>
  <c r="D682" i="16" s="1"/>
  <c r="D683" i="16" s="1"/>
  <c r="D684" i="16" s="1"/>
  <c r="D685" i="16" s="1"/>
  <c r="D686" i="16" s="1"/>
  <c r="B667" i="16"/>
  <c r="G666" i="16"/>
  <c r="L666" i="16" s="1"/>
  <c r="F666" i="16"/>
  <c r="F667" i="16" s="1"/>
  <c r="G667" i="16" s="1"/>
  <c r="L667" i="16" s="1"/>
  <c r="B666" i="16"/>
  <c r="G665" i="16"/>
  <c r="L665" i="16" s="1"/>
  <c r="A665" i="16"/>
  <c r="Q666" i="16" s="1"/>
  <c r="Q667" i="16" s="1"/>
  <c r="Q668" i="16" s="1"/>
  <c r="Q669" i="16" s="1"/>
  <c r="Q670" i="16" s="1"/>
  <c r="Q671" i="16" s="1"/>
  <c r="Q672" i="16" s="1"/>
  <c r="Q673" i="16" s="1"/>
  <c r="Q674" i="16" s="1"/>
  <c r="Q675" i="16" s="1"/>
  <c r="Q676" i="16" s="1"/>
  <c r="Q677" i="16" s="1"/>
  <c r="Q678" i="16" s="1"/>
  <c r="Q679" i="16" s="1"/>
  <c r="Q680" i="16" s="1"/>
  <c r="Q681" i="16" s="1"/>
  <c r="Q682" i="16" s="1"/>
  <c r="Q683" i="16" s="1"/>
  <c r="Q684" i="16" s="1"/>
  <c r="Q685" i="16" s="1"/>
  <c r="Q686" i="16" s="1"/>
  <c r="Q687" i="16" s="1"/>
  <c r="G664" i="16"/>
  <c r="L664" i="16" s="1"/>
  <c r="G663" i="16"/>
  <c r="L663" i="16" s="1"/>
  <c r="G662" i="16"/>
  <c r="L662" i="16" s="1"/>
  <c r="B661" i="16"/>
  <c r="B660" i="16"/>
  <c r="B659" i="16"/>
  <c r="B658" i="16"/>
  <c r="B657" i="16"/>
  <c r="B656" i="16"/>
  <c r="B655" i="16"/>
  <c r="B654" i="16"/>
  <c r="B653" i="16"/>
  <c r="B652" i="16"/>
  <c r="B651" i="16"/>
  <c r="B650" i="16"/>
  <c r="B649" i="16"/>
  <c r="B648" i="16"/>
  <c r="B647" i="16"/>
  <c r="B646" i="16"/>
  <c r="B645" i="16"/>
  <c r="B644" i="16"/>
  <c r="B643" i="16"/>
  <c r="F642" i="16"/>
  <c r="F643" i="16" s="1"/>
  <c r="D642" i="16"/>
  <c r="D643" i="16" s="1"/>
  <c r="D644" i="16" s="1"/>
  <c r="D645" i="16" s="1"/>
  <c r="D646" i="16" s="1"/>
  <c r="D647" i="16" s="1"/>
  <c r="D648" i="16" s="1"/>
  <c r="D649" i="16" s="1"/>
  <c r="D650" i="16" s="1"/>
  <c r="D651" i="16" s="1"/>
  <c r="D652" i="16" s="1"/>
  <c r="D653" i="16" s="1"/>
  <c r="D654" i="16" s="1"/>
  <c r="D655" i="16" s="1"/>
  <c r="D656" i="16" s="1"/>
  <c r="D657" i="16" s="1"/>
  <c r="D658" i="16" s="1"/>
  <c r="D659" i="16" s="1"/>
  <c r="D660" i="16" s="1"/>
  <c r="D661" i="16" s="1"/>
  <c r="B642" i="16"/>
  <c r="G641" i="16"/>
  <c r="L641" i="16" s="1"/>
  <c r="F641" i="16"/>
  <c r="B641" i="16"/>
  <c r="A640" i="16"/>
  <c r="Q641" i="16" s="1"/>
  <c r="Q642" i="16" s="1"/>
  <c r="Q643" i="16" s="1"/>
  <c r="Q644" i="16" s="1"/>
  <c r="Q645" i="16" s="1"/>
  <c r="Q646" i="16" s="1"/>
  <c r="Q647" i="16" s="1"/>
  <c r="Q648" i="16" s="1"/>
  <c r="Q649" i="16" s="1"/>
  <c r="Q650" i="16" s="1"/>
  <c r="Q651" i="16" s="1"/>
  <c r="Q652" i="16" s="1"/>
  <c r="Q653" i="16" s="1"/>
  <c r="Q654" i="16" s="1"/>
  <c r="Q655" i="16" s="1"/>
  <c r="Q656" i="16" s="1"/>
  <c r="Q657" i="16" s="1"/>
  <c r="Q658" i="16" s="1"/>
  <c r="Q659" i="16" s="1"/>
  <c r="Q660" i="16" s="1"/>
  <c r="Q661" i="16" s="1"/>
  <c r="Q662" i="16" s="1"/>
  <c r="L639" i="16"/>
  <c r="G639" i="16"/>
  <c r="G638" i="16"/>
  <c r="L638" i="16" s="1"/>
  <c r="G637" i="16"/>
  <c r="L637" i="16" s="1"/>
  <c r="B636" i="16"/>
  <c r="B635" i="16"/>
  <c r="B634" i="16"/>
  <c r="B633" i="16"/>
  <c r="B632" i="16"/>
  <c r="B631" i="16"/>
  <c r="B630" i="16"/>
  <c r="B629" i="16"/>
  <c r="B628" i="16"/>
  <c r="B627" i="16"/>
  <c r="B626" i="16"/>
  <c r="B625" i="16"/>
  <c r="B624" i="16"/>
  <c r="B623" i="16"/>
  <c r="B622" i="16"/>
  <c r="B621" i="16"/>
  <c r="B620" i="16"/>
  <c r="B619" i="16"/>
  <c r="B618" i="16"/>
  <c r="D617" i="16"/>
  <c r="D618" i="16" s="1"/>
  <c r="D619" i="16" s="1"/>
  <c r="D620" i="16" s="1"/>
  <c r="D621" i="16" s="1"/>
  <c r="D622" i="16" s="1"/>
  <c r="D623" i="16" s="1"/>
  <c r="D624" i="16" s="1"/>
  <c r="D625" i="16" s="1"/>
  <c r="D626" i="16" s="1"/>
  <c r="D627" i="16" s="1"/>
  <c r="D628" i="16" s="1"/>
  <c r="D629" i="16" s="1"/>
  <c r="D630" i="16" s="1"/>
  <c r="D631" i="16" s="1"/>
  <c r="D632" i="16" s="1"/>
  <c r="D633" i="16" s="1"/>
  <c r="D634" i="16" s="1"/>
  <c r="D635" i="16" s="1"/>
  <c r="D636" i="16" s="1"/>
  <c r="B617" i="16"/>
  <c r="L616" i="16"/>
  <c r="G616" i="16"/>
  <c r="F616" i="16"/>
  <c r="F617" i="16" s="1"/>
  <c r="B616" i="16"/>
  <c r="A615" i="16"/>
  <c r="G614" i="16"/>
  <c r="L614" i="16" s="1"/>
  <c r="L613" i="16"/>
  <c r="G613" i="16"/>
  <c r="G612" i="16"/>
  <c r="L612" i="16" s="1"/>
  <c r="B611" i="16"/>
  <c r="B610" i="16"/>
  <c r="B609" i="16"/>
  <c r="B608" i="16"/>
  <c r="B607" i="16"/>
  <c r="B606" i="16"/>
  <c r="B605" i="16"/>
  <c r="B604" i="16"/>
  <c r="B603" i="16"/>
  <c r="B602" i="16"/>
  <c r="B601" i="16"/>
  <c r="B600" i="16"/>
  <c r="B599" i="16"/>
  <c r="B598" i="16"/>
  <c r="B597" i="16"/>
  <c r="B596" i="16"/>
  <c r="B595" i="16"/>
  <c r="B594" i="16"/>
  <c r="B593" i="16"/>
  <c r="D592" i="16"/>
  <c r="D593" i="16" s="1"/>
  <c r="D594" i="16" s="1"/>
  <c r="D595" i="16" s="1"/>
  <c r="D596" i="16" s="1"/>
  <c r="D597" i="16" s="1"/>
  <c r="D598" i="16" s="1"/>
  <c r="D599" i="16" s="1"/>
  <c r="D600" i="16" s="1"/>
  <c r="D601" i="16" s="1"/>
  <c r="D602" i="16" s="1"/>
  <c r="D603" i="16" s="1"/>
  <c r="D604" i="16" s="1"/>
  <c r="D605" i="16" s="1"/>
  <c r="D606" i="16" s="1"/>
  <c r="D607" i="16" s="1"/>
  <c r="D608" i="16" s="1"/>
  <c r="D609" i="16" s="1"/>
  <c r="D610" i="16" s="1"/>
  <c r="D611" i="16" s="1"/>
  <c r="B592" i="16"/>
  <c r="G591" i="16"/>
  <c r="L591" i="16" s="1"/>
  <c r="F591" i="16"/>
  <c r="F592" i="16" s="1"/>
  <c r="G592" i="16" s="1"/>
  <c r="L592" i="16" s="1"/>
  <c r="B591" i="16"/>
  <c r="A590" i="16"/>
  <c r="G590" i="16" s="1"/>
  <c r="L590" i="16" s="1"/>
  <c r="G589" i="16"/>
  <c r="L589" i="16" s="1"/>
  <c r="L588" i="16"/>
  <c r="G588" i="16"/>
  <c r="G587" i="16"/>
  <c r="L587" i="16" s="1"/>
  <c r="B586" i="16"/>
  <c r="B585" i="16"/>
  <c r="B584" i="16"/>
  <c r="B583" i="16"/>
  <c r="B582" i="16"/>
  <c r="B581" i="16"/>
  <c r="B580" i="16"/>
  <c r="B579" i="16"/>
  <c r="B578" i="16"/>
  <c r="B577" i="16"/>
  <c r="B576" i="16"/>
  <c r="B575" i="16"/>
  <c r="B574" i="16"/>
  <c r="B573" i="16"/>
  <c r="B572" i="16"/>
  <c r="B571" i="16"/>
  <c r="B570" i="16"/>
  <c r="B569" i="16"/>
  <c r="G568" i="16"/>
  <c r="L568" i="16" s="1"/>
  <c r="D568" i="16"/>
  <c r="D569" i="16" s="1"/>
  <c r="D570" i="16" s="1"/>
  <c r="D571" i="16" s="1"/>
  <c r="D572" i="16" s="1"/>
  <c r="D573" i="16" s="1"/>
  <c r="D574" i="16" s="1"/>
  <c r="D575" i="16" s="1"/>
  <c r="D576" i="16" s="1"/>
  <c r="D577" i="16" s="1"/>
  <c r="D578" i="16" s="1"/>
  <c r="D579" i="16" s="1"/>
  <c r="D580" i="16" s="1"/>
  <c r="D581" i="16" s="1"/>
  <c r="D582" i="16" s="1"/>
  <c r="D583" i="16" s="1"/>
  <c r="D584" i="16" s="1"/>
  <c r="D585" i="16" s="1"/>
  <c r="D586" i="16" s="1"/>
  <c r="B568" i="16"/>
  <c r="D567" i="16"/>
  <c r="B567" i="16"/>
  <c r="G566" i="16"/>
  <c r="L566" i="16" s="1"/>
  <c r="F566" i="16"/>
  <c r="F567" i="16" s="1"/>
  <c r="F568" i="16" s="1"/>
  <c r="F569" i="16" s="1"/>
  <c r="F570" i="16" s="1"/>
  <c r="B566" i="16"/>
  <c r="G565" i="16"/>
  <c r="L565" i="16" s="1"/>
  <c r="A565" i="16"/>
  <c r="Q566" i="16" s="1"/>
  <c r="Q567" i="16" s="1"/>
  <c r="Q568" i="16" s="1"/>
  <c r="Q569" i="16" s="1"/>
  <c r="Q570" i="16" s="1"/>
  <c r="Q571" i="16" s="1"/>
  <c r="Q572" i="16" s="1"/>
  <c r="Q573" i="16" s="1"/>
  <c r="Q574" i="16" s="1"/>
  <c r="Q575" i="16" s="1"/>
  <c r="Q576" i="16" s="1"/>
  <c r="Q577" i="16" s="1"/>
  <c r="Q578" i="16" s="1"/>
  <c r="Q579" i="16" s="1"/>
  <c r="Q580" i="16" s="1"/>
  <c r="Q581" i="16" s="1"/>
  <c r="Q582" i="16" s="1"/>
  <c r="Q583" i="16" s="1"/>
  <c r="Q584" i="16" s="1"/>
  <c r="Q585" i="16" s="1"/>
  <c r="Q586" i="16" s="1"/>
  <c r="Q587" i="16" s="1"/>
  <c r="G564" i="16"/>
  <c r="L564" i="16" s="1"/>
  <c r="G563" i="16"/>
  <c r="L563" i="16" s="1"/>
  <c r="G562" i="16"/>
  <c r="L562" i="16" s="1"/>
  <c r="B561" i="16"/>
  <c r="B560" i="16"/>
  <c r="B559" i="16"/>
  <c r="B558" i="16"/>
  <c r="B557" i="16"/>
  <c r="B556" i="16"/>
  <c r="B555" i="16"/>
  <c r="B554" i="16"/>
  <c r="B553" i="16"/>
  <c r="B552" i="16"/>
  <c r="B551" i="16"/>
  <c r="B550" i="16"/>
  <c r="B549" i="16"/>
  <c r="B548" i="16"/>
  <c r="B547" i="16"/>
  <c r="B546" i="16"/>
  <c r="B545" i="16"/>
  <c r="B544" i="16"/>
  <c r="B543" i="16"/>
  <c r="F542" i="16"/>
  <c r="D542" i="16"/>
  <c r="D543" i="16" s="1"/>
  <c r="D544" i="16" s="1"/>
  <c r="D545" i="16" s="1"/>
  <c r="D546" i="16" s="1"/>
  <c r="D547" i="16" s="1"/>
  <c r="D548" i="16" s="1"/>
  <c r="D549" i="16" s="1"/>
  <c r="D550" i="16" s="1"/>
  <c r="D551" i="16" s="1"/>
  <c r="D552" i="16" s="1"/>
  <c r="D553" i="16" s="1"/>
  <c r="D554" i="16" s="1"/>
  <c r="D555" i="16" s="1"/>
  <c r="D556" i="16" s="1"/>
  <c r="D557" i="16" s="1"/>
  <c r="D558" i="16" s="1"/>
  <c r="D559" i="16" s="1"/>
  <c r="D560" i="16" s="1"/>
  <c r="D561" i="16" s="1"/>
  <c r="B542" i="16"/>
  <c r="G541" i="16"/>
  <c r="L541" i="16" s="1"/>
  <c r="F541" i="16"/>
  <c r="B541" i="16"/>
  <c r="A540" i="16"/>
  <c r="G540" i="16" s="1"/>
  <c r="L540" i="16" s="1"/>
  <c r="G539" i="16"/>
  <c r="L539" i="16" s="1"/>
  <c r="G538" i="16"/>
  <c r="L538" i="16" s="1"/>
  <c r="G537" i="16"/>
  <c r="L537" i="16" s="1"/>
  <c r="B536" i="16"/>
  <c r="B535" i="16"/>
  <c r="B534" i="16"/>
  <c r="B533" i="16"/>
  <c r="B532" i="16"/>
  <c r="B531" i="16"/>
  <c r="B530" i="16"/>
  <c r="B529" i="16"/>
  <c r="B528" i="16"/>
  <c r="B527" i="16"/>
  <c r="B526" i="16"/>
  <c r="B525" i="16"/>
  <c r="B524" i="16"/>
  <c r="B523" i="16"/>
  <c r="B522" i="16"/>
  <c r="B521" i="16"/>
  <c r="B520" i="16"/>
  <c r="F519" i="16"/>
  <c r="B519" i="16"/>
  <c r="B518" i="16"/>
  <c r="G517" i="16"/>
  <c r="L517" i="16" s="1"/>
  <c r="D517" i="16"/>
  <c r="D518" i="16" s="1"/>
  <c r="D519" i="16" s="1"/>
  <c r="D520" i="16" s="1"/>
  <c r="D521" i="16" s="1"/>
  <c r="D522" i="16" s="1"/>
  <c r="D523" i="16" s="1"/>
  <c r="D524" i="16" s="1"/>
  <c r="D525" i="16" s="1"/>
  <c r="D526" i="16" s="1"/>
  <c r="D527" i="16" s="1"/>
  <c r="D528" i="16" s="1"/>
  <c r="D529" i="16" s="1"/>
  <c r="D530" i="16" s="1"/>
  <c r="D531" i="16" s="1"/>
  <c r="D532" i="16" s="1"/>
  <c r="D533" i="16" s="1"/>
  <c r="D534" i="16" s="1"/>
  <c r="D535" i="16" s="1"/>
  <c r="D536" i="16" s="1"/>
  <c r="B517" i="16"/>
  <c r="G516" i="16"/>
  <c r="L516" i="16" s="1"/>
  <c r="F516" i="16"/>
  <c r="F517" i="16" s="1"/>
  <c r="F518" i="16" s="1"/>
  <c r="G518" i="16" s="1"/>
  <c r="L518" i="16" s="1"/>
  <c r="B516" i="16"/>
  <c r="A515" i="16"/>
  <c r="Q516" i="16" s="1"/>
  <c r="Q517" i="16" s="1"/>
  <c r="Q518" i="16" s="1"/>
  <c r="Q519" i="16" s="1"/>
  <c r="Q520" i="16" s="1"/>
  <c r="Q521" i="16" s="1"/>
  <c r="Q522" i="16" s="1"/>
  <c r="Q523" i="16" s="1"/>
  <c r="Q524" i="16" s="1"/>
  <c r="Q525" i="16" s="1"/>
  <c r="Q526" i="16" s="1"/>
  <c r="Q527" i="16" s="1"/>
  <c r="Q528" i="16" s="1"/>
  <c r="Q529" i="16" s="1"/>
  <c r="Q530" i="16" s="1"/>
  <c r="Q531" i="16" s="1"/>
  <c r="Q532" i="16" s="1"/>
  <c r="Q533" i="16" s="1"/>
  <c r="Q534" i="16" s="1"/>
  <c r="Q535" i="16" s="1"/>
  <c r="Q536" i="16" s="1"/>
  <c r="Q537" i="16" s="1"/>
  <c r="G514" i="16"/>
  <c r="L514" i="16" s="1"/>
  <c r="L513" i="16"/>
  <c r="G513" i="16"/>
  <c r="L512" i="16"/>
  <c r="G512" i="16"/>
  <c r="B511" i="16"/>
  <c r="B510" i="16"/>
  <c r="B509" i="16"/>
  <c r="B508" i="16"/>
  <c r="B507" i="16"/>
  <c r="B506" i="16"/>
  <c r="B505" i="16"/>
  <c r="B504" i="16"/>
  <c r="B503" i="16"/>
  <c r="B502" i="16"/>
  <c r="B501" i="16"/>
  <c r="B500" i="16"/>
  <c r="B499" i="16"/>
  <c r="B498" i="16"/>
  <c r="B497" i="16"/>
  <c r="B496" i="16"/>
  <c r="B495" i="16"/>
  <c r="D494" i="16"/>
  <c r="D495" i="16" s="1"/>
  <c r="D496" i="16" s="1"/>
  <c r="D497" i="16" s="1"/>
  <c r="D498" i="16" s="1"/>
  <c r="D499" i="16" s="1"/>
  <c r="D500" i="16" s="1"/>
  <c r="D501" i="16" s="1"/>
  <c r="D502" i="16" s="1"/>
  <c r="D503" i="16" s="1"/>
  <c r="D504" i="16" s="1"/>
  <c r="D505" i="16" s="1"/>
  <c r="D506" i="16" s="1"/>
  <c r="D507" i="16" s="1"/>
  <c r="D508" i="16" s="1"/>
  <c r="D509" i="16" s="1"/>
  <c r="D510" i="16" s="1"/>
  <c r="D511" i="16" s="1"/>
  <c r="B494" i="16"/>
  <c r="B493" i="16"/>
  <c r="F492" i="16"/>
  <c r="G492" i="16" s="1"/>
  <c r="L492" i="16" s="1"/>
  <c r="D492" i="16"/>
  <c r="D493" i="16" s="1"/>
  <c r="B492" i="16"/>
  <c r="L491" i="16"/>
  <c r="G491" i="16"/>
  <c r="F491" i="16"/>
  <c r="B491" i="16"/>
  <c r="G490" i="16"/>
  <c r="L490" i="16" s="1"/>
  <c r="A490" i="16"/>
  <c r="Q490" i="16" s="1"/>
  <c r="Q491" i="16" s="1"/>
  <c r="Q492" i="16" s="1"/>
  <c r="Q493" i="16" s="1"/>
  <c r="Q494" i="16" s="1"/>
  <c r="Q495" i="16" s="1"/>
  <c r="Q496" i="16" s="1"/>
  <c r="Q497" i="16" s="1"/>
  <c r="Q498" i="16" s="1"/>
  <c r="Q499" i="16" s="1"/>
  <c r="Q500" i="16" s="1"/>
  <c r="Q501" i="16" s="1"/>
  <c r="Q502" i="16" s="1"/>
  <c r="Q503" i="16" s="1"/>
  <c r="Q504" i="16" s="1"/>
  <c r="Q505" i="16" s="1"/>
  <c r="Q506" i="16" s="1"/>
  <c r="Q507" i="16" s="1"/>
  <c r="Q508" i="16" s="1"/>
  <c r="Q509" i="16" s="1"/>
  <c r="Q510" i="16" s="1"/>
  <c r="Q511" i="16" s="1"/>
  <c r="G489" i="16"/>
  <c r="L489" i="16" s="1"/>
  <c r="L488" i="16"/>
  <c r="G488" i="16"/>
  <c r="L487" i="16"/>
  <c r="G487" i="16"/>
  <c r="B486" i="16"/>
  <c r="B485" i="16"/>
  <c r="B484" i="16"/>
  <c r="B483" i="16"/>
  <c r="B482" i="16"/>
  <c r="B481" i="16"/>
  <c r="B480" i="16"/>
  <c r="B479" i="16"/>
  <c r="B478" i="16"/>
  <c r="B477" i="16"/>
  <c r="B476" i="16"/>
  <c r="B475" i="16"/>
  <c r="B474" i="16"/>
  <c r="B473" i="16"/>
  <c r="B472" i="16"/>
  <c r="B471" i="16"/>
  <c r="B470" i="16"/>
  <c r="B469" i="16"/>
  <c r="B468" i="16"/>
  <c r="D467" i="16"/>
  <c r="D468" i="16" s="1"/>
  <c r="D469" i="16" s="1"/>
  <c r="D470" i="16" s="1"/>
  <c r="D471" i="16" s="1"/>
  <c r="D472" i="16" s="1"/>
  <c r="D473" i="16" s="1"/>
  <c r="D474" i="16" s="1"/>
  <c r="D475" i="16" s="1"/>
  <c r="D476" i="16" s="1"/>
  <c r="D477" i="16" s="1"/>
  <c r="D478" i="16" s="1"/>
  <c r="D479" i="16" s="1"/>
  <c r="D480" i="16" s="1"/>
  <c r="D481" i="16" s="1"/>
  <c r="D482" i="16" s="1"/>
  <c r="D483" i="16" s="1"/>
  <c r="D484" i="16" s="1"/>
  <c r="D485" i="16" s="1"/>
  <c r="D486" i="16" s="1"/>
  <c r="B467" i="16"/>
  <c r="L466" i="16"/>
  <c r="G466" i="16"/>
  <c r="F466" i="16"/>
  <c r="F467" i="16" s="1"/>
  <c r="B466" i="16"/>
  <c r="A465" i="16"/>
  <c r="L464" i="16"/>
  <c r="G464" i="16"/>
  <c r="G463" i="16"/>
  <c r="L463" i="16" s="1"/>
  <c r="G462" i="16"/>
  <c r="L462" i="16" s="1"/>
  <c r="B461" i="16"/>
  <c r="B460" i="16"/>
  <c r="B459" i="16"/>
  <c r="B458" i="16"/>
  <c r="B457" i="16"/>
  <c r="B456" i="16"/>
  <c r="B455" i="16"/>
  <c r="B454" i="16"/>
  <c r="B453" i="16"/>
  <c r="B452" i="16"/>
  <c r="B451" i="16"/>
  <c r="B450" i="16"/>
  <c r="B449" i="16"/>
  <c r="B448" i="16"/>
  <c r="B447" i="16"/>
  <c r="B446" i="16"/>
  <c r="B445" i="16"/>
  <c r="B444" i="16"/>
  <c r="F443" i="16"/>
  <c r="G443" i="16" s="1"/>
  <c r="L443" i="16" s="1"/>
  <c r="B443" i="16"/>
  <c r="D442" i="16"/>
  <c r="D443" i="16" s="1"/>
  <c r="D444" i="16" s="1"/>
  <c r="D445" i="16" s="1"/>
  <c r="D446" i="16" s="1"/>
  <c r="D447" i="16" s="1"/>
  <c r="D448" i="16" s="1"/>
  <c r="D449" i="16" s="1"/>
  <c r="D450" i="16" s="1"/>
  <c r="D451" i="16" s="1"/>
  <c r="D452" i="16" s="1"/>
  <c r="D453" i="16" s="1"/>
  <c r="D454" i="16" s="1"/>
  <c r="D455" i="16" s="1"/>
  <c r="D456" i="16" s="1"/>
  <c r="D457" i="16" s="1"/>
  <c r="D458" i="16" s="1"/>
  <c r="D459" i="16" s="1"/>
  <c r="D460" i="16" s="1"/>
  <c r="D461" i="16" s="1"/>
  <c r="B442" i="16"/>
  <c r="L441" i="16"/>
  <c r="G441" i="16"/>
  <c r="F441" i="16"/>
  <c r="F442" i="16" s="1"/>
  <c r="G442" i="16" s="1"/>
  <c r="L442" i="16" s="1"/>
  <c r="B441" i="16"/>
  <c r="A440" i="16"/>
  <c r="G440" i="16" s="1"/>
  <c r="L440" i="16" s="1"/>
  <c r="G439" i="16"/>
  <c r="L439" i="16" s="1"/>
  <c r="G438" i="16"/>
  <c r="L438" i="16" s="1"/>
  <c r="G437" i="16"/>
  <c r="L437" i="16" s="1"/>
  <c r="B436" i="16"/>
  <c r="B435" i="16"/>
  <c r="B434" i="16"/>
  <c r="B433" i="16"/>
  <c r="B432" i="16"/>
  <c r="B431" i="16"/>
  <c r="B430" i="16"/>
  <c r="B429" i="16"/>
  <c r="B428" i="16"/>
  <c r="B427" i="16"/>
  <c r="B426" i="16"/>
  <c r="B425" i="16"/>
  <c r="B424" i="16"/>
  <c r="B423" i="16"/>
  <c r="B422" i="16"/>
  <c r="B421" i="16"/>
  <c r="B420" i="16"/>
  <c r="B419" i="16"/>
  <c r="B418" i="16"/>
  <c r="D417" i="16"/>
  <c r="D418" i="16" s="1"/>
  <c r="D419" i="16" s="1"/>
  <c r="D420" i="16" s="1"/>
  <c r="D421" i="16" s="1"/>
  <c r="D422" i="16" s="1"/>
  <c r="D423" i="16" s="1"/>
  <c r="D424" i="16" s="1"/>
  <c r="D425" i="16" s="1"/>
  <c r="D426" i="16" s="1"/>
  <c r="D427" i="16" s="1"/>
  <c r="D428" i="16" s="1"/>
  <c r="D429" i="16" s="1"/>
  <c r="D430" i="16" s="1"/>
  <c r="D431" i="16" s="1"/>
  <c r="D432" i="16" s="1"/>
  <c r="D433" i="16" s="1"/>
  <c r="D434" i="16" s="1"/>
  <c r="D435" i="16" s="1"/>
  <c r="D436" i="16" s="1"/>
  <c r="B417" i="16"/>
  <c r="L416" i="16"/>
  <c r="G416" i="16"/>
  <c r="F416" i="16"/>
  <c r="F417" i="16" s="1"/>
  <c r="G417" i="16" s="1"/>
  <c r="L417" i="16" s="1"/>
  <c r="B416" i="16"/>
  <c r="A415" i="16"/>
  <c r="G415" i="16" s="1"/>
  <c r="L415" i="16" s="1"/>
  <c r="L414" i="16"/>
  <c r="G414" i="16"/>
  <c r="G413" i="16"/>
  <c r="L413" i="16" s="1"/>
  <c r="G412" i="16"/>
  <c r="L412" i="16" s="1"/>
  <c r="B411" i="16"/>
  <c r="B410" i="16"/>
  <c r="B409" i="16"/>
  <c r="B408" i="16"/>
  <c r="B407" i="16"/>
  <c r="B406" i="16"/>
  <c r="B405" i="16"/>
  <c r="B404" i="16"/>
  <c r="B403" i="16"/>
  <c r="B402" i="16"/>
  <c r="B401" i="16"/>
  <c r="D400" i="16"/>
  <c r="D401" i="16" s="1"/>
  <c r="D402" i="16" s="1"/>
  <c r="D403" i="16" s="1"/>
  <c r="D404" i="16" s="1"/>
  <c r="D405" i="16" s="1"/>
  <c r="D406" i="16" s="1"/>
  <c r="D407" i="16" s="1"/>
  <c r="D408" i="16" s="1"/>
  <c r="D409" i="16" s="1"/>
  <c r="D410" i="16" s="1"/>
  <c r="D411" i="16" s="1"/>
  <c r="B400" i="16"/>
  <c r="B399" i="16"/>
  <c r="B398" i="16"/>
  <c r="B397" i="16"/>
  <c r="B396" i="16"/>
  <c r="B395" i="16"/>
  <c r="B394" i="16"/>
  <c r="B393" i="16"/>
  <c r="D392" i="16"/>
  <c r="D393" i="16" s="1"/>
  <c r="D394" i="16" s="1"/>
  <c r="D395" i="16" s="1"/>
  <c r="D396" i="16" s="1"/>
  <c r="D397" i="16" s="1"/>
  <c r="D398" i="16" s="1"/>
  <c r="D399" i="16" s="1"/>
  <c r="B392" i="16"/>
  <c r="G391" i="16"/>
  <c r="L391" i="16" s="1"/>
  <c r="F391" i="16"/>
  <c r="F392" i="16" s="1"/>
  <c r="B391" i="16"/>
  <c r="Q390" i="16"/>
  <c r="Q391" i="16" s="1"/>
  <c r="Q392" i="16" s="1"/>
  <c r="Q393" i="16" s="1"/>
  <c r="Q394" i="16" s="1"/>
  <c r="Q395" i="16" s="1"/>
  <c r="Q396" i="16" s="1"/>
  <c r="Q397" i="16" s="1"/>
  <c r="Q398" i="16" s="1"/>
  <c r="Q399" i="16" s="1"/>
  <c r="Q400" i="16" s="1"/>
  <c r="Q401" i="16" s="1"/>
  <c r="Q402" i="16" s="1"/>
  <c r="Q403" i="16" s="1"/>
  <c r="Q404" i="16" s="1"/>
  <c r="Q405" i="16" s="1"/>
  <c r="Q406" i="16" s="1"/>
  <c r="Q407" i="16" s="1"/>
  <c r="Q408" i="16" s="1"/>
  <c r="Q409" i="16" s="1"/>
  <c r="Q410" i="16" s="1"/>
  <c r="Q411" i="16" s="1"/>
  <c r="A390" i="16"/>
  <c r="G390" i="16" s="1"/>
  <c r="L390" i="16" s="1"/>
  <c r="G389" i="16"/>
  <c r="L389" i="16" s="1"/>
  <c r="G388" i="16"/>
  <c r="L388" i="16" s="1"/>
  <c r="L387" i="16"/>
  <c r="G387" i="16"/>
  <c r="B386" i="16"/>
  <c r="B385" i="16"/>
  <c r="B384" i="16"/>
  <c r="B383" i="16"/>
  <c r="B382" i="16"/>
  <c r="B381" i="16"/>
  <c r="B380" i="16"/>
  <c r="B379" i="16"/>
  <c r="B378" i="16"/>
  <c r="B377" i="16"/>
  <c r="B376" i="16"/>
  <c r="B375" i="16"/>
  <c r="B374" i="16"/>
  <c r="B373" i="16"/>
  <c r="B372" i="16"/>
  <c r="B371" i="16"/>
  <c r="B370" i="16"/>
  <c r="D369" i="16"/>
  <c r="D370" i="16" s="1"/>
  <c r="D371" i="16" s="1"/>
  <c r="D372" i="16" s="1"/>
  <c r="D373" i="16" s="1"/>
  <c r="D374" i="16" s="1"/>
  <c r="D375" i="16" s="1"/>
  <c r="D376" i="16" s="1"/>
  <c r="D377" i="16" s="1"/>
  <c r="D378" i="16" s="1"/>
  <c r="D379" i="16" s="1"/>
  <c r="D380" i="16" s="1"/>
  <c r="D381" i="16" s="1"/>
  <c r="D382" i="16" s="1"/>
  <c r="D383" i="16" s="1"/>
  <c r="D384" i="16" s="1"/>
  <c r="D385" i="16" s="1"/>
  <c r="D386" i="16" s="1"/>
  <c r="B369" i="16"/>
  <c r="B368" i="16"/>
  <c r="G367" i="16"/>
  <c r="L367" i="16" s="1"/>
  <c r="F367" i="16"/>
  <c r="F368" i="16" s="1"/>
  <c r="D367" i="16"/>
  <c r="D368" i="16" s="1"/>
  <c r="B367" i="16"/>
  <c r="L366" i="16"/>
  <c r="G366" i="16"/>
  <c r="F366" i="16"/>
  <c r="B366" i="16"/>
  <c r="L364" i="16"/>
  <c r="G364" i="16"/>
  <c r="G363" i="16"/>
  <c r="L363" i="16" s="1"/>
  <c r="G362" i="16"/>
  <c r="L362" i="16" s="1"/>
  <c r="B361" i="16"/>
  <c r="B360" i="16"/>
  <c r="B359" i="16"/>
  <c r="B358" i="16"/>
  <c r="B357" i="16"/>
  <c r="B356" i="16"/>
  <c r="B355" i="16"/>
  <c r="AM21" i="16" s="1"/>
  <c r="B354" i="16"/>
  <c r="B353" i="16"/>
  <c r="B352" i="16"/>
  <c r="B351" i="16"/>
  <c r="D350" i="16"/>
  <c r="D351" i="16" s="1"/>
  <c r="D352" i="16" s="1"/>
  <c r="D353" i="16" s="1"/>
  <c r="D354" i="16" s="1"/>
  <c r="D355" i="16" s="1"/>
  <c r="D356" i="16" s="1"/>
  <c r="D357" i="16" s="1"/>
  <c r="D358" i="16" s="1"/>
  <c r="D359" i="16" s="1"/>
  <c r="D360" i="16" s="1"/>
  <c r="D361" i="16" s="1"/>
  <c r="B350" i="16"/>
  <c r="B349" i="16"/>
  <c r="B348" i="16"/>
  <c r="B347" i="16"/>
  <c r="B346" i="16"/>
  <c r="B345" i="16"/>
  <c r="B344" i="16"/>
  <c r="B343" i="16"/>
  <c r="D342" i="16"/>
  <c r="D343" i="16" s="1"/>
  <c r="D344" i="16" s="1"/>
  <c r="D345" i="16" s="1"/>
  <c r="D346" i="16" s="1"/>
  <c r="D347" i="16" s="1"/>
  <c r="D348" i="16" s="1"/>
  <c r="D349" i="16" s="1"/>
  <c r="B342" i="16"/>
  <c r="G341" i="16"/>
  <c r="L341" i="16" s="1"/>
  <c r="B341" i="16"/>
  <c r="G339" i="16"/>
  <c r="L339" i="16" s="1"/>
  <c r="G338" i="16"/>
  <c r="L338" i="16" s="1"/>
  <c r="G337" i="16"/>
  <c r="L337" i="16" s="1"/>
  <c r="B336" i="16"/>
  <c r="B335" i="16"/>
  <c r="B334" i="16"/>
  <c r="AG25" i="16" s="1"/>
  <c r="B333" i="16"/>
  <c r="B332" i="16"/>
  <c r="B331" i="16"/>
  <c r="B330" i="16"/>
  <c r="B329" i="16"/>
  <c r="B328" i="16"/>
  <c r="B327" i="16"/>
  <c r="B326" i="16"/>
  <c r="AG17" i="16" s="1"/>
  <c r="B325" i="16"/>
  <c r="B324" i="16"/>
  <c r="B323" i="16"/>
  <c r="B322" i="16"/>
  <c r="B321" i="16"/>
  <c r="B320" i="16"/>
  <c r="B319" i="16"/>
  <c r="D318" i="16"/>
  <c r="D319" i="16" s="1"/>
  <c r="D320" i="16" s="1"/>
  <c r="D321" i="16" s="1"/>
  <c r="D322" i="16" s="1"/>
  <c r="D323" i="16" s="1"/>
  <c r="D324" i="16" s="1"/>
  <c r="D325" i="16" s="1"/>
  <c r="D326" i="16" s="1"/>
  <c r="D327" i="16" s="1"/>
  <c r="D328" i="16" s="1"/>
  <c r="D329" i="16" s="1"/>
  <c r="D330" i="16" s="1"/>
  <c r="D331" i="16" s="1"/>
  <c r="D332" i="16" s="1"/>
  <c r="D333" i="16" s="1"/>
  <c r="D334" i="16" s="1"/>
  <c r="D335" i="16" s="1"/>
  <c r="D336" i="16" s="1"/>
  <c r="B318" i="16"/>
  <c r="D317" i="16"/>
  <c r="B317" i="16"/>
  <c r="G316" i="16"/>
  <c r="L316" i="16" s="1"/>
  <c r="B316" i="16"/>
  <c r="L314" i="16"/>
  <c r="G314" i="16"/>
  <c r="G313" i="16"/>
  <c r="L313" i="16" s="1"/>
  <c r="G312" i="16"/>
  <c r="L312" i="16" s="1"/>
  <c r="B311" i="16"/>
  <c r="B310" i="16"/>
  <c r="B309" i="16"/>
  <c r="B308" i="16"/>
  <c r="B307" i="16"/>
  <c r="B306" i="16"/>
  <c r="B305" i="16"/>
  <c r="B304" i="16"/>
  <c r="B303" i="16"/>
  <c r="B302" i="16"/>
  <c r="B301" i="16"/>
  <c r="B300" i="16"/>
  <c r="B299" i="16"/>
  <c r="B298" i="16"/>
  <c r="AA14" i="16" s="1"/>
  <c r="B297" i="16"/>
  <c r="B296" i="16"/>
  <c r="B295" i="16"/>
  <c r="B294" i="16"/>
  <c r="B293" i="16"/>
  <c r="D292" i="16"/>
  <c r="D293" i="16" s="1"/>
  <c r="D294" i="16" s="1"/>
  <c r="D295" i="16" s="1"/>
  <c r="D296" i="16" s="1"/>
  <c r="D297" i="16" s="1"/>
  <c r="D298" i="16" s="1"/>
  <c r="D299" i="16" s="1"/>
  <c r="D300" i="16" s="1"/>
  <c r="D301" i="16" s="1"/>
  <c r="D302" i="16" s="1"/>
  <c r="D303" i="16" s="1"/>
  <c r="D304" i="16" s="1"/>
  <c r="D305" i="16" s="1"/>
  <c r="D306" i="16" s="1"/>
  <c r="D307" i="16" s="1"/>
  <c r="D308" i="16" s="1"/>
  <c r="D309" i="16" s="1"/>
  <c r="D310" i="16" s="1"/>
  <c r="D311" i="16" s="1"/>
  <c r="B292" i="16"/>
  <c r="AA8" i="16" s="1"/>
  <c r="L291" i="16"/>
  <c r="G291" i="16"/>
  <c r="B291" i="16"/>
  <c r="G289" i="16"/>
  <c r="L289" i="16" s="1"/>
  <c r="L288" i="16"/>
  <c r="G288" i="16"/>
  <c r="G287" i="16"/>
  <c r="L287" i="16" s="1"/>
  <c r="B286" i="16"/>
  <c r="B285" i="16"/>
  <c r="B284" i="16"/>
  <c r="B283" i="16"/>
  <c r="B282" i="16"/>
  <c r="B281" i="16"/>
  <c r="B280" i="16"/>
  <c r="B279" i="16"/>
  <c r="B278" i="16"/>
  <c r="B277" i="16"/>
  <c r="B276" i="16"/>
  <c r="B275" i="16"/>
  <c r="B274" i="16"/>
  <c r="B273" i="16"/>
  <c r="B272" i="16"/>
  <c r="B271" i="16"/>
  <c r="B270" i="16"/>
  <c r="B269" i="16"/>
  <c r="B268" i="16"/>
  <c r="D267" i="16"/>
  <c r="D268" i="16" s="1"/>
  <c r="D269" i="16" s="1"/>
  <c r="D270" i="16" s="1"/>
  <c r="D271" i="16" s="1"/>
  <c r="D272" i="16" s="1"/>
  <c r="D273" i="16" s="1"/>
  <c r="D274" i="16" s="1"/>
  <c r="D275" i="16" s="1"/>
  <c r="D276" i="16" s="1"/>
  <c r="D277" i="16" s="1"/>
  <c r="D278" i="16" s="1"/>
  <c r="D279" i="16" s="1"/>
  <c r="D280" i="16" s="1"/>
  <c r="D281" i="16" s="1"/>
  <c r="D282" i="16" s="1"/>
  <c r="D283" i="16" s="1"/>
  <c r="D284" i="16" s="1"/>
  <c r="D285" i="16" s="1"/>
  <c r="D286" i="16" s="1"/>
  <c r="B267" i="16"/>
  <c r="G266" i="16"/>
  <c r="L266" i="16" s="1"/>
  <c r="B266" i="16"/>
  <c r="L264" i="16"/>
  <c r="G264" i="16"/>
  <c r="G263" i="16"/>
  <c r="L263" i="16" s="1"/>
  <c r="G262" i="16"/>
  <c r="L262" i="16" s="1"/>
  <c r="B261" i="16"/>
  <c r="Q27" i="16" s="1"/>
  <c r="B260" i="16"/>
  <c r="B259" i="16"/>
  <c r="B258" i="16"/>
  <c r="Q24" i="16" s="1"/>
  <c r="B257" i="16"/>
  <c r="B256" i="16"/>
  <c r="B255" i="16"/>
  <c r="B254" i="16"/>
  <c r="B253" i="16"/>
  <c r="Q19" i="16" s="1"/>
  <c r="B252" i="16"/>
  <c r="B251" i="16"/>
  <c r="B250" i="16"/>
  <c r="B249" i="16"/>
  <c r="B248" i="16"/>
  <c r="B247" i="16"/>
  <c r="B246" i="16"/>
  <c r="B245" i="16"/>
  <c r="B244" i="16"/>
  <c r="B243" i="16"/>
  <c r="D242" i="16"/>
  <c r="D243" i="16" s="1"/>
  <c r="D244" i="16" s="1"/>
  <c r="D245" i="16" s="1"/>
  <c r="D246" i="16" s="1"/>
  <c r="D247" i="16" s="1"/>
  <c r="D248" i="16" s="1"/>
  <c r="D249" i="16" s="1"/>
  <c r="D250" i="16" s="1"/>
  <c r="D251" i="16" s="1"/>
  <c r="D252" i="16" s="1"/>
  <c r="D253" i="16" s="1"/>
  <c r="D254" i="16" s="1"/>
  <c r="D255" i="16" s="1"/>
  <c r="D256" i="16" s="1"/>
  <c r="D257" i="16" s="1"/>
  <c r="D258" i="16" s="1"/>
  <c r="D259" i="16" s="1"/>
  <c r="D260" i="16" s="1"/>
  <c r="D261" i="16" s="1"/>
  <c r="B242" i="16"/>
  <c r="G241" i="16"/>
  <c r="L241" i="16" s="1"/>
  <c r="B241" i="16"/>
  <c r="G239" i="16"/>
  <c r="L239" i="16" s="1"/>
  <c r="L238" i="16"/>
  <c r="G238" i="16"/>
  <c r="G237" i="16"/>
  <c r="L237" i="16" s="1"/>
  <c r="B236" i="16"/>
  <c r="B235" i="16"/>
  <c r="B234" i="16"/>
  <c r="B233" i="16"/>
  <c r="B232" i="16"/>
  <c r="B231" i="16"/>
  <c r="B230" i="16"/>
  <c r="B229" i="16"/>
  <c r="B228" i="16"/>
  <c r="B227" i="16"/>
  <c r="B226" i="16"/>
  <c r="B225" i="16"/>
  <c r="B224" i="16"/>
  <c r="L15" i="16" s="1"/>
  <c r="B223" i="16"/>
  <c r="B222" i="16"/>
  <c r="L13" i="16" s="1"/>
  <c r="B221" i="16"/>
  <c r="B220" i="16"/>
  <c r="B219" i="16"/>
  <c r="B218" i="16"/>
  <c r="L9" i="16" s="1"/>
  <c r="D217" i="16"/>
  <c r="D218" i="16" s="1"/>
  <c r="D219" i="16" s="1"/>
  <c r="D220" i="16" s="1"/>
  <c r="D221" i="16" s="1"/>
  <c r="D222" i="16" s="1"/>
  <c r="D223" i="16" s="1"/>
  <c r="D224" i="16" s="1"/>
  <c r="D225" i="16" s="1"/>
  <c r="D226" i="16" s="1"/>
  <c r="D227" i="16" s="1"/>
  <c r="D228" i="16" s="1"/>
  <c r="D229" i="16" s="1"/>
  <c r="D230" i="16" s="1"/>
  <c r="D231" i="16" s="1"/>
  <c r="D232" i="16" s="1"/>
  <c r="D233" i="16" s="1"/>
  <c r="D234" i="16" s="1"/>
  <c r="D235" i="16" s="1"/>
  <c r="D236" i="16" s="1"/>
  <c r="B217" i="16"/>
  <c r="G216" i="16"/>
  <c r="L216" i="16" s="1"/>
  <c r="B216" i="16"/>
  <c r="G214" i="16"/>
  <c r="L214" i="16" s="1"/>
  <c r="G213" i="16"/>
  <c r="L213" i="16" s="1"/>
  <c r="G212" i="16"/>
  <c r="L212" i="16" s="1"/>
  <c r="B211" i="16"/>
  <c r="G27" i="16" s="1"/>
  <c r="B210" i="16"/>
  <c r="B209" i="16"/>
  <c r="G25" i="16" s="1"/>
  <c r="B208" i="16"/>
  <c r="B207" i="16"/>
  <c r="B206" i="16"/>
  <c r="B205" i="16"/>
  <c r="B204" i="16"/>
  <c r="G20" i="16" s="1"/>
  <c r="B203" i="16"/>
  <c r="B202" i="16"/>
  <c r="B201" i="16"/>
  <c r="B200" i="16"/>
  <c r="B199" i="16"/>
  <c r="B198" i="16"/>
  <c r="B197" i="16"/>
  <c r="B196" i="16"/>
  <c r="B195" i="16"/>
  <c r="B194" i="16"/>
  <c r="D193" i="16"/>
  <c r="D194" i="16" s="1"/>
  <c r="D195" i="16" s="1"/>
  <c r="D196" i="16" s="1"/>
  <c r="D197" i="16" s="1"/>
  <c r="D198" i="16" s="1"/>
  <c r="D199" i="16" s="1"/>
  <c r="D200" i="16" s="1"/>
  <c r="D201" i="16" s="1"/>
  <c r="D202" i="16" s="1"/>
  <c r="D203" i="16" s="1"/>
  <c r="D204" i="16" s="1"/>
  <c r="D205" i="16" s="1"/>
  <c r="D206" i="16" s="1"/>
  <c r="D207" i="16" s="1"/>
  <c r="D208" i="16" s="1"/>
  <c r="D209" i="16" s="1"/>
  <c r="D210" i="16" s="1"/>
  <c r="D211" i="16" s="1"/>
  <c r="B193" i="16"/>
  <c r="D192" i="16"/>
  <c r="B192" i="16"/>
  <c r="G191" i="16"/>
  <c r="L191" i="16" s="1"/>
  <c r="B191" i="16"/>
  <c r="G189" i="16"/>
  <c r="L189" i="16" s="1"/>
  <c r="G188" i="16"/>
  <c r="L188" i="16" s="1"/>
  <c r="G187" i="16"/>
  <c r="L187" i="16" s="1"/>
  <c r="B186" i="16"/>
  <c r="B185" i="16"/>
  <c r="B184" i="16"/>
  <c r="B183" i="16"/>
  <c r="B182" i="16"/>
  <c r="B181" i="16"/>
  <c r="B22" i="16" s="1"/>
  <c r="B180" i="16"/>
  <c r="B179" i="16"/>
  <c r="B178" i="16"/>
  <c r="B19" i="16" s="1"/>
  <c r="B177" i="16"/>
  <c r="B176" i="16"/>
  <c r="B17" i="16" s="1"/>
  <c r="B175" i="16"/>
  <c r="B16" i="16" s="1"/>
  <c r="B174" i="16"/>
  <c r="B173" i="16"/>
  <c r="B14" i="16" s="1"/>
  <c r="B172" i="16"/>
  <c r="B171" i="16"/>
  <c r="B170" i="16"/>
  <c r="B169" i="16"/>
  <c r="B168" i="16"/>
  <c r="B9" i="16" s="1"/>
  <c r="D167" i="16"/>
  <c r="D168" i="16" s="1"/>
  <c r="D169" i="16" s="1"/>
  <c r="D170" i="16" s="1"/>
  <c r="D171" i="16" s="1"/>
  <c r="D172" i="16" s="1"/>
  <c r="D173" i="16" s="1"/>
  <c r="D174" i="16" s="1"/>
  <c r="D175" i="16" s="1"/>
  <c r="D176" i="16" s="1"/>
  <c r="D177" i="16" s="1"/>
  <c r="D178" i="16" s="1"/>
  <c r="D179" i="16" s="1"/>
  <c r="D180" i="16" s="1"/>
  <c r="D181" i="16" s="1"/>
  <c r="D182" i="16" s="1"/>
  <c r="D183" i="16" s="1"/>
  <c r="D184" i="16" s="1"/>
  <c r="D185" i="16" s="1"/>
  <c r="D186" i="16" s="1"/>
  <c r="B167" i="16"/>
  <c r="L166" i="16"/>
  <c r="G166" i="16"/>
  <c r="T160" i="16"/>
  <c r="K160" i="16"/>
  <c r="J160" i="16"/>
  <c r="F160" i="16" s="1"/>
  <c r="I160" i="16"/>
  <c r="N160" i="16" s="1"/>
  <c r="H160" i="16"/>
  <c r="M160" i="16" s="1"/>
  <c r="O160" i="16" s="1"/>
  <c r="E741" i="16" s="1"/>
  <c r="E742" i="16" s="1"/>
  <c r="E743" i="16" s="1"/>
  <c r="E744" i="16" s="1"/>
  <c r="E745" i="16" s="1"/>
  <c r="E746" i="16" s="1"/>
  <c r="E747" i="16" s="1"/>
  <c r="E748" i="16" s="1"/>
  <c r="E749" i="16" s="1"/>
  <c r="E750" i="16" s="1"/>
  <c r="E751" i="16" s="1"/>
  <c r="E752" i="16" s="1"/>
  <c r="E753" i="16" s="1"/>
  <c r="E754" i="16" s="1"/>
  <c r="E755" i="16" s="1"/>
  <c r="E756" i="16" s="1"/>
  <c r="E757" i="16" s="1"/>
  <c r="E758" i="16" s="1"/>
  <c r="E759" i="16" s="1"/>
  <c r="E760" i="16" s="1"/>
  <c r="E761" i="16" s="1"/>
  <c r="E160" i="16"/>
  <c r="A160" i="16"/>
  <c r="T159" i="16"/>
  <c r="K159" i="16"/>
  <c r="J159" i="16"/>
  <c r="F159" i="16" s="1"/>
  <c r="I159" i="16"/>
  <c r="N159" i="16" s="1"/>
  <c r="H159" i="16"/>
  <c r="M159" i="16" s="1"/>
  <c r="E159" i="16"/>
  <c r="A159" i="16"/>
  <c r="T158" i="16"/>
  <c r="K158" i="16"/>
  <c r="J158" i="16"/>
  <c r="F158" i="16" s="1"/>
  <c r="I158" i="16"/>
  <c r="N158" i="16" s="1"/>
  <c r="H158" i="16"/>
  <c r="M158" i="16" s="1"/>
  <c r="E158" i="16"/>
  <c r="A158" i="16"/>
  <c r="T157" i="16"/>
  <c r="M157" i="16"/>
  <c r="K157" i="16"/>
  <c r="J157" i="16"/>
  <c r="F157" i="16" s="1"/>
  <c r="I157" i="16"/>
  <c r="N157" i="16" s="1"/>
  <c r="H157" i="16"/>
  <c r="E157" i="16"/>
  <c r="A157" i="16"/>
  <c r="T156" i="16"/>
  <c r="M156" i="16"/>
  <c r="K156" i="16"/>
  <c r="J156" i="16"/>
  <c r="F156" i="16" s="1"/>
  <c r="I156" i="16"/>
  <c r="N156" i="16" s="1"/>
  <c r="H156" i="16"/>
  <c r="E156" i="16"/>
  <c r="A156" i="16"/>
  <c r="T155" i="16"/>
  <c r="M155" i="16"/>
  <c r="K155" i="16"/>
  <c r="J155" i="16"/>
  <c r="F155" i="16" s="1"/>
  <c r="I155" i="16"/>
  <c r="N155" i="16" s="1"/>
  <c r="H155" i="16"/>
  <c r="E155" i="16"/>
  <c r="A155" i="16"/>
  <c r="T154" i="16"/>
  <c r="M154" i="16"/>
  <c r="K154" i="16"/>
  <c r="J154" i="16"/>
  <c r="F154" i="16" s="1"/>
  <c r="I154" i="16"/>
  <c r="N154" i="16" s="1"/>
  <c r="H154" i="16"/>
  <c r="E154" i="16"/>
  <c r="A154" i="16"/>
  <c r="T153" i="16"/>
  <c r="M153" i="16"/>
  <c r="K153" i="16"/>
  <c r="J153" i="16"/>
  <c r="I153" i="16"/>
  <c r="N153" i="16" s="1"/>
  <c r="H153" i="16"/>
  <c r="F153" i="16"/>
  <c r="E153" i="16"/>
  <c r="A153" i="16"/>
  <c r="AG152" i="16"/>
  <c r="Y152" i="16"/>
  <c r="T152" i="16"/>
  <c r="N152" i="16"/>
  <c r="M152" i="16"/>
  <c r="O152" i="16" s="1"/>
  <c r="E541" i="16" s="1"/>
  <c r="E542" i="16" s="1"/>
  <c r="E543" i="16" s="1"/>
  <c r="E544" i="16" s="1"/>
  <c r="E545" i="16" s="1"/>
  <c r="E546" i="16" s="1"/>
  <c r="E547" i="16" s="1"/>
  <c r="E548" i="16" s="1"/>
  <c r="E549" i="16" s="1"/>
  <c r="E550" i="16" s="1"/>
  <c r="E551" i="16" s="1"/>
  <c r="E552" i="16" s="1"/>
  <c r="E553" i="16" s="1"/>
  <c r="E554" i="16" s="1"/>
  <c r="E555" i="16" s="1"/>
  <c r="E556" i="16" s="1"/>
  <c r="E557" i="16" s="1"/>
  <c r="E558" i="16" s="1"/>
  <c r="E559" i="16" s="1"/>
  <c r="E560" i="16" s="1"/>
  <c r="E561" i="16" s="1"/>
  <c r="E152" i="16"/>
  <c r="F152" i="16" s="1"/>
  <c r="A152" i="16"/>
  <c r="AG151" i="16"/>
  <c r="Y151" i="16"/>
  <c r="T151" i="16"/>
  <c r="N151" i="16"/>
  <c r="M151" i="16"/>
  <c r="O151" i="16" s="1"/>
  <c r="E516" i="16" s="1"/>
  <c r="E517" i="16" s="1"/>
  <c r="E518" i="16" s="1"/>
  <c r="E519" i="16" s="1"/>
  <c r="E520" i="16" s="1"/>
  <c r="E521" i="16" s="1"/>
  <c r="E522" i="16" s="1"/>
  <c r="E523" i="16" s="1"/>
  <c r="E524" i="16" s="1"/>
  <c r="E525" i="16" s="1"/>
  <c r="E526" i="16" s="1"/>
  <c r="E527" i="16" s="1"/>
  <c r="E528" i="16" s="1"/>
  <c r="E529" i="16" s="1"/>
  <c r="E530" i="16" s="1"/>
  <c r="E531" i="16" s="1"/>
  <c r="E532" i="16" s="1"/>
  <c r="E533" i="16" s="1"/>
  <c r="E534" i="16" s="1"/>
  <c r="E535" i="16" s="1"/>
  <c r="E536" i="16" s="1"/>
  <c r="E151" i="16"/>
  <c r="F151" i="16" s="1"/>
  <c r="A151" i="16"/>
  <c r="AG150" i="16"/>
  <c r="Y150" i="16"/>
  <c r="T150" i="16"/>
  <c r="N150" i="16"/>
  <c r="M150" i="16"/>
  <c r="O150" i="16" s="1"/>
  <c r="E491" i="16" s="1"/>
  <c r="E492" i="16" s="1"/>
  <c r="E493" i="16" s="1"/>
  <c r="E494" i="16" s="1"/>
  <c r="E495" i="16" s="1"/>
  <c r="E496" i="16" s="1"/>
  <c r="E497" i="16" s="1"/>
  <c r="E498" i="16" s="1"/>
  <c r="E499" i="16" s="1"/>
  <c r="E500" i="16" s="1"/>
  <c r="E501" i="16" s="1"/>
  <c r="E502" i="16" s="1"/>
  <c r="E503" i="16" s="1"/>
  <c r="E504" i="16" s="1"/>
  <c r="E505" i="16" s="1"/>
  <c r="E506" i="16" s="1"/>
  <c r="E507" i="16" s="1"/>
  <c r="E508" i="16" s="1"/>
  <c r="E509" i="16" s="1"/>
  <c r="E510" i="16" s="1"/>
  <c r="E511" i="16" s="1"/>
  <c r="E150" i="16"/>
  <c r="F150" i="16" s="1"/>
  <c r="A150" i="16"/>
  <c r="AG149" i="16"/>
  <c r="Y149" i="16"/>
  <c r="T149" i="16"/>
  <c r="N149" i="16"/>
  <c r="M149" i="16"/>
  <c r="O149" i="16" s="1"/>
  <c r="E466" i="16" s="1"/>
  <c r="E467" i="16" s="1"/>
  <c r="E468" i="16" s="1"/>
  <c r="E469" i="16" s="1"/>
  <c r="E470" i="16" s="1"/>
  <c r="E471" i="16" s="1"/>
  <c r="E472" i="16" s="1"/>
  <c r="E473" i="16" s="1"/>
  <c r="E474" i="16" s="1"/>
  <c r="E475" i="16" s="1"/>
  <c r="E476" i="16" s="1"/>
  <c r="E477" i="16" s="1"/>
  <c r="E478" i="16" s="1"/>
  <c r="E479" i="16" s="1"/>
  <c r="E480" i="16" s="1"/>
  <c r="E481" i="16" s="1"/>
  <c r="E482" i="16" s="1"/>
  <c r="E483" i="16" s="1"/>
  <c r="E484" i="16" s="1"/>
  <c r="E485" i="16" s="1"/>
  <c r="E486" i="16" s="1"/>
  <c r="F149" i="16"/>
  <c r="E149" i="16"/>
  <c r="A149" i="16"/>
  <c r="AG148" i="16"/>
  <c r="Y148" i="16"/>
  <c r="T148" i="16"/>
  <c r="N148" i="16"/>
  <c r="M148" i="16"/>
  <c r="O148" i="16" s="1"/>
  <c r="E441" i="16" s="1"/>
  <c r="E442" i="16" s="1"/>
  <c r="E443" i="16" s="1"/>
  <c r="E444" i="16" s="1"/>
  <c r="E445" i="16" s="1"/>
  <c r="E446" i="16" s="1"/>
  <c r="E447" i="16" s="1"/>
  <c r="E448" i="16" s="1"/>
  <c r="E449" i="16" s="1"/>
  <c r="E450" i="16" s="1"/>
  <c r="E451" i="16" s="1"/>
  <c r="E452" i="16" s="1"/>
  <c r="E453" i="16" s="1"/>
  <c r="E454" i="16" s="1"/>
  <c r="E455" i="16" s="1"/>
  <c r="E456" i="16" s="1"/>
  <c r="E457" i="16" s="1"/>
  <c r="E458" i="16" s="1"/>
  <c r="E459" i="16" s="1"/>
  <c r="E460" i="16" s="1"/>
  <c r="E461" i="16" s="1"/>
  <c r="E148" i="16"/>
  <c r="F148" i="16" s="1"/>
  <c r="A148" i="16"/>
  <c r="AG147" i="16"/>
  <c r="Y147" i="16"/>
  <c r="T147" i="16"/>
  <c r="O147" i="16"/>
  <c r="E416" i="16" s="1"/>
  <c r="E417" i="16" s="1"/>
  <c r="E418" i="16" s="1"/>
  <c r="E419" i="16" s="1"/>
  <c r="E420" i="16" s="1"/>
  <c r="E421" i="16" s="1"/>
  <c r="E422" i="16" s="1"/>
  <c r="E423" i="16" s="1"/>
  <c r="E424" i="16" s="1"/>
  <c r="E425" i="16" s="1"/>
  <c r="E426" i="16" s="1"/>
  <c r="E427" i="16" s="1"/>
  <c r="E428" i="16" s="1"/>
  <c r="E429" i="16" s="1"/>
  <c r="E430" i="16" s="1"/>
  <c r="E431" i="16" s="1"/>
  <c r="E432" i="16" s="1"/>
  <c r="E433" i="16" s="1"/>
  <c r="E434" i="16" s="1"/>
  <c r="E435" i="16" s="1"/>
  <c r="E436" i="16" s="1"/>
  <c r="N147" i="16"/>
  <c r="M147" i="16"/>
  <c r="E147" i="16"/>
  <c r="F147" i="16" s="1"/>
  <c r="A147" i="16"/>
  <c r="AG146" i="16"/>
  <c r="Y146" i="16"/>
  <c r="T146" i="16"/>
  <c r="O146" i="16"/>
  <c r="E391" i="16" s="1"/>
  <c r="E392" i="16" s="1"/>
  <c r="E393" i="16" s="1"/>
  <c r="E394" i="16" s="1"/>
  <c r="E395" i="16" s="1"/>
  <c r="E396" i="16" s="1"/>
  <c r="E397" i="16" s="1"/>
  <c r="E398" i="16" s="1"/>
  <c r="E399" i="16" s="1"/>
  <c r="E400" i="16" s="1"/>
  <c r="E401" i="16" s="1"/>
  <c r="E402" i="16" s="1"/>
  <c r="E403" i="16" s="1"/>
  <c r="E404" i="16" s="1"/>
  <c r="E405" i="16" s="1"/>
  <c r="E406" i="16" s="1"/>
  <c r="E407" i="16" s="1"/>
  <c r="E408" i="16" s="1"/>
  <c r="E409" i="16" s="1"/>
  <c r="E410" i="16" s="1"/>
  <c r="E411" i="16" s="1"/>
  <c r="N146" i="16"/>
  <c r="M146" i="16"/>
  <c r="E146" i="16"/>
  <c r="F146" i="16" s="1"/>
  <c r="A146" i="16"/>
  <c r="AG145" i="16"/>
  <c r="Y145" i="16"/>
  <c r="T145" i="16"/>
  <c r="O145" i="16"/>
  <c r="E366" i="16" s="1"/>
  <c r="E367" i="16" s="1"/>
  <c r="E368" i="16" s="1"/>
  <c r="E369" i="16" s="1"/>
  <c r="E370" i="16" s="1"/>
  <c r="E371" i="16" s="1"/>
  <c r="E372" i="16" s="1"/>
  <c r="E373" i="16" s="1"/>
  <c r="E374" i="16" s="1"/>
  <c r="E375" i="16" s="1"/>
  <c r="E376" i="16" s="1"/>
  <c r="E377" i="16" s="1"/>
  <c r="E378" i="16" s="1"/>
  <c r="E379" i="16" s="1"/>
  <c r="E380" i="16" s="1"/>
  <c r="E381" i="16" s="1"/>
  <c r="E382" i="16" s="1"/>
  <c r="E383" i="16" s="1"/>
  <c r="E384" i="16" s="1"/>
  <c r="E385" i="16" s="1"/>
  <c r="E386" i="16" s="1"/>
  <c r="N145" i="16"/>
  <c r="M145" i="16"/>
  <c r="E145" i="16"/>
  <c r="F145" i="16" s="1"/>
  <c r="A145" i="16"/>
  <c r="AJ144" i="16"/>
  <c r="A340" i="16" s="1"/>
  <c r="AD144" i="16"/>
  <c r="Y144" i="16"/>
  <c r="Y160" i="16" s="1"/>
  <c r="P144" i="16"/>
  <c r="M144" i="16"/>
  <c r="K144" i="16"/>
  <c r="J144" i="16"/>
  <c r="I144" i="16"/>
  <c r="N144" i="16" s="1"/>
  <c r="H144" i="16"/>
  <c r="E144" i="16"/>
  <c r="F144" i="16" s="1"/>
  <c r="A144" i="16"/>
  <c r="AJ143" i="16"/>
  <c r="A315" i="16" s="1"/>
  <c r="AD143" i="16"/>
  <c r="Y143" i="16"/>
  <c r="Y159" i="16" s="1"/>
  <c r="P143" i="16"/>
  <c r="M143" i="16"/>
  <c r="K143" i="16"/>
  <c r="J143" i="16"/>
  <c r="I143" i="16"/>
  <c r="N143" i="16" s="1"/>
  <c r="H143" i="16"/>
  <c r="E143" i="16"/>
  <c r="F143" i="16" s="1"/>
  <c r="A143" i="16"/>
  <c r="AJ142" i="16"/>
  <c r="A290" i="16" s="1"/>
  <c r="AD142" i="16"/>
  <c r="Y142" i="16"/>
  <c r="Y158" i="16" s="1"/>
  <c r="P142" i="16"/>
  <c r="K142" i="16"/>
  <c r="J142" i="16"/>
  <c r="I142" i="16"/>
  <c r="N142" i="16" s="1"/>
  <c r="H142" i="16"/>
  <c r="M142" i="16" s="1"/>
  <c r="F142" i="16"/>
  <c r="E142" i="16"/>
  <c r="A142" i="16"/>
  <c r="AJ141" i="16"/>
  <c r="A265" i="16" s="1"/>
  <c r="AD141" i="16"/>
  <c r="Y141" i="16"/>
  <c r="Y157" i="16" s="1"/>
  <c r="P141" i="16"/>
  <c r="K141" i="16"/>
  <c r="J141" i="16"/>
  <c r="I141" i="16"/>
  <c r="N141" i="16" s="1"/>
  <c r="H141" i="16"/>
  <c r="M141" i="16" s="1"/>
  <c r="E141" i="16"/>
  <c r="F141" i="16" s="1"/>
  <c r="A141" i="16"/>
  <c r="AJ140" i="16"/>
  <c r="A240" i="16" s="1"/>
  <c r="AD140" i="16"/>
  <c r="Y140" i="16"/>
  <c r="Y156" i="16" s="1"/>
  <c r="P140" i="16"/>
  <c r="K140" i="16"/>
  <c r="J140" i="16"/>
  <c r="I140" i="16"/>
  <c r="N140" i="16" s="1"/>
  <c r="H140" i="16"/>
  <c r="M140" i="16" s="1"/>
  <c r="E140" i="16"/>
  <c r="F140" i="16" s="1"/>
  <c r="A140" i="16"/>
  <c r="AJ139" i="16"/>
  <c r="A215" i="16" s="1"/>
  <c r="Q216" i="16" s="1"/>
  <c r="Q217" i="16" s="1"/>
  <c r="Q218" i="16" s="1"/>
  <c r="Q219" i="16" s="1"/>
  <c r="Q220" i="16" s="1"/>
  <c r="Q221" i="16" s="1"/>
  <c r="Q222" i="16" s="1"/>
  <c r="Q223" i="16" s="1"/>
  <c r="Q224" i="16" s="1"/>
  <c r="Q225" i="16" s="1"/>
  <c r="Q226" i="16" s="1"/>
  <c r="Q227" i="16" s="1"/>
  <c r="Q228" i="16" s="1"/>
  <c r="Q229" i="16" s="1"/>
  <c r="Q230" i="16" s="1"/>
  <c r="Q231" i="16" s="1"/>
  <c r="Q232" i="16" s="1"/>
  <c r="Q233" i="16" s="1"/>
  <c r="Q234" i="16" s="1"/>
  <c r="Q235" i="16" s="1"/>
  <c r="Q236" i="16" s="1"/>
  <c r="AD139" i="16"/>
  <c r="Y139" i="16"/>
  <c r="Y155" i="16" s="1"/>
  <c r="P139" i="16"/>
  <c r="K139" i="16"/>
  <c r="J139" i="16"/>
  <c r="I139" i="16"/>
  <c r="N139" i="16" s="1"/>
  <c r="H139" i="16"/>
  <c r="M139" i="16" s="1"/>
  <c r="E139" i="16"/>
  <c r="F139" i="16" s="1"/>
  <c r="A139" i="16"/>
  <c r="AJ138" i="16"/>
  <c r="A190" i="16" s="1"/>
  <c r="Q191" i="16" s="1"/>
  <c r="Q192" i="16" s="1"/>
  <c r="Q193" i="16" s="1"/>
  <c r="Q194" i="16" s="1"/>
  <c r="Q195" i="16" s="1"/>
  <c r="Q196" i="16" s="1"/>
  <c r="Q197" i="16" s="1"/>
  <c r="Q198" i="16" s="1"/>
  <c r="Q199" i="16" s="1"/>
  <c r="Q200" i="16" s="1"/>
  <c r="Q201" i="16" s="1"/>
  <c r="Q202" i="16" s="1"/>
  <c r="Q203" i="16" s="1"/>
  <c r="Q204" i="16" s="1"/>
  <c r="Q205" i="16" s="1"/>
  <c r="Q206" i="16" s="1"/>
  <c r="Q207" i="16" s="1"/>
  <c r="Q208" i="16" s="1"/>
  <c r="Q209" i="16" s="1"/>
  <c r="Q210" i="16" s="1"/>
  <c r="Q211" i="16" s="1"/>
  <c r="AD138" i="16"/>
  <c r="Y138" i="16"/>
  <c r="Y154" i="16" s="1"/>
  <c r="P138" i="16"/>
  <c r="T138" i="16" s="1"/>
  <c r="M138" i="16"/>
  <c r="O138" i="16" s="1"/>
  <c r="E191" i="16" s="1"/>
  <c r="E192" i="16" s="1"/>
  <c r="E193" i="16" s="1"/>
  <c r="E194" i="16" s="1"/>
  <c r="E195" i="16" s="1"/>
  <c r="E196" i="16" s="1"/>
  <c r="E197" i="16" s="1"/>
  <c r="E198" i="16" s="1"/>
  <c r="E199" i="16" s="1"/>
  <c r="E200" i="16" s="1"/>
  <c r="E201" i="16" s="1"/>
  <c r="E202" i="16" s="1"/>
  <c r="E203" i="16" s="1"/>
  <c r="E204" i="16" s="1"/>
  <c r="E205" i="16" s="1"/>
  <c r="E206" i="16" s="1"/>
  <c r="E207" i="16" s="1"/>
  <c r="E208" i="16" s="1"/>
  <c r="E209" i="16" s="1"/>
  <c r="E210" i="16" s="1"/>
  <c r="E211" i="16" s="1"/>
  <c r="K138" i="16"/>
  <c r="J138" i="16"/>
  <c r="I138" i="16"/>
  <c r="N138" i="16" s="1"/>
  <c r="H138" i="16"/>
  <c r="E138" i="16"/>
  <c r="F138" i="16" s="1"/>
  <c r="A138" i="16"/>
  <c r="AJ137" i="16"/>
  <c r="A165" i="16" s="1"/>
  <c r="Q166" i="16" s="1"/>
  <c r="Q167" i="16" s="1"/>
  <c r="Q168" i="16" s="1"/>
  <c r="Q169" i="16" s="1"/>
  <c r="Q170" i="16" s="1"/>
  <c r="Q171" i="16" s="1"/>
  <c r="Q172" i="16" s="1"/>
  <c r="Q173" i="16" s="1"/>
  <c r="Q174" i="16" s="1"/>
  <c r="Q175" i="16" s="1"/>
  <c r="Q176" i="16" s="1"/>
  <c r="Q177" i="16" s="1"/>
  <c r="Q178" i="16" s="1"/>
  <c r="Q179" i="16" s="1"/>
  <c r="Q180" i="16" s="1"/>
  <c r="Q181" i="16" s="1"/>
  <c r="Q182" i="16" s="1"/>
  <c r="Q183" i="16" s="1"/>
  <c r="Q184" i="16" s="1"/>
  <c r="Q185" i="16" s="1"/>
  <c r="Q186" i="16" s="1"/>
  <c r="AD137" i="16"/>
  <c r="Y137" i="16"/>
  <c r="Y153" i="16" s="1"/>
  <c r="P137" i="16"/>
  <c r="T137" i="16" s="1"/>
  <c r="K137" i="16"/>
  <c r="J137" i="16"/>
  <c r="I137" i="16"/>
  <c r="N137" i="16" s="1"/>
  <c r="H137" i="16"/>
  <c r="M137" i="16" s="1"/>
  <c r="E137" i="16"/>
  <c r="F137" i="16" s="1"/>
  <c r="A137" i="16"/>
  <c r="K131" i="16"/>
  <c r="F131" i="16"/>
  <c r="C131" i="16"/>
  <c r="A131" i="16"/>
  <c r="K130" i="16"/>
  <c r="F130" i="16"/>
  <c r="C130" i="16"/>
  <c r="A130" i="16"/>
  <c r="K129" i="16"/>
  <c r="F129" i="16"/>
  <c r="C129" i="16"/>
  <c r="A129" i="16"/>
  <c r="K128" i="16"/>
  <c r="F128" i="16"/>
  <c r="C128" i="16"/>
  <c r="A128" i="16"/>
  <c r="K127" i="16"/>
  <c r="F127" i="16"/>
  <c r="C127" i="16"/>
  <c r="A127" i="16"/>
  <c r="K126" i="16"/>
  <c r="F126" i="16"/>
  <c r="C126" i="16"/>
  <c r="A126" i="16"/>
  <c r="K125" i="16"/>
  <c r="F125" i="16"/>
  <c r="C125" i="16"/>
  <c r="A125" i="16"/>
  <c r="K124" i="16"/>
  <c r="F124" i="16"/>
  <c r="C124" i="16"/>
  <c r="A124" i="16"/>
  <c r="K123" i="16"/>
  <c r="F123" i="16"/>
  <c r="C123" i="16"/>
  <c r="A123" i="16"/>
  <c r="K122" i="16"/>
  <c r="F122" i="16"/>
  <c r="C122" i="16"/>
  <c r="A122" i="16"/>
  <c r="K121" i="16"/>
  <c r="F121" i="16"/>
  <c r="C121" i="16"/>
  <c r="A121" i="16"/>
  <c r="K120" i="16"/>
  <c r="F120" i="16"/>
  <c r="C120" i="16"/>
  <c r="A120" i="16"/>
  <c r="K119" i="16"/>
  <c r="F119" i="16"/>
  <c r="C119" i="16"/>
  <c r="A119" i="16"/>
  <c r="K118" i="16"/>
  <c r="F118" i="16"/>
  <c r="C118" i="16"/>
  <c r="A118" i="16"/>
  <c r="K117" i="16"/>
  <c r="F117" i="16"/>
  <c r="C117" i="16"/>
  <c r="A117" i="16"/>
  <c r="K116" i="16"/>
  <c r="F116" i="16"/>
  <c r="C116" i="16"/>
  <c r="A116" i="16"/>
  <c r="K115" i="16"/>
  <c r="F115" i="16"/>
  <c r="C115" i="16"/>
  <c r="A115" i="16"/>
  <c r="K114" i="16"/>
  <c r="F114" i="16"/>
  <c r="C114" i="16"/>
  <c r="A114" i="16"/>
  <c r="K113" i="16"/>
  <c r="F113" i="16"/>
  <c r="C113" i="16"/>
  <c r="A113" i="16"/>
  <c r="K112" i="16"/>
  <c r="F112" i="16"/>
  <c r="C112" i="16"/>
  <c r="A112" i="16"/>
  <c r="K111" i="16"/>
  <c r="F111" i="16"/>
  <c r="C111" i="16"/>
  <c r="A111" i="16"/>
  <c r="K110" i="16"/>
  <c r="F110" i="16"/>
  <c r="C110" i="16"/>
  <c r="A110" i="16"/>
  <c r="K109" i="16"/>
  <c r="F109" i="16"/>
  <c r="C109" i="16"/>
  <c r="A109" i="16"/>
  <c r="K108" i="16"/>
  <c r="F108" i="16"/>
  <c r="C108" i="16"/>
  <c r="A108" i="16"/>
  <c r="K107" i="16"/>
  <c r="F107" i="16"/>
  <c r="C107" i="16"/>
  <c r="A107" i="16"/>
  <c r="K106" i="16"/>
  <c r="F106" i="16"/>
  <c r="C106" i="16"/>
  <c r="A106" i="16"/>
  <c r="K105" i="16"/>
  <c r="F105" i="16"/>
  <c r="C105" i="16"/>
  <c r="A105" i="16"/>
  <c r="K104" i="16"/>
  <c r="F104" i="16"/>
  <c r="C104" i="16"/>
  <c r="A104" i="16"/>
  <c r="K103" i="16"/>
  <c r="F103" i="16"/>
  <c r="C103" i="16"/>
  <c r="A103" i="16"/>
  <c r="K102" i="16"/>
  <c r="F102" i="16"/>
  <c r="C102" i="16"/>
  <c r="A102" i="16"/>
  <c r="K101" i="16"/>
  <c r="F101" i="16"/>
  <c r="C101" i="16"/>
  <c r="A101" i="16"/>
  <c r="K100" i="16"/>
  <c r="F100" i="16"/>
  <c r="C100" i="16"/>
  <c r="A100" i="16"/>
  <c r="K99" i="16"/>
  <c r="F99" i="16"/>
  <c r="C99" i="16"/>
  <c r="A99" i="16"/>
  <c r="K98" i="16"/>
  <c r="F98" i="16"/>
  <c r="C98" i="16"/>
  <c r="A98" i="16"/>
  <c r="K97" i="16"/>
  <c r="F97" i="16"/>
  <c r="C97" i="16"/>
  <c r="A97" i="16"/>
  <c r="K96" i="16"/>
  <c r="F96" i="16"/>
  <c r="C96" i="16"/>
  <c r="A96" i="16"/>
  <c r="K95" i="16"/>
  <c r="F95" i="16"/>
  <c r="C95" i="16"/>
  <c r="A95" i="16"/>
  <c r="K94" i="16"/>
  <c r="F94" i="16"/>
  <c r="C94" i="16"/>
  <c r="A94" i="16"/>
  <c r="K93" i="16"/>
  <c r="F93" i="16"/>
  <c r="C93" i="16"/>
  <c r="A93" i="16"/>
  <c r="K92" i="16"/>
  <c r="F92" i="16"/>
  <c r="C92" i="16"/>
  <c r="A92" i="16"/>
  <c r="K91" i="16"/>
  <c r="F91" i="16"/>
  <c r="C91" i="16"/>
  <c r="A91" i="16"/>
  <c r="K90" i="16"/>
  <c r="F90" i="16"/>
  <c r="C90" i="16"/>
  <c r="A90" i="16"/>
  <c r="K89" i="16"/>
  <c r="F89" i="16"/>
  <c r="C89" i="16"/>
  <c r="A89" i="16"/>
  <c r="K88" i="16"/>
  <c r="F88" i="16"/>
  <c r="C88" i="16"/>
  <c r="A88" i="16"/>
  <c r="K87" i="16"/>
  <c r="F87" i="16"/>
  <c r="C87" i="16"/>
  <c r="A87" i="16"/>
  <c r="K86" i="16"/>
  <c r="F86" i="16"/>
  <c r="C86" i="16"/>
  <c r="A86" i="16"/>
  <c r="K85" i="16"/>
  <c r="F85" i="16"/>
  <c r="C85" i="16"/>
  <c r="A85" i="16"/>
  <c r="K84" i="16"/>
  <c r="F84" i="16"/>
  <c r="C84" i="16"/>
  <c r="A84" i="16"/>
  <c r="K83" i="16"/>
  <c r="F83" i="16"/>
  <c r="C83" i="16"/>
  <c r="A83" i="16"/>
  <c r="K82" i="16"/>
  <c r="F82" i="16"/>
  <c r="C82" i="16"/>
  <c r="A82" i="16"/>
  <c r="K81" i="16"/>
  <c r="F81" i="16"/>
  <c r="C81" i="16"/>
  <c r="A81" i="16"/>
  <c r="K80" i="16"/>
  <c r="F80" i="16"/>
  <c r="C80" i="16"/>
  <c r="A80" i="16"/>
  <c r="K79" i="16"/>
  <c r="F79" i="16"/>
  <c r="C79" i="16"/>
  <c r="A79" i="16"/>
  <c r="K78" i="16"/>
  <c r="F78" i="16"/>
  <c r="C78" i="16"/>
  <c r="A78" i="16"/>
  <c r="K77" i="16"/>
  <c r="F77" i="16"/>
  <c r="C77" i="16"/>
  <c r="A77" i="16"/>
  <c r="K76" i="16"/>
  <c r="F76" i="16"/>
  <c r="C76" i="16"/>
  <c r="A76" i="16"/>
  <c r="K75" i="16"/>
  <c r="F75" i="16"/>
  <c r="C75" i="16"/>
  <c r="A75" i="16"/>
  <c r="K74" i="16"/>
  <c r="F74" i="16"/>
  <c r="C74" i="16"/>
  <c r="A74" i="16"/>
  <c r="K73" i="16"/>
  <c r="F73" i="16"/>
  <c r="C73" i="16"/>
  <c r="A73" i="16"/>
  <c r="K72" i="16"/>
  <c r="F72" i="16"/>
  <c r="C72" i="16"/>
  <c r="A72" i="16"/>
  <c r="K71" i="16"/>
  <c r="F71" i="16"/>
  <c r="C71" i="16"/>
  <c r="A71" i="16"/>
  <c r="K70" i="16"/>
  <c r="F70" i="16"/>
  <c r="C70" i="16"/>
  <c r="A70" i="16"/>
  <c r="K69" i="16"/>
  <c r="F69" i="16"/>
  <c r="C69" i="16"/>
  <c r="A69" i="16"/>
  <c r="K68" i="16"/>
  <c r="F68" i="16"/>
  <c r="C68" i="16"/>
  <c r="A68" i="16"/>
  <c r="K67" i="16"/>
  <c r="F67" i="16"/>
  <c r="C67" i="16"/>
  <c r="A67" i="16"/>
  <c r="K66" i="16"/>
  <c r="F66" i="16"/>
  <c r="C66" i="16"/>
  <c r="A66" i="16"/>
  <c r="K65" i="16"/>
  <c r="F65" i="16"/>
  <c r="C65" i="16"/>
  <c r="A65" i="16"/>
  <c r="K64" i="16"/>
  <c r="F64" i="16"/>
  <c r="C64" i="16"/>
  <c r="A64" i="16"/>
  <c r="K63" i="16"/>
  <c r="F63" i="16"/>
  <c r="C63" i="16"/>
  <c r="A63" i="16"/>
  <c r="K62" i="16"/>
  <c r="F62" i="16"/>
  <c r="C62" i="16"/>
  <c r="A62" i="16"/>
  <c r="K61" i="16"/>
  <c r="F61" i="16"/>
  <c r="C61" i="16"/>
  <c r="A61" i="16"/>
  <c r="K60" i="16"/>
  <c r="F60" i="16"/>
  <c r="C60" i="16"/>
  <c r="A60" i="16"/>
  <c r="K59" i="16"/>
  <c r="F59" i="16"/>
  <c r="C59" i="16"/>
  <c r="A59" i="16"/>
  <c r="K58" i="16"/>
  <c r="F58" i="16"/>
  <c r="C58" i="16"/>
  <c r="A58" i="16"/>
  <c r="K57" i="16"/>
  <c r="F57" i="16"/>
  <c r="C57" i="16"/>
  <c r="A57" i="16"/>
  <c r="K56" i="16"/>
  <c r="F56" i="16"/>
  <c r="C56" i="16"/>
  <c r="A56" i="16"/>
  <c r="K55" i="16"/>
  <c r="F55" i="16"/>
  <c r="C55" i="16"/>
  <c r="A55" i="16"/>
  <c r="K54" i="16"/>
  <c r="F54" i="16"/>
  <c r="C54" i="16"/>
  <c r="A54" i="16"/>
  <c r="K53" i="16"/>
  <c r="F53" i="16"/>
  <c r="C53" i="16"/>
  <c r="A53" i="16"/>
  <c r="K52" i="16"/>
  <c r="F52" i="16"/>
  <c r="C52" i="16"/>
  <c r="A52" i="16"/>
  <c r="Q47" i="16"/>
  <c r="J46" i="16"/>
  <c r="I43" i="16"/>
  <c r="C43" i="16"/>
  <c r="I39" i="16"/>
  <c r="C39" i="16"/>
  <c r="A29" i="16"/>
  <c r="AM27" i="16"/>
  <c r="AG27" i="16"/>
  <c r="AA27" i="16"/>
  <c r="V27" i="16"/>
  <c r="L27" i="16"/>
  <c r="B27" i="16"/>
  <c r="AM26" i="16"/>
  <c r="AG26" i="16"/>
  <c r="AA26" i="16"/>
  <c r="V26" i="16"/>
  <c r="Q26" i="16"/>
  <c r="L26" i="16"/>
  <c r="G26" i="16"/>
  <c r="B26" i="16"/>
  <c r="AM25" i="16"/>
  <c r="AA25" i="16"/>
  <c r="V25" i="16"/>
  <c r="Q25" i="16"/>
  <c r="L25" i="16"/>
  <c r="B25" i="16"/>
  <c r="AM24" i="16"/>
  <c r="AG24" i="16"/>
  <c r="AA24" i="16"/>
  <c r="V24" i="16"/>
  <c r="L24" i="16"/>
  <c r="G24" i="16"/>
  <c r="B24" i="16"/>
  <c r="AM23" i="16"/>
  <c r="AG23" i="16"/>
  <c r="AA23" i="16"/>
  <c r="V23" i="16"/>
  <c r="Q23" i="16"/>
  <c r="L23" i="16"/>
  <c r="G23" i="16"/>
  <c r="B23" i="16"/>
  <c r="AM22" i="16"/>
  <c r="AG22" i="16"/>
  <c r="AA22" i="16"/>
  <c r="V22" i="16"/>
  <c r="Q22" i="16"/>
  <c r="L22" i="16"/>
  <c r="G22" i="16"/>
  <c r="AG21" i="16"/>
  <c r="AA21" i="16"/>
  <c r="V21" i="16"/>
  <c r="Q21" i="16"/>
  <c r="L21" i="16"/>
  <c r="G21" i="16"/>
  <c r="B21" i="16"/>
  <c r="AM20" i="16"/>
  <c r="AG20" i="16"/>
  <c r="AA20" i="16"/>
  <c r="V20" i="16"/>
  <c r="Q20" i="16"/>
  <c r="L20" i="16"/>
  <c r="B20" i="16"/>
  <c r="AM19" i="16"/>
  <c r="AG19" i="16"/>
  <c r="AA19" i="16"/>
  <c r="V19" i="16"/>
  <c r="L19" i="16"/>
  <c r="G19" i="16"/>
  <c r="AM18" i="16"/>
  <c r="AG18" i="16"/>
  <c r="AA18" i="16"/>
  <c r="V18" i="16"/>
  <c r="Q18" i="16"/>
  <c r="L18" i="16"/>
  <c r="G18" i="16"/>
  <c r="B18" i="16"/>
  <c r="AM17" i="16"/>
  <c r="AA17" i="16"/>
  <c r="V17" i="16"/>
  <c r="Q17" i="16"/>
  <c r="L17" i="16"/>
  <c r="G17" i="16"/>
  <c r="AM16" i="16"/>
  <c r="AG16" i="16"/>
  <c r="AA16" i="16"/>
  <c r="V16" i="16"/>
  <c r="Q16" i="16"/>
  <c r="L16" i="16"/>
  <c r="G16" i="16"/>
  <c r="AM15" i="16"/>
  <c r="AG15" i="16"/>
  <c r="AA15" i="16"/>
  <c r="V15" i="16"/>
  <c r="Q15" i="16"/>
  <c r="G15" i="16"/>
  <c r="B15" i="16"/>
  <c r="AM14" i="16"/>
  <c r="AG14" i="16"/>
  <c r="V14" i="16"/>
  <c r="Q14" i="16"/>
  <c r="L14" i="16"/>
  <c r="G14" i="16"/>
  <c r="AM13" i="16"/>
  <c r="AG13" i="16"/>
  <c r="AA13" i="16"/>
  <c r="V13" i="16"/>
  <c r="Q13" i="16"/>
  <c r="G13" i="16"/>
  <c r="B13" i="16"/>
  <c r="AM12" i="16"/>
  <c r="AG12" i="16"/>
  <c r="AA12" i="16"/>
  <c r="V12" i="16"/>
  <c r="Q12" i="16"/>
  <c r="L12" i="16"/>
  <c r="G12" i="16"/>
  <c r="B12" i="16"/>
  <c r="AM11" i="16"/>
  <c r="AG11" i="16"/>
  <c r="AA11" i="16"/>
  <c r="V11" i="16"/>
  <c r="Q11" i="16"/>
  <c r="L11" i="16"/>
  <c r="G11" i="16"/>
  <c r="B11" i="16"/>
  <c r="AM10" i="16"/>
  <c r="AG10" i="16"/>
  <c r="AA10" i="16"/>
  <c r="V10" i="16"/>
  <c r="Q10" i="16"/>
  <c r="L10" i="16"/>
  <c r="G10" i="16"/>
  <c r="B10" i="16"/>
  <c r="AM9" i="16"/>
  <c r="AG9" i="16"/>
  <c r="AA9" i="16"/>
  <c r="V9" i="16"/>
  <c r="Q9" i="16"/>
  <c r="G9" i="16"/>
  <c r="AM8" i="16"/>
  <c r="AG8" i="16"/>
  <c r="V8" i="16"/>
  <c r="Q8" i="16"/>
  <c r="L8" i="16"/>
  <c r="G8" i="16"/>
  <c r="B8" i="16"/>
  <c r="AM7" i="16"/>
  <c r="AG7" i="16"/>
  <c r="AA7" i="16"/>
  <c r="V7" i="16"/>
  <c r="Q7" i="16"/>
  <c r="L7" i="16"/>
  <c r="G7" i="16"/>
  <c r="AL6" i="16"/>
  <c r="AF6" i="16"/>
  <c r="F6" i="16"/>
  <c r="AL5" i="16"/>
  <c r="AF5" i="16"/>
  <c r="Z5" i="16"/>
  <c r="U5" i="16"/>
  <c r="P5" i="16"/>
  <c r="K5" i="16"/>
  <c r="F5" i="16"/>
  <c r="A5" i="16"/>
  <c r="J3" i="16"/>
  <c r="C3" i="16"/>
  <c r="A3" i="16"/>
  <c r="P2" i="16"/>
  <c r="M2" i="16"/>
  <c r="J2" i="16"/>
  <c r="H2" i="16"/>
  <c r="C2" i="16"/>
  <c r="A2" i="16"/>
  <c r="AG896" i="16" l="1"/>
  <c r="AJ896" i="16" s="1"/>
  <c r="AG895" i="16"/>
  <c r="AJ895" i="16" s="1"/>
  <c r="AJ894" i="16"/>
  <c r="AG1076" i="16"/>
  <c r="AJ1076" i="16" s="1"/>
  <c r="AJ1074" i="16"/>
  <c r="AG1075" i="16"/>
  <c r="AJ1075" i="16" s="1"/>
  <c r="AG944" i="16"/>
  <c r="AJ944" i="16" s="1"/>
  <c r="AG943" i="16"/>
  <c r="AJ943" i="16" s="1"/>
  <c r="AJ942" i="16"/>
  <c r="AG911" i="16"/>
  <c r="AJ911" i="16" s="1"/>
  <c r="AG910" i="16"/>
  <c r="AJ910" i="16" s="1"/>
  <c r="AG887" i="16"/>
  <c r="AJ887" i="16" s="1"/>
  <c r="AG886" i="16"/>
  <c r="AJ886" i="16" s="1"/>
  <c r="AJ885" i="16"/>
  <c r="AJ1071" i="16"/>
  <c r="AG1073" i="16"/>
  <c r="AJ1073" i="16" s="1"/>
  <c r="AG995" i="16"/>
  <c r="AJ995" i="16" s="1"/>
  <c r="AG994" i="16"/>
  <c r="AJ994" i="16" s="1"/>
  <c r="AJ993" i="16"/>
  <c r="G717" i="16"/>
  <c r="L717" i="16" s="1"/>
  <c r="AJ852" i="16"/>
  <c r="AG953" i="16"/>
  <c r="AJ953" i="16" s="1"/>
  <c r="AG1013" i="16"/>
  <c r="AJ1013" i="16" s="1"/>
  <c r="AG1033" i="16"/>
  <c r="AJ1033" i="16" s="1"/>
  <c r="AG1145" i="16"/>
  <c r="AJ1145" i="16" s="1"/>
  <c r="B1268" i="16"/>
  <c r="E1268" i="16"/>
  <c r="AG842" i="16"/>
  <c r="AJ842" i="16" s="1"/>
  <c r="K6" i="16"/>
  <c r="AJ765" i="16"/>
  <c r="AG826" i="16"/>
  <c r="AJ826" i="16" s="1"/>
  <c r="AG836" i="16"/>
  <c r="AJ836" i="16" s="1"/>
  <c r="AG853" i="16"/>
  <c r="AJ853" i="16" s="1"/>
  <c r="AJ870" i="16"/>
  <c r="AJ951" i="16"/>
  <c r="AJ1011" i="16"/>
  <c r="AG1133" i="16"/>
  <c r="AJ1133" i="16" s="1"/>
  <c r="AG1216" i="16"/>
  <c r="AJ1216" i="16" s="1"/>
  <c r="C1268" i="16"/>
  <c r="Z6" i="16"/>
  <c r="Q541" i="16"/>
  <c r="Q542" i="16" s="1"/>
  <c r="Q543" i="16" s="1"/>
  <c r="Q544" i="16" s="1"/>
  <c r="Q545" i="16" s="1"/>
  <c r="Q546" i="16" s="1"/>
  <c r="Q547" i="16" s="1"/>
  <c r="Q548" i="16" s="1"/>
  <c r="Q549" i="16" s="1"/>
  <c r="Q550" i="16" s="1"/>
  <c r="Q551" i="16" s="1"/>
  <c r="Q552" i="16" s="1"/>
  <c r="Q553" i="16" s="1"/>
  <c r="Q554" i="16" s="1"/>
  <c r="Q555" i="16" s="1"/>
  <c r="Q556" i="16" s="1"/>
  <c r="Q557" i="16" s="1"/>
  <c r="Q558" i="16" s="1"/>
  <c r="Q559" i="16" s="1"/>
  <c r="Q560" i="16" s="1"/>
  <c r="Q561" i="16" s="1"/>
  <c r="Q562" i="16" s="1"/>
  <c r="AG782" i="16"/>
  <c r="AJ782" i="16" s="1"/>
  <c r="AG860" i="16"/>
  <c r="AJ860" i="16" s="1"/>
  <c r="AJ987" i="16"/>
  <c r="AG820" i="16"/>
  <c r="AJ820" i="16" s="1"/>
  <c r="AG1063" i="16"/>
  <c r="AJ1063" i="16" s="1"/>
  <c r="O153" i="16"/>
  <c r="E566" i="16" s="1"/>
  <c r="E567" i="16" s="1"/>
  <c r="E568" i="16" s="1"/>
  <c r="E569" i="16" s="1"/>
  <c r="E570" i="16" s="1"/>
  <c r="E571" i="16" s="1"/>
  <c r="E572" i="16" s="1"/>
  <c r="E573" i="16" s="1"/>
  <c r="E574" i="16" s="1"/>
  <c r="E575" i="16" s="1"/>
  <c r="E576" i="16" s="1"/>
  <c r="E577" i="16" s="1"/>
  <c r="E578" i="16" s="1"/>
  <c r="E579" i="16" s="1"/>
  <c r="E580" i="16" s="1"/>
  <c r="E581" i="16" s="1"/>
  <c r="E582" i="16" s="1"/>
  <c r="E583" i="16" s="1"/>
  <c r="E584" i="16" s="1"/>
  <c r="E585" i="16" s="1"/>
  <c r="E586" i="16" s="1"/>
  <c r="O157" i="16"/>
  <c r="E666" i="16" s="1"/>
  <c r="E667" i="16" s="1"/>
  <c r="E668" i="16" s="1"/>
  <c r="E669" i="16" s="1"/>
  <c r="E670" i="16" s="1"/>
  <c r="E671" i="16" s="1"/>
  <c r="E672" i="16" s="1"/>
  <c r="E673" i="16" s="1"/>
  <c r="E674" i="16" s="1"/>
  <c r="E675" i="16" s="1"/>
  <c r="E676" i="16" s="1"/>
  <c r="E677" i="16" s="1"/>
  <c r="E678" i="16" s="1"/>
  <c r="E679" i="16" s="1"/>
  <c r="E680" i="16" s="1"/>
  <c r="E681" i="16" s="1"/>
  <c r="E682" i="16" s="1"/>
  <c r="E683" i="16" s="1"/>
  <c r="E684" i="16" s="1"/>
  <c r="E685" i="16" s="1"/>
  <c r="E686" i="16" s="1"/>
  <c r="AJ834" i="16"/>
  <c r="AG988" i="16"/>
  <c r="AJ988" i="16" s="1"/>
  <c r="AG1105" i="16"/>
  <c r="AJ1105" i="16" s="1"/>
  <c r="AG841" i="16"/>
  <c r="AJ841" i="16" s="1"/>
  <c r="AJ1143" i="16"/>
  <c r="G642" i="16"/>
  <c r="L642" i="16" s="1"/>
  <c r="AG920" i="16"/>
  <c r="AJ920" i="16" s="1"/>
  <c r="AG964" i="16"/>
  <c r="AJ964" i="16" s="1"/>
  <c r="O139" i="16"/>
  <c r="E216" i="16" s="1"/>
  <c r="E217" i="16" s="1"/>
  <c r="E218" i="16" s="1"/>
  <c r="E219" i="16" s="1"/>
  <c r="E220" i="16" s="1"/>
  <c r="E221" i="16" s="1"/>
  <c r="E222" i="16" s="1"/>
  <c r="E223" i="16" s="1"/>
  <c r="E224" i="16" s="1"/>
  <c r="E225" i="16" s="1"/>
  <c r="E226" i="16" s="1"/>
  <c r="E227" i="16" s="1"/>
  <c r="E228" i="16" s="1"/>
  <c r="E229" i="16" s="1"/>
  <c r="E230" i="16" s="1"/>
  <c r="E231" i="16" s="1"/>
  <c r="E232" i="16" s="1"/>
  <c r="E233" i="16" s="1"/>
  <c r="E234" i="16" s="1"/>
  <c r="E235" i="16" s="1"/>
  <c r="E236" i="16" s="1"/>
  <c r="O143" i="16"/>
  <c r="E316" i="16" s="1"/>
  <c r="E317" i="16" s="1"/>
  <c r="E318" i="16" s="1"/>
  <c r="E319" i="16" s="1"/>
  <c r="E320" i="16" s="1"/>
  <c r="E321" i="16" s="1"/>
  <c r="E322" i="16" s="1"/>
  <c r="E323" i="16" s="1"/>
  <c r="E324" i="16" s="1"/>
  <c r="E325" i="16" s="1"/>
  <c r="E326" i="16" s="1"/>
  <c r="E327" i="16" s="1"/>
  <c r="E328" i="16" s="1"/>
  <c r="E329" i="16" s="1"/>
  <c r="E330" i="16" s="1"/>
  <c r="E331" i="16" s="1"/>
  <c r="E332" i="16" s="1"/>
  <c r="E333" i="16" s="1"/>
  <c r="E334" i="16" s="1"/>
  <c r="E335" i="16" s="1"/>
  <c r="E336" i="16" s="1"/>
  <c r="O154" i="16"/>
  <c r="E591" i="16" s="1"/>
  <c r="E592" i="16" s="1"/>
  <c r="E593" i="16" s="1"/>
  <c r="E594" i="16" s="1"/>
  <c r="E595" i="16" s="1"/>
  <c r="E596" i="16" s="1"/>
  <c r="E597" i="16" s="1"/>
  <c r="E598" i="16" s="1"/>
  <c r="E599" i="16" s="1"/>
  <c r="E600" i="16" s="1"/>
  <c r="E601" i="16" s="1"/>
  <c r="E602" i="16" s="1"/>
  <c r="E603" i="16" s="1"/>
  <c r="E604" i="16" s="1"/>
  <c r="E605" i="16" s="1"/>
  <c r="E606" i="16" s="1"/>
  <c r="E607" i="16" s="1"/>
  <c r="E608" i="16" s="1"/>
  <c r="E609" i="16" s="1"/>
  <c r="E610" i="16" s="1"/>
  <c r="E611" i="16" s="1"/>
  <c r="O155" i="16"/>
  <c r="E616" i="16" s="1"/>
  <c r="E617" i="16" s="1"/>
  <c r="E618" i="16" s="1"/>
  <c r="E619" i="16" s="1"/>
  <c r="E620" i="16" s="1"/>
  <c r="E621" i="16" s="1"/>
  <c r="E622" i="16" s="1"/>
  <c r="E623" i="16" s="1"/>
  <c r="E624" i="16" s="1"/>
  <c r="E625" i="16" s="1"/>
  <c r="E626" i="16" s="1"/>
  <c r="E627" i="16" s="1"/>
  <c r="E628" i="16" s="1"/>
  <c r="E629" i="16" s="1"/>
  <c r="E630" i="16" s="1"/>
  <c r="E631" i="16" s="1"/>
  <c r="E632" i="16" s="1"/>
  <c r="E633" i="16" s="1"/>
  <c r="E634" i="16" s="1"/>
  <c r="E635" i="16" s="1"/>
  <c r="E636" i="16" s="1"/>
  <c r="G515" i="16"/>
  <c r="L515" i="16" s="1"/>
  <c r="G740" i="16"/>
  <c r="L740" i="16" s="1"/>
  <c r="O141" i="16"/>
  <c r="E266" i="16" s="1"/>
  <c r="E267" i="16" s="1"/>
  <c r="E268" i="16" s="1"/>
  <c r="E269" i="16" s="1"/>
  <c r="E270" i="16" s="1"/>
  <c r="E271" i="16" s="1"/>
  <c r="E272" i="16" s="1"/>
  <c r="E273" i="16" s="1"/>
  <c r="E274" i="16" s="1"/>
  <c r="E275" i="16" s="1"/>
  <c r="E276" i="16" s="1"/>
  <c r="E277" i="16" s="1"/>
  <c r="E278" i="16" s="1"/>
  <c r="E279" i="16" s="1"/>
  <c r="E280" i="16" s="1"/>
  <c r="E281" i="16" s="1"/>
  <c r="E282" i="16" s="1"/>
  <c r="E283" i="16" s="1"/>
  <c r="E284" i="16" s="1"/>
  <c r="E285" i="16" s="1"/>
  <c r="E286" i="16" s="1"/>
  <c r="O156" i="16"/>
  <c r="E641" i="16" s="1"/>
  <c r="E642" i="16" s="1"/>
  <c r="E643" i="16" s="1"/>
  <c r="E644" i="16" s="1"/>
  <c r="E645" i="16" s="1"/>
  <c r="E646" i="16" s="1"/>
  <c r="E647" i="16" s="1"/>
  <c r="E648" i="16" s="1"/>
  <c r="E649" i="16" s="1"/>
  <c r="E650" i="16" s="1"/>
  <c r="E651" i="16" s="1"/>
  <c r="E652" i="16" s="1"/>
  <c r="E653" i="16" s="1"/>
  <c r="E654" i="16" s="1"/>
  <c r="E655" i="16" s="1"/>
  <c r="E656" i="16" s="1"/>
  <c r="E657" i="16" s="1"/>
  <c r="E658" i="16" s="1"/>
  <c r="E659" i="16" s="1"/>
  <c r="E660" i="16" s="1"/>
  <c r="E661" i="16" s="1"/>
  <c r="Q716" i="16"/>
  <c r="Q717" i="16" s="1"/>
  <c r="Q718" i="16" s="1"/>
  <c r="Q719" i="16" s="1"/>
  <c r="Q720" i="16" s="1"/>
  <c r="Q721" i="16" s="1"/>
  <c r="Q722" i="16" s="1"/>
  <c r="Q723" i="16" s="1"/>
  <c r="Q724" i="16" s="1"/>
  <c r="Q725" i="16" s="1"/>
  <c r="Q726" i="16" s="1"/>
  <c r="Q727" i="16" s="1"/>
  <c r="Q728" i="16" s="1"/>
  <c r="Q729" i="16" s="1"/>
  <c r="Q730" i="16" s="1"/>
  <c r="Q731" i="16" s="1"/>
  <c r="Q732" i="16" s="1"/>
  <c r="Q733" i="16" s="1"/>
  <c r="Q734" i="16" s="1"/>
  <c r="Q735" i="16" s="1"/>
  <c r="Q736" i="16" s="1"/>
  <c r="Q737" i="16" s="1"/>
  <c r="O144" i="16"/>
  <c r="E341" i="16" s="1"/>
  <c r="E342" i="16" s="1"/>
  <c r="E343" i="16" s="1"/>
  <c r="E344" i="16" s="1"/>
  <c r="E345" i="16" s="1"/>
  <c r="E346" i="16" s="1"/>
  <c r="E347" i="16" s="1"/>
  <c r="E348" i="16" s="1"/>
  <c r="E349" i="16" s="1"/>
  <c r="E350" i="16" s="1"/>
  <c r="E351" i="16" s="1"/>
  <c r="E352" i="16" s="1"/>
  <c r="E353" i="16" s="1"/>
  <c r="E354" i="16" s="1"/>
  <c r="E355" i="16" s="1"/>
  <c r="E356" i="16" s="1"/>
  <c r="E357" i="16" s="1"/>
  <c r="E358" i="16" s="1"/>
  <c r="E359" i="16" s="1"/>
  <c r="E360" i="16" s="1"/>
  <c r="E361" i="16" s="1"/>
  <c r="O158" i="16"/>
  <c r="E691" i="16" s="1"/>
  <c r="E692" i="16" s="1"/>
  <c r="E693" i="16" s="1"/>
  <c r="E694" i="16" s="1"/>
  <c r="E695" i="16" s="1"/>
  <c r="E696" i="16" s="1"/>
  <c r="E697" i="16" s="1"/>
  <c r="E698" i="16" s="1"/>
  <c r="E699" i="16" s="1"/>
  <c r="E700" i="16" s="1"/>
  <c r="E701" i="16" s="1"/>
  <c r="E702" i="16" s="1"/>
  <c r="E703" i="16" s="1"/>
  <c r="E704" i="16" s="1"/>
  <c r="E705" i="16" s="1"/>
  <c r="E706" i="16" s="1"/>
  <c r="E707" i="16" s="1"/>
  <c r="E708" i="16" s="1"/>
  <c r="E709" i="16" s="1"/>
  <c r="E710" i="16" s="1"/>
  <c r="E711" i="16" s="1"/>
  <c r="O159" i="16"/>
  <c r="E716" i="16" s="1"/>
  <c r="E717" i="16" s="1"/>
  <c r="E718" i="16" s="1"/>
  <c r="E719" i="16" s="1"/>
  <c r="E720" i="16" s="1"/>
  <c r="E721" i="16" s="1"/>
  <c r="E722" i="16" s="1"/>
  <c r="E723" i="16" s="1"/>
  <c r="E724" i="16" s="1"/>
  <c r="E725" i="16" s="1"/>
  <c r="E726" i="16" s="1"/>
  <c r="E727" i="16" s="1"/>
  <c r="E728" i="16" s="1"/>
  <c r="E729" i="16" s="1"/>
  <c r="E730" i="16" s="1"/>
  <c r="E731" i="16" s="1"/>
  <c r="E732" i="16" s="1"/>
  <c r="E733" i="16" s="1"/>
  <c r="E734" i="16" s="1"/>
  <c r="E735" i="16" s="1"/>
  <c r="E736" i="16" s="1"/>
  <c r="Q416" i="16"/>
  <c r="Q417" i="16" s="1"/>
  <c r="Q418" i="16" s="1"/>
  <c r="Q419" i="16" s="1"/>
  <c r="Q420" i="16" s="1"/>
  <c r="Q421" i="16" s="1"/>
  <c r="Q422" i="16" s="1"/>
  <c r="Q423" i="16" s="1"/>
  <c r="Q424" i="16" s="1"/>
  <c r="Q425" i="16" s="1"/>
  <c r="Q426" i="16" s="1"/>
  <c r="Q427" i="16" s="1"/>
  <c r="Q428" i="16" s="1"/>
  <c r="Q429" i="16" s="1"/>
  <c r="Q430" i="16" s="1"/>
  <c r="Q431" i="16" s="1"/>
  <c r="Q432" i="16" s="1"/>
  <c r="Q433" i="16" s="1"/>
  <c r="Q434" i="16" s="1"/>
  <c r="Q435" i="16" s="1"/>
  <c r="Q436" i="16" s="1"/>
  <c r="Q437" i="16" s="1"/>
  <c r="Q591" i="16"/>
  <c r="Q592" i="16" s="1"/>
  <c r="Q593" i="16" s="1"/>
  <c r="Q594" i="16" s="1"/>
  <c r="Q595" i="16" s="1"/>
  <c r="Q596" i="16" s="1"/>
  <c r="Q597" i="16" s="1"/>
  <c r="Q598" i="16" s="1"/>
  <c r="Q599" i="16" s="1"/>
  <c r="Q600" i="16" s="1"/>
  <c r="Q601" i="16" s="1"/>
  <c r="Q602" i="16" s="1"/>
  <c r="Q603" i="16" s="1"/>
  <c r="Q604" i="16" s="1"/>
  <c r="Q605" i="16" s="1"/>
  <c r="Q606" i="16" s="1"/>
  <c r="Q607" i="16" s="1"/>
  <c r="Q608" i="16" s="1"/>
  <c r="Q609" i="16" s="1"/>
  <c r="Q610" i="16" s="1"/>
  <c r="Q611" i="16" s="1"/>
  <c r="Q612" i="16" s="1"/>
  <c r="O137" i="16"/>
  <c r="E166" i="16" s="1"/>
  <c r="E167" i="16" s="1"/>
  <c r="E168" i="16" s="1"/>
  <c r="E169" i="16" s="1"/>
  <c r="E170" i="16" s="1"/>
  <c r="E171" i="16" s="1"/>
  <c r="E172" i="16" s="1"/>
  <c r="E173" i="16" s="1"/>
  <c r="E174" i="16" s="1"/>
  <c r="E175" i="16" s="1"/>
  <c r="E176" i="16" s="1"/>
  <c r="E177" i="16" s="1"/>
  <c r="E178" i="16" s="1"/>
  <c r="E179" i="16" s="1"/>
  <c r="E180" i="16" s="1"/>
  <c r="E181" i="16" s="1"/>
  <c r="E182" i="16" s="1"/>
  <c r="E183" i="16" s="1"/>
  <c r="E184" i="16" s="1"/>
  <c r="E185" i="16" s="1"/>
  <c r="E186" i="16" s="1"/>
  <c r="G640" i="16"/>
  <c r="L640" i="16" s="1"/>
  <c r="P6" i="16"/>
  <c r="O140" i="16"/>
  <c r="E241" i="16" s="1"/>
  <c r="E242" i="16" s="1"/>
  <c r="E243" i="16" s="1"/>
  <c r="E244" i="16" s="1"/>
  <c r="E245" i="16" s="1"/>
  <c r="E246" i="16" s="1"/>
  <c r="E247" i="16" s="1"/>
  <c r="E248" i="16" s="1"/>
  <c r="E249" i="16" s="1"/>
  <c r="E250" i="16" s="1"/>
  <c r="E251" i="16" s="1"/>
  <c r="E252" i="16" s="1"/>
  <c r="E253" i="16" s="1"/>
  <c r="E254" i="16" s="1"/>
  <c r="E255" i="16" s="1"/>
  <c r="E256" i="16" s="1"/>
  <c r="E257" i="16" s="1"/>
  <c r="E258" i="16" s="1"/>
  <c r="E259" i="16" s="1"/>
  <c r="E260" i="16" s="1"/>
  <c r="E261" i="16" s="1"/>
  <c r="O142" i="16"/>
  <c r="E291" i="16" s="1"/>
  <c r="E292" i="16" s="1"/>
  <c r="E293" i="16" s="1"/>
  <c r="E294" i="16" s="1"/>
  <c r="E295" i="16" s="1"/>
  <c r="E296" i="16" s="1"/>
  <c r="E297" i="16" s="1"/>
  <c r="E298" i="16" s="1"/>
  <c r="E299" i="16" s="1"/>
  <c r="E300" i="16" s="1"/>
  <c r="E301" i="16" s="1"/>
  <c r="E302" i="16" s="1"/>
  <c r="E303" i="16" s="1"/>
  <c r="E304" i="16" s="1"/>
  <c r="E305" i="16" s="1"/>
  <c r="E306" i="16" s="1"/>
  <c r="E307" i="16" s="1"/>
  <c r="E308" i="16" s="1"/>
  <c r="E309" i="16" s="1"/>
  <c r="E310" i="16" s="1"/>
  <c r="E311" i="16" s="1"/>
  <c r="F166" i="16"/>
  <c r="F167" i="16" s="1"/>
  <c r="F168" i="16" s="1"/>
  <c r="F169" i="16" s="1"/>
  <c r="G240" i="16"/>
  <c r="L240" i="16" s="1"/>
  <c r="Q241" i="16"/>
  <c r="Q242" i="16" s="1"/>
  <c r="Q243" i="16" s="1"/>
  <c r="Q244" i="16" s="1"/>
  <c r="Q245" i="16" s="1"/>
  <c r="Q246" i="16" s="1"/>
  <c r="Q247" i="16" s="1"/>
  <c r="Q248" i="16" s="1"/>
  <c r="Q249" i="16" s="1"/>
  <c r="Q250" i="16" s="1"/>
  <c r="Q251" i="16" s="1"/>
  <c r="Q252" i="16" s="1"/>
  <c r="Q253" i="16" s="1"/>
  <c r="Q254" i="16" s="1"/>
  <c r="Q255" i="16" s="1"/>
  <c r="Q256" i="16" s="1"/>
  <c r="Q257" i="16" s="1"/>
  <c r="Q258" i="16" s="1"/>
  <c r="Q259" i="16" s="1"/>
  <c r="Q260" i="16" s="1"/>
  <c r="Q261" i="16" s="1"/>
  <c r="F291" i="16"/>
  <c r="F292" i="16" s="1"/>
  <c r="T142" i="16"/>
  <c r="Q341" i="16"/>
  <c r="Q342" i="16" s="1"/>
  <c r="Q343" i="16" s="1"/>
  <c r="Q344" i="16" s="1"/>
  <c r="Q345" i="16" s="1"/>
  <c r="Q346" i="16" s="1"/>
  <c r="Q347" i="16" s="1"/>
  <c r="Q348" i="16" s="1"/>
  <c r="Q349" i="16" s="1"/>
  <c r="Q350" i="16" s="1"/>
  <c r="Q351" i="16" s="1"/>
  <c r="Q352" i="16" s="1"/>
  <c r="Q353" i="16" s="1"/>
  <c r="Q354" i="16" s="1"/>
  <c r="Q355" i="16" s="1"/>
  <c r="Q356" i="16" s="1"/>
  <c r="Q357" i="16" s="1"/>
  <c r="Q358" i="16" s="1"/>
  <c r="Q359" i="16" s="1"/>
  <c r="Q360" i="16" s="1"/>
  <c r="Q361" i="16" s="1"/>
  <c r="G340" i="16"/>
  <c r="L340" i="16" s="1"/>
  <c r="Q266" i="16"/>
  <c r="Q267" i="16" s="1"/>
  <c r="Q268" i="16" s="1"/>
  <c r="Q269" i="16" s="1"/>
  <c r="Q270" i="16" s="1"/>
  <c r="Q271" i="16" s="1"/>
  <c r="Q272" i="16" s="1"/>
  <c r="Q273" i="16" s="1"/>
  <c r="Q274" i="16" s="1"/>
  <c r="Q275" i="16" s="1"/>
  <c r="Q276" i="16" s="1"/>
  <c r="Q277" i="16" s="1"/>
  <c r="Q278" i="16" s="1"/>
  <c r="Q279" i="16" s="1"/>
  <c r="Q280" i="16" s="1"/>
  <c r="Q281" i="16" s="1"/>
  <c r="Q282" i="16" s="1"/>
  <c r="Q283" i="16" s="1"/>
  <c r="Q284" i="16" s="1"/>
  <c r="Q285" i="16" s="1"/>
  <c r="Q286" i="16" s="1"/>
  <c r="G265" i="16"/>
  <c r="L265" i="16" s="1"/>
  <c r="F266" i="16"/>
  <c r="F267" i="16" s="1"/>
  <c r="T141" i="16"/>
  <c r="G315" i="16"/>
  <c r="L315" i="16" s="1"/>
  <c r="Q316" i="16"/>
  <c r="Q317" i="16" s="1"/>
  <c r="Q318" i="16" s="1"/>
  <c r="Q319" i="16" s="1"/>
  <c r="Q320" i="16" s="1"/>
  <c r="Q321" i="16" s="1"/>
  <c r="Q322" i="16" s="1"/>
  <c r="Q323" i="16" s="1"/>
  <c r="Q324" i="16" s="1"/>
  <c r="Q325" i="16" s="1"/>
  <c r="Q326" i="16" s="1"/>
  <c r="Q327" i="16" s="1"/>
  <c r="Q328" i="16" s="1"/>
  <c r="Q329" i="16" s="1"/>
  <c r="Q330" i="16" s="1"/>
  <c r="Q331" i="16" s="1"/>
  <c r="Q332" i="16" s="1"/>
  <c r="Q333" i="16" s="1"/>
  <c r="Q334" i="16" s="1"/>
  <c r="Q335" i="16" s="1"/>
  <c r="Q336" i="16" s="1"/>
  <c r="G167" i="16"/>
  <c r="L167" i="16" s="1"/>
  <c r="U6" i="16"/>
  <c r="G190" i="16"/>
  <c r="L190" i="16" s="1"/>
  <c r="F191" i="16"/>
  <c r="F192" i="16" s="1"/>
  <c r="F216" i="16"/>
  <c r="F217" i="16" s="1"/>
  <c r="T139" i="16"/>
  <c r="V155" i="16" s="1"/>
  <c r="F241" i="16"/>
  <c r="F242" i="16" s="1"/>
  <c r="T140" i="16"/>
  <c r="G290" i="16"/>
  <c r="L290" i="16" s="1"/>
  <c r="Q291" i="16"/>
  <c r="Q292" i="16" s="1"/>
  <c r="Q293" i="16" s="1"/>
  <c r="Q294" i="16" s="1"/>
  <c r="Q295" i="16" s="1"/>
  <c r="Q296" i="16" s="1"/>
  <c r="Q297" i="16" s="1"/>
  <c r="Q298" i="16" s="1"/>
  <c r="Q299" i="16" s="1"/>
  <c r="Q300" i="16" s="1"/>
  <c r="Q301" i="16" s="1"/>
  <c r="Q302" i="16" s="1"/>
  <c r="Q303" i="16" s="1"/>
  <c r="Q304" i="16" s="1"/>
  <c r="Q305" i="16" s="1"/>
  <c r="Q306" i="16" s="1"/>
  <c r="Q307" i="16" s="1"/>
  <c r="Q308" i="16" s="1"/>
  <c r="Q309" i="16" s="1"/>
  <c r="Q310" i="16" s="1"/>
  <c r="Q311" i="16" s="1"/>
  <c r="F341" i="16"/>
  <c r="F342" i="16" s="1"/>
  <c r="T144" i="16"/>
  <c r="V148" i="16"/>
  <c r="A6" i="16"/>
  <c r="G215" i="16"/>
  <c r="L215" i="16" s="1"/>
  <c r="F316" i="16"/>
  <c r="F317" i="16" s="1"/>
  <c r="T143" i="16"/>
  <c r="G368" i="16"/>
  <c r="L368" i="16" s="1"/>
  <c r="F369" i="16"/>
  <c r="G392" i="16"/>
  <c r="L392" i="16" s="1"/>
  <c r="F393" i="16"/>
  <c r="G465" i="16"/>
  <c r="L465" i="16" s="1"/>
  <c r="Q465" i="16"/>
  <c r="Q466" i="16" s="1"/>
  <c r="Q467" i="16" s="1"/>
  <c r="Q468" i="16" s="1"/>
  <c r="Q469" i="16" s="1"/>
  <c r="Q470" i="16" s="1"/>
  <c r="Q471" i="16" s="1"/>
  <c r="Q472" i="16" s="1"/>
  <c r="Q473" i="16" s="1"/>
  <c r="Q474" i="16" s="1"/>
  <c r="Q475" i="16" s="1"/>
  <c r="Q476" i="16" s="1"/>
  <c r="Q477" i="16" s="1"/>
  <c r="Q478" i="16" s="1"/>
  <c r="Q479" i="16" s="1"/>
  <c r="Q480" i="16" s="1"/>
  <c r="Q481" i="16" s="1"/>
  <c r="Q482" i="16" s="1"/>
  <c r="Q483" i="16" s="1"/>
  <c r="Q484" i="16" s="1"/>
  <c r="Q485" i="16" s="1"/>
  <c r="Q486" i="16" s="1"/>
  <c r="F418" i="16"/>
  <c r="F444" i="16"/>
  <c r="F468" i="16"/>
  <c r="G467" i="16"/>
  <c r="L467" i="16" s="1"/>
  <c r="Q441" i="16"/>
  <c r="Q442" i="16" s="1"/>
  <c r="Q443" i="16" s="1"/>
  <c r="Q444" i="16" s="1"/>
  <c r="Q445" i="16" s="1"/>
  <c r="Q446" i="16" s="1"/>
  <c r="Q447" i="16" s="1"/>
  <c r="Q448" i="16" s="1"/>
  <c r="Q449" i="16" s="1"/>
  <c r="Q450" i="16" s="1"/>
  <c r="Q451" i="16" s="1"/>
  <c r="Q452" i="16" s="1"/>
  <c r="Q453" i="16" s="1"/>
  <c r="Q454" i="16" s="1"/>
  <c r="Q455" i="16" s="1"/>
  <c r="Q456" i="16" s="1"/>
  <c r="Q457" i="16" s="1"/>
  <c r="Q458" i="16" s="1"/>
  <c r="Q459" i="16" s="1"/>
  <c r="Q460" i="16" s="1"/>
  <c r="Q461" i="16" s="1"/>
  <c r="Q462" i="16" s="1"/>
  <c r="F520" i="16"/>
  <c r="G519" i="16"/>
  <c r="L519" i="16" s="1"/>
  <c r="F543" i="16"/>
  <c r="G542" i="16"/>
  <c r="L542" i="16" s="1"/>
  <c r="G567" i="16"/>
  <c r="L567" i="16" s="1"/>
  <c r="G742" i="16"/>
  <c r="L742" i="16" s="1"/>
  <c r="F743" i="16"/>
  <c r="F493" i="16"/>
  <c r="G570" i="16"/>
  <c r="L570" i="16" s="1"/>
  <c r="F571" i="16"/>
  <c r="G569" i="16"/>
  <c r="L569" i="16" s="1"/>
  <c r="G615" i="16"/>
  <c r="L615" i="16" s="1"/>
  <c r="Q616" i="16"/>
  <c r="Q617" i="16" s="1"/>
  <c r="Q618" i="16" s="1"/>
  <c r="Q619" i="16" s="1"/>
  <c r="Q620" i="16" s="1"/>
  <c r="Q621" i="16" s="1"/>
  <c r="Q622" i="16" s="1"/>
  <c r="Q623" i="16" s="1"/>
  <c r="Q624" i="16" s="1"/>
  <c r="Q625" i="16" s="1"/>
  <c r="Q626" i="16" s="1"/>
  <c r="Q627" i="16" s="1"/>
  <c r="Q628" i="16" s="1"/>
  <c r="Q629" i="16" s="1"/>
  <c r="Q630" i="16" s="1"/>
  <c r="Q631" i="16" s="1"/>
  <c r="Q632" i="16" s="1"/>
  <c r="Q633" i="16" s="1"/>
  <c r="Q634" i="16" s="1"/>
  <c r="Q635" i="16" s="1"/>
  <c r="Q636" i="16" s="1"/>
  <c r="Q637" i="16" s="1"/>
  <c r="G718" i="16"/>
  <c r="L718" i="16" s="1"/>
  <c r="F719" i="16"/>
  <c r="F644" i="16"/>
  <c r="G643" i="16"/>
  <c r="L643" i="16" s="1"/>
  <c r="F593" i="16"/>
  <c r="F618" i="16"/>
  <c r="G617" i="16"/>
  <c r="L617" i="16" s="1"/>
  <c r="F668" i="16"/>
  <c r="AG770" i="16"/>
  <c r="AJ770" i="16" s="1"/>
  <c r="AG769" i="16"/>
  <c r="AJ769" i="16" s="1"/>
  <c r="AJ768" i="16"/>
  <c r="X770" i="16"/>
  <c r="AG787" i="16"/>
  <c r="AJ787" i="16" s="1"/>
  <c r="AJ786" i="16"/>
  <c r="AG788" i="16"/>
  <c r="AJ788" i="16" s="1"/>
  <c r="AJ777" i="16"/>
  <c r="AG779" i="16"/>
  <c r="AJ779" i="16" s="1"/>
  <c r="AG778" i="16"/>
  <c r="AJ778" i="16" s="1"/>
  <c r="AG794" i="16"/>
  <c r="AJ794" i="16" s="1"/>
  <c r="AG793" i="16"/>
  <c r="AJ793" i="16" s="1"/>
  <c r="AJ792" i="16"/>
  <c r="AG773" i="16"/>
  <c r="AJ773" i="16" s="1"/>
  <c r="AJ771" i="16"/>
  <c r="AG772" i="16"/>
  <c r="AJ772" i="16" s="1"/>
  <c r="AG797" i="16"/>
  <c r="AJ797" i="16" s="1"/>
  <c r="AG796" i="16"/>
  <c r="AJ796" i="16" s="1"/>
  <c r="AJ795" i="16"/>
  <c r="AJ807" i="16"/>
  <c r="AG809" i="16"/>
  <c r="AJ809" i="16" s="1"/>
  <c r="AG808" i="16"/>
  <c r="AJ808" i="16" s="1"/>
  <c r="AG815" i="16"/>
  <c r="AJ815" i="16" s="1"/>
  <c r="AG814" i="16"/>
  <c r="AJ814" i="16" s="1"/>
  <c r="AJ813" i="16"/>
  <c r="F694" i="16"/>
  <c r="AG802" i="16"/>
  <c r="AJ802" i="16" s="1"/>
  <c r="AJ801" i="16"/>
  <c r="AG803" i="16"/>
  <c r="AJ803" i="16" s="1"/>
  <c r="AG805" i="16"/>
  <c r="AJ805" i="16" s="1"/>
  <c r="AJ804" i="16"/>
  <c r="AG806" i="16"/>
  <c r="AJ806" i="16" s="1"/>
  <c r="AG785" i="16"/>
  <c r="AJ785" i="16" s="1"/>
  <c r="AG784" i="16"/>
  <c r="AJ784" i="16" s="1"/>
  <c r="AJ783" i="16"/>
  <c r="AJ774" i="16"/>
  <c r="AG776" i="16"/>
  <c r="AJ776" i="16" s="1"/>
  <c r="AG775" i="16"/>
  <c r="AJ775" i="16" s="1"/>
  <c r="AG799" i="16"/>
  <c r="AJ799" i="16" s="1"/>
  <c r="AG800" i="16"/>
  <c r="AJ800" i="16" s="1"/>
  <c r="AJ798" i="16"/>
  <c r="AG838" i="16"/>
  <c r="AJ838" i="16" s="1"/>
  <c r="AG839" i="16"/>
  <c r="AJ839" i="16" s="1"/>
  <c r="AJ837" i="16"/>
  <c r="AG827" i="16"/>
  <c r="AJ827" i="16" s="1"/>
  <c r="AG844" i="16"/>
  <c r="AJ844" i="16" s="1"/>
  <c r="AG845" i="16"/>
  <c r="AJ845" i="16" s="1"/>
  <c r="AJ843" i="16"/>
  <c r="AG857" i="16"/>
  <c r="AJ857" i="16" s="1"/>
  <c r="AG856" i="16"/>
  <c r="AJ856" i="16" s="1"/>
  <c r="AG812" i="16"/>
  <c r="AJ812" i="16" s="1"/>
  <c r="AG811" i="16"/>
  <c r="AJ811" i="16" s="1"/>
  <c r="AJ810" i="16"/>
  <c r="AJ831" i="16"/>
  <c r="AG832" i="16"/>
  <c r="AJ832" i="16" s="1"/>
  <c r="AG868" i="16"/>
  <c r="AJ868" i="16" s="1"/>
  <c r="AJ867" i="16"/>
  <c r="AG869" i="16"/>
  <c r="AJ869" i="16" s="1"/>
  <c r="AG767" i="16"/>
  <c r="AJ767" i="16" s="1"/>
  <c r="AJ822" i="16"/>
  <c r="AG823" i="16"/>
  <c r="AJ823" i="16" s="1"/>
  <c r="AJ903" i="16"/>
  <c r="AG904" i="16"/>
  <c r="AJ904" i="16" s="1"/>
  <c r="AG818" i="16"/>
  <c r="AJ818" i="16" s="1"/>
  <c r="AJ816" i="16"/>
  <c r="AG829" i="16"/>
  <c r="AJ829" i="16" s="1"/>
  <c r="AG830" i="16"/>
  <c r="AJ830" i="16" s="1"/>
  <c r="AJ828" i="16"/>
  <c r="AG875" i="16"/>
  <c r="AJ875" i="16" s="1"/>
  <c r="AJ873" i="16"/>
  <c r="AG880" i="16"/>
  <c r="AJ880" i="16" s="1"/>
  <c r="AJ879" i="16"/>
  <c r="AG881" i="16"/>
  <c r="AJ881" i="16" s="1"/>
  <c r="AJ858" i="16"/>
  <c r="AG791" i="16"/>
  <c r="AJ791" i="16" s="1"/>
  <c r="AJ789" i="16"/>
  <c r="AG790" i="16"/>
  <c r="AJ790" i="16" s="1"/>
  <c r="AJ861" i="16"/>
  <c r="AG863" i="16"/>
  <c r="AJ863" i="16" s="1"/>
  <c r="AG862" i="16"/>
  <c r="AJ862" i="16" s="1"/>
  <c r="AG848" i="16"/>
  <c r="AJ848" i="16" s="1"/>
  <c r="AG847" i="16"/>
  <c r="AJ847" i="16" s="1"/>
  <c r="AJ846" i="16"/>
  <c r="X828" i="16"/>
  <c r="AG908" i="16"/>
  <c r="AJ908" i="16" s="1"/>
  <c r="AG907" i="16"/>
  <c r="AJ907" i="16" s="1"/>
  <c r="AJ906" i="16"/>
  <c r="AJ819" i="16"/>
  <c r="AG892" i="16"/>
  <c r="AJ892" i="16" s="1"/>
  <c r="AJ891" i="16"/>
  <c r="AG893" i="16"/>
  <c r="AJ893" i="16" s="1"/>
  <c r="X889" i="16"/>
  <c r="AG884" i="16"/>
  <c r="AJ884" i="16" s="1"/>
  <c r="AJ882" i="16"/>
  <c r="AG851" i="16"/>
  <c r="AJ851" i="16" s="1"/>
  <c r="AG850" i="16"/>
  <c r="AJ850" i="16" s="1"/>
  <c r="AJ849" i="16"/>
  <c r="AG877" i="16"/>
  <c r="AJ877" i="16" s="1"/>
  <c r="AG878" i="16"/>
  <c r="AJ878" i="16" s="1"/>
  <c r="AJ876" i="16"/>
  <c r="AG898" i="16"/>
  <c r="AJ898" i="16" s="1"/>
  <c r="AJ897" i="16"/>
  <c r="AG899" i="16"/>
  <c r="AJ899" i="16" s="1"/>
  <c r="AG940" i="16"/>
  <c r="AJ940" i="16" s="1"/>
  <c r="AJ939" i="16"/>
  <c r="AG941" i="16"/>
  <c r="AJ941" i="16" s="1"/>
  <c r="X947" i="16"/>
  <c r="AJ888" i="16"/>
  <c r="AG890" i="16"/>
  <c r="AJ890" i="16" s="1"/>
  <c r="AJ918" i="16"/>
  <c r="AG958" i="16"/>
  <c r="AJ958" i="16" s="1"/>
  <c r="AG959" i="16"/>
  <c r="AJ959" i="16" s="1"/>
  <c r="AG985" i="16"/>
  <c r="AJ985" i="16" s="1"/>
  <c r="AJ984" i="16"/>
  <c r="AG986" i="16"/>
  <c r="AJ986" i="16" s="1"/>
  <c r="AG929" i="16"/>
  <c r="AJ929" i="16" s="1"/>
  <c r="AG928" i="16"/>
  <c r="AJ928" i="16" s="1"/>
  <c r="AJ927" i="16"/>
  <c r="AG938" i="16"/>
  <c r="AJ938" i="16" s="1"/>
  <c r="AG937" i="16"/>
  <c r="AJ937" i="16" s="1"/>
  <c r="AJ936" i="16"/>
  <c r="AG971" i="16"/>
  <c r="AJ971" i="16" s="1"/>
  <c r="AJ969" i="16"/>
  <c r="AG970" i="16"/>
  <c r="AJ970" i="16" s="1"/>
  <c r="AJ957" i="16"/>
  <c r="AJ954" i="16"/>
  <c r="AG901" i="16"/>
  <c r="AJ901" i="16" s="1"/>
  <c r="AG902" i="16"/>
  <c r="AJ902" i="16" s="1"/>
  <c r="AJ909" i="16"/>
  <c r="AG916" i="16"/>
  <c r="AJ916" i="16" s="1"/>
  <c r="AJ915" i="16"/>
  <c r="AG917" i="16"/>
  <c r="AJ917" i="16" s="1"/>
  <c r="AJ924" i="16"/>
  <c r="AG925" i="16"/>
  <c r="AJ925" i="16" s="1"/>
  <c r="AJ930" i="16"/>
  <c r="AJ933" i="16"/>
  <c r="AG934" i="16"/>
  <c r="AJ934" i="16" s="1"/>
  <c r="AJ945" i="16"/>
  <c r="AG947" i="16"/>
  <c r="AJ947" i="16" s="1"/>
  <c r="AG979" i="16"/>
  <c r="AJ979" i="16" s="1"/>
  <c r="AJ978" i="16"/>
  <c r="AG980" i="16"/>
  <c r="AJ980" i="16" s="1"/>
  <c r="AG914" i="16"/>
  <c r="AJ914" i="16" s="1"/>
  <c r="AG913" i="16"/>
  <c r="AJ913" i="16" s="1"/>
  <c r="AJ912" i="16"/>
  <c r="AJ900" i="16"/>
  <c r="AG923" i="16"/>
  <c r="AJ923" i="16" s="1"/>
  <c r="AG922" i="16"/>
  <c r="AJ922" i="16" s="1"/>
  <c r="AJ921" i="16"/>
  <c r="AG931" i="16"/>
  <c r="AJ931" i="16" s="1"/>
  <c r="AG977" i="16"/>
  <c r="AJ977" i="16" s="1"/>
  <c r="AG976" i="16"/>
  <c r="AJ976" i="16" s="1"/>
  <c r="AG956" i="16"/>
  <c r="AJ956" i="16" s="1"/>
  <c r="AJ1008" i="16"/>
  <c r="AG1009" i="16"/>
  <c r="AJ1009" i="16" s="1"/>
  <c r="AG1010" i="16"/>
  <c r="AJ1010" i="16" s="1"/>
  <c r="AG1031" i="16"/>
  <c r="AJ1031" i="16" s="1"/>
  <c r="AG1030" i="16"/>
  <c r="AJ1030" i="16" s="1"/>
  <c r="AJ1029" i="16"/>
  <c r="AG961" i="16"/>
  <c r="AJ961" i="16" s="1"/>
  <c r="AJ960" i="16"/>
  <c r="AG962" i="16"/>
  <c r="AJ962" i="16" s="1"/>
  <c r="AG1001" i="16"/>
  <c r="AJ1001" i="16" s="1"/>
  <c r="AG1000" i="16"/>
  <c r="AJ1000" i="16" s="1"/>
  <c r="AJ999" i="16"/>
  <c r="AG1048" i="16"/>
  <c r="AJ1048" i="16" s="1"/>
  <c r="AJ1047" i="16"/>
  <c r="AG1049" i="16"/>
  <c r="AJ1049" i="16" s="1"/>
  <c r="AG1052" i="16"/>
  <c r="AJ1052" i="16" s="1"/>
  <c r="AG1051" i="16"/>
  <c r="AJ1051" i="16" s="1"/>
  <c r="AJ1050" i="16"/>
  <c r="AG997" i="16"/>
  <c r="AJ997" i="16" s="1"/>
  <c r="AJ996" i="16"/>
  <c r="AG1007" i="16"/>
  <c r="AJ1007" i="16" s="1"/>
  <c r="AJ1005" i="16"/>
  <c r="X1008" i="16"/>
  <c r="AG1021" i="16"/>
  <c r="AJ1021" i="16" s="1"/>
  <c r="AG1022" i="16"/>
  <c r="AJ1022" i="16" s="1"/>
  <c r="AJ1020" i="16"/>
  <c r="AJ948" i="16"/>
  <c r="AG950" i="16"/>
  <c r="AJ950" i="16" s="1"/>
  <c r="AG998" i="16"/>
  <c r="AJ998" i="16" s="1"/>
  <c r="AG1025" i="16"/>
  <c r="AJ1025" i="16" s="1"/>
  <c r="AJ1023" i="16"/>
  <c r="AJ1014" i="16"/>
  <c r="AG1015" i="16"/>
  <c r="AJ1015" i="16" s="1"/>
  <c r="AG1024" i="16"/>
  <c r="AJ1024" i="16" s="1"/>
  <c r="AG973" i="16"/>
  <c r="AJ973" i="16" s="1"/>
  <c r="AJ972" i="16"/>
  <c r="AG983" i="16"/>
  <c r="AJ983" i="16" s="1"/>
  <c r="AG982" i="16"/>
  <c r="AJ982" i="16" s="1"/>
  <c r="AJ981" i="16"/>
  <c r="AG1055" i="16"/>
  <c r="AJ1055" i="16" s="1"/>
  <c r="AG1054" i="16"/>
  <c r="AJ1054" i="16" s="1"/>
  <c r="AJ1053" i="16"/>
  <c r="AG992" i="16"/>
  <c r="AJ992" i="16" s="1"/>
  <c r="AG991" i="16"/>
  <c r="AJ991" i="16" s="1"/>
  <c r="AJ990" i="16"/>
  <c r="AG968" i="16"/>
  <c r="AJ968" i="16" s="1"/>
  <c r="AG967" i="16"/>
  <c r="AJ967" i="16" s="1"/>
  <c r="AJ966" i="16"/>
  <c r="AG1003" i="16"/>
  <c r="AJ1003" i="16" s="1"/>
  <c r="AJ1002" i="16"/>
  <c r="AG1018" i="16"/>
  <c r="AJ1018" i="16" s="1"/>
  <c r="AG1019" i="16"/>
  <c r="AJ1019" i="16" s="1"/>
  <c r="AG1058" i="16"/>
  <c r="AJ1058" i="16" s="1"/>
  <c r="AG1057" i="16"/>
  <c r="AJ1057" i="16" s="1"/>
  <c r="AJ1056" i="16"/>
  <c r="AG1036" i="16"/>
  <c r="AJ1036" i="16" s="1"/>
  <c r="AJ1035" i="16"/>
  <c r="AJ1038" i="16"/>
  <c r="AG1117" i="16"/>
  <c r="AJ1117" i="16" s="1"/>
  <c r="AJ1116" i="16"/>
  <c r="AG1118" i="16"/>
  <c r="AJ1118" i="16" s="1"/>
  <c r="AG1046" i="16"/>
  <c r="AJ1046" i="16" s="1"/>
  <c r="AG1045" i="16"/>
  <c r="AJ1045" i="16" s="1"/>
  <c r="AJ1044" i="16"/>
  <c r="AJ1026" i="16"/>
  <c r="AG1027" i="16"/>
  <c r="AJ1027" i="16" s="1"/>
  <c r="AG1039" i="16"/>
  <c r="AJ1039" i="16" s="1"/>
  <c r="AG1078" i="16"/>
  <c r="AJ1078" i="16" s="1"/>
  <c r="AG1079" i="16"/>
  <c r="AJ1079" i="16" s="1"/>
  <c r="AJ1077" i="16"/>
  <c r="AG1084" i="16"/>
  <c r="AJ1084" i="16" s="1"/>
  <c r="AG1085" i="16"/>
  <c r="AJ1085" i="16" s="1"/>
  <c r="AJ1083" i="16"/>
  <c r="AJ1062" i="16"/>
  <c r="AG1081" i="16"/>
  <c r="AJ1081" i="16" s="1"/>
  <c r="AG1082" i="16"/>
  <c r="AJ1082" i="16" s="1"/>
  <c r="AJ1080" i="16"/>
  <c r="AJ1128" i="16"/>
  <c r="AG1129" i="16"/>
  <c r="AJ1129" i="16" s="1"/>
  <c r="AG1130" i="16"/>
  <c r="AJ1130" i="16" s="1"/>
  <c r="AG1070" i="16"/>
  <c r="AJ1070" i="16" s="1"/>
  <c r="AJ1068" i="16"/>
  <c r="AG1069" i="16"/>
  <c r="AJ1069" i="16" s="1"/>
  <c r="AG1088" i="16"/>
  <c r="AJ1088" i="16" s="1"/>
  <c r="AG1087" i="16"/>
  <c r="AJ1087" i="16" s="1"/>
  <c r="AJ1086" i="16"/>
  <c r="AG1061" i="16"/>
  <c r="AJ1061" i="16" s="1"/>
  <c r="AG1060" i="16"/>
  <c r="AJ1060" i="16" s="1"/>
  <c r="AJ1059" i="16"/>
  <c r="AG1042" i="16"/>
  <c r="AJ1042" i="16" s="1"/>
  <c r="AJ1041" i="16"/>
  <c r="AG1066" i="16"/>
  <c r="AJ1066" i="16" s="1"/>
  <c r="X1067" i="16"/>
  <c r="X1128" i="16"/>
  <c r="AG1154" i="16"/>
  <c r="AJ1154" i="16" s="1"/>
  <c r="AG1153" i="16"/>
  <c r="AJ1153" i="16" s="1"/>
  <c r="AJ1152" i="16"/>
  <c r="AG1159" i="16"/>
  <c r="AJ1159" i="16" s="1"/>
  <c r="AJ1158" i="16"/>
  <c r="AG1160" i="16"/>
  <c r="AJ1160" i="16" s="1"/>
  <c r="AG1072" i="16"/>
  <c r="AJ1072" i="16" s="1"/>
  <c r="AG1096" i="16"/>
  <c r="AJ1096" i="16" s="1"/>
  <c r="AG1097" i="16"/>
  <c r="AJ1097" i="16" s="1"/>
  <c r="AG1192" i="16"/>
  <c r="AJ1192" i="16" s="1"/>
  <c r="AG1193" i="16"/>
  <c r="AJ1193" i="16" s="1"/>
  <c r="AJ1191" i="16"/>
  <c r="AJ1065" i="16"/>
  <c r="AG1093" i="16"/>
  <c r="AJ1093" i="16" s="1"/>
  <c r="AJ1092" i="16"/>
  <c r="AG1121" i="16"/>
  <c r="AJ1121" i="16" s="1"/>
  <c r="AG1120" i="16"/>
  <c r="AJ1120" i="16" s="1"/>
  <c r="AJ1089" i="16"/>
  <c r="AG1090" i="16"/>
  <c r="AJ1090" i="16" s="1"/>
  <c r="AG1103" i="16"/>
  <c r="AJ1103" i="16" s="1"/>
  <c r="AJ1101" i="16"/>
  <c r="AG1109" i="16"/>
  <c r="AJ1109" i="16" s="1"/>
  <c r="AG1108" i="16"/>
  <c r="AJ1108" i="16" s="1"/>
  <c r="AG1111" i="16"/>
  <c r="AJ1111" i="16" s="1"/>
  <c r="AJ1110" i="16"/>
  <c r="AG1124" i="16"/>
  <c r="AJ1124" i="16" s="1"/>
  <c r="AG1123" i="16"/>
  <c r="AJ1123" i="16" s="1"/>
  <c r="AJ1122" i="16"/>
  <c r="AG1100" i="16"/>
  <c r="AJ1100" i="16" s="1"/>
  <c r="AJ1098" i="16"/>
  <c r="AG1099" i="16"/>
  <c r="AJ1099" i="16" s="1"/>
  <c r="AJ1107" i="16"/>
  <c r="AG1114" i="16"/>
  <c r="AJ1114" i="16" s="1"/>
  <c r="AJ1113" i="16"/>
  <c r="AG1163" i="16"/>
  <c r="AJ1163" i="16" s="1"/>
  <c r="AJ1161" i="16"/>
  <c r="AG1162" i="16"/>
  <c r="AJ1162" i="16" s="1"/>
  <c r="AG1169" i="16"/>
  <c r="AJ1169" i="16" s="1"/>
  <c r="AG1168" i="16"/>
  <c r="AJ1168" i="16" s="1"/>
  <c r="AJ1167" i="16"/>
  <c r="AG1139" i="16"/>
  <c r="AJ1139" i="16" s="1"/>
  <c r="AG1138" i="16"/>
  <c r="AJ1138" i="16" s="1"/>
  <c r="AG1181" i="16"/>
  <c r="AJ1181" i="16" s="1"/>
  <c r="AG1180" i="16"/>
  <c r="AJ1180" i="16" s="1"/>
  <c r="AJ1179" i="16"/>
  <c r="AG1151" i="16"/>
  <c r="AJ1151" i="16" s="1"/>
  <c r="AJ1149" i="16"/>
  <c r="AG1150" i="16"/>
  <c r="AJ1150" i="16" s="1"/>
  <c r="AG1195" i="16"/>
  <c r="AJ1195" i="16" s="1"/>
  <c r="AG1196" i="16"/>
  <c r="AJ1196" i="16" s="1"/>
  <c r="AJ1194" i="16"/>
  <c r="AG1127" i="16"/>
  <c r="AJ1127" i="16" s="1"/>
  <c r="AG1126" i="16"/>
  <c r="AJ1126" i="16" s="1"/>
  <c r="AJ1125" i="16"/>
  <c r="AG1135" i="16"/>
  <c r="AJ1135" i="16" s="1"/>
  <c r="AG1136" i="16"/>
  <c r="AJ1136" i="16" s="1"/>
  <c r="AG1184" i="16"/>
  <c r="AJ1184" i="16" s="1"/>
  <c r="AG1183" i="16"/>
  <c r="AJ1183" i="16" s="1"/>
  <c r="AJ1182" i="16"/>
  <c r="AG1171" i="16"/>
  <c r="AJ1171" i="16" s="1"/>
  <c r="AJ1170" i="16"/>
  <c r="AG1175" i="16"/>
  <c r="AJ1175" i="16" s="1"/>
  <c r="AG1174" i="16"/>
  <c r="AJ1174" i="16" s="1"/>
  <c r="AJ1173" i="16"/>
  <c r="AJ1155" i="16"/>
  <c r="AG1172" i="16"/>
  <c r="AJ1172" i="16" s="1"/>
  <c r="AJ1131" i="16"/>
  <c r="AG1141" i="16"/>
  <c r="AJ1141" i="16" s="1"/>
  <c r="AJ1140" i="16"/>
  <c r="AG1147" i="16"/>
  <c r="AJ1147" i="16" s="1"/>
  <c r="AJ1146" i="16"/>
  <c r="AG1148" i="16"/>
  <c r="AJ1148" i="16" s="1"/>
  <c r="AG1156" i="16"/>
  <c r="AJ1156" i="16" s="1"/>
  <c r="AG1244" i="16"/>
  <c r="AJ1244" i="16" s="1"/>
  <c r="AG1243" i="16"/>
  <c r="AJ1243" i="16" s="1"/>
  <c r="AJ1242" i="16"/>
  <c r="AG1165" i="16"/>
  <c r="AJ1165" i="16" s="1"/>
  <c r="AJ1164" i="16"/>
  <c r="AG1177" i="16"/>
  <c r="AJ1177" i="16" s="1"/>
  <c r="AJ1176" i="16"/>
  <c r="AG1189" i="16"/>
  <c r="AJ1189" i="16" s="1"/>
  <c r="AJ1188" i="16"/>
  <c r="X1190" i="16"/>
  <c r="AG1238" i="16"/>
  <c r="AJ1238" i="16" s="1"/>
  <c r="AG1237" i="16"/>
  <c r="AJ1237" i="16" s="1"/>
  <c r="AJ1236" i="16"/>
  <c r="D1268" i="16"/>
  <c r="J1268" i="16" s="1"/>
  <c r="O1258" i="16" s="1"/>
  <c r="E29" i="16" s="1"/>
  <c r="AG1178" i="16"/>
  <c r="AJ1178" i="16" s="1"/>
  <c r="AG1186" i="16"/>
  <c r="AJ1186" i="16" s="1"/>
  <c r="AG1187" i="16"/>
  <c r="AJ1187" i="16" s="1"/>
  <c r="AG1207" i="16"/>
  <c r="AJ1207" i="16" s="1"/>
  <c r="AJ1206" i="16"/>
  <c r="AG1208" i="16"/>
  <c r="AJ1208" i="16" s="1"/>
  <c r="AG1211" i="16"/>
  <c r="AJ1211" i="16" s="1"/>
  <c r="AG1210" i="16"/>
  <c r="AJ1210" i="16" s="1"/>
  <c r="AJ1209" i="16"/>
  <c r="AG1199" i="16"/>
  <c r="AJ1199" i="16" s="1"/>
  <c r="AG1198" i="16"/>
  <c r="AJ1198" i="16" s="1"/>
  <c r="AJ1197" i="16"/>
  <c r="AG1214" i="16"/>
  <c r="AJ1214" i="16" s="1"/>
  <c r="AG1213" i="16"/>
  <c r="AJ1213" i="16" s="1"/>
  <c r="AJ1212" i="16"/>
  <c r="AG1229" i="16"/>
  <c r="AJ1229" i="16" s="1"/>
  <c r="AG1228" i="16"/>
  <c r="AJ1228" i="16" s="1"/>
  <c r="AJ1227" i="16"/>
  <c r="AJ1200" i="16"/>
  <c r="AG1201" i="16"/>
  <c r="AJ1201" i="16" s="1"/>
  <c r="AJ1221" i="16"/>
  <c r="AG1222" i="16"/>
  <c r="AJ1222" i="16" s="1"/>
  <c r="AG1220" i="16"/>
  <c r="AJ1220" i="16" s="1"/>
  <c r="AG1219" i="16"/>
  <c r="AJ1219" i="16" s="1"/>
  <c r="AJ1218" i="16"/>
  <c r="AG1235" i="16"/>
  <c r="AJ1235" i="16" s="1"/>
  <c r="AG1234" i="16"/>
  <c r="AJ1234" i="16" s="1"/>
  <c r="AJ1233" i="16"/>
  <c r="AG1231" i="16"/>
  <c r="AJ1231" i="16" s="1"/>
  <c r="AJ1230" i="16"/>
  <c r="AJ1215" i="16"/>
  <c r="AG1240" i="16"/>
  <c r="AJ1240" i="16" s="1"/>
  <c r="F1268" i="16"/>
  <c r="G1268" i="16"/>
  <c r="AG1225" i="16"/>
  <c r="AJ1225" i="16" s="1"/>
  <c r="AJ1224" i="16"/>
  <c r="AG1202" i="16"/>
  <c r="AJ1202" i="16" s="1"/>
  <c r="AJ1239" i="16"/>
  <c r="H1268" i="16"/>
  <c r="AG1205" i="16"/>
  <c r="AJ1205" i="16" s="1"/>
  <c r="AG1204" i="16"/>
  <c r="AJ1204" i="16" s="1"/>
  <c r="I1268" i="16"/>
  <c r="AM1219" i="16" l="1"/>
  <c r="AV1219" i="16" s="1"/>
  <c r="AM1181" i="16"/>
  <c r="AU1181" i="16" s="1"/>
  <c r="AM786" i="16"/>
  <c r="AV786" i="16" s="1"/>
  <c r="G168" i="16"/>
  <c r="L168" i="16" s="1"/>
  <c r="V152" i="16"/>
  <c r="AM777" i="16"/>
  <c r="AU777" i="16" s="1"/>
  <c r="AM782" i="16"/>
  <c r="AW782" i="16" s="1"/>
  <c r="V140" i="16"/>
  <c r="V151" i="16"/>
  <c r="V137" i="16"/>
  <c r="V144" i="16"/>
  <c r="V143" i="16"/>
  <c r="V153" i="16"/>
  <c r="AW1181" i="16"/>
  <c r="AV1181" i="16"/>
  <c r="AH155" i="16"/>
  <c r="AD155" i="16"/>
  <c r="AJ155" i="16" s="1"/>
  <c r="AW1219" i="16"/>
  <c r="AW777" i="16"/>
  <c r="AV777" i="16"/>
  <c r="AH153" i="16"/>
  <c r="AD153" i="16"/>
  <c r="AJ153" i="16" s="1"/>
  <c r="AU782" i="16"/>
  <c r="AU786" i="16"/>
  <c r="AW786" i="16"/>
  <c r="X948" i="16"/>
  <c r="AM794" i="16"/>
  <c r="AM870" i="16"/>
  <c r="AM928" i="16"/>
  <c r="AM960" i="16"/>
  <c r="AM998" i="16"/>
  <c r="AM959" i="16"/>
  <c r="AM1045" i="16"/>
  <c r="AM1055" i="16"/>
  <c r="AM1119" i="16"/>
  <c r="AM1145" i="16"/>
  <c r="AM1230" i="16"/>
  <c r="G317" i="16"/>
  <c r="L317" i="16" s="1"/>
  <c r="F318" i="16"/>
  <c r="AM774" i="16"/>
  <c r="AM775" i="16"/>
  <c r="AM787" i="16"/>
  <c r="AM826" i="16"/>
  <c r="AM788" i="16"/>
  <c r="AM835" i="16"/>
  <c r="AM847" i="16"/>
  <c r="AM816" i="16"/>
  <c r="AM879" i="16"/>
  <c r="AM867" i="16"/>
  <c r="AM837" i="16"/>
  <c r="AM913" i="16"/>
  <c r="AM843" i="16"/>
  <c r="AM806" i="16"/>
  <c r="AM904" i="16"/>
  <c r="AM970" i="16"/>
  <c r="AM946" i="16"/>
  <c r="AM864" i="16"/>
  <c r="AM935" i="16"/>
  <c r="AM910" i="16"/>
  <c r="AM1018" i="16"/>
  <c r="AM930" i="16"/>
  <c r="AM921" i="16"/>
  <c r="AM936" i="16"/>
  <c r="AM923" i="16"/>
  <c r="AM1008" i="16"/>
  <c r="AM1003" i="16"/>
  <c r="AM1004" i="16"/>
  <c r="AM975" i="16"/>
  <c r="AM1067" i="16"/>
  <c r="AM1012" i="16"/>
  <c r="AM1001" i="16"/>
  <c r="AM987" i="16"/>
  <c r="AM1038" i="16"/>
  <c r="AM1084" i="16"/>
  <c r="AM1080" i="16"/>
  <c r="AM1054" i="16"/>
  <c r="AM1085" i="16"/>
  <c r="AM1051" i="16"/>
  <c r="AM1052" i="16"/>
  <c r="AM1100" i="16"/>
  <c r="AM1130" i="16"/>
  <c r="AM1102" i="16"/>
  <c r="AM1097" i="16"/>
  <c r="AM1141" i="16"/>
  <c r="AM1126" i="16"/>
  <c r="AM1144" i="16"/>
  <c r="AM1164" i="16"/>
  <c r="AM1135" i="16"/>
  <c r="AM1162" i="16"/>
  <c r="AM1163" i="16"/>
  <c r="AM1182" i="16"/>
  <c r="AM1183" i="16"/>
  <c r="AM1186" i="16"/>
  <c r="AM1199" i="16"/>
  <c r="AM1217" i="16"/>
  <c r="AM1232" i="16"/>
  <c r="AM1214" i="16"/>
  <c r="AM1229" i="16"/>
  <c r="AM798" i="16"/>
  <c r="G543" i="16"/>
  <c r="L543" i="16" s="1"/>
  <c r="F544" i="16"/>
  <c r="V139" i="16"/>
  <c r="V156" i="16"/>
  <c r="V147" i="16"/>
  <c r="AM878" i="16"/>
  <c r="AM1074" i="16"/>
  <c r="X890" i="16"/>
  <c r="AM770" i="16"/>
  <c r="AM800" i="16"/>
  <c r="AM822" i="16"/>
  <c r="AM834" i="16"/>
  <c r="AM792" i="16"/>
  <c r="AM856" i="16"/>
  <c r="AM891" i="16"/>
  <c r="AM828" i="16"/>
  <c r="AM890" i="16"/>
  <c r="AM889" i="16"/>
  <c r="AM845" i="16"/>
  <c r="AM791" i="16"/>
  <c r="AM851" i="16"/>
  <c r="AM810" i="16"/>
  <c r="AM1028" i="16"/>
  <c r="AM905" i="16"/>
  <c r="AM1002" i="16"/>
  <c r="AM874" i="16"/>
  <c r="AM956" i="16"/>
  <c r="AM920" i="16"/>
  <c r="AM972" i="16"/>
  <c r="AM940" i="16"/>
  <c r="AM931" i="16"/>
  <c r="AM948" i="16"/>
  <c r="AM927" i="16"/>
  <c r="AM953" i="16"/>
  <c r="AM1013" i="16"/>
  <c r="AM1006" i="16"/>
  <c r="AM985" i="16"/>
  <c r="AM952" i="16"/>
  <c r="AM1022" i="16"/>
  <c r="AM1005" i="16"/>
  <c r="AM997" i="16"/>
  <c r="AM1048" i="16"/>
  <c r="AM1029" i="16"/>
  <c r="AM1088" i="16"/>
  <c r="AM1064" i="16"/>
  <c r="AM1094" i="16"/>
  <c r="AM1061" i="16"/>
  <c r="AM1056" i="16"/>
  <c r="AM1134" i="16"/>
  <c r="AM1087" i="16"/>
  <c r="AM1112" i="16"/>
  <c r="AM1101" i="16"/>
  <c r="AM1158" i="16"/>
  <c r="AM1131" i="16"/>
  <c r="AM1154" i="16"/>
  <c r="AM1139" i="16"/>
  <c r="AM1147" i="16"/>
  <c r="AM1180" i="16"/>
  <c r="AM1167" i="16"/>
  <c r="AM1190" i="16"/>
  <c r="AM1193" i="16"/>
  <c r="AM1196" i="16"/>
  <c r="AM1203" i="16"/>
  <c r="AM1221" i="16"/>
  <c r="AM1236" i="16"/>
  <c r="AM1218" i="16"/>
  <c r="AM1233" i="16"/>
  <c r="X771" i="16"/>
  <c r="G593" i="16"/>
  <c r="L593" i="16" s="1"/>
  <c r="F594" i="16"/>
  <c r="F572" i="16"/>
  <c r="G571" i="16"/>
  <c r="L571" i="16" s="1"/>
  <c r="F243" i="16"/>
  <c r="G242" i="16"/>
  <c r="L242" i="16" s="1"/>
  <c r="G192" i="16"/>
  <c r="L192" i="16" s="1"/>
  <c r="F193" i="16"/>
  <c r="V157" i="16"/>
  <c r="V145" i="16"/>
  <c r="AM793" i="16"/>
  <c r="AM819" i="16"/>
  <c r="AM1091" i="16"/>
  <c r="AM780" i="16"/>
  <c r="AM817" i="16"/>
  <c r="AM779" i="16"/>
  <c r="AM836" i="16"/>
  <c r="AM850" i="16"/>
  <c r="AM797" i="16"/>
  <c r="AM861" i="16"/>
  <c r="AM892" i="16"/>
  <c r="AM838" i="16"/>
  <c r="AM894" i="16"/>
  <c r="AM901" i="16"/>
  <c r="AM849" i="16"/>
  <c r="AM795" i="16"/>
  <c r="AM855" i="16"/>
  <c r="AM820" i="16"/>
  <c r="AM862" i="16"/>
  <c r="AM914" i="16"/>
  <c r="AM899" i="16"/>
  <c r="AM898" i="16"/>
  <c r="AM964" i="16"/>
  <c r="AM924" i="16"/>
  <c r="AM980" i="16"/>
  <c r="AM947" i="16"/>
  <c r="AM941" i="16"/>
  <c r="AM949" i="16"/>
  <c r="AM937" i="16"/>
  <c r="AM957" i="16"/>
  <c r="AM1017" i="16"/>
  <c r="AM1016" i="16"/>
  <c r="AM995" i="16"/>
  <c r="AM962" i="16"/>
  <c r="AM1026" i="16"/>
  <c r="AM1015" i="16"/>
  <c r="AM1007" i="16"/>
  <c r="AM1058" i="16"/>
  <c r="AM1039" i="16"/>
  <c r="AM1092" i="16"/>
  <c r="AM1066" i="16"/>
  <c r="AM1103" i="16"/>
  <c r="AM1065" i="16"/>
  <c r="AM1068" i="16"/>
  <c r="AM1138" i="16"/>
  <c r="AM1099" i="16"/>
  <c r="AM1089" i="16"/>
  <c r="AM1111" i="16"/>
  <c r="AM1206" i="16"/>
  <c r="AM1136" i="16"/>
  <c r="AM1220" i="16"/>
  <c r="AM1143" i="16"/>
  <c r="AM1157" i="16"/>
  <c r="AM1192" i="16"/>
  <c r="AM1177" i="16"/>
  <c r="AM1194" i="16"/>
  <c r="AM1197" i="16"/>
  <c r="AM1165" i="16"/>
  <c r="AM1211" i="16"/>
  <c r="AM1231" i="16"/>
  <c r="AM1201" i="16"/>
  <c r="AM1228" i="16"/>
  <c r="AM1243" i="16"/>
  <c r="G520" i="16"/>
  <c r="L520" i="16" s="1"/>
  <c r="F521" i="16"/>
  <c r="F394" i="16"/>
  <c r="G393" i="16"/>
  <c r="L393" i="16" s="1"/>
  <c r="AD148" i="16"/>
  <c r="AJ148" i="16" s="1"/>
  <c r="AH148" i="16"/>
  <c r="F268" i="16"/>
  <c r="G267" i="16"/>
  <c r="L267" i="16" s="1"/>
  <c r="V158" i="16"/>
  <c r="V142" i="16"/>
  <c r="AM767" i="16"/>
  <c r="AM1105" i="16"/>
  <c r="AM853" i="16"/>
  <c r="AM818" i="16"/>
  <c r="AM785" i="16"/>
  <c r="AM882" i="16"/>
  <c r="AM812" i="16"/>
  <c r="AM771" i="16"/>
  <c r="AM784" i="16"/>
  <c r="AM848" i="16"/>
  <c r="AM908" i="16"/>
  <c r="AM799" i="16"/>
  <c r="AM860" i="16"/>
  <c r="AM805" i="16"/>
  <c r="AM858" i="16"/>
  <c r="AM832" i="16"/>
  <c r="AM872" i="16"/>
  <c r="AM918" i="16"/>
  <c r="AM903" i="16"/>
  <c r="AM909" i="16"/>
  <c r="AM988" i="16"/>
  <c r="AM934" i="16"/>
  <c r="AM1010" i="16"/>
  <c r="AM881" i="16"/>
  <c r="AM945" i="16"/>
  <c r="AM978" i="16"/>
  <c r="AM950" i="16"/>
  <c r="AM965" i="16"/>
  <c r="AM1025" i="16"/>
  <c r="AM1020" i="16"/>
  <c r="AM999" i="16"/>
  <c r="AM966" i="16"/>
  <c r="AM955" i="16"/>
  <c r="AM1027" i="16"/>
  <c r="AM1011" i="16"/>
  <c r="AM1062" i="16"/>
  <c r="AM1049" i="16"/>
  <c r="AM1109" i="16"/>
  <c r="AM1077" i="16"/>
  <c r="AM1036" i="16"/>
  <c r="AM1075" i="16"/>
  <c r="AM1079" i="16"/>
  <c r="AM1170" i="16"/>
  <c r="AM1104" i="16"/>
  <c r="AM1114" i="16"/>
  <c r="AM1121" i="16"/>
  <c r="AM1098" i="16"/>
  <c r="AM1140" i="16"/>
  <c r="AM1133" i="16"/>
  <c r="AM1151" i="16"/>
  <c r="AM1161" i="16"/>
  <c r="AM1226" i="16"/>
  <c r="AM1187" i="16"/>
  <c r="AM1200" i="16"/>
  <c r="AM1234" i="16"/>
  <c r="AM1175" i="16"/>
  <c r="AM1215" i="16"/>
  <c r="AM1241" i="16"/>
  <c r="AM1213" i="16"/>
  <c r="AM1238" i="16"/>
  <c r="F695" i="16"/>
  <c r="G694" i="16"/>
  <c r="L694" i="16" s="1"/>
  <c r="AM827" i="16"/>
  <c r="G644" i="16"/>
  <c r="L644" i="16" s="1"/>
  <c r="F645" i="16"/>
  <c r="F494" i="16"/>
  <c r="G493" i="16"/>
  <c r="L493" i="16" s="1"/>
  <c r="V146" i="16"/>
  <c r="V150" i="16"/>
  <c r="V159" i="16"/>
  <c r="AM789" i="16"/>
  <c r="AM871" i="16"/>
  <c r="AM1086" i="16"/>
  <c r="X1068" i="16"/>
  <c r="X1129" i="16"/>
  <c r="AM772" i="16"/>
  <c r="AM830" i="16"/>
  <c r="AM766" i="16"/>
  <c r="AM811" i="16"/>
  <c r="AM888" i="16"/>
  <c r="AM814" i="16"/>
  <c r="AM781" i="16"/>
  <c r="AM790" i="16"/>
  <c r="AM852" i="16"/>
  <c r="AM911" i="16"/>
  <c r="AM809" i="16"/>
  <c r="AM866" i="16"/>
  <c r="AM815" i="16"/>
  <c r="AM865" i="16"/>
  <c r="AM842" i="16"/>
  <c r="AM876" i="16"/>
  <c r="AM951" i="16"/>
  <c r="AM912" i="16"/>
  <c r="AM915" i="16"/>
  <c r="AM884" i="16"/>
  <c r="AM944" i="16"/>
  <c r="AM902" i="16"/>
  <c r="AM885" i="16"/>
  <c r="AM968" i="16"/>
  <c r="AM996" i="16"/>
  <c r="AM958" i="16"/>
  <c r="AM969" i="16"/>
  <c r="AM1033" i="16"/>
  <c r="AM1031" i="16"/>
  <c r="AM1009" i="16"/>
  <c r="AM976" i="16"/>
  <c r="AM967" i="16"/>
  <c r="AM1071" i="16"/>
  <c r="AM1021" i="16"/>
  <c r="AM1070" i="16"/>
  <c r="AM1053" i="16"/>
  <c r="AM1123" i="16"/>
  <c r="AM1110" i="16"/>
  <c r="AM1046" i="16"/>
  <c r="AM1090" i="16"/>
  <c r="AM1083" i="16"/>
  <c r="AM1082" i="16"/>
  <c r="AM1113" i="16"/>
  <c r="AM1116" i="16"/>
  <c r="AM1142" i="16"/>
  <c r="AM1108" i="16"/>
  <c r="AM1146" i="16"/>
  <c r="AM1137" i="16"/>
  <c r="AM1155" i="16"/>
  <c r="AM1176" i="16"/>
  <c r="AM1171" i="16"/>
  <c r="AM1191" i="16"/>
  <c r="AM1224" i="16"/>
  <c r="AM1240" i="16"/>
  <c r="AM1179" i="16"/>
  <c r="AM1225" i="16"/>
  <c r="AM1198" i="16"/>
  <c r="AM1223" i="16"/>
  <c r="AM1242" i="16"/>
  <c r="AM783" i="16"/>
  <c r="G719" i="16"/>
  <c r="L719" i="16" s="1"/>
  <c r="F720" i="16"/>
  <c r="F744" i="16"/>
  <c r="G743" i="16"/>
  <c r="L743" i="16" s="1"/>
  <c r="G369" i="16"/>
  <c r="L369" i="16" s="1"/>
  <c r="F370" i="16"/>
  <c r="V149" i="16"/>
  <c r="V160" i="16"/>
  <c r="AM821" i="16"/>
  <c r="AM813" i="16"/>
  <c r="AM919" i="16"/>
  <c r="AM906" i="16"/>
  <c r="AM979" i="16"/>
  <c r="AM977" i="16"/>
  <c r="AM1050" i="16"/>
  <c r="AM1118" i="16"/>
  <c r="AM1166" i="16"/>
  <c r="AM1216" i="16"/>
  <c r="AM1189" i="16"/>
  <c r="AM1235" i="16"/>
  <c r="AM1208" i="16"/>
  <c r="AM1227" i="16"/>
  <c r="AM1205" i="16"/>
  <c r="AM773" i="16"/>
  <c r="F669" i="16"/>
  <c r="G668" i="16"/>
  <c r="L668" i="16" s="1"/>
  <c r="F343" i="16"/>
  <c r="G342" i="16"/>
  <c r="L342" i="16" s="1"/>
  <c r="AH151" i="16"/>
  <c r="AD151" i="16"/>
  <c r="AJ151" i="16" s="1"/>
  <c r="V138" i="16"/>
  <c r="G292" i="16"/>
  <c r="L292" i="16" s="1"/>
  <c r="F293" i="16"/>
  <c r="X829" i="16"/>
  <c r="AM807" i="16"/>
  <c r="AM863" i="16"/>
  <c r="AM846" i="16"/>
  <c r="AM925" i="16"/>
  <c r="AM895" i="16"/>
  <c r="AM974" i="16"/>
  <c r="AM1019" i="16"/>
  <c r="AM1032" i="16"/>
  <c r="AM1030" i="16"/>
  <c r="AM1120" i="16"/>
  <c r="AM1153" i="16"/>
  <c r="AM1188" i="16"/>
  <c r="AM1244" i="16"/>
  <c r="X1191" i="16"/>
  <c r="X1009" i="16"/>
  <c r="AM841" i="16"/>
  <c r="AM765" i="16"/>
  <c r="AM803" i="16"/>
  <c r="AM801" i="16"/>
  <c r="AM768" i="16"/>
  <c r="AM824" i="16"/>
  <c r="AM804" i="16"/>
  <c r="AM857" i="16"/>
  <c r="AM868" i="16"/>
  <c r="AM844" i="16"/>
  <c r="AM823" i="16"/>
  <c r="AM875" i="16"/>
  <c r="AM829" i="16"/>
  <c r="AM893" i="16"/>
  <c r="AM869" i="16"/>
  <c r="AM883" i="16"/>
  <c r="AM938" i="16"/>
  <c r="AM929" i="16"/>
  <c r="AM933" i="16"/>
  <c r="AM896" i="16"/>
  <c r="AM984" i="16"/>
  <c r="AM916" i="16"/>
  <c r="AM907" i="16"/>
  <c r="AM922" i="16"/>
  <c r="AM1014" i="16"/>
  <c r="AM1041" i="16"/>
  <c r="AM989" i="16"/>
  <c r="AM1043" i="16"/>
  <c r="AM963" i="16"/>
  <c r="AM1023" i="16"/>
  <c r="AM990" i="16"/>
  <c r="AM981" i="16"/>
  <c r="AM1047" i="16"/>
  <c r="AM1035" i="16"/>
  <c r="AM1078" i="16"/>
  <c r="AM1073" i="16"/>
  <c r="AM1040" i="16"/>
  <c r="AM1059" i="16"/>
  <c r="AM1060" i="16"/>
  <c r="AM1106" i="16"/>
  <c r="AM1095" i="16"/>
  <c r="AM1115" i="16"/>
  <c r="AM1127" i="16"/>
  <c r="AM1129" i="16"/>
  <c r="AM1107" i="16"/>
  <c r="AM1122" i="16"/>
  <c r="AM1156" i="16"/>
  <c r="AM1149" i="16"/>
  <c r="AM1172" i="16"/>
  <c r="AM1148" i="16"/>
  <c r="AM1185" i="16"/>
  <c r="AM1168" i="16"/>
  <c r="AM1169" i="16"/>
  <c r="AM1174" i="16"/>
  <c r="AM1202" i="16"/>
  <c r="AM1239" i="16"/>
  <c r="AM1212" i="16"/>
  <c r="AM1237" i="16"/>
  <c r="AM1209" i="16"/>
  <c r="AM808" i="16"/>
  <c r="F445" i="16"/>
  <c r="G444" i="16"/>
  <c r="L444" i="16" s="1"/>
  <c r="AH152" i="16"/>
  <c r="AD152" i="16"/>
  <c r="AJ152" i="16" s="1"/>
  <c r="V141" i="16"/>
  <c r="V154" i="16"/>
  <c r="F170" i="16"/>
  <c r="G169" i="16"/>
  <c r="L169" i="16" s="1"/>
  <c r="AM802" i="16"/>
  <c r="AM961" i="16"/>
  <c r="AM877" i="16"/>
  <c r="AM886" i="16"/>
  <c r="AM973" i="16"/>
  <c r="AM1037" i="16"/>
  <c r="AM986" i="16"/>
  <c r="AM1063" i="16"/>
  <c r="AM1150" i="16"/>
  <c r="G468" i="16"/>
  <c r="L468" i="16" s="1"/>
  <c r="F469" i="16"/>
  <c r="AM859" i="16"/>
  <c r="AM769" i="16"/>
  <c r="AM776" i="16"/>
  <c r="AM825" i="16"/>
  <c r="AM778" i="16"/>
  <c r="AM831" i="16"/>
  <c r="AM840" i="16"/>
  <c r="AM880" i="16"/>
  <c r="AM873" i="16"/>
  <c r="AM854" i="16"/>
  <c r="AM833" i="16"/>
  <c r="AM897" i="16"/>
  <c r="AM839" i="16"/>
  <c r="AM796" i="16"/>
  <c r="AM887" i="16"/>
  <c r="AM942" i="16"/>
  <c r="AM943" i="16"/>
  <c r="AM954" i="16"/>
  <c r="AM939" i="16"/>
  <c r="AM900" i="16"/>
  <c r="AM992" i="16"/>
  <c r="AM926" i="16"/>
  <c r="AM917" i="16"/>
  <c r="AM932" i="16"/>
  <c r="AM1024" i="16"/>
  <c r="AM982" i="16"/>
  <c r="AM993" i="16"/>
  <c r="AM994" i="16"/>
  <c r="AM971" i="16"/>
  <c r="AM1057" i="16"/>
  <c r="AM1000" i="16"/>
  <c r="AM991" i="16"/>
  <c r="AM983" i="16"/>
  <c r="AM1034" i="16"/>
  <c r="AM1081" i="16"/>
  <c r="AM1076" i="16"/>
  <c r="AM1044" i="16"/>
  <c r="AM1069" i="16"/>
  <c r="AM1072" i="16"/>
  <c r="AM1042" i="16"/>
  <c r="AM1096" i="16"/>
  <c r="AM1128" i="16"/>
  <c r="AM1093" i="16"/>
  <c r="AM1132" i="16"/>
  <c r="AM1117" i="16"/>
  <c r="AM1124" i="16"/>
  <c r="AM1160" i="16"/>
  <c r="AM1159" i="16"/>
  <c r="AM1125" i="16"/>
  <c r="AM1152" i="16"/>
  <c r="AM1195" i="16"/>
  <c r="AM1178" i="16"/>
  <c r="AM1173" i="16"/>
  <c r="AM1184" i="16"/>
  <c r="AM1210" i="16"/>
  <c r="AM1207" i="16"/>
  <c r="AM1222" i="16"/>
  <c r="AM1204" i="16"/>
  <c r="G618" i="16"/>
  <c r="L618" i="16" s="1"/>
  <c r="F619" i="16"/>
  <c r="G418" i="16"/>
  <c r="L418" i="16" s="1"/>
  <c r="F419" i="16"/>
  <c r="G217" i="16"/>
  <c r="L217" i="16" s="1"/>
  <c r="F218" i="16"/>
  <c r="AV782" i="16" l="1"/>
  <c r="AU1219" i="16"/>
  <c r="AW1184" i="16"/>
  <c r="AV1184" i="16"/>
  <c r="AU1184" i="16"/>
  <c r="AW1124" i="16"/>
  <c r="AU1124" i="16"/>
  <c r="AV1124" i="16"/>
  <c r="AW1069" i="16"/>
  <c r="AV1069" i="16"/>
  <c r="AU1069" i="16"/>
  <c r="AW1057" i="16"/>
  <c r="AV1057" i="16"/>
  <c r="AU1057" i="16"/>
  <c r="AW926" i="16"/>
  <c r="AV926" i="16"/>
  <c r="AU926" i="16"/>
  <c r="AV796" i="16"/>
  <c r="AW796" i="16"/>
  <c r="AU796" i="16"/>
  <c r="AV831" i="16"/>
  <c r="AU831" i="16"/>
  <c r="AW831" i="16"/>
  <c r="AU1150" i="16"/>
  <c r="AV1150" i="16"/>
  <c r="AW1150" i="16"/>
  <c r="AW802" i="16"/>
  <c r="AV802" i="16"/>
  <c r="AU802" i="16"/>
  <c r="AW1174" i="16"/>
  <c r="AV1174" i="16"/>
  <c r="AU1174" i="16"/>
  <c r="AV1122" i="16"/>
  <c r="AU1122" i="16"/>
  <c r="AW1122" i="16"/>
  <c r="AW1059" i="16"/>
  <c r="AV1059" i="16"/>
  <c r="AU1059" i="16"/>
  <c r="AU1023" i="16"/>
  <c r="AW1023" i="16"/>
  <c r="AV1023" i="16"/>
  <c r="AW916" i="16"/>
  <c r="AV916" i="16"/>
  <c r="AU916" i="16"/>
  <c r="AU893" i="16"/>
  <c r="AV893" i="16"/>
  <c r="AW893" i="16"/>
  <c r="AU824" i="16"/>
  <c r="AW824" i="16"/>
  <c r="AV824" i="16"/>
  <c r="X1192" i="16"/>
  <c r="AU1019" i="16"/>
  <c r="AW1019" i="16"/>
  <c r="AV1019" i="16"/>
  <c r="X830" i="16"/>
  <c r="AV1208" i="16"/>
  <c r="AW1208" i="16"/>
  <c r="AU1208" i="16"/>
  <c r="AU979" i="16"/>
  <c r="AW979" i="16"/>
  <c r="AV979" i="16"/>
  <c r="F371" i="16"/>
  <c r="G370" i="16"/>
  <c r="L370" i="16" s="1"/>
  <c r="AW1223" i="16"/>
  <c r="AU1223" i="16"/>
  <c r="AV1223" i="16"/>
  <c r="AV1176" i="16"/>
  <c r="AU1176" i="16"/>
  <c r="AW1176" i="16"/>
  <c r="AW1082" i="16"/>
  <c r="AV1082" i="16"/>
  <c r="AU1082" i="16"/>
  <c r="AW1021" i="16"/>
  <c r="AV1021" i="16"/>
  <c r="AU1021" i="16"/>
  <c r="AW958" i="16"/>
  <c r="AV958" i="16"/>
  <c r="AU958" i="16"/>
  <c r="AW912" i="16"/>
  <c r="AU912" i="16"/>
  <c r="AV912" i="16"/>
  <c r="AW911" i="16"/>
  <c r="AV911" i="16"/>
  <c r="AU911" i="16"/>
  <c r="AU830" i="16"/>
  <c r="AW830" i="16"/>
  <c r="AV830" i="16"/>
  <c r="AW789" i="16"/>
  <c r="AU789" i="16"/>
  <c r="AV789" i="16"/>
  <c r="AH159" i="16"/>
  <c r="AD159" i="16"/>
  <c r="AJ159" i="16" s="1"/>
  <c r="AW1200" i="16"/>
  <c r="AV1200" i="16"/>
  <c r="AU1200" i="16"/>
  <c r="AW1121" i="16"/>
  <c r="AV1121" i="16"/>
  <c r="AU1121" i="16"/>
  <c r="AW1109" i="16"/>
  <c r="AU1109" i="16"/>
  <c r="AV1109" i="16"/>
  <c r="AV1020" i="16"/>
  <c r="AW1020" i="16"/>
  <c r="AU1020" i="16"/>
  <c r="AV934" i="16"/>
  <c r="AU934" i="16"/>
  <c r="AW934" i="16"/>
  <c r="AW805" i="16"/>
  <c r="AU805" i="16"/>
  <c r="AV805" i="16"/>
  <c r="AV882" i="16"/>
  <c r="AW882" i="16"/>
  <c r="AU882" i="16"/>
  <c r="F269" i="16"/>
  <c r="G268" i="16"/>
  <c r="L268" i="16" s="1"/>
  <c r="AW1228" i="16"/>
  <c r="AV1228" i="16"/>
  <c r="AU1228" i="16"/>
  <c r="AW1192" i="16"/>
  <c r="AV1192" i="16"/>
  <c r="AU1192" i="16"/>
  <c r="AU1099" i="16"/>
  <c r="AV1099" i="16"/>
  <c r="AW1099" i="16"/>
  <c r="AW1058" i="16"/>
  <c r="AV1058" i="16"/>
  <c r="AU1058" i="16"/>
  <c r="AU957" i="16"/>
  <c r="AW957" i="16"/>
  <c r="AV957" i="16"/>
  <c r="AW898" i="16"/>
  <c r="AU898" i="16"/>
  <c r="AV898" i="16"/>
  <c r="AW901" i="16"/>
  <c r="AV901" i="16"/>
  <c r="AU901" i="16"/>
  <c r="AV779" i="16"/>
  <c r="AU779" i="16"/>
  <c r="AW779" i="16"/>
  <c r="G572" i="16"/>
  <c r="L572" i="16" s="1"/>
  <c r="F573" i="16"/>
  <c r="AU1221" i="16"/>
  <c r="AW1221" i="16"/>
  <c r="AV1221" i="16"/>
  <c r="AW1139" i="16"/>
  <c r="AV1139" i="16"/>
  <c r="AU1139" i="16"/>
  <c r="AW1056" i="16"/>
  <c r="AV1056" i="16"/>
  <c r="AU1056" i="16"/>
  <c r="AW1005" i="16"/>
  <c r="AV1005" i="16"/>
  <c r="AU1005" i="16"/>
  <c r="AW948" i="16"/>
  <c r="AV948" i="16"/>
  <c r="AU948" i="16"/>
  <c r="AU905" i="16"/>
  <c r="AW905" i="16"/>
  <c r="AV905" i="16"/>
  <c r="AW828" i="16"/>
  <c r="AV828" i="16"/>
  <c r="AU828" i="16"/>
  <c r="X891" i="16"/>
  <c r="AU1217" i="16"/>
  <c r="AW1217" i="16"/>
  <c r="AV1217" i="16"/>
  <c r="AW1164" i="16"/>
  <c r="AV1164" i="16"/>
  <c r="AU1164" i="16"/>
  <c r="AW1052" i="16"/>
  <c r="AV1052" i="16"/>
  <c r="AU1052" i="16"/>
  <c r="AW1001" i="16"/>
  <c r="AV1001" i="16"/>
  <c r="AU1001" i="16"/>
  <c r="AW936" i="16"/>
  <c r="AU936" i="16"/>
  <c r="AV936" i="16"/>
  <c r="AW970" i="16"/>
  <c r="AV970" i="16"/>
  <c r="AU970" i="16"/>
  <c r="AW816" i="16"/>
  <c r="AV816" i="16"/>
  <c r="AU816" i="16"/>
  <c r="AV1119" i="16"/>
  <c r="AU1119" i="16"/>
  <c r="AW1119" i="16"/>
  <c r="AU794" i="16"/>
  <c r="AW794" i="16"/>
  <c r="AV794" i="16"/>
  <c r="AW1173" i="16"/>
  <c r="AU1173" i="16"/>
  <c r="AV1173" i="16"/>
  <c r="AW971" i="16"/>
  <c r="AV971" i="16"/>
  <c r="AU971" i="16"/>
  <c r="AW778" i="16"/>
  <c r="AV778" i="16"/>
  <c r="AU778" i="16"/>
  <c r="AW1107" i="16"/>
  <c r="AV1107" i="16"/>
  <c r="AU1107" i="16"/>
  <c r="AW963" i="16"/>
  <c r="AV963" i="16"/>
  <c r="AU963" i="16"/>
  <c r="AW829" i="16"/>
  <c r="AV829" i="16"/>
  <c r="AU829" i="16"/>
  <c r="AV768" i="16"/>
  <c r="AU768" i="16"/>
  <c r="AW768" i="16"/>
  <c r="AV974" i="16"/>
  <c r="AU974" i="16"/>
  <c r="AW974" i="16"/>
  <c r="F294" i="16"/>
  <c r="G293" i="16"/>
  <c r="L293" i="16" s="1"/>
  <c r="AW1235" i="16"/>
  <c r="AV1235" i="16"/>
  <c r="AU1235" i="16"/>
  <c r="AW906" i="16"/>
  <c r="AV906" i="16"/>
  <c r="AU906" i="16"/>
  <c r="AV1198" i="16"/>
  <c r="AW1198" i="16"/>
  <c r="AU1198" i="16"/>
  <c r="AW1155" i="16"/>
  <c r="AV1155" i="16"/>
  <c r="AU1155" i="16"/>
  <c r="AW1083" i="16"/>
  <c r="AV1083" i="16"/>
  <c r="AU1083" i="16"/>
  <c r="AW1071" i="16"/>
  <c r="AV1071" i="16"/>
  <c r="AU1071" i="16"/>
  <c r="AW996" i="16"/>
  <c r="AV996" i="16"/>
  <c r="AU996" i="16"/>
  <c r="AV951" i="16"/>
  <c r="AW951" i="16"/>
  <c r="AU951" i="16"/>
  <c r="AW852" i="16"/>
  <c r="AV852" i="16"/>
  <c r="AU852" i="16"/>
  <c r="AW772" i="16"/>
  <c r="AU772" i="16"/>
  <c r="AV772" i="16"/>
  <c r="AH150" i="16"/>
  <c r="AD150" i="16"/>
  <c r="AJ150" i="16" s="1"/>
  <c r="G695" i="16"/>
  <c r="L695" i="16" s="1"/>
  <c r="F696" i="16"/>
  <c r="AU1187" i="16"/>
  <c r="AW1187" i="16"/>
  <c r="AV1187" i="16"/>
  <c r="AW1114" i="16"/>
  <c r="AV1114" i="16"/>
  <c r="AU1114" i="16"/>
  <c r="AV1049" i="16"/>
  <c r="AU1049" i="16"/>
  <c r="AW1049" i="16"/>
  <c r="AW1025" i="16"/>
  <c r="AU1025" i="16"/>
  <c r="AV1025" i="16"/>
  <c r="AV988" i="16"/>
  <c r="AU988" i="16"/>
  <c r="AW988" i="16"/>
  <c r="AU860" i="16"/>
  <c r="AW860" i="16"/>
  <c r="AV860" i="16"/>
  <c r="AW785" i="16"/>
  <c r="AV785" i="16"/>
  <c r="AU785" i="16"/>
  <c r="AW1201" i="16"/>
  <c r="AU1201" i="16"/>
  <c r="AV1201" i="16"/>
  <c r="AW1157" i="16"/>
  <c r="AU1157" i="16"/>
  <c r="AV1157" i="16"/>
  <c r="AV1138" i="16"/>
  <c r="AW1138" i="16"/>
  <c r="AU1138" i="16"/>
  <c r="AW1007" i="16"/>
  <c r="AV1007" i="16"/>
  <c r="AU1007" i="16"/>
  <c r="AW937" i="16"/>
  <c r="AV937" i="16"/>
  <c r="AU937" i="16"/>
  <c r="AV899" i="16"/>
  <c r="AU899" i="16"/>
  <c r="AW899" i="16"/>
  <c r="AV894" i="16"/>
  <c r="AU894" i="16"/>
  <c r="AW894" i="16"/>
  <c r="AV817" i="16"/>
  <c r="AU817" i="16"/>
  <c r="AW817" i="16"/>
  <c r="F595" i="16"/>
  <c r="G594" i="16"/>
  <c r="L594" i="16" s="1"/>
  <c r="AW1203" i="16"/>
  <c r="AV1203" i="16"/>
  <c r="AU1203" i="16"/>
  <c r="AW1154" i="16"/>
  <c r="AV1154" i="16"/>
  <c r="AU1154" i="16"/>
  <c r="AW1061" i="16"/>
  <c r="AV1061" i="16"/>
  <c r="AU1061" i="16"/>
  <c r="AW1022" i="16"/>
  <c r="AV1022" i="16"/>
  <c r="AU1022" i="16"/>
  <c r="AV931" i="16"/>
  <c r="AW931" i="16"/>
  <c r="AU931" i="16"/>
  <c r="AW1028" i="16"/>
  <c r="AV1028" i="16"/>
  <c r="AU1028" i="16"/>
  <c r="AW891" i="16"/>
  <c r="AV891" i="16"/>
  <c r="AU891" i="16"/>
  <c r="AW1199" i="16"/>
  <c r="AV1199" i="16"/>
  <c r="AU1199" i="16"/>
  <c r="AW1144" i="16"/>
  <c r="AV1144" i="16"/>
  <c r="AU1144" i="16"/>
  <c r="AW1051" i="16"/>
  <c r="AV1051" i="16"/>
  <c r="AU1051" i="16"/>
  <c r="AW1012" i="16"/>
  <c r="AV1012" i="16"/>
  <c r="AU1012" i="16"/>
  <c r="AV921" i="16"/>
  <c r="AW921" i="16"/>
  <c r="AU921" i="16"/>
  <c r="AV904" i="16"/>
  <c r="AU904" i="16"/>
  <c r="AW904" i="16"/>
  <c r="AW847" i="16"/>
  <c r="AU847" i="16"/>
  <c r="AV847" i="16"/>
  <c r="AW1055" i="16"/>
  <c r="AV1055" i="16"/>
  <c r="AU1055" i="16"/>
  <c r="X949" i="16"/>
  <c r="AW992" i="16"/>
  <c r="AV992" i="16"/>
  <c r="AU992" i="16"/>
  <c r="AV1063" i="16"/>
  <c r="AU1063" i="16"/>
  <c r="AW1063" i="16"/>
  <c r="F446" i="16"/>
  <c r="G445" i="16"/>
  <c r="L445" i="16" s="1"/>
  <c r="AU1040" i="16"/>
  <c r="AW1040" i="16"/>
  <c r="AV1040" i="16"/>
  <c r="AV984" i="16"/>
  <c r="AW984" i="16"/>
  <c r="AU984" i="16"/>
  <c r="G619" i="16"/>
  <c r="L619" i="16" s="1"/>
  <c r="F620" i="16"/>
  <c r="AV1178" i="16"/>
  <c r="AU1178" i="16"/>
  <c r="AW1178" i="16"/>
  <c r="AV1132" i="16"/>
  <c r="AU1132" i="16"/>
  <c r="AW1132" i="16"/>
  <c r="AW1076" i="16"/>
  <c r="AV1076" i="16"/>
  <c r="AU1076" i="16"/>
  <c r="AV994" i="16"/>
  <c r="AW994" i="16"/>
  <c r="AU994" i="16"/>
  <c r="AW900" i="16"/>
  <c r="AV900" i="16"/>
  <c r="AU900" i="16"/>
  <c r="AU897" i="16"/>
  <c r="AV897" i="16"/>
  <c r="AW897" i="16"/>
  <c r="AW825" i="16"/>
  <c r="AU825" i="16"/>
  <c r="AV825" i="16"/>
  <c r="AV986" i="16"/>
  <c r="AU986" i="16"/>
  <c r="AW986" i="16"/>
  <c r="G170" i="16"/>
  <c r="L170" i="16" s="1"/>
  <c r="F171" i="16"/>
  <c r="AH154" i="16"/>
  <c r="AD154" i="16"/>
  <c r="AJ154" i="16" s="1"/>
  <c r="AU808" i="16"/>
  <c r="AW808" i="16"/>
  <c r="AV808" i="16"/>
  <c r="AV1168" i="16"/>
  <c r="AW1168" i="16"/>
  <c r="AU1168" i="16"/>
  <c r="AW1129" i="16"/>
  <c r="AV1129" i="16"/>
  <c r="AU1129" i="16"/>
  <c r="AV1073" i="16"/>
  <c r="AU1073" i="16"/>
  <c r="AW1073" i="16"/>
  <c r="AV1043" i="16"/>
  <c r="AW1043" i="16"/>
  <c r="AU1043" i="16"/>
  <c r="AW896" i="16"/>
  <c r="AV896" i="16"/>
  <c r="AU896" i="16"/>
  <c r="AU875" i="16"/>
  <c r="AW875" i="16"/>
  <c r="AV875" i="16"/>
  <c r="AW801" i="16"/>
  <c r="AU801" i="16"/>
  <c r="AV801" i="16"/>
  <c r="AW1244" i="16"/>
  <c r="AV1244" i="16"/>
  <c r="AU1244" i="16"/>
  <c r="AV895" i="16"/>
  <c r="AU895" i="16"/>
  <c r="AW895" i="16"/>
  <c r="F344" i="16"/>
  <c r="G343" i="16"/>
  <c r="L343" i="16" s="1"/>
  <c r="AW1189" i="16"/>
  <c r="AV1189" i="16"/>
  <c r="AU1189" i="16"/>
  <c r="AV919" i="16"/>
  <c r="AU919" i="16"/>
  <c r="AW919" i="16"/>
  <c r="AW1225" i="16"/>
  <c r="AV1225" i="16"/>
  <c r="AU1225" i="16"/>
  <c r="AU1137" i="16"/>
  <c r="AW1137" i="16"/>
  <c r="AV1137" i="16"/>
  <c r="AV1090" i="16"/>
  <c r="AU1090" i="16"/>
  <c r="AW1090" i="16"/>
  <c r="AW967" i="16"/>
  <c r="AU967" i="16"/>
  <c r="AV967" i="16"/>
  <c r="AW968" i="16"/>
  <c r="AV968" i="16"/>
  <c r="AU968" i="16"/>
  <c r="AU876" i="16"/>
  <c r="AV876" i="16"/>
  <c r="AW876" i="16"/>
  <c r="AU790" i="16"/>
  <c r="AW790" i="16"/>
  <c r="AV790" i="16"/>
  <c r="AH146" i="16"/>
  <c r="AD146" i="16"/>
  <c r="AJ146" i="16" s="1"/>
  <c r="AW1238" i="16"/>
  <c r="AV1238" i="16"/>
  <c r="AU1238" i="16"/>
  <c r="AV1226" i="16"/>
  <c r="AU1226" i="16"/>
  <c r="AW1226" i="16"/>
  <c r="AW1104" i="16"/>
  <c r="AV1104" i="16"/>
  <c r="AU1104" i="16"/>
  <c r="AW1062" i="16"/>
  <c r="AV1062" i="16"/>
  <c r="AU1062" i="16"/>
  <c r="AU965" i="16"/>
  <c r="AW965" i="16"/>
  <c r="AV965" i="16"/>
  <c r="AU909" i="16"/>
  <c r="AW909" i="16"/>
  <c r="AV909" i="16"/>
  <c r="AW799" i="16"/>
  <c r="AU799" i="16"/>
  <c r="AV799" i="16"/>
  <c r="AU818" i="16"/>
  <c r="AW818" i="16"/>
  <c r="AV818" i="16"/>
  <c r="AU1231" i="16"/>
  <c r="AW1231" i="16"/>
  <c r="AV1231" i="16"/>
  <c r="AW1143" i="16"/>
  <c r="AV1143" i="16"/>
  <c r="AU1143" i="16"/>
  <c r="AW1068" i="16"/>
  <c r="AV1068" i="16"/>
  <c r="AU1068" i="16"/>
  <c r="AW1015" i="16"/>
  <c r="AV1015" i="16"/>
  <c r="AU1015" i="16"/>
  <c r="AW949" i="16"/>
  <c r="AV949" i="16"/>
  <c r="AU949" i="16"/>
  <c r="AW914" i="16"/>
  <c r="AV914" i="16"/>
  <c r="AU914" i="16"/>
  <c r="AW838" i="16"/>
  <c r="AV838" i="16"/>
  <c r="AU838" i="16"/>
  <c r="AW780" i="16"/>
  <c r="AV780" i="16"/>
  <c r="AU780" i="16"/>
  <c r="AH157" i="16"/>
  <c r="AD157" i="16"/>
  <c r="AJ157" i="16" s="1"/>
  <c r="AW1196" i="16"/>
  <c r="AV1196" i="16"/>
  <c r="AU1196" i="16"/>
  <c r="AW1131" i="16"/>
  <c r="AV1131" i="16"/>
  <c r="AU1131" i="16"/>
  <c r="AV1094" i="16"/>
  <c r="AU1094" i="16"/>
  <c r="AW1094" i="16"/>
  <c r="AV952" i="16"/>
  <c r="AW952" i="16"/>
  <c r="AU952" i="16"/>
  <c r="AW940" i="16"/>
  <c r="AV940" i="16"/>
  <c r="AU940" i="16"/>
  <c r="AV810" i="16"/>
  <c r="AU810" i="16"/>
  <c r="AW810" i="16"/>
  <c r="AV856" i="16"/>
  <c r="AW856" i="16"/>
  <c r="AU856" i="16"/>
  <c r="G544" i="16"/>
  <c r="L544" i="16" s="1"/>
  <c r="F545" i="16"/>
  <c r="AW1186" i="16"/>
  <c r="AV1186" i="16"/>
  <c r="AU1186" i="16"/>
  <c r="AW1126" i="16"/>
  <c r="AV1126" i="16"/>
  <c r="AU1126" i="16"/>
  <c r="AU1085" i="16"/>
  <c r="AW1085" i="16"/>
  <c r="AV1085" i="16"/>
  <c r="AW1067" i="16"/>
  <c r="AV1067" i="16"/>
  <c r="AU1067" i="16"/>
  <c r="AW930" i="16"/>
  <c r="AU930" i="16"/>
  <c r="AV930" i="16"/>
  <c r="AV806" i="16"/>
  <c r="AW806" i="16"/>
  <c r="AU806" i="16"/>
  <c r="AW835" i="16"/>
  <c r="AU835" i="16"/>
  <c r="AV835" i="16"/>
  <c r="AW1045" i="16"/>
  <c r="AV1045" i="16"/>
  <c r="AU1045" i="16"/>
  <c r="AU1044" i="16"/>
  <c r="AW1044" i="16"/>
  <c r="AV1044" i="16"/>
  <c r="AW839" i="16"/>
  <c r="AV839" i="16"/>
  <c r="AU839" i="16"/>
  <c r="AW1169" i="16"/>
  <c r="AU1169" i="16"/>
  <c r="AV1169" i="16"/>
  <c r="AW1195" i="16"/>
  <c r="AV1195" i="16"/>
  <c r="AU1195" i="16"/>
  <c r="AW1093" i="16"/>
  <c r="AV1093" i="16"/>
  <c r="AU1093" i="16"/>
  <c r="AW1081" i="16"/>
  <c r="AV1081" i="16"/>
  <c r="AU1081" i="16"/>
  <c r="AW993" i="16"/>
  <c r="AU993" i="16"/>
  <c r="AV993" i="16"/>
  <c r="AU939" i="16"/>
  <c r="AV939" i="16"/>
  <c r="AW939" i="16"/>
  <c r="AV833" i="16"/>
  <c r="AW833" i="16"/>
  <c r="AU833" i="16"/>
  <c r="AW776" i="16"/>
  <c r="AV776" i="16"/>
  <c r="AU776" i="16"/>
  <c r="AV1037" i="16"/>
  <c r="AU1037" i="16"/>
  <c r="AW1037" i="16"/>
  <c r="AW1209" i="16"/>
  <c r="AV1209" i="16"/>
  <c r="AU1209" i="16"/>
  <c r="AW1185" i="16"/>
  <c r="AV1185" i="16"/>
  <c r="AU1185" i="16"/>
  <c r="AW1127" i="16"/>
  <c r="AV1127" i="16"/>
  <c r="AU1127" i="16"/>
  <c r="AW1078" i="16"/>
  <c r="AV1078" i="16"/>
  <c r="AU1078" i="16"/>
  <c r="AW989" i="16"/>
  <c r="AU989" i="16"/>
  <c r="AV989" i="16"/>
  <c r="AW933" i="16"/>
  <c r="AV933" i="16"/>
  <c r="AU933" i="16"/>
  <c r="AV823" i="16"/>
  <c r="AW823" i="16"/>
  <c r="AU823" i="16"/>
  <c r="AV803" i="16"/>
  <c r="AU803" i="16"/>
  <c r="AW803" i="16"/>
  <c r="AV1188" i="16"/>
  <c r="AU1188" i="16"/>
  <c r="AW1188" i="16"/>
  <c r="AU925" i="16"/>
  <c r="AW925" i="16"/>
  <c r="AV925" i="16"/>
  <c r="AV1216" i="16"/>
  <c r="AU1216" i="16"/>
  <c r="AW1216" i="16"/>
  <c r="AW813" i="16"/>
  <c r="AU813" i="16"/>
  <c r="AV813" i="16"/>
  <c r="F745" i="16"/>
  <c r="G744" i="16"/>
  <c r="L744" i="16" s="1"/>
  <c r="AW1179" i="16"/>
  <c r="AV1179" i="16"/>
  <c r="AU1179" i="16"/>
  <c r="AV1146" i="16"/>
  <c r="AU1146" i="16"/>
  <c r="AW1146" i="16"/>
  <c r="AW1046" i="16"/>
  <c r="AV1046" i="16"/>
  <c r="AU1046" i="16"/>
  <c r="AV976" i="16"/>
  <c r="AW976" i="16"/>
  <c r="AU976" i="16"/>
  <c r="AV885" i="16"/>
  <c r="AW885" i="16"/>
  <c r="AU885" i="16"/>
  <c r="AV842" i="16"/>
  <c r="AU842" i="16"/>
  <c r="AW842" i="16"/>
  <c r="AW781" i="16"/>
  <c r="AV781" i="16"/>
  <c r="AU781" i="16"/>
  <c r="X1130" i="16"/>
  <c r="AW1213" i="16"/>
  <c r="AU1213" i="16"/>
  <c r="AV1213" i="16"/>
  <c r="AW1161" i="16"/>
  <c r="AU1161" i="16"/>
  <c r="AV1161" i="16"/>
  <c r="AV1170" i="16"/>
  <c r="AU1170" i="16"/>
  <c r="AW1170" i="16"/>
  <c r="AW1011" i="16"/>
  <c r="AV1011" i="16"/>
  <c r="AU1011" i="16"/>
  <c r="AU950" i="16"/>
  <c r="AV950" i="16"/>
  <c r="AW950" i="16"/>
  <c r="AW903" i="16"/>
  <c r="AV903" i="16"/>
  <c r="AU903" i="16"/>
  <c r="AW908" i="16"/>
  <c r="AU908" i="16"/>
  <c r="AV908" i="16"/>
  <c r="AV853" i="16"/>
  <c r="AU853" i="16"/>
  <c r="AW853" i="16"/>
  <c r="AW1211" i="16"/>
  <c r="AV1211" i="16"/>
  <c r="AU1211" i="16"/>
  <c r="AW1220" i="16"/>
  <c r="AV1220" i="16"/>
  <c r="AU1220" i="16"/>
  <c r="AW1065" i="16"/>
  <c r="AV1065" i="16"/>
  <c r="AU1065" i="16"/>
  <c r="AW1026" i="16"/>
  <c r="AV1026" i="16"/>
  <c r="AU1026" i="16"/>
  <c r="AV941" i="16"/>
  <c r="AU941" i="16"/>
  <c r="AW941" i="16"/>
  <c r="AU862" i="16"/>
  <c r="AV862" i="16"/>
  <c r="AW862" i="16"/>
  <c r="AW892" i="16"/>
  <c r="AV892" i="16"/>
  <c r="AU892" i="16"/>
  <c r="AW1091" i="16"/>
  <c r="AU1091" i="16"/>
  <c r="AV1091" i="16"/>
  <c r="F194" i="16"/>
  <c r="G193" i="16"/>
  <c r="L193" i="16" s="1"/>
  <c r="AW1193" i="16"/>
  <c r="AU1193" i="16"/>
  <c r="AV1193" i="16"/>
  <c r="AW1158" i="16"/>
  <c r="AV1158" i="16"/>
  <c r="AU1158" i="16"/>
  <c r="AU1064" i="16"/>
  <c r="AW1064" i="16"/>
  <c r="AV1064" i="16"/>
  <c r="AU985" i="16"/>
  <c r="AW985" i="16"/>
  <c r="AV985" i="16"/>
  <c r="AW972" i="16"/>
  <c r="AV972" i="16"/>
  <c r="AU972" i="16"/>
  <c r="AW851" i="16"/>
  <c r="AV851" i="16"/>
  <c r="AU851" i="16"/>
  <c r="AV792" i="16"/>
  <c r="AU792" i="16"/>
  <c r="AW792" i="16"/>
  <c r="AW1183" i="16"/>
  <c r="AU1183" i="16"/>
  <c r="AV1183" i="16"/>
  <c r="AW1141" i="16"/>
  <c r="AU1141" i="16"/>
  <c r="AV1141" i="16"/>
  <c r="AU1054" i="16"/>
  <c r="AW1054" i="16"/>
  <c r="AV1054" i="16"/>
  <c r="AW975" i="16"/>
  <c r="AV975" i="16"/>
  <c r="AU975" i="16"/>
  <c r="AW1018" i="16"/>
  <c r="AV1018" i="16"/>
  <c r="AU1018" i="16"/>
  <c r="AW843" i="16"/>
  <c r="AV843" i="16"/>
  <c r="AU843" i="16"/>
  <c r="AV788" i="16"/>
  <c r="AW788" i="16"/>
  <c r="AU788" i="16"/>
  <c r="AW959" i="16"/>
  <c r="AV959" i="16"/>
  <c r="AU959" i="16"/>
  <c r="AW1117" i="16"/>
  <c r="AU1117" i="16"/>
  <c r="AV1117" i="16"/>
  <c r="AW1204" i="16"/>
  <c r="AV1204" i="16"/>
  <c r="AU1204" i="16"/>
  <c r="AV1152" i="16"/>
  <c r="AU1152" i="16"/>
  <c r="AW1152" i="16"/>
  <c r="AW1128" i="16"/>
  <c r="AV1128" i="16"/>
  <c r="AU1128" i="16"/>
  <c r="AU1034" i="16"/>
  <c r="AW1034" i="16"/>
  <c r="AV1034" i="16"/>
  <c r="AW982" i="16"/>
  <c r="AV982" i="16"/>
  <c r="AU982" i="16"/>
  <c r="AV954" i="16"/>
  <c r="AU954" i="16"/>
  <c r="AW954" i="16"/>
  <c r="AU854" i="16"/>
  <c r="AW854" i="16"/>
  <c r="AV854" i="16"/>
  <c r="AU769" i="16"/>
  <c r="AW769" i="16"/>
  <c r="AV769" i="16"/>
  <c r="AW973" i="16"/>
  <c r="AV973" i="16"/>
  <c r="AU973" i="16"/>
  <c r="AW1237" i="16"/>
  <c r="AU1237" i="16"/>
  <c r="AV1237" i="16"/>
  <c r="AV1148" i="16"/>
  <c r="AW1148" i="16"/>
  <c r="AU1148" i="16"/>
  <c r="AV1115" i="16"/>
  <c r="AU1115" i="16"/>
  <c r="AW1115" i="16"/>
  <c r="AW1035" i="16"/>
  <c r="AV1035" i="16"/>
  <c r="AU1035" i="16"/>
  <c r="AV1041" i="16"/>
  <c r="AU1041" i="16"/>
  <c r="AW1041" i="16"/>
  <c r="AW929" i="16"/>
  <c r="AV929" i="16"/>
  <c r="AU929" i="16"/>
  <c r="AU844" i="16"/>
  <c r="AW844" i="16"/>
  <c r="AV844" i="16"/>
  <c r="AV765" i="16"/>
  <c r="AU765" i="16"/>
  <c r="F34" i="16" s="1"/>
  <c r="AW765" i="16"/>
  <c r="M46" i="16" s="1"/>
  <c r="AW1153" i="16"/>
  <c r="AU1153" i="16"/>
  <c r="AV1153" i="16"/>
  <c r="AV846" i="16"/>
  <c r="AU846" i="16"/>
  <c r="AW846" i="16"/>
  <c r="F670" i="16"/>
  <c r="G669" i="16"/>
  <c r="L669" i="16" s="1"/>
  <c r="AV1166" i="16"/>
  <c r="AU1166" i="16"/>
  <c r="AW1166" i="16"/>
  <c r="AW821" i="16"/>
  <c r="AU821" i="16"/>
  <c r="AV821" i="16"/>
  <c r="AH160" i="16"/>
  <c r="AD160" i="16"/>
  <c r="AJ160" i="16" s="1"/>
  <c r="F721" i="16"/>
  <c r="G720" i="16"/>
  <c r="L720" i="16" s="1"/>
  <c r="AV1240" i="16"/>
  <c r="AU1240" i="16"/>
  <c r="AW1240" i="16"/>
  <c r="AV1108" i="16"/>
  <c r="AU1108" i="16"/>
  <c r="AW1108" i="16"/>
  <c r="AU1110" i="16"/>
  <c r="AV1110" i="16"/>
  <c r="AW1110" i="16"/>
  <c r="AU1009" i="16"/>
  <c r="AW1009" i="16"/>
  <c r="AV1009" i="16"/>
  <c r="AW902" i="16"/>
  <c r="AV902" i="16"/>
  <c r="AU902" i="16"/>
  <c r="AW865" i="16"/>
  <c r="AU865" i="16"/>
  <c r="AV865" i="16"/>
  <c r="AU814" i="16"/>
  <c r="AV814" i="16"/>
  <c r="AW814" i="16"/>
  <c r="G494" i="16"/>
  <c r="L494" i="16" s="1"/>
  <c r="F495" i="16"/>
  <c r="AU1241" i="16"/>
  <c r="AW1241" i="16"/>
  <c r="AV1241" i="16"/>
  <c r="AW1151" i="16"/>
  <c r="AV1151" i="16"/>
  <c r="AU1151" i="16"/>
  <c r="AW1079" i="16"/>
  <c r="AV1079" i="16"/>
  <c r="AU1079" i="16"/>
  <c r="AW1027" i="16"/>
  <c r="AV1027" i="16"/>
  <c r="AU1027" i="16"/>
  <c r="AV978" i="16"/>
  <c r="AU978" i="16"/>
  <c r="AW978" i="16"/>
  <c r="AW918" i="16"/>
  <c r="AV918" i="16"/>
  <c r="AU918" i="16"/>
  <c r="AW848" i="16"/>
  <c r="AV848" i="16"/>
  <c r="AU848" i="16"/>
  <c r="AV1105" i="16"/>
  <c r="AU1105" i="16"/>
  <c r="AW1105" i="16"/>
  <c r="F395" i="16"/>
  <c r="G394" i="16"/>
  <c r="L394" i="16" s="1"/>
  <c r="AW1165" i="16"/>
  <c r="AV1165" i="16"/>
  <c r="AU1165" i="16"/>
  <c r="AW1136" i="16"/>
  <c r="AV1136" i="16"/>
  <c r="AU1136" i="16"/>
  <c r="AW1103" i="16"/>
  <c r="AU1103" i="16"/>
  <c r="AV1103" i="16"/>
  <c r="AV962" i="16"/>
  <c r="AW962" i="16"/>
  <c r="AU962" i="16"/>
  <c r="AV947" i="16"/>
  <c r="AU947" i="16"/>
  <c r="AW947" i="16"/>
  <c r="AV820" i="16"/>
  <c r="AW820" i="16"/>
  <c r="AU820" i="16"/>
  <c r="AV861" i="16"/>
  <c r="AW861" i="16"/>
  <c r="AU861" i="16"/>
  <c r="AW819" i="16"/>
  <c r="AV819" i="16"/>
  <c r="AU819" i="16"/>
  <c r="X772" i="16"/>
  <c r="AV1190" i="16"/>
  <c r="AW1190" i="16"/>
  <c r="AU1190" i="16"/>
  <c r="AV1101" i="16"/>
  <c r="AU1101" i="16"/>
  <c r="AW1101" i="16"/>
  <c r="AW1088" i="16"/>
  <c r="AV1088" i="16"/>
  <c r="AU1088" i="16"/>
  <c r="AV1006" i="16"/>
  <c r="AW1006" i="16"/>
  <c r="AU1006" i="16"/>
  <c r="AV920" i="16"/>
  <c r="AU920" i="16"/>
  <c r="AW920" i="16"/>
  <c r="AW791" i="16"/>
  <c r="AV791" i="16"/>
  <c r="AU791" i="16"/>
  <c r="AU834" i="16"/>
  <c r="AW834" i="16"/>
  <c r="AV834" i="16"/>
  <c r="AW1074" i="16"/>
  <c r="AV1074" i="16"/>
  <c r="AU1074" i="16"/>
  <c r="AU798" i="16"/>
  <c r="AW798" i="16"/>
  <c r="AV798" i="16"/>
  <c r="AV1182" i="16"/>
  <c r="AW1182" i="16"/>
  <c r="AU1182" i="16"/>
  <c r="AW1097" i="16"/>
  <c r="AV1097" i="16"/>
  <c r="AU1097" i="16"/>
  <c r="AW1080" i="16"/>
  <c r="AV1080" i="16"/>
  <c r="AU1080" i="16"/>
  <c r="AV1004" i="16"/>
  <c r="AW1004" i="16"/>
  <c r="AU1004" i="16"/>
  <c r="AW910" i="16"/>
  <c r="AV910" i="16"/>
  <c r="AU910" i="16"/>
  <c r="AW913" i="16"/>
  <c r="AV913" i="16"/>
  <c r="AU913" i="16"/>
  <c r="AU826" i="16"/>
  <c r="AW826" i="16"/>
  <c r="AV826" i="16"/>
  <c r="G318" i="16"/>
  <c r="L318" i="16" s="1"/>
  <c r="F319" i="16"/>
  <c r="AV998" i="16"/>
  <c r="AU998" i="16"/>
  <c r="AW998" i="16"/>
  <c r="AV1222" i="16"/>
  <c r="AW1222" i="16"/>
  <c r="AU1222" i="16"/>
  <c r="AU1096" i="16"/>
  <c r="AW1096" i="16"/>
  <c r="AV1096" i="16"/>
  <c r="AV1024" i="16"/>
  <c r="AU1024" i="16"/>
  <c r="AW1024" i="16"/>
  <c r="AV873" i="16"/>
  <c r="AU873" i="16"/>
  <c r="AW873" i="16"/>
  <c r="AV859" i="16"/>
  <c r="AU859" i="16"/>
  <c r="AW859" i="16"/>
  <c r="AV886" i="16"/>
  <c r="AU886" i="16"/>
  <c r="AW886" i="16"/>
  <c r="AV1212" i="16"/>
  <c r="AW1212" i="16"/>
  <c r="AU1212" i="16"/>
  <c r="AV1172" i="16"/>
  <c r="AW1172" i="16"/>
  <c r="AU1172" i="16"/>
  <c r="AW1095" i="16"/>
  <c r="AU1095" i="16"/>
  <c r="AV1095" i="16"/>
  <c r="AW1047" i="16"/>
  <c r="AV1047" i="16"/>
  <c r="AU1047" i="16"/>
  <c r="AV1014" i="16"/>
  <c r="AU1014" i="16"/>
  <c r="AW1014" i="16"/>
  <c r="AW938" i="16"/>
  <c r="AV938" i="16"/>
  <c r="AU938" i="16"/>
  <c r="AW868" i="16"/>
  <c r="AU868" i="16"/>
  <c r="AV868" i="16"/>
  <c r="AV841" i="16"/>
  <c r="AU841" i="16"/>
  <c r="AW841" i="16"/>
  <c r="AU1120" i="16"/>
  <c r="AV1120" i="16"/>
  <c r="AW1120" i="16"/>
  <c r="AW863" i="16"/>
  <c r="AU863" i="16"/>
  <c r="AV863" i="16"/>
  <c r="AW773" i="16"/>
  <c r="AV773" i="16"/>
  <c r="AU773" i="16"/>
  <c r="AV1118" i="16"/>
  <c r="AW1118" i="16"/>
  <c r="AU1118" i="16"/>
  <c r="AH149" i="16"/>
  <c r="AD149" i="16"/>
  <c r="AJ149" i="16" s="1"/>
  <c r="AW1224" i="16"/>
  <c r="AV1224" i="16"/>
  <c r="AU1224" i="16"/>
  <c r="AV1142" i="16"/>
  <c r="AU1142" i="16"/>
  <c r="AW1142" i="16"/>
  <c r="AW1123" i="16"/>
  <c r="AU1123" i="16"/>
  <c r="AV1123" i="16"/>
  <c r="AW1031" i="16"/>
  <c r="AV1031" i="16"/>
  <c r="AU1031" i="16"/>
  <c r="AV944" i="16"/>
  <c r="AU944" i="16"/>
  <c r="AW944" i="16"/>
  <c r="AW815" i="16"/>
  <c r="AV815" i="16"/>
  <c r="AU815" i="16"/>
  <c r="AU888" i="16"/>
  <c r="AW888" i="16"/>
  <c r="AV888" i="16"/>
  <c r="X1069" i="16"/>
  <c r="F646" i="16"/>
  <c r="G645" i="16"/>
  <c r="L645" i="16" s="1"/>
  <c r="AW1215" i="16"/>
  <c r="AV1215" i="16"/>
  <c r="AU1215" i="16"/>
  <c r="AU1133" i="16"/>
  <c r="AW1133" i="16"/>
  <c r="AV1133" i="16"/>
  <c r="AW1075" i="16"/>
  <c r="AV1075" i="16"/>
  <c r="AU1075" i="16"/>
  <c r="AW955" i="16"/>
  <c r="AU955" i="16"/>
  <c r="AV955" i="16"/>
  <c r="AV945" i="16"/>
  <c r="AW945" i="16"/>
  <c r="AU945" i="16"/>
  <c r="AU872" i="16"/>
  <c r="AW872" i="16"/>
  <c r="AV872" i="16"/>
  <c r="AW784" i="16"/>
  <c r="AU784" i="16"/>
  <c r="AV784" i="16"/>
  <c r="AV767" i="16"/>
  <c r="AW767" i="16"/>
  <c r="AU767" i="16"/>
  <c r="F42" i="16" s="1"/>
  <c r="G521" i="16"/>
  <c r="L521" i="16" s="1"/>
  <c r="F522" i="16"/>
  <c r="AW1197" i="16"/>
  <c r="AU1197" i="16"/>
  <c r="AV1197" i="16"/>
  <c r="AV1206" i="16"/>
  <c r="AU1206" i="16"/>
  <c r="AW1206" i="16"/>
  <c r="AU1066" i="16"/>
  <c r="AW1066" i="16"/>
  <c r="AV1066" i="16"/>
  <c r="AU995" i="16"/>
  <c r="AW995" i="16"/>
  <c r="AV995" i="16"/>
  <c r="AW980" i="16"/>
  <c r="AV980" i="16"/>
  <c r="AU980" i="16"/>
  <c r="AW855" i="16"/>
  <c r="AU855" i="16"/>
  <c r="AV855" i="16"/>
  <c r="AW797" i="16"/>
  <c r="AU797" i="16"/>
  <c r="AV797" i="16"/>
  <c r="AU793" i="16"/>
  <c r="AW793" i="16"/>
  <c r="AV793" i="16"/>
  <c r="AW1233" i="16"/>
  <c r="AV1233" i="16"/>
  <c r="AU1233" i="16"/>
  <c r="AU1167" i="16"/>
  <c r="AW1167" i="16"/>
  <c r="AV1167" i="16"/>
  <c r="AU1112" i="16"/>
  <c r="AW1112" i="16"/>
  <c r="AV1112" i="16"/>
  <c r="AW1029" i="16"/>
  <c r="AV1029" i="16"/>
  <c r="AU1029" i="16"/>
  <c r="AW1013" i="16"/>
  <c r="AU1013" i="16"/>
  <c r="AV1013" i="16"/>
  <c r="AW956" i="16"/>
  <c r="AV956" i="16"/>
  <c r="AU956" i="16"/>
  <c r="AV845" i="16"/>
  <c r="AU845" i="16"/>
  <c r="AW845" i="16"/>
  <c r="AU822" i="16"/>
  <c r="AW822" i="16"/>
  <c r="AV822" i="16"/>
  <c r="AV878" i="16"/>
  <c r="AU878" i="16"/>
  <c r="AW878" i="16"/>
  <c r="AH156" i="16"/>
  <c r="AD156" i="16"/>
  <c r="AJ156" i="16" s="1"/>
  <c r="AW1229" i="16"/>
  <c r="AV1229" i="16"/>
  <c r="AU1229" i="16"/>
  <c r="AW1163" i="16"/>
  <c r="AV1163" i="16"/>
  <c r="AU1163" i="16"/>
  <c r="AW1102" i="16"/>
  <c r="AV1102" i="16"/>
  <c r="AU1102" i="16"/>
  <c r="AV1084" i="16"/>
  <c r="AU1084" i="16"/>
  <c r="AW1084" i="16"/>
  <c r="AW1003" i="16"/>
  <c r="AU1003" i="16"/>
  <c r="AV1003" i="16"/>
  <c r="AU935" i="16"/>
  <c r="AW935" i="16"/>
  <c r="AV935" i="16"/>
  <c r="AV837" i="16"/>
  <c r="AW837" i="16"/>
  <c r="AU837" i="16"/>
  <c r="AW787" i="16"/>
  <c r="AU787" i="16"/>
  <c r="AV787" i="16"/>
  <c r="AW960" i="16"/>
  <c r="AV960" i="16"/>
  <c r="AU960" i="16"/>
  <c r="AU1125" i="16"/>
  <c r="AW1125" i="16"/>
  <c r="AV1125" i="16"/>
  <c r="AW983" i="16"/>
  <c r="AV983" i="16"/>
  <c r="AU983" i="16"/>
  <c r="AW943" i="16"/>
  <c r="AV943" i="16"/>
  <c r="AU943" i="16"/>
  <c r="G218" i="16"/>
  <c r="L218" i="16" s="1"/>
  <c r="F219" i="16"/>
  <c r="AU1207" i="16"/>
  <c r="AW1207" i="16"/>
  <c r="AV1207" i="16"/>
  <c r="AW1159" i="16"/>
  <c r="AV1159" i="16"/>
  <c r="AU1159" i="16"/>
  <c r="AW1042" i="16"/>
  <c r="AU1042" i="16"/>
  <c r="AV1042" i="16"/>
  <c r="AW991" i="16"/>
  <c r="AV991" i="16"/>
  <c r="AU991" i="16"/>
  <c r="AW932" i="16"/>
  <c r="AU932" i="16"/>
  <c r="AV932" i="16"/>
  <c r="AW942" i="16"/>
  <c r="AV942" i="16"/>
  <c r="AU942" i="16"/>
  <c r="AW880" i="16"/>
  <c r="AU880" i="16"/>
  <c r="AV880" i="16"/>
  <c r="G469" i="16"/>
  <c r="L469" i="16" s="1"/>
  <c r="F470" i="16"/>
  <c r="AW877" i="16"/>
  <c r="AU877" i="16"/>
  <c r="AV877" i="16"/>
  <c r="AW1239" i="16"/>
  <c r="AV1239" i="16"/>
  <c r="AU1239" i="16"/>
  <c r="AV1149" i="16"/>
  <c r="AU1149" i="16"/>
  <c r="AW1149" i="16"/>
  <c r="AU1106" i="16"/>
  <c r="AW1106" i="16"/>
  <c r="AV1106" i="16"/>
  <c r="AW981" i="16"/>
  <c r="AU981" i="16"/>
  <c r="AV981" i="16"/>
  <c r="AW922" i="16"/>
  <c r="AU922" i="16"/>
  <c r="AV922" i="16"/>
  <c r="AU883" i="16"/>
  <c r="AW883" i="16"/>
  <c r="AV883" i="16"/>
  <c r="AV857" i="16"/>
  <c r="AW857" i="16"/>
  <c r="AU857" i="16"/>
  <c r="X1010" i="16"/>
  <c r="AW1030" i="16"/>
  <c r="AV1030" i="16"/>
  <c r="AU1030" i="16"/>
  <c r="AV807" i="16"/>
  <c r="AU807" i="16"/>
  <c r="AW807" i="16"/>
  <c r="AW1205" i="16"/>
  <c r="AV1205" i="16"/>
  <c r="AU1205" i="16"/>
  <c r="AW1050" i="16"/>
  <c r="AV1050" i="16"/>
  <c r="AU1050" i="16"/>
  <c r="AV783" i="16"/>
  <c r="AU783" i="16"/>
  <c r="AW783" i="16"/>
  <c r="AU1191" i="16"/>
  <c r="AW1191" i="16"/>
  <c r="AV1191" i="16"/>
  <c r="AW1116" i="16"/>
  <c r="AV1116" i="16"/>
  <c r="AU1116" i="16"/>
  <c r="AV1053" i="16"/>
  <c r="AU1053" i="16"/>
  <c r="AW1053" i="16"/>
  <c r="AV1033" i="16"/>
  <c r="AW1033" i="16"/>
  <c r="AU1033" i="16"/>
  <c r="AU884" i="16"/>
  <c r="AV884" i="16"/>
  <c r="AW884" i="16"/>
  <c r="AW866" i="16"/>
  <c r="AU866" i="16"/>
  <c r="AV866" i="16"/>
  <c r="AW811" i="16"/>
  <c r="AU811" i="16"/>
  <c r="AV811" i="16"/>
  <c r="AW1086" i="16"/>
  <c r="AV1086" i="16"/>
  <c r="AU1086" i="16"/>
  <c r="AW1175" i="16"/>
  <c r="AV1175" i="16"/>
  <c r="AU1175" i="16"/>
  <c r="AV1140" i="16"/>
  <c r="AU1140" i="16"/>
  <c r="AW1140" i="16"/>
  <c r="AW1036" i="16"/>
  <c r="AV1036" i="16"/>
  <c r="AU1036" i="16"/>
  <c r="AV966" i="16"/>
  <c r="AU966" i="16"/>
  <c r="AW966" i="16"/>
  <c r="AV881" i="16"/>
  <c r="AW881" i="16"/>
  <c r="AU881" i="16"/>
  <c r="AV832" i="16"/>
  <c r="AW832" i="16"/>
  <c r="AU832" i="16"/>
  <c r="AV771" i="16"/>
  <c r="AW771" i="16"/>
  <c r="AU771" i="16"/>
  <c r="AH158" i="16"/>
  <c r="AD158" i="16"/>
  <c r="AJ158" i="16" s="1"/>
  <c r="AV1194" i="16"/>
  <c r="AW1194" i="16"/>
  <c r="AU1194" i="16"/>
  <c r="AV1111" i="16"/>
  <c r="AU1111" i="16"/>
  <c r="AW1111" i="16"/>
  <c r="AW1092" i="16"/>
  <c r="AV1092" i="16"/>
  <c r="AU1092" i="16"/>
  <c r="AV1016" i="16"/>
  <c r="AW1016" i="16"/>
  <c r="AU1016" i="16"/>
  <c r="AV924" i="16"/>
  <c r="AU924" i="16"/>
  <c r="AW924" i="16"/>
  <c r="AW795" i="16"/>
  <c r="AU795" i="16"/>
  <c r="AV795" i="16"/>
  <c r="AW850" i="16"/>
  <c r="AU850" i="16"/>
  <c r="AV850" i="16"/>
  <c r="AH145" i="16"/>
  <c r="AD145" i="16"/>
  <c r="AJ145" i="16" s="1"/>
  <c r="A365" i="16" s="1"/>
  <c r="G243" i="16"/>
  <c r="L243" i="16" s="1"/>
  <c r="F244" i="16"/>
  <c r="AW1218" i="16"/>
  <c r="AV1218" i="16"/>
  <c r="AU1218" i="16"/>
  <c r="AW1180" i="16"/>
  <c r="AV1180" i="16"/>
  <c r="AU1180" i="16"/>
  <c r="AW1087" i="16"/>
  <c r="AV1087" i="16"/>
  <c r="AU1087" i="16"/>
  <c r="AW1048" i="16"/>
  <c r="AV1048" i="16"/>
  <c r="AU1048" i="16"/>
  <c r="AU953" i="16"/>
  <c r="AW953" i="16"/>
  <c r="AV953" i="16"/>
  <c r="AU874" i="16"/>
  <c r="AW874" i="16"/>
  <c r="AV874" i="16"/>
  <c r="AW889" i="16"/>
  <c r="AV889" i="16"/>
  <c r="AU889" i="16"/>
  <c r="AV800" i="16"/>
  <c r="AU800" i="16"/>
  <c r="AW800" i="16"/>
  <c r="AD147" i="16"/>
  <c r="AJ147" i="16" s="1"/>
  <c r="AH147" i="16"/>
  <c r="AW1214" i="16"/>
  <c r="AV1214" i="16"/>
  <c r="AU1214" i="16"/>
  <c r="AV1162" i="16"/>
  <c r="AU1162" i="16"/>
  <c r="AW1162" i="16"/>
  <c r="AV1130" i="16"/>
  <c r="AW1130" i="16"/>
  <c r="AU1130" i="16"/>
  <c r="AW1038" i="16"/>
  <c r="AU1038" i="16"/>
  <c r="AV1038" i="16"/>
  <c r="AW1008" i="16"/>
  <c r="AV1008" i="16"/>
  <c r="AU1008" i="16"/>
  <c r="AU864" i="16"/>
  <c r="AV864" i="16"/>
  <c r="AW864" i="16"/>
  <c r="AV867" i="16"/>
  <c r="AU867" i="16"/>
  <c r="AW867" i="16"/>
  <c r="AV775" i="16"/>
  <c r="AU775" i="16"/>
  <c r="AW775" i="16"/>
  <c r="AV1230" i="16"/>
  <c r="AU1230" i="16"/>
  <c r="AW1230" i="16"/>
  <c r="AW928" i="16"/>
  <c r="AV928" i="16"/>
  <c r="AU928" i="16"/>
  <c r="G419" i="16"/>
  <c r="L419" i="16" s="1"/>
  <c r="F420" i="16"/>
  <c r="AW1210" i="16"/>
  <c r="AV1210" i="16"/>
  <c r="AU1210" i="16"/>
  <c r="AV1160" i="16"/>
  <c r="AU1160" i="16"/>
  <c r="AW1160" i="16"/>
  <c r="AW1072" i="16"/>
  <c r="AV1072" i="16"/>
  <c r="AU1072" i="16"/>
  <c r="AW1000" i="16"/>
  <c r="AV1000" i="16"/>
  <c r="AU1000" i="16"/>
  <c r="AV917" i="16"/>
  <c r="AW917" i="16"/>
  <c r="AU917" i="16"/>
  <c r="AW887" i="16"/>
  <c r="AU887" i="16"/>
  <c r="AV887" i="16"/>
  <c r="AW840" i="16"/>
  <c r="AU840" i="16"/>
  <c r="AV840" i="16"/>
  <c r="AW961" i="16"/>
  <c r="AV961" i="16"/>
  <c r="AU961" i="16"/>
  <c r="AV1202" i="16"/>
  <c r="AU1202" i="16"/>
  <c r="AW1202" i="16"/>
  <c r="AV1156" i="16"/>
  <c r="AU1156" i="16"/>
  <c r="AW1156" i="16"/>
  <c r="AW1060" i="16"/>
  <c r="AV1060" i="16"/>
  <c r="AU1060" i="16"/>
  <c r="AW990" i="16"/>
  <c r="AV990" i="16"/>
  <c r="AU990" i="16"/>
  <c r="AV907" i="16"/>
  <c r="AU907" i="16"/>
  <c r="AW907" i="16"/>
  <c r="AV869" i="16"/>
  <c r="AW869" i="16"/>
  <c r="AU869" i="16"/>
  <c r="AV804" i="16"/>
  <c r="AU804" i="16"/>
  <c r="AW804" i="16"/>
  <c r="AW1032" i="16"/>
  <c r="AU1032" i="16"/>
  <c r="AV1032" i="16"/>
  <c r="AW1227" i="16"/>
  <c r="AU1227" i="16"/>
  <c r="AV1227" i="16"/>
  <c r="AW977" i="16"/>
  <c r="AU977" i="16"/>
  <c r="AV977" i="16"/>
  <c r="AW1242" i="16"/>
  <c r="AV1242" i="16"/>
  <c r="AU1242" i="16"/>
  <c r="AW1171" i="16"/>
  <c r="AU1171" i="16"/>
  <c r="AV1171" i="16"/>
  <c r="AW1113" i="16"/>
  <c r="AU1113" i="16"/>
  <c r="AV1113" i="16"/>
  <c r="AW1070" i="16"/>
  <c r="AV1070" i="16"/>
  <c r="AU1070" i="16"/>
  <c r="AU969" i="16"/>
  <c r="AV969" i="16"/>
  <c r="AW969" i="16"/>
  <c r="AW915" i="16"/>
  <c r="AU915" i="16"/>
  <c r="AV915" i="16"/>
  <c r="AV809" i="16"/>
  <c r="AW809" i="16"/>
  <c r="AU809" i="16"/>
  <c r="AW766" i="16"/>
  <c r="AV766" i="16"/>
  <c r="AU766" i="16"/>
  <c r="F38" i="16" s="1"/>
  <c r="AV871" i="16"/>
  <c r="AU871" i="16"/>
  <c r="AW871" i="16"/>
  <c r="AV827" i="16"/>
  <c r="AU827" i="16"/>
  <c r="AW827" i="16"/>
  <c r="AW1234" i="16"/>
  <c r="AV1234" i="16"/>
  <c r="AU1234" i="16"/>
  <c r="AV1098" i="16"/>
  <c r="AW1098" i="16"/>
  <c r="AU1098" i="16"/>
  <c r="AU1077" i="16"/>
  <c r="AW1077" i="16"/>
  <c r="AV1077" i="16"/>
  <c r="AU999" i="16"/>
  <c r="AW999" i="16"/>
  <c r="AV999" i="16"/>
  <c r="AV1010" i="16"/>
  <c r="AU1010" i="16"/>
  <c r="AW1010" i="16"/>
  <c r="AW858" i="16"/>
  <c r="AV858" i="16"/>
  <c r="AU858" i="16"/>
  <c r="AW812" i="16"/>
  <c r="AV812" i="16"/>
  <c r="AU812" i="16"/>
  <c r="AW1243" i="16"/>
  <c r="AV1243" i="16"/>
  <c r="AU1243" i="16"/>
  <c r="AU1177" i="16"/>
  <c r="AW1177" i="16"/>
  <c r="AV1177" i="16"/>
  <c r="AW1089" i="16"/>
  <c r="AU1089" i="16"/>
  <c r="AV1089" i="16"/>
  <c r="AV1039" i="16"/>
  <c r="AW1039" i="16"/>
  <c r="AU1039" i="16"/>
  <c r="AW1017" i="16"/>
  <c r="AU1017" i="16"/>
  <c r="AV1017" i="16"/>
  <c r="AV964" i="16"/>
  <c r="AU964" i="16"/>
  <c r="AW964" i="16"/>
  <c r="AV849" i="16"/>
  <c r="AU849" i="16"/>
  <c r="AW849" i="16"/>
  <c r="AU836" i="16"/>
  <c r="AW836" i="16"/>
  <c r="AV836" i="16"/>
  <c r="AV1236" i="16"/>
  <c r="AW1236" i="16"/>
  <c r="AU1236" i="16"/>
  <c r="AW1147" i="16"/>
  <c r="AU1147" i="16"/>
  <c r="AV1147" i="16"/>
  <c r="AV1134" i="16"/>
  <c r="AW1134" i="16"/>
  <c r="AU1134" i="16"/>
  <c r="AW997" i="16"/>
  <c r="AV997" i="16"/>
  <c r="AU997" i="16"/>
  <c r="AW927" i="16"/>
  <c r="AV927" i="16"/>
  <c r="AU927" i="16"/>
  <c r="AV1002" i="16"/>
  <c r="AU1002" i="16"/>
  <c r="AW1002" i="16"/>
  <c r="AV890" i="16"/>
  <c r="AU890" i="16"/>
  <c r="AW890" i="16"/>
  <c r="AW770" i="16"/>
  <c r="AV770" i="16"/>
  <c r="AU770" i="16"/>
  <c r="AV1232" i="16"/>
  <c r="AW1232" i="16"/>
  <c r="AU1232" i="16"/>
  <c r="AW1135" i="16"/>
  <c r="AU1135" i="16"/>
  <c r="AV1135" i="16"/>
  <c r="AW1100" i="16"/>
  <c r="AV1100" i="16"/>
  <c r="AU1100" i="16"/>
  <c r="AW987" i="16"/>
  <c r="AV987" i="16"/>
  <c r="AU987" i="16"/>
  <c r="AW923" i="16"/>
  <c r="AV923" i="16"/>
  <c r="AU923" i="16"/>
  <c r="AW946" i="16"/>
  <c r="AV946" i="16"/>
  <c r="AU946" i="16"/>
  <c r="AV879" i="16"/>
  <c r="AU879" i="16"/>
  <c r="AW879" i="16"/>
  <c r="AW774" i="16"/>
  <c r="AV774" i="16"/>
  <c r="AU774" i="16"/>
  <c r="AV1145" i="16"/>
  <c r="AU1145" i="16"/>
  <c r="AW1145" i="16"/>
  <c r="AW870" i="16"/>
  <c r="AU870" i="16"/>
  <c r="AV870" i="16"/>
  <c r="X773" i="16" l="1"/>
  <c r="G269" i="16"/>
  <c r="L269" i="16" s="1"/>
  <c r="F270" i="16"/>
  <c r="W128" i="16"/>
  <c r="X128" i="16" s="1"/>
  <c r="W120" i="16"/>
  <c r="X120" i="16" s="1"/>
  <c r="W112" i="16"/>
  <c r="X112" i="16" s="1"/>
  <c r="W104" i="16"/>
  <c r="X104" i="16" s="1"/>
  <c r="W129" i="16"/>
  <c r="X129" i="16" s="1"/>
  <c r="W121" i="16"/>
  <c r="X121" i="16" s="1"/>
  <c r="W113" i="16"/>
  <c r="X113" i="16" s="1"/>
  <c r="W105" i="16"/>
  <c r="X105" i="16" s="1"/>
  <c r="W126" i="16"/>
  <c r="X126" i="16" s="1"/>
  <c r="W106" i="16"/>
  <c r="X106" i="16" s="1"/>
  <c r="W94" i="16"/>
  <c r="X94" i="16" s="1"/>
  <c r="W86" i="16"/>
  <c r="X86" i="16" s="1"/>
  <c r="W78" i="16"/>
  <c r="X78" i="16" s="1"/>
  <c r="W70" i="16"/>
  <c r="X70" i="16" s="1"/>
  <c r="W54" i="16"/>
  <c r="X54" i="16" s="1"/>
  <c r="W123" i="16"/>
  <c r="X123" i="16" s="1"/>
  <c r="W89" i="16"/>
  <c r="X89" i="16" s="1"/>
  <c r="W114" i="16"/>
  <c r="X114" i="16" s="1"/>
  <c r="W102" i="16"/>
  <c r="X102" i="16" s="1"/>
  <c r="W100" i="16"/>
  <c r="X100" i="16" s="1"/>
  <c r="W92" i="16"/>
  <c r="X92" i="16" s="1"/>
  <c r="W84" i="16"/>
  <c r="X84" i="16" s="1"/>
  <c r="W76" i="16"/>
  <c r="X76" i="16" s="1"/>
  <c r="W68" i="16"/>
  <c r="X68" i="16" s="1"/>
  <c r="W60" i="16"/>
  <c r="X60" i="16" s="1"/>
  <c r="W52" i="16"/>
  <c r="X52" i="16" s="1"/>
  <c r="W69" i="16"/>
  <c r="X69" i="16" s="1"/>
  <c r="W61" i="16"/>
  <c r="X61" i="16" s="1"/>
  <c r="W97" i="16"/>
  <c r="X97" i="16" s="1"/>
  <c r="W73" i="16"/>
  <c r="X73" i="16" s="1"/>
  <c r="W65" i="16"/>
  <c r="X65" i="16" s="1"/>
  <c r="W131" i="16"/>
  <c r="X131" i="16" s="1"/>
  <c r="W125" i="16"/>
  <c r="X125" i="16" s="1"/>
  <c r="W119" i="16"/>
  <c r="X119" i="16" s="1"/>
  <c r="W116" i="16"/>
  <c r="X116" i="16" s="1"/>
  <c r="W95" i="16"/>
  <c r="X95" i="16" s="1"/>
  <c r="W87" i="16"/>
  <c r="X87" i="16" s="1"/>
  <c r="W79" i="16"/>
  <c r="X79" i="16" s="1"/>
  <c r="W71" i="16"/>
  <c r="X71" i="16" s="1"/>
  <c r="W63" i="16"/>
  <c r="X63" i="16" s="1"/>
  <c r="W55" i="16"/>
  <c r="X55" i="16" s="1"/>
  <c r="W77" i="16"/>
  <c r="X77" i="16" s="1"/>
  <c r="W64" i="16"/>
  <c r="X64" i="16" s="1"/>
  <c r="W122" i="16"/>
  <c r="X122" i="16" s="1"/>
  <c r="W110" i="16"/>
  <c r="X110" i="16" s="1"/>
  <c r="W98" i="16"/>
  <c r="X98" i="16" s="1"/>
  <c r="W90" i="16"/>
  <c r="X90" i="16" s="1"/>
  <c r="W82" i="16"/>
  <c r="X82" i="16" s="1"/>
  <c r="W74" i="16"/>
  <c r="X74" i="16" s="1"/>
  <c r="W66" i="16"/>
  <c r="X66" i="16" s="1"/>
  <c r="W58" i="16"/>
  <c r="X58" i="16" s="1"/>
  <c r="W53" i="16"/>
  <c r="X53" i="16" s="1"/>
  <c r="W127" i="16"/>
  <c r="X127" i="16" s="1"/>
  <c r="W124" i="16"/>
  <c r="X124" i="16" s="1"/>
  <c r="W107" i="16"/>
  <c r="X107" i="16" s="1"/>
  <c r="W101" i="16"/>
  <c r="X101" i="16" s="1"/>
  <c r="W93" i="16"/>
  <c r="X93" i="16" s="1"/>
  <c r="W85" i="16"/>
  <c r="X85" i="16" s="1"/>
  <c r="W56" i="16"/>
  <c r="X56" i="16" s="1"/>
  <c r="W111" i="16"/>
  <c r="X111" i="16" s="1"/>
  <c r="W108" i="16"/>
  <c r="X108" i="16" s="1"/>
  <c r="W81" i="16"/>
  <c r="X81" i="16" s="1"/>
  <c r="W130" i="16"/>
  <c r="X130" i="16" s="1"/>
  <c r="W118" i="16"/>
  <c r="X118" i="16" s="1"/>
  <c r="W96" i="16"/>
  <c r="X96" i="16" s="1"/>
  <c r="W88" i="16"/>
  <c r="X88" i="16" s="1"/>
  <c r="W80" i="16"/>
  <c r="X80" i="16" s="1"/>
  <c r="W72" i="16"/>
  <c r="X72" i="16" s="1"/>
  <c r="W57" i="16"/>
  <c r="X57" i="16" s="1"/>
  <c r="W115" i="16"/>
  <c r="X115" i="16" s="1"/>
  <c r="W109" i="16"/>
  <c r="X109" i="16" s="1"/>
  <c r="W103" i="16"/>
  <c r="X103" i="16" s="1"/>
  <c r="W99" i="16"/>
  <c r="X99" i="16" s="1"/>
  <c r="W91" i="16"/>
  <c r="X91" i="16" s="1"/>
  <c r="W83" i="16"/>
  <c r="X83" i="16" s="1"/>
  <c r="W75" i="16"/>
  <c r="X75" i="16" s="1"/>
  <c r="W67" i="16"/>
  <c r="X67" i="16" s="1"/>
  <c r="W59" i="16"/>
  <c r="X59" i="16" s="1"/>
  <c r="W62" i="16"/>
  <c r="X62" i="16" s="1"/>
  <c r="W117" i="16"/>
  <c r="X117" i="16" s="1"/>
  <c r="F195" i="16"/>
  <c r="G194" i="16"/>
  <c r="L194" i="16" s="1"/>
  <c r="F546" i="16"/>
  <c r="G545" i="16"/>
  <c r="L545" i="16" s="1"/>
  <c r="F621" i="16"/>
  <c r="G620" i="16"/>
  <c r="L620" i="16" s="1"/>
  <c r="Q366" i="16"/>
  <c r="Q367" i="16" s="1"/>
  <c r="Q368" i="16" s="1"/>
  <c r="Q369" i="16" s="1"/>
  <c r="Q370" i="16" s="1"/>
  <c r="Q371" i="16" s="1"/>
  <c r="Q372" i="16" s="1"/>
  <c r="Q373" i="16" s="1"/>
  <c r="Q374" i="16" s="1"/>
  <c r="Q375" i="16" s="1"/>
  <c r="Q376" i="16" s="1"/>
  <c r="Q377" i="16" s="1"/>
  <c r="Q378" i="16" s="1"/>
  <c r="Q379" i="16" s="1"/>
  <c r="Q380" i="16" s="1"/>
  <c r="Q381" i="16" s="1"/>
  <c r="Q382" i="16" s="1"/>
  <c r="Q383" i="16" s="1"/>
  <c r="Q384" i="16" s="1"/>
  <c r="Q385" i="16" s="1"/>
  <c r="Q386" i="16" s="1"/>
  <c r="G365" i="16"/>
  <c r="L365" i="16" s="1"/>
  <c r="X1011" i="16"/>
  <c r="R127" i="16"/>
  <c r="S127" i="16" s="1"/>
  <c r="R119" i="16"/>
  <c r="S119" i="16" s="1"/>
  <c r="R111" i="16"/>
  <c r="S111" i="16" s="1"/>
  <c r="R103" i="16"/>
  <c r="S103" i="16" s="1"/>
  <c r="R128" i="16"/>
  <c r="S128" i="16" s="1"/>
  <c r="R120" i="16"/>
  <c r="S120" i="16" s="1"/>
  <c r="R112" i="16"/>
  <c r="S112" i="16" s="1"/>
  <c r="R104" i="16"/>
  <c r="S104" i="16" s="1"/>
  <c r="R130" i="16"/>
  <c r="S130" i="16" s="1"/>
  <c r="R124" i="16"/>
  <c r="S124" i="16" s="1"/>
  <c r="R118" i="16"/>
  <c r="S118" i="16" s="1"/>
  <c r="R101" i="16"/>
  <c r="S101" i="16" s="1"/>
  <c r="R93" i="16"/>
  <c r="S93" i="16" s="1"/>
  <c r="R61" i="16"/>
  <c r="S61" i="16" s="1"/>
  <c r="R53" i="16"/>
  <c r="S53" i="16" s="1"/>
  <c r="R121" i="16"/>
  <c r="S121" i="16" s="1"/>
  <c r="R109" i="16"/>
  <c r="S109" i="16" s="1"/>
  <c r="R88" i="16"/>
  <c r="S88" i="16" s="1"/>
  <c r="R126" i="16"/>
  <c r="S126" i="16" s="1"/>
  <c r="R106" i="16"/>
  <c r="S106" i="16" s="1"/>
  <c r="R99" i="16"/>
  <c r="S99" i="16" s="1"/>
  <c r="R91" i="16"/>
  <c r="S91" i="16" s="1"/>
  <c r="R83" i="16"/>
  <c r="S83" i="16" s="1"/>
  <c r="R75" i="16"/>
  <c r="S75" i="16" s="1"/>
  <c r="R67" i="16"/>
  <c r="S67" i="16" s="1"/>
  <c r="R59" i="16"/>
  <c r="S59" i="16" s="1"/>
  <c r="R68" i="16"/>
  <c r="S68" i="16" s="1"/>
  <c r="R60" i="16"/>
  <c r="S60" i="16" s="1"/>
  <c r="R80" i="16"/>
  <c r="S80" i="16" s="1"/>
  <c r="R72" i="16"/>
  <c r="S72" i="16" s="1"/>
  <c r="R64" i="16"/>
  <c r="S64" i="16" s="1"/>
  <c r="R129" i="16"/>
  <c r="S129" i="16" s="1"/>
  <c r="R123" i="16"/>
  <c r="S123" i="16" s="1"/>
  <c r="R117" i="16"/>
  <c r="S117" i="16" s="1"/>
  <c r="R94" i="16"/>
  <c r="S94" i="16" s="1"/>
  <c r="R86" i="16"/>
  <c r="S86" i="16" s="1"/>
  <c r="R78" i="16"/>
  <c r="S78" i="16" s="1"/>
  <c r="R70" i="16"/>
  <c r="S70" i="16" s="1"/>
  <c r="R62" i="16"/>
  <c r="S62" i="16" s="1"/>
  <c r="R54" i="16"/>
  <c r="S54" i="16" s="1"/>
  <c r="R96" i="16"/>
  <c r="S96" i="16" s="1"/>
  <c r="R114" i="16"/>
  <c r="S114" i="16" s="1"/>
  <c r="R108" i="16"/>
  <c r="S108" i="16" s="1"/>
  <c r="R102" i="16"/>
  <c r="S102" i="16" s="1"/>
  <c r="R97" i="16"/>
  <c r="S97" i="16" s="1"/>
  <c r="R89" i="16"/>
  <c r="S89" i="16" s="1"/>
  <c r="R81" i="16"/>
  <c r="S81" i="16" s="1"/>
  <c r="R73" i="16"/>
  <c r="S73" i="16" s="1"/>
  <c r="R65" i="16"/>
  <c r="S65" i="16" s="1"/>
  <c r="R57" i="16"/>
  <c r="S57" i="16" s="1"/>
  <c r="R76" i="16"/>
  <c r="S76" i="16" s="1"/>
  <c r="R71" i="16"/>
  <c r="S71" i="16" s="1"/>
  <c r="R63" i="16"/>
  <c r="S63" i="16" s="1"/>
  <c r="R131" i="16"/>
  <c r="S131" i="16" s="1"/>
  <c r="R125" i="16"/>
  <c r="S125" i="16" s="1"/>
  <c r="R105" i="16"/>
  <c r="S105" i="16" s="1"/>
  <c r="R100" i="16"/>
  <c r="S100" i="16" s="1"/>
  <c r="R92" i="16"/>
  <c r="S92" i="16" s="1"/>
  <c r="R84" i="16"/>
  <c r="S84" i="16" s="1"/>
  <c r="R52" i="16"/>
  <c r="S52" i="16" s="1"/>
  <c r="R55" i="16"/>
  <c r="S55" i="16" s="1"/>
  <c r="R115" i="16"/>
  <c r="S115" i="16" s="1"/>
  <c r="R56" i="16"/>
  <c r="S56" i="16" s="1"/>
  <c r="R122" i="16"/>
  <c r="S122" i="16" s="1"/>
  <c r="R116" i="16"/>
  <c r="S116" i="16" s="1"/>
  <c r="R110" i="16"/>
  <c r="S110" i="16" s="1"/>
  <c r="R95" i="16"/>
  <c r="S95" i="16" s="1"/>
  <c r="R87" i="16"/>
  <c r="S87" i="16" s="1"/>
  <c r="R79" i="16"/>
  <c r="S79" i="16" s="1"/>
  <c r="R113" i="16"/>
  <c r="S113" i="16" s="1"/>
  <c r="R107" i="16"/>
  <c r="S107" i="16" s="1"/>
  <c r="R98" i="16"/>
  <c r="S98" i="16" s="1"/>
  <c r="R90" i="16"/>
  <c r="S90" i="16" s="1"/>
  <c r="R82" i="16"/>
  <c r="S82" i="16" s="1"/>
  <c r="R74" i="16"/>
  <c r="S74" i="16" s="1"/>
  <c r="R66" i="16"/>
  <c r="S66" i="16" s="1"/>
  <c r="R58" i="16"/>
  <c r="S58" i="16" s="1"/>
  <c r="R85" i="16"/>
  <c r="S85" i="16" s="1"/>
  <c r="R77" i="16"/>
  <c r="S77" i="16" s="1"/>
  <c r="R69" i="16"/>
  <c r="S69" i="16" s="1"/>
  <c r="X1193" i="16"/>
  <c r="G670" i="16"/>
  <c r="L670" i="16" s="1"/>
  <c r="F671" i="16"/>
  <c r="G420" i="16"/>
  <c r="L420" i="16" s="1"/>
  <c r="F421" i="16"/>
  <c r="F647" i="16"/>
  <c r="G646" i="16"/>
  <c r="L646" i="16" s="1"/>
  <c r="F396" i="16"/>
  <c r="G395" i="16"/>
  <c r="L395" i="16" s="1"/>
  <c r="F447" i="16"/>
  <c r="G446" i="16"/>
  <c r="L446" i="16" s="1"/>
  <c r="X950" i="16"/>
  <c r="G595" i="16"/>
  <c r="L595" i="16" s="1"/>
  <c r="F596" i="16"/>
  <c r="G696" i="16"/>
  <c r="L696" i="16" s="1"/>
  <c r="F697" i="16"/>
  <c r="F220" i="16"/>
  <c r="G219" i="16"/>
  <c r="L219" i="16" s="1"/>
  <c r="AB129" i="16"/>
  <c r="AC129" i="16" s="1"/>
  <c r="AB121" i="16"/>
  <c r="AC121" i="16" s="1"/>
  <c r="AB113" i="16"/>
  <c r="AC113" i="16" s="1"/>
  <c r="AB105" i="16"/>
  <c r="AC105" i="16" s="1"/>
  <c r="AB130" i="16"/>
  <c r="AC130" i="16" s="1"/>
  <c r="AB122" i="16"/>
  <c r="AC122" i="16" s="1"/>
  <c r="AB114" i="16"/>
  <c r="AC114" i="16" s="1"/>
  <c r="AB106" i="16"/>
  <c r="AC106" i="16" s="1"/>
  <c r="AB125" i="16"/>
  <c r="AC125" i="16" s="1"/>
  <c r="AB102" i="16"/>
  <c r="AC102" i="16" s="1"/>
  <c r="AB95" i="16"/>
  <c r="AC95" i="16" s="1"/>
  <c r="AB87" i="16"/>
  <c r="AC87" i="16" s="1"/>
  <c r="AB79" i="16"/>
  <c r="AC79" i="16" s="1"/>
  <c r="AB71" i="16"/>
  <c r="AC71" i="16" s="1"/>
  <c r="AB63" i="16"/>
  <c r="AC63" i="16" s="1"/>
  <c r="AB55" i="16"/>
  <c r="AC55" i="16" s="1"/>
  <c r="AB119" i="16"/>
  <c r="AC119" i="16" s="1"/>
  <c r="AB98" i="16"/>
  <c r="AC98" i="16" s="1"/>
  <c r="AB82" i="16"/>
  <c r="AC82" i="16" s="1"/>
  <c r="AB74" i="16"/>
  <c r="AC74" i="16" s="1"/>
  <c r="AB110" i="16"/>
  <c r="AC110" i="16" s="1"/>
  <c r="AB101" i="16"/>
  <c r="AC101" i="16" s="1"/>
  <c r="AB93" i="16"/>
  <c r="AC93" i="16" s="1"/>
  <c r="AB85" i="16"/>
  <c r="AC85" i="16" s="1"/>
  <c r="AB77" i="16"/>
  <c r="AC77" i="16" s="1"/>
  <c r="AB69" i="16"/>
  <c r="AC69" i="16" s="1"/>
  <c r="AB61" i="16"/>
  <c r="AC61" i="16" s="1"/>
  <c r="AB53" i="16"/>
  <c r="AC53" i="16" s="1"/>
  <c r="AB70" i="16"/>
  <c r="AC70" i="16" s="1"/>
  <c r="AB131" i="16"/>
  <c r="AC131" i="16" s="1"/>
  <c r="AB66" i="16"/>
  <c r="AC66" i="16" s="1"/>
  <c r="AB127" i="16"/>
  <c r="AC127" i="16" s="1"/>
  <c r="AB124" i="16"/>
  <c r="AC124" i="16" s="1"/>
  <c r="AB107" i="16"/>
  <c r="AC107" i="16" s="1"/>
  <c r="AB104" i="16"/>
  <c r="AC104" i="16" s="1"/>
  <c r="AB96" i="16"/>
  <c r="AC96" i="16" s="1"/>
  <c r="AB88" i="16"/>
  <c r="AC88" i="16" s="1"/>
  <c r="AB80" i="16"/>
  <c r="AC80" i="16" s="1"/>
  <c r="AB72" i="16"/>
  <c r="AC72" i="16" s="1"/>
  <c r="AB64" i="16"/>
  <c r="AC64" i="16" s="1"/>
  <c r="AB56" i="16"/>
  <c r="AC56" i="16" s="1"/>
  <c r="AB62" i="16"/>
  <c r="AC62" i="16" s="1"/>
  <c r="AB128" i="16"/>
  <c r="AC128" i="16" s="1"/>
  <c r="AB116" i="16"/>
  <c r="AC116" i="16" s="1"/>
  <c r="AB118" i="16"/>
  <c r="AC118" i="16" s="1"/>
  <c r="AB109" i="16"/>
  <c r="AC109" i="16" s="1"/>
  <c r="AB99" i="16"/>
  <c r="AC99" i="16" s="1"/>
  <c r="AB91" i="16"/>
  <c r="AC91" i="16" s="1"/>
  <c r="AB83" i="16"/>
  <c r="AC83" i="16" s="1"/>
  <c r="AB75" i="16"/>
  <c r="AC75" i="16" s="1"/>
  <c r="AB67" i="16"/>
  <c r="AC67" i="16" s="1"/>
  <c r="AB59" i="16"/>
  <c r="AC59" i="16" s="1"/>
  <c r="AB78" i="16"/>
  <c r="AC78" i="16" s="1"/>
  <c r="AB54" i="16"/>
  <c r="AC54" i="16" s="1"/>
  <c r="AB90" i="16"/>
  <c r="AC90" i="16" s="1"/>
  <c r="AB115" i="16"/>
  <c r="AC115" i="16" s="1"/>
  <c r="AB112" i="16"/>
  <c r="AC112" i="16" s="1"/>
  <c r="AB103" i="16"/>
  <c r="AC103" i="16" s="1"/>
  <c r="AB94" i="16"/>
  <c r="AC94" i="16" s="1"/>
  <c r="AB86" i="16"/>
  <c r="AC86" i="16" s="1"/>
  <c r="AB65" i="16"/>
  <c r="AC65" i="16" s="1"/>
  <c r="AB58" i="16"/>
  <c r="AC58" i="16" s="1"/>
  <c r="AB126" i="16"/>
  <c r="AC126" i="16" s="1"/>
  <c r="AB117" i="16"/>
  <c r="AC117" i="16" s="1"/>
  <c r="AB97" i="16"/>
  <c r="AC97" i="16" s="1"/>
  <c r="AB89" i="16"/>
  <c r="AC89" i="16" s="1"/>
  <c r="AB81" i="16"/>
  <c r="AC81" i="16" s="1"/>
  <c r="AB73" i="16"/>
  <c r="AC73" i="16" s="1"/>
  <c r="AB57" i="16"/>
  <c r="AC57" i="16" s="1"/>
  <c r="AB123" i="16"/>
  <c r="AC123" i="16" s="1"/>
  <c r="AB120" i="16"/>
  <c r="AC120" i="16" s="1"/>
  <c r="AB111" i="16"/>
  <c r="AC111" i="16" s="1"/>
  <c r="AB108" i="16"/>
  <c r="AC108" i="16" s="1"/>
  <c r="AB100" i="16"/>
  <c r="AC100" i="16" s="1"/>
  <c r="AB92" i="16"/>
  <c r="AC92" i="16" s="1"/>
  <c r="AB84" i="16"/>
  <c r="AC84" i="16" s="1"/>
  <c r="AB76" i="16"/>
  <c r="AC76" i="16" s="1"/>
  <c r="AB68" i="16"/>
  <c r="AC68" i="16" s="1"/>
  <c r="AB60" i="16"/>
  <c r="AC60" i="16" s="1"/>
  <c r="AB52" i="16"/>
  <c r="AC52" i="16" s="1"/>
  <c r="X1131" i="16"/>
  <c r="F746" i="16"/>
  <c r="G745" i="16"/>
  <c r="L745" i="16" s="1"/>
  <c r="F345" i="16"/>
  <c r="G344" i="16"/>
  <c r="L344" i="16" s="1"/>
  <c r="F574" i="16"/>
  <c r="G573" i="16"/>
  <c r="L573" i="16" s="1"/>
  <c r="F295" i="16"/>
  <c r="G294" i="16"/>
  <c r="L294" i="16" s="1"/>
  <c r="F471" i="16"/>
  <c r="G470" i="16"/>
  <c r="L470" i="16" s="1"/>
  <c r="F320" i="16"/>
  <c r="G319" i="16"/>
  <c r="L319" i="16" s="1"/>
  <c r="F496" i="16"/>
  <c r="G495" i="16"/>
  <c r="L495" i="16" s="1"/>
  <c r="X892" i="16"/>
  <c r="G371" i="16"/>
  <c r="L371" i="16" s="1"/>
  <c r="F372" i="16"/>
  <c r="X1070" i="16"/>
  <c r="G721" i="16"/>
  <c r="L721" i="16" s="1"/>
  <c r="F722" i="16"/>
  <c r="X831" i="16"/>
  <c r="G244" i="16"/>
  <c r="L244" i="16" s="1"/>
  <c r="F245" i="16"/>
  <c r="F523" i="16"/>
  <c r="G522" i="16"/>
  <c r="L522" i="16" s="1"/>
  <c r="G171" i="16"/>
  <c r="L171" i="16" s="1"/>
  <c r="F172" i="16"/>
  <c r="X832" i="16" l="1"/>
  <c r="F723" i="16"/>
  <c r="G722" i="16"/>
  <c r="L722" i="16" s="1"/>
  <c r="G471" i="16"/>
  <c r="L471" i="16" s="1"/>
  <c r="F472" i="16"/>
  <c r="F397" i="16"/>
  <c r="G396" i="16"/>
  <c r="L396" i="16" s="1"/>
  <c r="G647" i="16"/>
  <c r="L647" i="16" s="1"/>
  <c r="F648" i="16"/>
  <c r="X951" i="16"/>
  <c r="F575" i="16"/>
  <c r="G574" i="16"/>
  <c r="L574" i="16" s="1"/>
  <c r="X1194" i="16"/>
  <c r="T115" i="16"/>
  <c r="T103" i="16"/>
  <c r="T99" i="16"/>
  <c r="T91" i="16"/>
  <c r="T54" i="16"/>
  <c r="T123" i="16"/>
  <c r="T108" i="16"/>
  <c r="T74" i="16"/>
  <c r="T58" i="16"/>
  <c r="T53" i="16"/>
  <c r="T129" i="16"/>
  <c r="T106" i="16"/>
  <c r="T78" i="16"/>
  <c r="T70" i="16"/>
  <c r="T131" i="16"/>
  <c r="T116" i="16"/>
  <c r="T82" i="16"/>
  <c r="T66" i="16"/>
  <c r="T61" i="16"/>
  <c r="T122" i="16"/>
  <c r="T113" i="16"/>
  <c r="T98" i="16"/>
  <c r="T90" i="16"/>
  <c r="T94" i="16"/>
  <c r="T86" i="16"/>
  <c r="T62" i="16"/>
  <c r="T127" i="16"/>
  <c r="T124" i="16"/>
  <c r="T107" i="16"/>
  <c r="T104" i="16"/>
  <c r="T101" i="16"/>
  <c r="T93" i="16"/>
  <c r="T85" i="16"/>
  <c r="T77" i="16"/>
  <c r="T69" i="16"/>
  <c r="T130" i="16"/>
  <c r="T65" i="16"/>
  <c r="T67" i="16"/>
  <c r="T100" i="16"/>
  <c r="T73" i="16"/>
  <c r="T55" i="16"/>
  <c r="T75" i="16"/>
  <c r="T71" i="16"/>
  <c r="T72" i="16"/>
  <c r="T126" i="16"/>
  <c r="T79" i="16"/>
  <c r="T81" i="16"/>
  <c r="T87" i="16"/>
  <c r="T83" i="16"/>
  <c r="T63" i="16"/>
  <c r="T80" i="16"/>
  <c r="T60" i="16"/>
  <c r="T114" i="16"/>
  <c r="T89" i="16"/>
  <c r="T52" i="16"/>
  <c r="AZ765" i="16" s="1"/>
  <c r="L34" i="16" s="1"/>
  <c r="R34" i="16" s="1"/>
  <c r="T57" i="16"/>
  <c r="T97" i="16"/>
  <c r="T117" i="16"/>
  <c r="T125" i="16"/>
  <c r="T118" i="16"/>
  <c r="T68" i="16"/>
  <c r="T110" i="16"/>
  <c r="T95" i="16"/>
  <c r="T105" i="16"/>
  <c r="T56" i="16"/>
  <c r="T88" i="16"/>
  <c r="T76" i="16"/>
  <c r="T111" i="16"/>
  <c r="T102" i="16"/>
  <c r="T128" i="16"/>
  <c r="T84" i="16"/>
  <c r="T112" i="16"/>
  <c r="T119" i="16"/>
  <c r="T59" i="16"/>
  <c r="T64" i="16"/>
  <c r="T96" i="16"/>
  <c r="T121" i="16"/>
  <c r="T109" i="16"/>
  <c r="T92" i="16"/>
  <c r="T120" i="16"/>
  <c r="G621" i="16"/>
  <c r="L621" i="16" s="1"/>
  <c r="F622" i="16"/>
  <c r="F747" i="16"/>
  <c r="G746" i="16"/>
  <c r="L746" i="16" s="1"/>
  <c r="F448" i="16"/>
  <c r="G447" i="16"/>
  <c r="L447" i="16" s="1"/>
  <c r="X1012" i="16"/>
  <c r="F547" i="16"/>
  <c r="G546" i="16"/>
  <c r="L546" i="16" s="1"/>
  <c r="G496" i="16"/>
  <c r="L496" i="16" s="1"/>
  <c r="F497" i="16"/>
  <c r="X1071" i="16"/>
  <c r="X1132" i="16"/>
  <c r="G596" i="16"/>
  <c r="L596" i="16" s="1"/>
  <c r="F597" i="16"/>
  <c r="F196" i="16"/>
  <c r="G195" i="16"/>
  <c r="L195" i="16" s="1"/>
  <c r="Y123" i="16"/>
  <c r="Y120" i="16"/>
  <c r="Y108" i="16"/>
  <c r="Y131" i="16"/>
  <c r="Y116" i="16"/>
  <c r="Y70" i="16"/>
  <c r="Y95" i="16"/>
  <c r="Y87" i="16"/>
  <c r="Y101" i="16"/>
  <c r="Y93" i="16"/>
  <c r="Y85" i="16"/>
  <c r="Y77" i="16"/>
  <c r="Y69" i="16"/>
  <c r="Y61" i="16"/>
  <c r="Y53" i="16"/>
  <c r="Y79" i="16"/>
  <c r="Y124" i="16"/>
  <c r="Y107" i="16"/>
  <c r="Y54" i="16"/>
  <c r="Y63" i="16"/>
  <c r="Y99" i="16"/>
  <c r="Y91" i="16"/>
  <c r="Y62" i="16"/>
  <c r="Y71" i="16"/>
  <c r="Y55" i="16"/>
  <c r="Y115" i="16"/>
  <c r="Y94" i="16"/>
  <c r="Y86" i="16"/>
  <c r="Y78" i="16"/>
  <c r="Y80" i="16"/>
  <c r="Y122" i="16"/>
  <c r="Y68" i="16"/>
  <c r="Y129" i="16"/>
  <c r="Y65" i="16"/>
  <c r="Y97" i="16"/>
  <c r="Y126" i="16"/>
  <c r="Y67" i="16"/>
  <c r="Y109" i="16"/>
  <c r="Y128" i="16"/>
  <c r="Y84" i="16"/>
  <c r="Y72" i="16"/>
  <c r="Y83" i="16"/>
  <c r="Y125" i="16"/>
  <c r="Y88" i="16"/>
  <c r="Y76" i="16"/>
  <c r="Y114" i="16"/>
  <c r="Y73" i="16"/>
  <c r="Y121" i="16"/>
  <c r="Y75" i="16"/>
  <c r="Y58" i="16"/>
  <c r="Y92" i="16"/>
  <c r="Y82" i="16"/>
  <c r="Y111" i="16"/>
  <c r="Y105" i="16"/>
  <c r="Y118" i="16"/>
  <c r="Y119" i="16"/>
  <c r="Y110" i="16"/>
  <c r="Y96" i="16"/>
  <c r="Y52" i="16"/>
  <c r="AZ766" i="16" s="1"/>
  <c r="L38" i="16" s="1"/>
  <c r="R38" i="16" s="1"/>
  <c r="Y81" i="16"/>
  <c r="Y59" i="16"/>
  <c r="Y102" i="16"/>
  <c r="Y66" i="16"/>
  <c r="Y100" i="16"/>
  <c r="Y56" i="16"/>
  <c r="Y90" i="16"/>
  <c r="Y117" i="16"/>
  <c r="Y127" i="16"/>
  <c r="Y104" i="16"/>
  <c r="Y60" i="16"/>
  <c r="Y113" i="16"/>
  <c r="Y57" i="16"/>
  <c r="Y89" i="16"/>
  <c r="Y106" i="16"/>
  <c r="Y103" i="16"/>
  <c r="Y74" i="16"/>
  <c r="Y112" i="16"/>
  <c r="Y64" i="16"/>
  <c r="Y98" i="16"/>
  <c r="Y130" i="16"/>
  <c r="F698" i="16"/>
  <c r="G697" i="16"/>
  <c r="L697" i="16" s="1"/>
  <c r="F173" i="16"/>
  <c r="G172" i="16"/>
  <c r="L172" i="16" s="1"/>
  <c r="F246" i="16"/>
  <c r="G245" i="16"/>
  <c r="L245" i="16" s="1"/>
  <c r="X893" i="16"/>
  <c r="F321" i="16"/>
  <c r="G320" i="16"/>
  <c r="L320" i="16" s="1"/>
  <c r="F346" i="16"/>
  <c r="G345" i="16"/>
  <c r="L345" i="16" s="1"/>
  <c r="F221" i="16"/>
  <c r="G220" i="16"/>
  <c r="L220" i="16" s="1"/>
  <c r="F672" i="16"/>
  <c r="G671" i="16"/>
  <c r="L671" i="16" s="1"/>
  <c r="X774" i="16"/>
  <c r="F524" i="16"/>
  <c r="G523" i="16"/>
  <c r="L523" i="16" s="1"/>
  <c r="G270" i="16"/>
  <c r="L270" i="16" s="1"/>
  <c r="F271" i="16"/>
  <c r="G295" i="16"/>
  <c r="L295" i="16" s="1"/>
  <c r="F296" i="16"/>
  <c r="AD122" i="16"/>
  <c r="AD116" i="16"/>
  <c r="AD110" i="16"/>
  <c r="AD93" i="16"/>
  <c r="AD85" i="16"/>
  <c r="AD77" i="16"/>
  <c r="AD69" i="16"/>
  <c r="AD53" i="16"/>
  <c r="AD107" i="16"/>
  <c r="AD96" i="16"/>
  <c r="AD72" i="16"/>
  <c r="AD64" i="16"/>
  <c r="AD124" i="16"/>
  <c r="AD101" i="16"/>
  <c r="AD56" i="16"/>
  <c r="AD115" i="16"/>
  <c r="AD88" i="16"/>
  <c r="AD129" i="16"/>
  <c r="AD123" i="16"/>
  <c r="AD117" i="16"/>
  <c r="AD108" i="16"/>
  <c r="AD95" i="16"/>
  <c r="AD87" i="16"/>
  <c r="AD79" i="16"/>
  <c r="AD71" i="16"/>
  <c r="AD63" i="16"/>
  <c r="AD55" i="16"/>
  <c r="AD80" i="16"/>
  <c r="AD131" i="16"/>
  <c r="AD98" i="16"/>
  <c r="AD90" i="16"/>
  <c r="AD82" i="16"/>
  <c r="AD74" i="16"/>
  <c r="AD66" i="16"/>
  <c r="AD58" i="16"/>
  <c r="AD61" i="16"/>
  <c r="AD113" i="16"/>
  <c r="AD125" i="16"/>
  <c r="AD102" i="16"/>
  <c r="AD81" i="16"/>
  <c r="AD67" i="16"/>
  <c r="AD106" i="16"/>
  <c r="AD105" i="16"/>
  <c r="AD112" i="16"/>
  <c r="AD89" i="16"/>
  <c r="AD104" i="16"/>
  <c r="AD75" i="16"/>
  <c r="AD54" i="16"/>
  <c r="AD111" i="16"/>
  <c r="AD84" i="16"/>
  <c r="AD97" i="16"/>
  <c r="AD109" i="16"/>
  <c r="AD119" i="16"/>
  <c r="AD83" i="16"/>
  <c r="AD130" i="16"/>
  <c r="AD91" i="16"/>
  <c r="AD128" i="16"/>
  <c r="AD92" i="16"/>
  <c r="AD52" i="16"/>
  <c r="AZ767" i="16" s="1"/>
  <c r="L42" i="16" s="1"/>
  <c r="R42" i="16" s="1"/>
  <c r="AD62" i="16"/>
  <c r="AD86" i="16"/>
  <c r="AD100" i="16"/>
  <c r="AD68" i="16"/>
  <c r="AD127" i="16"/>
  <c r="AD103" i="16"/>
  <c r="AD57" i="16"/>
  <c r="AD126" i="16"/>
  <c r="AD76" i="16"/>
  <c r="AD99" i="16"/>
  <c r="AD70" i="16"/>
  <c r="AD94" i="16"/>
  <c r="AD78" i="16"/>
  <c r="AD120" i="16"/>
  <c r="AD65" i="16"/>
  <c r="AD118" i="16"/>
  <c r="AD121" i="16"/>
  <c r="AD114" i="16"/>
  <c r="AD60" i="16"/>
  <c r="AD73" i="16"/>
  <c r="AD59" i="16"/>
  <c r="F373" i="16"/>
  <c r="G372" i="16"/>
  <c r="L372" i="16" s="1"/>
  <c r="F422" i="16"/>
  <c r="G421" i="16"/>
  <c r="L421" i="16" s="1"/>
  <c r="F347" i="16" l="1"/>
  <c r="G346" i="16"/>
  <c r="L346" i="16" s="1"/>
  <c r="G321" i="16"/>
  <c r="L321" i="16" s="1"/>
  <c r="F322" i="16"/>
  <c r="X1195" i="16"/>
  <c r="F398" i="16"/>
  <c r="G397" i="16"/>
  <c r="L397" i="16" s="1"/>
  <c r="F272" i="16"/>
  <c r="G271" i="16"/>
  <c r="L271" i="16" s="1"/>
  <c r="G698" i="16"/>
  <c r="L698" i="16" s="1"/>
  <c r="F699" i="16"/>
  <c r="G196" i="16"/>
  <c r="L196" i="16" s="1"/>
  <c r="F197" i="16"/>
  <c r="G723" i="16"/>
  <c r="L723" i="16" s="1"/>
  <c r="F724" i="16"/>
  <c r="X775" i="16"/>
  <c r="G221" i="16"/>
  <c r="L221" i="16" s="1"/>
  <c r="F222" i="16"/>
  <c r="F473" i="16"/>
  <c r="G472" i="16"/>
  <c r="L472" i="16" s="1"/>
  <c r="X1013" i="16"/>
  <c r="F423" i="16"/>
  <c r="G422" i="16"/>
  <c r="L422" i="16" s="1"/>
  <c r="G672" i="16"/>
  <c r="L672" i="16" s="1"/>
  <c r="F673" i="16"/>
  <c r="F598" i="16"/>
  <c r="G597" i="16"/>
  <c r="L597" i="16" s="1"/>
  <c r="F374" i="16"/>
  <c r="G373" i="16"/>
  <c r="L373" i="16" s="1"/>
  <c r="F525" i="16"/>
  <c r="G524" i="16"/>
  <c r="L524" i="16" s="1"/>
  <c r="F174" i="16"/>
  <c r="G173" i="16"/>
  <c r="L173" i="16" s="1"/>
  <c r="G497" i="16"/>
  <c r="L497" i="16" s="1"/>
  <c r="F498" i="16"/>
  <c r="G448" i="16"/>
  <c r="L448" i="16" s="1"/>
  <c r="F449" i="16"/>
  <c r="F649" i="16"/>
  <c r="G648" i="16"/>
  <c r="L648" i="16" s="1"/>
  <c r="X833" i="16"/>
  <c r="X1133" i="16"/>
  <c r="G296" i="16"/>
  <c r="L296" i="16" s="1"/>
  <c r="F297" i="16"/>
  <c r="X894" i="16"/>
  <c r="F247" i="16"/>
  <c r="G246" i="16"/>
  <c r="L246" i="16" s="1"/>
  <c r="X1072" i="16"/>
  <c r="F548" i="16"/>
  <c r="G547" i="16"/>
  <c r="L547" i="16" s="1"/>
  <c r="G747" i="16"/>
  <c r="L747" i="16" s="1"/>
  <c r="F748" i="16"/>
  <c r="F623" i="16"/>
  <c r="G622" i="16"/>
  <c r="L622" i="16" s="1"/>
  <c r="G575" i="16"/>
  <c r="L575" i="16" s="1"/>
  <c r="F576" i="16"/>
  <c r="X952" i="16"/>
  <c r="F749" i="16" l="1"/>
  <c r="G748" i="16"/>
  <c r="L748" i="16" s="1"/>
  <c r="G247" i="16"/>
  <c r="L247" i="16" s="1"/>
  <c r="F248" i="16"/>
  <c r="X895" i="16"/>
  <c r="G222" i="16"/>
  <c r="L222" i="16" s="1"/>
  <c r="F223" i="16"/>
  <c r="G649" i="16"/>
  <c r="L649" i="16" s="1"/>
  <c r="F650" i="16"/>
  <c r="G174" i="16"/>
  <c r="L174" i="16" s="1"/>
  <c r="F175" i="16"/>
  <c r="F526" i="16"/>
  <c r="G525" i="16"/>
  <c r="L525" i="16" s="1"/>
  <c r="X1014" i="16"/>
  <c r="F273" i="16"/>
  <c r="G272" i="16"/>
  <c r="L272" i="16" s="1"/>
  <c r="X953" i="16"/>
  <c r="F549" i="16"/>
  <c r="G548" i="16"/>
  <c r="L548" i="16" s="1"/>
  <c r="F298" i="16"/>
  <c r="G297" i="16"/>
  <c r="L297" i="16" s="1"/>
  <c r="G673" i="16"/>
  <c r="L673" i="16" s="1"/>
  <c r="F674" i="16"/>
  <c r="G322" i="16"/>
  <c r="L322" i="16" s="1"/>
  <c r="F323" i="16"/>
  <c r="F577" i="16"/>
  <c r="G576" i="16"/>
  <c r="L576" i="16" s="1"/>
  <c r="X776" i="16"/>
  <c r="F198" i="16"/>
  <c r="G197" i="16"/>
  <c r="L197" i="16" s="1"/>
  <c r="G398" i="16"/>
  <c r="L398" i="16" s="1"/>
  <c r="F399" i="16"/>
  <c r="G449" i="16"/>
  <c r="L449" i="16" s="1"/>
  <c r="F450" i="16"/>
  <c r="F375" i="16"/>
  <c r="G374" i="16"/>
  <c r="L374" i="16" s="1"/>
  <c r="G473" i="16"/>
  <c r="L473" i="16" s="1"/>
  <c r="F474" i="16"/>
  <c r="G724" i="16"/>
  <c r="L724" i="16" s="1"/>
  <c r="F725" i="16"/>
  <c r="X1073" i="16"/>
  <c r="X1134" i="16"/>
  <c r="F424" i="16"/>
  <c r="G423" i="16"/>
  <c r="L423" i="16" s="1"/>
  <c r="F700" i="16"/>
  <c r="G699" i="16"/>
  <c r="L699" i="16" s="1"/>
  <c r="F348" i="16"/>
  <c r="G347" i="16"/>
  <c r="L347" i="16" s="1"/>
  <c r="G623" i="16"/>
  <c r="L623" i="16" s="1"/>
  <c r="F624" i="16"/>
  <c r="X834" i="16"/>
  <c r="F499" i="16"/>
  <c r="G498" i="16"/>
  <c r="L498" i="16" s="1"/>
  <c r="G598" i="16"/>
  <c r="L598" i="16" s="1"/>
  <c r="F599" i="16"/>
  <c r="X1196" i="16"/>
  <c r="X835" i="16" l="1"/>
  <c r="F176" i="16"/>
  <c r="G175" i="16"/>
  <c r="L175" i="16" s="1"/>
  <c r="G624" i="16"/>
  <c r="L624" i="16" s="1"/>
  <c r="F625" i="16"/>
  <c r="F726" i="16"/>
  <c r="G725" i="16"/>
  <c r="L725" i="16" s="1"/>
  <c r="F578" i="16"/>
  <c r="G577" i="16"/>
  <c r="L577" i="16" s="1"/>
  <c r="G650" i="16"/>
  <c r="L650" i="16" s="1"/>
  <c r="F651" i="16"/>
  <c r="X896" i="16"/>
  <c r="G399" i="16"/>
  <c r="L399" i="16" s="1"/>
  <c r="F400" i="16"/>
  <c r="F324" i="16"/>
  <c r="G323" i="16"/>
  <c r="L323" i="16" s="1"/>
  <c r="F550" i="16"/>
  <c r="G549" i="16"/>
  <c r="L549" i="16" s="1"/>
  <c r="G474" i="16"/>
  <c r="L474" i="16" s="1"/>
  <c r="F475" i="16"/>
  <c r="X1197" i="16"/>
  <c r="G348" i="16"/>
  <c r="L348" i="16" s="1"/>
  <c r="F349" i="16"/>
  <c r="F675" i="16"/>
  <c r="G674" i="16"/>
  <c r="L674" i="16" s="1"/>
  <c r="X954" i="16"/>
  <c r="G248" i="16"/>
  <c r="L248" i="16" s="1"/>
  <c r="F249" i="16"/>
  <c r="F600" i="16"/>
  <c r="G599" i="16"/>
  <c r="L599" i="16" s="1"/>
  <c r="F224" i="16"/>
  <c r="G223" i="16"/>
  <c r="L223" i="16" s="1"/>
  <c r="X1135" i="16"/>
  <c r="F199" i="16"/>
  <c r="G198" i="16"/>
  <c r="L198" i="16" s="1"/>
  <c r="G499" i="16"/>
  <c r="L499" i="16" s="1"/>
  <c r="F500" i="16"/>
  <c r="F701" i="16"/>
  <c r="G700" i="16"/>
  <c r="L700" i="16" s="1"/>
  <c r="X1074" i="16"/>
  <c r="X777" i="16"/>
  <c r="G273" i="16"/>
  <c r="L273" i="16" s="1"/>
  <c r="F274" i="16"/>
  <c r="F527" i="16"/>
  <c r="G526" i="16"/>
  <c r="L526" i="16" s="1"/>
  <c r="X1015" i="16"/>
  <c r="G749" i="16"/>
  <c r="L749" i="16" s="1"/>
  <c r="F750" i="16"/>
  <c r="G375" i="16"/>
  <c r="L375" i="16" s="1"/>
  <c r="F376" i="16"/>
  <c r="F425" i="16"/>
  <c r="G424" i="16"/>
  <c r="L424" i="16" s="1"/>
  <c r="G450" i="16"/>
  <c r="L450" i="16" s="1"/>
  <c r="F451" i="16"/>
  <c r="F299" i="16"/>
  <c r="G298" i="16"/>
  <c r="L298" i="16" s="1"/>
  <c r="G750" i="16" l="1"/>
  <c r="L750" i="16" s="1"/>
  <c r="F751" i="16"/>
  <c r="F452" i="16"/>
  <c r="G451" i="16"/>
  <c r="L451" i="16" s="1"/>
  <c r="X1016" i="16"/>
  <c r="X1075" i="16"/>
  <c r="X1136" i="16"/>
  <c r="X955" i="16"/>
  <c r="F476" i="16"/>
  <c r="G475" i="16"/>
  <c r="L475" i="16" s="1"/>
  <c r="F626" i="16"/>
  <c r="G625" i="16"/>
  <c r="L625" i="16" s="1"/>
  <c r="G376" i="16"/>
  <c r="L376" i="16" s="1"/>
  <c r="F377" i="16"/>
  <c r="F501" i="16"/>
  <c r="G500" i="16"/>
  <c r="L500" i="16" s="1"/>
  <c r="G349" i="16"/>
  <c r="L349" i="16" s="1"/>
  <c r="F350" i="16"/>
  <c r="X836" i="16"/>
  <c r="G578" i="16"/>
  <c r="L578" i="16" s="1"/>
  <c r="F579" i="16"/>
  <c r="F250" i="16"/>
  <c r="G249" i="16"/>
  <c r="L249" i="16" s="1"/>
  <c r="G299" i="16"/>
  <c r="L299" i="16" s="1"/>
  <c r="F300" i="16"/>
  <c r="X778" i="16"/>
  <c r="F200" i="16"/>
  <c r="G199" i="16"/>
  <c r="L199" i="16" s="1"/>
  <c r="X1198" i="16"/>
  <c r="G726" i="16"/>
  <c r="L726" i="16" s="1"/>
  <c r="F727" i="16"/>
  <c r="X897" i="16"/>
  <c r="F652" i="16"/>
  <c r="G651" i="16"/>
  <c r="L651" i="16" s="1"/>
  <c r="G274" i="16"/>
  <c r="L274" i="16" s="1"/>
  <c r="F275" i="16"/>
  <c r="F325" i="16"/>
  <c r="G324" i="16"/>
  <c r="L324" i="16" s="1"/>
  <c r="G400" i="16"/>
  <c r="L400" i="16" s="1"/>
  <c r="F401" i="16"/>
  <c r="G425" i="16"/>
  <c r="L425" i="16" s="1"/>
  <c r="F426" i="16"/>
  <c r="F528" i="16"/>
  <c r="G527" i="16"/>
  <c r="L527" i="16" s="1"/>
  <c r="G701" i="16"/>
  <c r="L701" i="16" s="1"/>
  <c r="F702" i="16"/>
  <c r="F225" i="16"/>
  <c r="G224" i="16"/>
  <c r="L224" i="16" s="1"/>
  <c r="G675" i="16"/>
  <c r="L675" i="16" s="1"/>
  <c r="F676" i="16"/>
  <c r="F551" i="16"/>
  <c r="G550" i="16"/>
  <c r="L550" i="16" s="1"/>
  <c r="F177" i="16"/>
  <c r="G176" i="16"/>
  <c r="L176" i="16" s="1"/>
  <c r="F601" i="16"/>
  <c r="G600" i="16"/>
  <c r="L600" i="16" s="1"/>
  <c r="F677" i="16" l="1"/>
  <c r="G676" i="16"/>
  <c r="L676" i="16" s="1"/>
  <c r="G426" i="16"/>
  <c r="L426" i="16" s="1"/>
  <c r="F427" i="16"/>
  <c r="F251" i="16"/>
  <c r="G250" i="16"/>
  <c r="L250" i="16" s="1"/>
  <c r="F502" i="16"/>
  <c r="G501" i="16"/>
  <c r="L501" i="16" s="1"/>
  <c r="F752" i="16"/>
  <c r="G751" i="16"/>
  <c r="L751" i="16" s="1"/>
  <c r="F402" i="16"/>
  <c r="G401" i="16"/>
  <c r="L401" i="16" s="1"/>
  <c r="G652" i="16"/>
  <c r="L652" i="16" s="1"/>
  <c r="F653" i="16"/>
  <c r="G200" i="16"/>
  <c r="L200" i="16" s="1"/>
  <c r="F201" i="16"/>
  <c r="X1137" i="16"/>
  <c r="G601" i="16"/>
  <c r="L601" i="16" s="1"/>
  <c r="F602" i="16"/>
  <c r="G225" i="16"/>
  <c r="L225" i="16" s="1"/>
  <c r="F226" i="16"/>
  <c r="X898" i="16"/>
  <c r="F453" i="16"/>
  <c r="G452" i="16"/>
  <c r="L452" i="16" s="1"/>
  <c r="F580" i="16"/>
  <c r="G579" i="16"/>
  <c r="L579" i="16" s="1"/>
  <c r="G377" i="16"/>
  <c r="L377" i="16" s="1"/>
  <c r="F378" i="16"/>
  <c r="F703" i="16"/>
  <c r="G702" i="16"/>
  <c r="L702" i="16" s="1"/>
  <c r="X779" i="16"/>
  <c r="X837" i="16"/>
  <c r="G626" i="16"/>
  <c r="L626" i="16" s="1"/>
  <c r="F627" i="16"/>
  <c r="X1076" i="16"/>
  <c r="G177" i="16"/>
  <c r="L177" i="16" s="1"/>
  <c r="F178" i="16"/>
  <c r="G325" i="16"/>
  <c r="L325" i="16" s="1"/>
  <c r="F326" i="16"/>
  <c r="G727" i="16"/>
  <c r="L727" i="16" s="1"/>
  <c r="F728" i="16"/>
  <c r="G300" i="16"/>
  <c r="L300" i="16" s="1"/>
  <c r="F301" i="16"/>
  <c r="F351" i="16"/>
  <c r="G350" i="16"/>
  <c r="L350" i="16" s="1"/>
  <c r="X1017" i="16"/>
  <c r="F276" i="16"/>
  <c r="G275" i="16"/>
  <c r="L275" i="16" s="1"/>
  <c r="G476" i="16"/>
  <c r="L476" i="16" s="1"/>
  <c r="F477" i="16"/>
  <c r="G551" i="16"/>
  <c r="L551" i="16" s="1"/>
  <c r="F552" i="16"/>
  <c r="G528" i="16"/>
  <c r="L528" i="16" s="1"/>
  <c r="F529" i="16"/>
  <c r="X1199" i="16"/>
  <c r="X956" i="16"/>
  <c r="G1006" i="16" l="1"/>
  <c r="AP1006" i="16" s="1"/>
  <c r="K1005" i="16"/>
  <c r="AQ1005" i="16" s="1"/>
  <c r="G946" i="16"/>
  <c r="AP946" i="16" s="1"/>
  <c r="K945" i="16"/>
  <c r="AQ945" i="16" s="1"/>
  <c r="K885" i="16"/>
  <c r="AQ885" i="16" s="1"/>
  <c r="G886" i="16"/>
  <c r="AP886" i="16" s="1"/>
  <c r="F478" i="16"/>
  <c r="G477" i="16"/>
  <c r="L477" i="16" s="1"/>
  <c r="F302" i="16"/>
  <c r="G301" i="16"/>
  <c r="L301" i="16" s="1"/>
  <c r="X899" i="16"/>
  <c r="F202" i="16"/>
  <c r="G201" i="16"/>
  <c r="L201" i="16" s="1"/>
  <c r="X957" i="16"/>
  <c r="X1077" i="16"/>
  <c r="G703" i="16"/>
  <c r="L703" i="16" s="1"/>
  <c r="F704" i="16"/>
  <c r="G502" i="16"/>
  <c r="L502" i="16" s="1"/>
  <c r="F503" i="16"/>
  <c r="X1200" i="16"/>
  <c r="F729" i="16"/>
  <c r="G728" i="16"/>
  <c r="L728" i="16" s="1"/>
  <c r="G627" i="16"/>
  <c r="L627" i="16" s="1"/>
  <c r="F628" i="16"/>
  <c r="F654" i="16"/>
  <c r="G653" i="16"/>
  <c r="L653" i="16" s="1"/>
  <c r="G226" i="16"/>
  <c r="L226" i="16" s="1"/>
  <c r="F227" i="16"/>
  <c r="F277" i="16"/>
  <c r="G276" i="16"/>
  <c r="L276" i="16" s="1"/>
  <c r="G251" i="16"/>
  <c r="L251" i="16" s="1"/>
  <c r="F252" i="16"/>
  <c r="F379" i="16"/>
  <c r="G378" i="16"/>
  <c r="L378" i="16" s="1"/>
  <c r="G529" i="16"/>
  <c r="L529" i="16" s="1"/>
  <c r="F530" i="16"/>
  <c r="X1018" i="16"/>
  <c r="G326" i="16"/>
  <c r="L326" i="16" s="1"/>
  <c r="F327" i="16"/>
  <c r="X838" i="16"/>
  <c r="F603" i="16"/>
  <c r="G602" i="16"/>
  <c r="L602" i="16" s="1"/>
  <c r="G427" i="16"/>
  <c r="L427" i="16" s="1"/>
  <c r="F428" i="16"/>
  <c r="G580" i="16"/>
  <c r="L580" i="16" s="1"/>
  <c r="F581" i="16"/>
  <c r="F403" i="16"/>
  <c r="G402" i="16"/>
  <c r="L402" i="16" s="1"/>
  <c r="G552" i="16"/>
  <c r="L552" i="16" s="1"/>
  <c r="F553" i="16"/>
  <c r="G178" i="16"/>
  <c r="L178" i="16" s="1"/>
  <c r="F179" i="16"/>
  <c r="X780" i="16"/>
  <c r="F352" i="16"/>
  <c r="G351" i="16"/>
  <c r="L351" i="16" s="1"/>
  <c r="G453" i="16"/>
  <c r="L453" i="16" s="1"/>
  <c r="F454" i="16"/>
  <c r="X1138" i="16"/>
  <c r="F753" i="16"/>
  <c r="G752" i="16"/>
  <c r="L752" i="16" s="1"/>
  <c r="F678" i="16"/>
  <c r="G677" i="16"/>
  <c r="L677" i="16" s="1"/>
  <c r="G1007" i="16" l="1"/>
  <c r="AP1007" i="16" s="1"/>
  <c r="K1006" i="16"/>
  <c r="AQ1006" i="16" s="1"/>
  <c r="K946" i="16"/>
  <c r="AQ946" i="16" s="1"/>
  <c r="G947" i="16"/>
  <c r="AP947" i="16" s="1"/>
  <c r="G887" i="16"/>
  <c r="AP887" i="16" s="1"/>
  <c r="K886" i="16"/>
  <c r="AQ886" i="16" s="1"/>
  <c r="X1019" i="16"/>
  <c r="G277" i="16"/>
  <c r="L277" i="16" s="1"/>
  <c r="F278" i="16"/>
  <c r="F730" i="16"/>
  <c r="G729" i="16"/>
  <c r="L729" i="16" s="1"/>
  <c r="F303" i="16"/>
  <c r="G302" i="16"/>
  <c r="L302" i="16" s="1"/>
  <c r="F455" i="16"/>
  <c r="G454" i="16"/>
  <c r="L454" i="16" s="1"/>
  <c r="G553" i="16"/>
  <c r="L553" i="16" s="1"/>
  <c r="F554" i="16"/>
  <c r="G530" i="16"/>
  <c r="L530" i="16" s="1"/>
  <c r="F531" i="16"/>
  <c r="F228" i="16"/>
  <c r="G227" i="16"/>
  <c r="L227" i="16" s="1"/>
  <c r="X1201" i="16"/>
  <c r="X958" i="16"/>
  <c r="G603" i="16"/>
  <c r="L603" i="16" s="1"/>
  <c r="F604" i="16"/>
  <c r="F479" i="16"/>
  <c r="G478" i="16"/>
  <c r="L478" i="16" s="1"/>
  <c r="X839" i="16"/>
  <c r="F504" i="16"/>
  <c r="G503" i="16"/>
  <c r="L503" i="16" s="1"/>
  <c r="X1078" i="16"/>
  <c r="G678" i="16"/>
  <c r="L678" i="16" s="1"/>
  <c r="F679" i="16"/>
  <c r="F353" i="16"/>
  <c r="G352" i="16"/>
  <c r="L352" i="16" s="1"/>
  <c r="F404" i="16"/>
  <c r="G403" i="16"/>
  <c r="L403" i="16" s="1"/>
  <c r="G379" i="16"/>
  <c r="L379" i="16" s="1"/>
  <c r="F380" i="16"/>
  <c r="F655" i="16"/>
  <c r="G654" i="16"/>
  <c r="L654" i="16" s="1"/>
  <c r="F203" i="16"/>
  <c r="G202" i="16"/>
  <c r="L202" i="16" s="1"/>
  <c r="F582" i="16"/>
  <c r="G581" i="16"/>
  <c r="L581" i="16" s="1"/>
  <c r="F328" i="16"/>
  <c r="G327" i="16"/>
  <c r="L327" i="16" s="1"/>
  <c r="G252" i="16"/>
  <c r="L252" i="16" s="1"/>
  <c r="F253" i="16"/>
  <c r="F629" i="16"/>
  <c r="G628" i="16"/>
  <c r="L628" i="16" s="1"/>
  <c r="G704" i="16"/>
  <c r="L704" i="16" s="1"/>
  <c r="F705" i="16"/>
  <c r="F754" i="16"/>
  <c r="G753" i="16"/>
  <c r="L753" i="16" s="1"/>
  <c r="X781" i="16"/>
  <c r="X900" i="16"/>
  <c r="X1139" i="16"/>
  <c r="F180" i="16"/>
  <c r="G179" i="16"/>
  <c r="L179" i="16" s="1"/>
  <c r="G428" i="16"/>
  <c r="L428" i="16" s="1"/>
  <c r="F429" i="16"/>
  <c r="K1007" i="16" l="1"/>
  <c r="AQ1007" i="16" s="1"/>
  <c r="G1008" i="16"/>
  <c r="AP1008" i="16" s="1"/>
  <c r="K947" i="16"/>
  <c r="AQ947" i="16" s="1"/>
  <c r="G948" i="16"/>
  <c r="AP948" i="16" s="1"/>
  <c r="K887" i="16"/>
  <c r="AQ887" i="16" s="1"/>
  <c r="G888" i="16"/>
  <c r="AP888" i="16" s="1"/>
  <c r="F583" i="16"/>
  <c r="G582" i="16"/>
  <c r="L582" i="16" s="1"/>
  <c r="F405" i="16"/>
  <c r="G404" i="16"/>
  <c r="L404" i="16" s="1"/>
  <c r="F505" i="16"/>
  <c r="G504" i="16"/>
  <c r="L504" i="16" s="1"/>
  <c r="X901" i="16"/>
  <c r="G629" i="16"/>
  <c r="L629" i="16" s="1"/>
  <c r="F630" i="16"/>
  <c r="F204" i="16"/>
  <c r="G203" i="16"/>
  <c r="L203" i="16" s="1"/>
  <c r="F354" i="16"/>
  <c r="G353" i="16"/>
  <c r="L353" i="16" s="1"/>
  <c r="X840" i="16"/>
  <c r="X1202" i="16"/>
  <c r="F456" i="16"/>
  <c r="G455" i="16"/>
  <c r="L455" i="16" s="1"/>
  <c r="X1020" i="16"/>
  <c r="F430" i="16"/>
  <c r="G429" i="16"/>
  <c r="L429" i="16" s="1"/>
  <c r="F254" i="16"/>
  <c r="G253" i="16"/>
  <c r="L253" i="16" s="1"/>
  <c r="F680" i="16"/>
  <c r="G679" i="16"/>
  <c r="L679" i="16" s="1"/>
  <c r="X782" i="16"/>
  <c r="G655" i="16"/>
  <c r="L655" i="16" s="1"/>
  <c r="F656" i="16"/>
  <c r="G479" i="16"/>
  <c r="L479" i="16" s="1"/>
  <c r="F480" i="16"/>
  <c r="F229" i="16"/>
  <c r="G228" i="16"/>
  <c r="L228" i="16" s="1"/>
  <c r="G303" i="16"/>
  <c r="L303" i="16" s="1"/>
  <c r="F304" i="16"/>
  <c r="F381" i="16"/>
  <c r="G380" i="16"/>
  <c r="L380" i="16" s="1"/>
  <c r="X1079" i="16"/>
  <c r="G604" i="16"/>
  <c r="L604" i="16" s="1"/>
  <c r="F605" i="16"/>
  <c r="F532" i="16"/>
  <c r="G531" i="16"/>
  <c r="L531" i="16" s="1"/>
  <c r="G180" i="16"/>
  <c r="L180" i="16" s="1"/>
  <c r="F181" i="16"/>
  <c r="G754" i="16"/>
  <c r="L754" i="16" s="1"/>
  <c r="F755" i="16"/>
  <c r="G328" i="16"/>
  <c r="L328" i="16" s="1"/>
  <c r="F329" i="16"/>
  <c r="F731" i="16"/>
  <c r="G730" i="16"/>
  <c r="L730" i="16" s="1"/>
  <c r="X1140" i="16"/>
  <c r="F706" i="16"/>
  <c r="G705" i="16"/>
  <c r="L705" i="16" s="1"/>
  <c r="X959" i="16"/>
  <c r="F555" i="16"/>
  <c r="G554" i="16"/>
  <c r="L554" i="16" s="1"/>
  <c r="G278" i="16"/>
  <c r="L278" i="16" s="1"/>
  <c r="F279" i="16"/>
  <c r="G1009" i="16" l="1"/>
  <c r="AP1009" i="16" s="1"/>
  <c r="K1008" i="16"/>
  <c r="AQ1008" i="16" s="1"/>
  <c r="K948" i="16"/>
  <c r="AQ948" i="16" s="1"/>
  <c r="G949" i="16"/>
  <c r="AP949" i="16" s="1"/>
  <c r="G889" i="16"/>
  <c r="AP889" i="16" s="1"/>
  <c r="K888" i="16"/>
  <c r="AQ888" i="16" s="1"/>
  <c r="X960" i="16"/>
  <c r="G229" i="16"/>
  <c r="L229" i="16" s="1"/>
  <c r="F230" i="16"/>
  <c r="G680" i="16"/>
  <c r="L680" i="16" s="1"/>
  <c r="F681" i="16"/>
  <c r="G456" i="16"/>
  <c r="L456" i="16" s="1"/>
  <c r="F457" i="16"/>
  <c r="G405" i="16"/>
  <c r="L405" i="16" s="1"/>
  <c r="F406" i="16"/>
  <c r="G755" i="16"/>
  <c r="L755" i="16" s="1"/>
  <c r="F756" i="16"/>
  <c r="F481" i="16"/>
  <c r="G480" i="16"/>
  <c r="L480" i="16" s="1"/>
  <c r="X1203" i="16"/>
  <c r="F631" i="16"/>
  <c r="G630" i="16"/>
  <c r="L630" i="16" s="1"/>
  <c r="G706" i="16"/>
  <c r="L706" i="16" s="1"/>
  <c r="F707" i="16"/>
  <c r="X1080" i="16"/>
  <c r="F255" i="16"/>
  <c r="G254" i="16"/>
  <c r="L254" i="16" s="1"/>
  <c r="G583" i="16"/>
  <c r="L583" i="16" s="1"/>
  <c r="F584" i="16"/>
  <c r="F280" i="16"/>
  <c r="G279" i="16"/>
  <c r="L279" i="16" s="1"/>
  <c r="X1141" i="16"/>
  <c r="F182" i="16"/>
  <c r="G181" i="16"/>
  <c r="L181" i="16" s="1"/>
  <c r="F657" i="16"/>
  <c r="G656" i="16"/>
  <c r="L656" i="16" s="1"/>
  <c r="X841" i="16"/>
  <c r="F382" i="16"/>
  <c r="G381" i="16"/>
  <c r="L381" i="16" s="1"/>
  <c r="F431" i="16"/>
  <c r="G430" i="16"/>
  <c r="L430" i="16" s="1"/>
  <c r="X902" i="16"/>
  <c r="G304" i="16"/>
  <c r="L304" i="16" s="1"/>
  <c r="F305" i="16"/>
  <c r="X1021" i="16"/>
  <c r="F556" i="16"/>
  <c r="G555" i="16"/>
  <c r="L555" i="16" s="1"/>
  <c r="G731" i="16"/>
  <c r="L731" i="16" s="1"/>
  <c r="F732" i="16"/>
  <c r="F533" i="16"/>
  <c r="G532" i="16"/>
  <c r="L532" i="16" s="1"/>
  <c r="X783" i="16"/>
  <c r="F355" i="16"/>
  <c r="G354" i="16"/>
  <c r="L354" i="16" s="1"/>
  <c r="G505" i="16"/>
  <c r="L505" i="16" s="1"/>
  <c r="F506" i="16"/>
  <c r="F330" i="16"/>
  <c r="G329" i="16"/>
  <c r="L329" i="16" s="1"/>
  <c r="F606" i="16"/>
  <c r="G605" i="16"/>
  <c r="L605" i="16" s="1"/>
  <c r="G204" i="16"/>
  <c r="L204" i="16" s="1"/>
  <c r="F205" i="16"/>
  <c r="G1010" i="16" l="1"/>
  <c r="AP1010" i="16" s="1"/>
  <c r="K1009" i="16"/>
  <c r="AQ1009" i="16" s="1"/>
  <c r="G950" i="16"/>
  <c r="AP950" i="16" s="1"/>
  <c r="K949" i="16"/>
  <c r="AQ949" i="16" s="1"/>
  <c r="K889" i="16"/>
  <c r="AQ889" i="16" s="1"/>
  <c r="G890" i="16"/>
  <c r="AP890" i="16" s="1"/>
  <c r="F331" i="16"/>
  <c r="G330" i="16"/>
  <c r="L330" i="16" s="1"/>
  <c r="F534" i="16"/>
  <c r="G533" i="16"/>
  <c r="L533" i="16" s="1"/>
  <c r="F281" i="16"/>
  <c r="G280" i="16"/>
  <c r="L280" i="16" s="1"/>
  <c r="F507" i="16"/>
  <c r="G506" i="16"/>
  <c r="L506" i="16" s="1"/>
  <c r="G732" i="16"/>
  <c r="L732" i="16" s="1"/>
  <c r="F733" i="16"/>
  <c r="F585" i="16"/>
  <c r="G584" i="16"/>
  <c r="L584" i="16" s="1"/>
  <c r="G406" i="16"/>
  <c r="L406" i="16" s="1"/>
  <c r="F407" i="16"/>
  <c r="X961" i="16"/>
  <c r="X903" i="16"/>
  <c r="G657" i="16"/>
  <c r="L657" i="16" s="1"/>
  <c r="F658" i="16"/>
  <c r="F632" i="16"/>
  <c r="G631" i="16"/>
  <c r="L631" i="16" s="1"/>
  <c r="F206" i="16"/>
  <c r="G205" i="16"/>
  <c r="L205" i="16" s="1"/>
  <c r="X1204" i="16"/>
  <c r="G457" i="16"/>
  <c r="L457" i="16" s="1"/>
  <c r="F458" i="16"/>
  <c r="F356" i="16"/>
  <c r="G355" i="16"/>
  <c r="L355" i="16" s="1"/>
  <c r="F557" i="16"/>
  <c r="G556" i="16"/>
  <c r="L556" i="16" s="1"/>
  <c r="F432" i="16"/>
  <c r="G431" i="16"/>
  <c r="L431" i="16" s="1"/>
  <c r="G182" i="16"/>
  <c r="L182" i="16" s="1"/>
  <c r="F183" i="16"/>
  <c r="G255" i="16"/>
  <c r="L255" i="16" s="1"/>
  <c r="F256" i="16"/>
  <c r="X784" i="16"/>
  <c r="X1022" i="16"/>
  <c r="X1142" i="16"/>
  <c r="X1081" i="16"/>
  <c r="F682" i="16"/>
  <c r="G681" i="16"/>
  <c r="L681" i="16" s="1"/>
  <c r="G606" i="16"/>
  <c r="L606" i="16" s="1"/>
  <c r="F607" i="16"/>
  <c r="F383" i="16"/>
  <c r="G382" i="16"/>
  <c r="L382" i="16" s="1"/>
  <c r="F482" i="16"/>
  <c r="G481" i="16"/>
  <c r="L481" i="16" s="1"/>
  <c r="F306" i="16"/>
  <c r="G305" i="16"/>
  <c r="L305" i="16" s="1"/>
  <c r="X842" i="16"/>
  <c r="F708" i="16"/>
  <c r="G707" i="16"/>
  <c r="L707" i="16" s="1"/>
  <c r="G756" i="16"/>
  <c r="L756" i="16" s="1"/>
  <c r="F757" i="16"/>
  <c r="G230" i="16"/>
  <c r="L230" i="16" s="1"/>
  <c r="F231" i="16"/>
  <c r="G1011" i="16" l="1"/>
  <c r="AP1011" i="16" s="1"/>
  <c r="K1010" i="16"/>
  <c r="AQ1010" i="16" s="1"/>
  <c r="G951" i="16"/>
  <c r="AP951" i="16" s="1"/>
  <c r="K950" i="16"/>
  <c r="AQ950" i="16" s="1"/>
  <c r="K890" i="16"/>
  <c r="AQ890" i="16" s="1"/>
  <c r="G891" i="16"/>
  <c r="AP891" i="16" s="1"/>
  <c r="F232" i="16"/>
  <c r="G231" i="16"/>
  <c r="L231" i="16" s="1"/>
  <c r="X785" i="16"/>
  <c r="X786" i="16" s="1"/>
  <c r="X787" i="16" s="1"/>
  <c r="X788" i="16" s="1"/>
  <c r="X789" i="16" s="1"/>
  <c r="X790" i="16" s="1"/>
  <c r="X791" i="16" s="1"/>
  <c r="X792" i="16" s="1"/>
  <c r="X793" i="16" s="1"/>
  <c r="X794" i="16" s="1"/>
  <c r="X795" i="16" s="1"/>
  <c r="X796" i="16" s="1"/>
  <c r="X797" i="16" s="1"/>
  <c r="X798" i="16" s="1"/>
  <c r="X799" i="16" s="1"/>
  <c r="X800" i="16" s="1"/>
  <c r="X801" i="16" s="1"/>
  <c r="X802" i="16" s="1"/>
  <c r="X803" i="16" s="1"/>
  <c r="X804" i="16" s="1"/>
  <c r="X805" i="16" s="1"/>
  <c r="X806" i="16" s="1"/>
  <c r="X807" i="16" s="1"/>
  <c r="X808" i="16" s="1"/>
  <c r="X809" i="16" s="1"/>
  <c r="X810" i="16" s="1"/>
  <c r="X811" i="16" s="1"/>
  <c r="X812" i="16" s="1"/>
  <c r="X813" i="16" s="1"/>
  <c r="X814" i="16" s="1"/>
  <c r="X815" i="16" s="1"/>
  <c r="X816" i="16" s="1"/>
  <c r="X817" i="16" s="1"/>
  <c r="X818" i="16" s="1"/>
  <c r="X819" i="16" s="1"/>
  <c r="X820" i="16" s="1"/>
  <c r="X821" i="16" s="1"/>
  <c r="X822" i="16" s="1"/>
  <c r="X823" i="16" s="1"/>
  <c r="X824" i="16" s="1"/>
  <c r="X962" i="16"/>
  <c r="F307" i="16"/>
  <c r="G306" i="16"/>
  <c r="L306" i="16" s="1"/>
  <c r="F683" i="16"/>
  <c r="G682" i="16"/>
  <c r="L682" i="16" s="1"/>
  <c r="F558" i="16"/>
  <c r="G557" i="16"/>
  <c r="L557" i="16" s="1"/>
  <c r="F207" i="16"/>
  <c r="G206" i="16"/>
  <c r="L206" i="16" s="1"/>
  <c r="G507" i="16"/>
  <c r="L507" i="16" s="1"/>
  <c r="F508" i="16"/>
  <c r="G256" i="16"/>
  <c r="L256" i="16" s="1"/>
  <c r="F257" i="16"/>
  <c r="G407" i="16"/>
  <c r="L407" i="16" s="1"/>
  <c r="F408" i="16"/>
  <c r="G632" i="16"/>
  <c r="L632" i="16" s="1"/>
  <c r="F633" i="16"/>
  <c r="G281" i="16"/>
  <c r="L281" i="16" s="1"/>
  <c r="F282" i="16"/>
  <c r="F608" i="16"/>
  <c r="G607" i="16"/>
  <c r="L607" i="16" s="1"/>
  <c r="X1082" i="16"/>
  <c r="G183" i="16"/>
  <c r="L183" i="16" s="1"/>
  <c r="F184" i="16"/>
  <c r="G458" i="16"/>
  <c r="L458" i="16" s="1"/>
  <c r="F459" i="16"/>
  <c r="G658" i="16"/>
  <c r="L658" i="16" s="1"/>
  <c r="F659" i="16"/>
  <c r="X843" i="16"/>
  <c r="G757" i="16"/>
  <c r="L757" i="16" s="1"/>
  <c r="F758" i="16"/>
  <c r="G482" i="16"/>
  <c r="L482" i="16" s="1"/>
  <c r="F483" i="16"/>
  <c r="G356" i="16"/>
  <c r="L356" i="16" s="1"/>
  <c r="F357" i="16"/>
  <c r="F709" i="16"/>
  <c r="G708" i="16"/>
  <c r="L708" i="16" s="1"/>
  <c r="G383" i="16"/>
  <c r="L383" i="16" s="1"/>
  <c r="F384" i="16"/>
  <c r="X1143" i="16"/>
  <c r="G585" i="16"/>
  <c r="L585" i="16" s="1"/>
  <c r="F586" i="16"/>
  <c r="G586" i="16" s="1"/>
  <c r="L586" i="16" s="1"/>
  <c r="F535" i="16"/>
  <c r="G534" i="16"/>
  <c r="L534" i="16" s="1"/>
  <c r="G733" i="16"/>
  <c r="L733" i="16" s="1"/>
  <c r="F734" i="16"/>
  <c r="X1023" i="16"/>
  <c r="F433" i="16"/>
  <c r="G432" i="16"/>
  <c r="L432" i="16" s="1"/>
  <c r="X1205" i="16"/>
  <c r="X1206" i="16" s="1"/>
  <c r="X1207" i="16" s="1"/>
  <c r="X1208" i="16" s="1"/>
  <c r="X1209" i="16" s="1"/>
  <c r="X1210" i="16" s="1"/>
  <c r="X1211" i="16" s="1"/>
  <c r="X1212" i="16" s="1"/>
  <c r="X1213" i="16" s="1"/>
  <c r="X1214" i="16" s="1"/>
  <c r="X1215" i="16" s="1"/>
  <c r="X1216" i="16" s="1"/>
  <c r="X1217" i="16" s="1"/>
  <c r="X1218" i="16" s="1"/>
  <c r="X1219" i="16" s="1"/>
  <c r="X1220" i="16" s="1"/>
  <c r="X1221" i="16" s="1"/>
  <c r="X1222" i="16" s="1"/>
  <c r="X1223" i="16" s="1"/>
  <c r="X1224" i="16" s="1"/>
  <c r="X1225" i="16" s="1"/>
  <c r="X1226" i="16" s="1"/>
  <c r="X1227" i="16" s="1"/>
  <c r="X1228" i="16" s="1"/>
  <c r="X1229" i="16" s="1"/>
  <c r="X1230" i="16" s="1"/>
  <c r="X1231" i="16" s="1"/>
  <c r="X1232" i="16" s="1"/>
  <c r="X1233" i="16" s="1"/>
  <c r="X1234" i="16" s="1"/>
  <c r="X1235" i="16" s="1"/>
  <c r="X1236" i="16" s="1"/>
  <c r="X1237" i="16" s="1"/>
  <c r="X1238" i="16" s="1"/>
  <c r="X1239" i="16" s="1"/>
  <c r="X1240" i="16" s="1"/>
  <c r="X1241" i="16" s="1"/>
  <c r="X1242" i="16" s="1"/>
  <c r="X1243" i="16" s="1"/>
  <c r="X1244" i="16" s="1"/>
  <c r="X904" i="16"/>
  <c r="F332" i="16"/>
  <c r="G331" i="16"/>
  <c r="L331" i="16" s="1"/>
  <c r="K1011" i="16" l="1"/>
  <c r="AQ1011" i="16" s="1"/>
  <c r="G1012" i="16"/>
  <c r="AP1012" i="16" s="1"/>
  <c r="G952" i="16"/>
  <c r="AP952" i="16" s="1"/>
  <c r="K951" i="16"/>
  <c r="AQ951" i="16" s="1"/>
  <c r="G892" i="16"/>
  <c r="AP892" i="16" s="1"/>
  <c r="K891" i="16"/>
  <c r="AQ891" i="16" s="1"/>
  <c r="G357" i="16"/>
  <c r="L357" i="16" s="1"/>
  <c r="F358" i="16"/>
  <c r="F660" i="16"/>
  <c r="G659" i="16"/>
  <c r="L659" i="16" s="1"/>
  <c r="F258" i="16"/>
  <c r="G257" i="16"/>
  <c r="L257" i="16" s="1"/>
  <c r="G433" i="16"/>
  <c r="L433" i="16" s="1"/>
  <c r="F434" i="16"/>
  <c r="G608" i="16"/>
  <c r="L608" i="16" s="1"/>
  <c r="F609" i="16"/>
  <c r="G683" i="16"/>
  <c r="L683" i="16" s="1"/>
  <c r="F684" i="16"/>
  <c r="F233" i="16"/>
  <c r="G232" i="16"/>
  <c r="L232" i="16" s="1"/>
  <c r="X1144" i="16"/>
  <c r="F484" i="16"/>
  <c r="G483" i="16"/>
  <c r="L483" i="16" s="1"/>
  <c r="F460" i="16"/>
  <c r="G459" i="16"/>
  <c r="L459" i="16" s="1"/>
  <c r="G282" i="16"/>
  <c r="L282" i="16" s="1"/>
  <c r="F283" i="16"/>
  <c r="G508" i="16"/>
  <c r="L508" i="16" s="1"/>
  <c r="F509" i="16"/>
  <c r="F333" i="16"/>
  <c r="G332" i="16"/>
  <c r="L332" i="16" s="1"/>
  <c r="X1024" i="16"/>
  <c r="G307" i="16"/>
  <c r="L307" i="16" s="1"/>
  <c r="F308" i="16"/>
  <c r="X905" i="16"/>
  <c r="X906" i="16" s="1"/>
  <c r="X907" i="16" s="1"/>
  <c r="X908" i="16" s="1"/>
  <c r="X909" i="16" s="1"/>
  <c r="X910" i="16" s="1"/>
  <c r="X911" i="16" s="1"/>
  <c r="X912" i="16" s="1"/>
  <c r="X913" i="16" s="1"/>
  <c r="X914" i="16" s="1"/>
  <c r="X915" i="16" s="1"/>
  <c r="X916" i="16" s="1"/>
  <c r="X917" i="16" s="1"/>
  <c r="X918" i="16" s="1"/>
  <c r="X919" i="16" s="1"/>
  <c r="X920" i="16" s="1"/>
  <c r="X921" i="16" s="1"/>
  <c r="X922" i="16" s="1"/>
  <c r="X923" i="16" s="1"/>
  <c r="X924" i="16" s="1"/>
  <c r="X925" i="16" s="1"/>
  <c r="X926" i="16" s="1"/>
  <c r="X927" i="16" s="1"/>
  <c r="X928" i="16" s="1"/>
  <c r="X929" i="16" s="1"/>
  <c r="X930" i="16" s="1"/>
  <c r="X931" i="16" s="1"/>
  <c r="X932" i="16" s="1"/>
  <c r="X933" i="16" s="1"/>
  <c r="X934" i="16" s="1"/>
  <c r="X935" i="16" s="1"/>
  <c r="X936" i="16" s="1"/>
  <c r="X937" i="16" s="1"/>
  <c r="X938" i="16" s="1"/>
  <c r="X939" i="16" s="1"/>
  <c r="X940" i="16" s="1"/>
  <c r="X941" i="16" s="1"/>
  <c r="X942" i="16" s="1"/>
  <c r="X943" i="16" s="1"/>
  <c r="X944" i="16" s="1"/>
  <c r="G734" i="16"/>
  <c r="L734" i="16" s="1"/>
  <c r="F735" i="16"/>
  <c r="G384" i="16"/>
  <c r="L384" i="16" s="1"/>
  <c r="F385" i="16"/>
  <c r="G758" i="16"/>
  <c r="L758" i="16" s="1"/>
  <c r="F759" i="16"/>
  <c r="F185" i="16"/>
  <c r="G184" i="16"/>
  <c r="L184" i="16" s="1"/>
  <c r="F634" i="16"/>
  <c r="G633" i="16"/>
  <c r="L633" i="16" s="1"/>
  <c r="G207" i="16"/>
  <c r="L207" i="16" s="1"/>
  <c r="F208" i="16"/>
  <c r="X963" i="16"/>
  <c r="G408" i="16"/>
  <c r="L408" i="16" s="1"/>
  <c r="F409" i="16"/>
  <c r="F536" i="16"/>
  <c r="G536" i="16" s="1"/>
  <c r="L536" i="16" s="1"/>
  <c r="G535" i="16"/>
  <c r="L535" i="16" s="1"/>
  <c r="G709" i="16"/>
  <c r="L709" i="16" s="1"/>
  <c r="F710" i="16"/>
  <c r="X844" i="16"/>
  <c r="X1083" i="16"/>
  <c r="F559" i="16"/>
  <c r="G558" i="16"/>
  <c r="L558" i="16" s="1"/>
  <c r="K1012" i="16" l="1"/>
  <c r="AQ1012" i="16" s="1"/>
  <c r="G1013" i="16"/>
  <c r="AP1013" i="16" s="1"/>
  <c r="K952" i="16"/>
  <c r="AQ952" i="16" s="1"/>
  <c r="G953" i="16"/>
  <c r="AP953" i="16" s="1"/>
  <c r="G893" i="16"/>
  <c r="AP893" i="16" s="1"/>
  <c r="K892" i="16"/>
  <c r="AQ892" i="16" s="1"/>
  <c r="G509" i="16"/>
  <c r="L509" i="16" s="1"/>
  <c r="F510" i="16"/>
  <c r="G434" i="16"/>
  <c r="L434" i="16" s="1"/>
  <c r="F435" i="16"/>
  <c r="F560" i="16"/>
  <c r="G559" i="16"/>
  <c r="L559" i="16" s="1"/>
  <c r="G484" i="16"/>
  <c r="L484" i="16" s="1"/>
  <c r="F485" i="16"/>
  <c r="F410" i="16"/>
  <c r="G409" i="16"/>
  <c r="L409" i="16" s="1"/>
  <c r="X1084" i="16"/>
  <c r="F186" i="16"/>
  <c r="G186" i="16" s="1"/>
  <c r="L186" i="16" s="1"/>
  <c r="G185" i="16"/>
  <c r="L185" i="16" s="1"/>
  <c r="X1145" i="16"/>
  <c r="X1146" i="16" s="1"/>
  <c r="X1147" i="16" s="1"/>
  <c r="X1148" i="16" s="1"/>
  <c r="X1149" i="16" s="1"/>
  <c r="X1150" i="16" s="1"/>
  <c r="X1151" i="16" s="1"/>
  <c r="X1152" i="16" s="1"/>
  <c r="X1153" i="16" s="1"/>
  <c r="X1154" i="16" s="1"/>
  <c r="X1155" i="16" s="1"/>
  <c r="X1156" i="16" s="1"/>
  <c r="X1157" i="16" s="1"/>
  <c r="X1158" i="16" s="1"/>
  <c r="X1159" i="16" s="1"/>
  <c r="X1160" i="16" s="1"/>
  <c r="X1161" i="16" s="1"/>
  <c r="X1162" i="16" s="1"/>
  <c r="X1163" i="16" s="1"/>
  <c r="X1164" i="16" s="1"/>
  <c r="X1165" i="16" s="1"/>
  <c r="X1166" i="16" s="1"/>
  <c r="X1167" i="16" s="1"/>
  <c r="X1168" i="16" s="1"/>
  <c r="X1169" i="16" s="1"/>
  <c r="X1170" i="16" s="1"/>
  <c r="X1171" i="16" s="1"/>
  <c r="X1172" i="16" s="1"/>
  <c r="X1173" i="16" s="1"/>
  <c r="X1174" i="16" s="1"/>
  <c r="X1175" i="16" s="1"/>
  <c r="X1176" i="16" s="1"/>
  <c r="X1177" i="16" s="1"/>
  <c r="X1178" i="16" s="1"/>
  <c r="X1179" i="16" s="1"/>
  <c r="X1180" i="16" s="1"/>
  <c r="X1181" i="16" s="1"/>
  <c r="X1182" i="16" s="1"/>
  <c r="X1183" i="16" s="1"/>
  <c r="X1184" i="16" s="1"/>
  <c r="X845" i="16"/>
  <c r="X846" i="16" s="1"/>
  <c r="X847" i="16" s="1"/>
  <c r="X848" i="16" s="1"/>
  <c r="X849" i="16" s="1"/>
  <c r="X850" i="16" s="1"/>
  <c r="X851" i="16" s="1"/>
  <c r="X852" i="16" s="1"/>
  <c r="X853" i="16" s="1"/>
  <c r="X854" i="16" s="1"/>
  <c r="X855" i="16" s="1"/>
  <c r="X856" i="16" s="1"/>
  <c r="X857" i="16" s="1"/>
  <c r="X858" i="16" s="1"/>
  <c r="X859" i="16" s="1"/>
  <c r="X860" i="16" s="1"/>
  <c r="X861" i="16" s="1"/>
  <c r="X862" i="16" s="1"/>
  <c r="X863" i="16" s="1"/>
  <c r="X864" i="16" s="1"/>
  <c r="X865" i="16" s="1"/>
  <c r="X866" i="16" s="1"/>
  <c r="X867" i="16" s="1"/>
  <c r="X868" i="16" s="1"/>
  <c r="X869" i="16" s="1"/>
  <c r="X870" i="16" s="1"/>
  <c r="X871" i="16" s="1"/>
  <c r="X872" i="16" s="1"/>
  <c r="X873" i="16" s="1"/>
  <c r="X874" i="16" s="1"/>
  <c r="X875" i="16" s="1"/>
  <c r="X876" i="16" s="1"/>
  <c r="X877" i="16" s="1"/>
  <c r="X878" i="16" s="1"/>
  <c r="X879" i="16" s="1"/>
  <c r="X880" i="16" s="1"/>
  <c r="X881" i="16" s="1"/>
  <c r="X882" i="16" s="1"/>
  <c r="X883" i="16" s="1"/>
  <c r="X884" i="16" s="1"/>
  <c r="F760" i="16"/>
  <c r="G759" i="16"/>
  <c r="L759" i="16" s="1"/>
  <c r="G308" i="16"/>
  <c r="L308" i="16" s="1"/>
  <c r="F309" i="16"/>
  <c r="F284" i="16"/>
  <c r="G283" i="16"/>
  <c r="L283" i="16" s="1"/>
  <c r="G634" i="16"/>
  <c r="L634" i="16" s="1"/>
  <c r="F635" i="16"/>
  <c r="F334" i="16"/>
  <c r="G333" i="16"/>
  <c r="L333" i="16" s="1"/>
  <c r="X964" i="16"/>
  <c r="G233" i="16"/>
  <c r="L233" i="16" s="1"/>
  <c r="F234" i="16"/>
  <c r="F259" i="16"/>
  <c r="G258" i="16"/>
  <c r="L258" i="16" s="1"/>
  <c r="F711" i="16"/>
  <c r="G711" i="16" s="1"/>
  <c r="L711" i="16" s="1"/>
  <c r="G710" i="16"/>
  <c r="L710" i="16" s="1"/>
  <c r="G208" i="16"/>
  <c r="L208" i="16" s="1"/>
  <c r="F209" i="16"/>
  <c r="G385" i="16"/>
  <c r="L385" i="16" s="1"/>
  <c r="F386" i="16"/>
  <c r="G386" i="16" s="1"/>
  <c r="L386" i="16" s="1"/>
  <c r="X1025" i="16"/>
  <c r="X1026" i="16" s="1"/>
  <c r="X1027" i="16" s="1"/>
  <c r="X1028" i="16" s="1"/>
  <c r="X1029" i="16" s="1"/>
  <c r="X1030" i="16" s="1"/>
  <c r="X1031" i="16" s="1"/>
  <c r="X1032" i="16" s="1"/>
  <c r="X1033" i="16" s="1"/>
  <c r="X1034" i="16" s="1"/>
  <c r="X1035" i="16" s="1"/>
  <c r="X1036" i="16" s="1"/>
  <c r="X1037" i="16" s="1"/>
  <c r="X1038" i="16" s="1"/>
  <c r="X1039" i="16" s="1"/>
  <c r="X1040" i="16" s="1"/>
  <c r="X1041" i="16" s="1"/>
  <c r="X1042" i="16" s="1"/>
  <c r="X1043" i="16" s="1"/>
  <c r="X1044" i="16" s="1"/>
  <c r="X1045" i="16" s="1"/>
  <c r="X1046" i="16" s="1"/>
  <c r="X1047" i="16" s="1"/>
  <c r="X1048" i="16" s="1"/>
  <c r="X1049" i="16" s="1"/>
  <c r="X1050" i="16" s="1"/>
  <c r="X1051" i="16" s="1"/>
  <c r="X1052" i="16" s="1"/>
  <c r="X1053" i="16" s="1"/>
  <c r="X1054" i="16" s="1"/>
  <c r="X1055" i="16" s="1"/>
  <c r="X1056" i="16" s="1"/>
  <c r="X1057" i="16" s="1"/>
  <c r="X1058" i="16" s="1"/>
  <c r="X1059" i="16" s="1"/>
  <c r="X1060" i="16" s="1"/>
  <c r="X1061" i="16" s="1"/>
  <c r="X1062" i="16" s="1"/>
  <c r="X1063" i="16" s="1"/>
  <c r="X1064" i="16" s="1"/>
  <c r="F685" i="16"/>
  <c r="G684" i="16"/>
  <c r="L684" i="16" s="1"/>
  <c r="F461" i="16"/>
  <c r="G461" i="16" s="1"/>
  <c r="L461" i="16" s="1"/>
  <c r="G460" i="16"/>
  <c r="L460" i="16" s="1"/>
  <c r="G660" i="16"/>
  <c r="L660" i="16" s="1"/>
  <c r="F661" i="16"/>
  <c r="G661" i="16" s="1"/>
  <c r="L661" i="16" s="1"/>
  <c r="G735" i="16"/>
  <c r="L735" i="16" s="1"/>
  <c r="F736" i="16"/>
  <c r="G736" i="16" s="1"/>
  <c r="L736" i="16" s="1"/>
  <c r="G609" i="16"/>
  <c r="L609" i="16" s="1"/>
  <c r="F610" i="16"/>
  <c r="F359" i="16"/>
  <c r="G358" i="16"/>
  <c r="L358" i="16" s="1"/>
  <c r="G1014" i="16" l="1"/>
  <c r="AP1014" i="16" s="1"/>
  <c r="K1013" i="16"/>
  <c r="AQ1013" i="16" s="1"/>
  <c r="K953" i="16"/>
  <c r="AQ953" i="16" s="1"/>
  <c r="G954" i="16"/>
  <c r="AP954" i="16" s="1"/>
  <c r="G894" i="16"/>
  <c r="AP894" i="16" s="1"/>
  <c r="K893" i="16"/>
  <c r="AQ893" i="16" s="1"/>
  <c r="K825" i="16"/>
  <c r="AQ825" i="16" s="1"/>
  <c r="G826" i="16"/>
  <c r="AP826" i="16" s="1"/>
  <c r="G234" i="16"/>
  <c r="L234" i="16" s="1"/>
  <c r="F235" i="16"/>
  <c r="G485" i="16"/>
  <c r="L485" i="16" s="1"/>
  <c r="F486" i="16"/>
  <c r="G486" i="16" s="1"/>
  <c r="L486" i="16" s="1"/>
  <c r="F210" i="16"/>
  <c r="G209" i="16"/>
  <c r="L209" i="16" s="1"/>
  <c r="X965" i="16"/>
  <c r="X966" i="16" s="1"/>
  <c r="X967" i="16" s="1"/>
  <c r="X968" i="16" s="1"/>
  <c r="X969" i="16" s="1"/>
  <c r="X970" i="16" s="1"/>
  <c r="X971" i="16" s="1"/>
  <c r="X972" i="16" s="1"/>
  <c r="X973" i="16" s="1"/>
  <c r="X974" i="16" s="1"/>
  <c r="X975" i="16" s="1"/>
  <c r="X976" i="16" s="1"/>
  <c r="X977" i="16" s="1"/>
  <c r="X978" i="16" s="1"/>
  <c r="X979" i="16" s="1"/>
  <c r="X980" i="16" s="1"/>
  <c r="X981" i="16" s="1"/>
  <c r="X982" i="16" s="1"/>
  <c r="X983" i="16" s="1"/>
  <c r="X984" i="16" s="1"/>
  <c r="X985" i="16" s="1"/>
  <c r="X986" i="16" s="1"/>
  <c r="X987" i="16" s="1"/>
  <c r="X988" i="16" s="1"/>
  <c r="X989" i="16" s="1"/>
  <c r="X990" i="16" s="1"/>
  <c r="X991" i="16" s="1"/>
  <c r="X992" i="16" s="1"/>
  <c r="X993" i="16" s="1"/>
  <c r="X994" i="16" s="1"/>
  <c r="X995" i="16" s="1"/>
  <c r="X996" i="16" s="1"/>
  <c r="X997" i="16" s="1"/>
  <c r="X998" i="16" s="1"/>
  <c r="X999" i="16" s="1"/>
  <c r="X1000" i="16" s="1"/>
  <c r="X1001" i="16" s="1"/>
  <c r="X1002" i="16" s="1"/>
  <c r="X1003" i="16" s="1"/>
  <c r="X1004" i="16" s="1"/>
  <c r="F310" i="16"/>
  <c r="G309" i="16"/>
  <c r="L309" i="16" s="1"/>
  <c r="F285" i="16"/>
  <c r="G284" i="16"/>
  <c r="L284" i="16" s="1"/>
  <c r="F360" i="16"/>
  <c r="G359" i="16"/>
  <c r="L359" i="16" s="1"/>
  <c r="G560" i="16"/>
  <c r="L560" i="16" s="1"/>
  <c r="F561" i="16"/>
  <c r="G561" i="16" s="1"/>
  <c r="L561" i="16" s="1"/>
  <c r="F611" i="16"/>
  <c r="G611" i="16" s="1"/>
  <c r="L611" i="16" s="1"/>
  <c r="G610" i="16"/>
  <c r="L610" i="16" s="1"/>
  <c r="X1085" i="16"/>
  <c r="X1086" i="16" s="1"/>
  <c r="X1087" i="16" s="1"/>
  <c r="X1088" i="16" s="1"/>
  <c r="X1089" i="16" s="1"/>
  <c r="X1090" i="16" s="1"/>
  <c r="X1091" i="16" s="1"/>
  <c r="X1092" i="16" s="1"/>
  <c r="X1093" i="16" s="1"/>
  <c r="X1094" i="16" s="1"/>
  <c r="X1095" i="16" s="1"/>
  <c r="X1096" i="16" s="1"/>
  <c r="X1097" i="16" s="1"/>
  <c r="X1098" i="16" s="1"/>
  <c r="X1099" i="16" s="1"/>
  <c r="X1100" i="16" s="1"/>
  <c r="X1101" i="16" s="1"/>
  <c r="X1102" i="16" s="1"/>
  <c r="X1103" i="16" s="1"/>
  <c r="X1104" i="16" s="1"/>
  <c r="X1105" i="16" s="1"/>
  <c r="X1106" i="16" s="1"/>
  <c r="X1107" i="16" s="1"/>
  <c r="X1108" i="16" s="1"/>
  <c r="X1109" i="16" s="1"/>
  <c r="X1110" i="16" s="1"/>
  <c r="X1111" i="16" s="1"/>
  <c r="X1112" i="16" s="1"/>
  <c r="X1113" i="16" s="1"/>
  <c r="X1114" i="16" s="1"/>
  <c r="X1115" i="16" s="1"/>
  <c r="X1116" i="16" s="1"/>
  <c r="X1117" i="16" s="1"/>
  <c r="X1118" i="16" s="1"/>
  <c r="X1119" i="16" s="1"/>
  <c r="X1120" i="16" s="1"/>
  <c r="X1121" i="16" s="1"/>
  <c r="X1122" i="16" s="1"/>
  <c r="X1123" i="16" s="1"/>
  <c r="X1124" i="16" s="1"/>
  <c r="G435" i="16"/>
  <c r="L435" i="16" s="1"/>
  <c r="F436" i="16"/>
  <c r="G436" i="16" s="1"/>
  <c r="L436" i="16" s="1"/>
  <c r="G635" i="16"/>
  <c r="L635" i="16" s="1"/>
  <c r="F636" i="16"/>
  <c r="G636" i="16" s="1"/>
  <c r="L636" i="16" s="1"/>
  <c r="G510" i="16"/>
  <c r="L510" i="16" s="1"/>
  <c r="F511" i="16"/>
  <c r="G511" i="16" s="1"/>
  <c r="L511" i="16" s="1"/>
  <c r="F686" i="16"/>
  <c r="G686" i="16" s="1"/>
  <c r="L686" i="16" s="1"/>
  <c r="G685" i="16"/>
  <c r="L685" i="16" s="1"/>
  <c r="F335" i="16"/>
  <c r="G334" i="16"/>
  <c r="L334" i="16" s="1"/>
  <c r="G760" i="16"/>
  <c r="L760" i="16" s="1"/>
  <c r="F761" i="16"/>
  <c r="G761" i="16" s="1"/>
  <c r="L761" i="16" s="1"/>
  <c r="G259" i="16"/>
  <c r="L259" i="16" s="1"/>
  <c r="F260" i="16"/>
  <c r="F411" i="16"/>
  <c r="G411" i="16" s="1"/>
  <c r="L411" i="16" s="1"/>
  <c r="G410" i="16"/>
  <c r="L410" i="16" s="1"/>
  <c r="G1015" i="16" l="1"/>
  <c r="AP1015" i="16" s="1"/>
  <c r="K1014" i="16"/>
  <c r="AQ1014" i="16" s="1"/>
  <c r="K954" i="16"/>
  <c r="AQ954" i="16" s="1"/>
  <c r="G955" i="16"/>
  <c r="AP955" i="16" s="1"/>
  <c r="K894" i="16"/>
  <c r="AQ894" i="16" s="1"/>
  <c r="G895" i="16"/>
  <c r="AP895" i="16" s="1"/>
  <c r="K826" i="16"/>
  <c r="AQ826" i="16" s="1"/>
  <c r="G827" i="16"/>
  <c r="AP827" i="16" s="1"/>
  <c r="F336" i="16"/>
  <c r="G336" i="16" s="1"/>
  <c r="L336" i="16" s="1"/>
  <c r="G335" i="16"/>
  <c r="L335" i="16" s="1"/>
  <c r="F361" i="16"/>
  <c r="G361" i="16" s="1"/>
  <c r="L361" i="16" s="1"/>
  <c r="G360" i="16"/>
  <c r="L360" i="16" s="1"/>
  <c r="F211" i="16"/>
  <c r="G211" i="16" s="1"/>
  <c r="L211" i="16" s="1"/>
  <c r="G210" i="16"/>
  <c r="L210" i="16" s="1"/>
  <c r="O643" i="16" s="1"/>
  <c r="G260" i="16"/>
  <c r="L260" i="16" s="1"/>
  <c r="O174" i="16" s="1"/>
  <c r="F261" i="16"/>
  <c r="G261" i="16" s="1"/>
  <c r="L261" i="16" s="1"/>
  <c r="F236" i="16"/>
  <c r="G236" i="16" s="1"/>
  <c r="L236" i="16" s="1"/>
  <c r="G235" i="16"/>
  <c r="L235" i="16" s="1"/>
  <c r="G285" i="16"/>
  <c r="L285" i="16" s="1"/>
  <c r="F286" i="16"/>
  <c r="G286" i="16" s="1"/>
  <c r="L286" i="16" s="1"/>
  <c r="F311" i="16"/>
  <c r="G311" i="16" s="1"/>
  <c r="L311" i="16" s="1"/>
  <c r="G310" i="16"/>
  <c r="L310" i="16" s="1"/>
  <c r="G1016" i="16" l="1"/>
  <c r="AP1016" i="16" s="1"/>
  <c r="K1015" i="16"/>
  <c r="AQ1015" i="16" s="1"/>
  <c r="K955" i="16"/>
  <c r="AQ955" i="16" s="1"/>
  <c r="G956" i="16"/>
  <c r="AP956" i="16" s="1"/>
  <c r="K895" i="16"/>
  <c r="AQ895" i="16" s="1"/>
  <c r="G896" i="16"/>
  <c r="AP896" i="16" s="1"/>
  <c r="O308" i="16"/>
  <c r="V308" i="16" s="1"/>
  <c r="AD308" i="16" s="1"/>
  <c r="O168" i="16"/>
  <c r="O736" i="16"/>
  <c r="G829" i="16"/>
  <c r="AP829" i="16" s="1"/>
  <c r="G828" i="16"/>
  <c r="AP828" i="16" s="1"/>
  <c r="K827" i="16"/>
  <c r="AQ827" i="16" s="1"/>
  <c r="AB308" i="16"/>
  <c r="V174" i="16"/>
  <c r="AB174" i="16"/>
  <c r="Z174" i="16"/>
  <c r="U174" i="16"/>
  <c r="O715" i="16"/>
  <c r="O614" i="16"/>
  <c r="O292" i="16"/>
  <c r="O290" i="16"/>
  <c r="O253" i="16"/>
  <c r="O678" i="16"/>
  <c r="O178" i="16"/>
  <c r="O394" i="16"/>
  <c r="O344" i="16"/>
  <c r="O286" i="16"/>
  <c r="O316" i="16"/>
  <c r="O481" i="16"/>
  <c r="O395" i="16"/>
  <c r="O343" i="16"/>
  <c r="O297" i="16"/>
  <c r="O570" i="16"/>
  <c r="O671" i="16"/>
  <c r="O322" i="16"/>
  <c r="O387" i="16"/>
  <c r="O200" i="16"/>
  <c r="O712" i="16"/>
  <c r="O753" i="16"/>
  <c r="O487" i="16"/>
  <c r="O556" i="16"/>
  <c r="O287" i="16"/>
  <c r="O573" i="16"/>
  <c r="O667" i="16"/>
  <c r="O400" i="16"/>
  <c r="O612" i="16"/>
  <c r="O426" i="16"/>
  <c r="O449" i="16"/>
  <c r="O632" i="16"/>
  <c r="O749" i="16"/>
  <c r="O452" i="16"/>
  <c r="O564" i="16"/>
  <c r="O234" i="16"/>
  <c r="O492" i="16"/>
  <c r="O568" i="16"/>
  <c r="O466" i="16"/>
  <c r="O293" i="16"/>
  <c r="O585" i="16"/>
  <c r="O530" i="16"/>
  <c r="O299" i="16"/>
  <c r="O340" i="16"/>
  <c r="O265" i="16"/>
  <c r="O630" i="16"/>
  <c r="O264" i="16"/>
  <c r="O704" i="16"/>
  <c r="O296" i="16"/>
  <c r="O397" i="16"/>
  <c r="O350" i="16"/>
  <c r="O249" i="16"/>
  <c r="O346" i="16"/>
  <c r="O356" i="16"/>
  <c r="O620" i="16"/>
  <c r="O543" i="16"/>
  <c r="O515" i="16"/>
  <c r="O305" i="16"/>
  <c r="O723" i="16"/>
  <c r="O618" i="16"/>
  <c r="O473" i="16"/>
  <c r="O246" i="16"/>
  <c r="O522" i="16"/>
  <c r="O368" i="16"/>
  <c r="O730" i="16"/>
  <c r="O616" i="16"/>
  <c r="O245" i="16"/>
  <c r="O626" i="16"/>
  <c r="O278" i="16"/>
  <c r="O202" i="16"/>
  <c r="O331" i="16"/>
  <c r="O624" i="16"/>
  <c r="O291" i="16"/>
  <c r="O187" i="16"/>
  <c r="O432" i="16"/>
  <c r="O545" i="16"/>
  <c r="O376" i="16"/>
  <c r="O489" i="16"/>
  <c r="O491" i="16"/>
  <c r="O706" i="16"/>
  <c r="O361" i="16"/>
  <c r="O517" i="16"/>
  <c r="O255" i="16"/>
  <c r="O198" i="16"/>
  <c r="O599" i="16"/>
  <c r="O430" i="16"/>
  <c r="O329" i="16"/>
  <c r="O478" i="16"/>
  <c r="O335" i="16"/>
  <c r="O232" i="16"/>
  <c r="O327" i="16"/>
  <c r="O516" i="16"/>
  <c r="O634" i="16"/>
  <c r="O534" i="16"/>
  <c r="O509" i="16"/>
  <c r="O333" i="16"/>
  <c r="O403" i="16"/>
  <c r="O399" i="16"/>
  <c r="O591" i="16"/>
  <c r="O569" i="16"/>
  <c r="O563" i="16"/>
  <c r="O576" i="16"/>
  <c r="O513" i="16"/>
  <c r="O289" i="16"/>
  <c r="O385" i="16"/>
  <c r="O747" i="16"/>
  <c r="O222" i="16"/>
  <c r="O459" i="16"/>
  <c r="O682" i="16"/>
  <c r="O454" i="16"/>
  <c r="O427" i="16"/>
  <c r="O336" i="16"/>
  <c r="O713" i="16"/>
  <c r="O640" i="16"/>
  <c r="O666" i="16"/>
  <c r="O348" i="16"/>
  <c r="O660" i="16"/>
  <c r="O338" i="16"/>
  <c r="O551" i="16"/>
  <c r="O636" i="16"/>
  <c r="O711" i="16"/>
  <c r="O757" i="16"/>
  <c r="O596" i="16"/>
  <c r="O499" i="16"/>
  <c r="O739" i="16"/>
  <c r="O613" i="16"/>
  <c r="O485" i="16"/>
  <c r="O294" i="16"/>
  <c r="O334" i="16"/>
  <c r="O590" i="16"/>
  <c r="O435" i="16"/>
  <c r="O665" i="16"/>
  <c r="O622" i="16"/>
  <c r="O210" i="16"/>
  <c r="O507" i="16"/>
  <c r="O167" i="16"/>
  <c r="O217" i="16"/>
  <c r="O281" i="16"/>
  <c r="O282" i="16"/>
  <c r="O358" i="16"/>
  <c r="O324" i="16"/>
  <c r="O424" i="16"/>
  <c r="O377" i="16"/>
  <c r="O553" i="16"/>
  <c r="O373" i="16"/>
  <c r="O658" i="16"/>
  <c r="O510" i="16"/>
  <c r="O521" i="16"/>
  <c r="O325" i="16"/>
  <c r="O709" i="16"/>
  <c r="O484" i="16"/>
  <c r="O641" i="16"/>
  <c r="O196" i="16"/>
  <c r="O248" i="16"/>
  <c r="O511" i="16"/>
  <c r="O761" i="16"/>
  <c r="O413" i="16"/>
  <c r="O207" i="16"/>
  <c r="O389" i="16"/>
  <c r="O236" i="16"/>
  <c r="O668" i="16"/>
  <c r="O652" i="16"/>
  <c r="O315" i="16"/>
  <c r="O194" i="16"/>
  <c r="O474" i="16"/>
  <c r="O697" i="16"/>
  <c r="O611" i="16"/>
  <c r="O566" i="16"/>
  <c r="O527" i="16"/>
  <c r="O728" i="16"/>
  <c r="O443" i="16"/>
  <c r="O332" i="16"/>
  <c r="O326" i="16"/>
  <c r="O693" i="16"/>
  <c r="O409" i="16"/>
  <c r="O225" i="16"/>
  <c r="O463" i="16"/>
  <c r="O469" i="16"/>
  <c r="O442" i="16"/>
  <c r="O300" i="16"/>
  <c r="O460" i="16"/>
  <c r="O700" i="16"/>
  <c r="O185" i="16"/>
  <c r="O688" i="16"/>
  <c r="O451" i="16"/>
  <c r="O475" i="16"/>
  <c r="O501" i="16"/>
  <c r="O726" i="16"/>
  <c r="O220" i="16"/>
  <c r="O456" i="16"/>
  <c r="O362" i="16"/>
  <c r="O288" i="16"/>
  <c r="O552" i="16"/>
  <c r="O472" i="16"/>
  <c r="O695" i="16"/>
  <c r="O607" i="16"/>
  <c r="O506" i="16"/>
  <c r="O406" i="16"/>
  <c r="O581" i="16"/>
  <c r="O321" i="16"/>
  <c r="O686" i="16"/>
  <c r="O354" i="16"/>
  <c r="O421" i="16"/>
  <c r="O280" i="16"/>
  <c r="O519" i="16"/>
  <c r="O606" i="16"/>
  <c r="O647" i="16"/>
  <c r="O524" i="16"/>
  <c r="O609" i="16"/>
  <c r="O425" i="16"/>
  <c r="O256" i="16"/>
  <c r="O310" i="16"/>
  <c r="O589" i="16"/>
  <c r="O401" i="16"/>
  <c r="O681" i="16"/>
  <c r="O328" i="16"/>
  <c r="O464" i="16"/>
  <c r="O303" i="16"/>
  <c r="O631" i="16"/>
  <c r="O257" i="16"/>
  <c r="O575" i="16"/>
  <c r="O605" i="16"/>
  <c r="O453" i="16"/>
  <c r="O318" i="16"/>
  <c r="O199" i="16"/>
  <c r="O598" i="16"/>
  <c r="O571" i="16"/>
  <c r="O702" i="16"/>
  <c r="O560" i="16"/>
  <c r="O412" i="16"/>
  <c r="O600" i="16"/>
  <c r="U168" i="16"/>
  <c r="AB168" i="16"/>
  <c r="Z168" i="16"/>
  <c r="V168" i="16"/>
  <c r="O505" i="16"/>
  <c r="O495" i="16"/>
  <c r="O476" i="16"/>
  <c r="O436" i="16"/>
  <c r="O170" i="16"/>
  <c r="O461" i="16"/>
  <c r="O188" i="16"/>
  <c r="O441" i="16"/>
  <c r="O648" i="16"/>
  <c r="O302" i="16"/>
  <c r="O584" i="16"/>
  <c r="O694" i="16"/>
  <c r="O497" i="16"/>
  <c r="O238" i="16"/>
  <c r="O752" i="16"/>
  <c r="O307" i="16"/>
  <c r="O204" i="16"/>
  <c r="O372" i="16"/>
  <c r="O526" i="16"/>
  <c r="O223" i="16"/>
  <c r="O532" i="16"/>
  <c r="O649" i="16"/>
  <c r="O277" i="16"/>
  <c r="O646" i="16"/>
  <c r="O503" i="16"/>
  <c r="O601" i="16"/>
  <c r="O588" i="16"/>
  <c r="O586" i="16"/>
  <c r="O673" i="16"/>
  <c r="O664" i="16"/>
  <c r="O525" i="16"/>
  <c r="O284" i="16"/>
  <c r="O679" i="16"/>
  <c r="O508" i="16"/>
  <c r="O662" i="16"/>
  <c r="O637" i="16"/>
  <c r="O760" i="16"/>
  <c r="O537" i="16"/>
  <c r="O171" i="16"/>
  <c r="O719" i="16"/>
  <c r="O450" i="16"/>
  <c r="O279" i="16"/>
  <c r="O183" i="16"/>
  <c r="O272" i="16"/>
  <c r="O306" i="16"/>
  <c r="O380" i="16"/>
  <c r="O414" i="16"/>
  <c r="O254" i="16"/>
  <c r="O428" i="16"/>
  <c r="O676" i="16"/>
  <c r="O388" i="16"/>
  <c r="O419" i="16"/>
  <c r="O250" i="16"/>
  <c r="O504" i="16"/>
  <c r="O390" i="16"/>
  <c r="O547" i="16"/>
  <c r="O411" i="16"/>
  <c r="O261" i="16"/>
  <c r="O181" i="16"/>
  <c r="O554" i="16"/>
  <c r="O732" i="16"/>
  <c r="O457" i="16"/>
  <c r="O408" i="16"/>
  <c r="O604" i="16"/>
  <c r="O444" i="16"/>
  <c r="O445" i="16"/>
  <c r="O677" i="16"/>
  <c r="O483" i="16"/>
  <c r="O360" i="16"/>
  <c r="O179" i="16"/>
  <c r="O415" i="16"/>
  <c r="O263" i="16"/>
  <c r="O244" i="16"/>
  <c r="O689" i="16"/>
  <c r="O221" i="16"/>
  <c r="O190" i="16"/>
  <c r="O251" i="16"/>
  <c r="O731" i="16"/>
  <c r="O420" i="16"/>
  <c r="O215" i="16"/>
  <c r="O241" i="16"/>
  <c r="O574" i="16"/>
  <c r="O458" i="16"/>
  <c r="O172" i="16"/>
  <c r="O528" i="16"/>
  <c r="O268" i="16"/>
  <c r="O523" i="16"/>
  <c r="O191" i="16"/>
  <c r="O258" i="16"/>
  <c r="O500" i="16"/>
  <c r="O266" i="16"/>
  <c r="O180" i="16"/>
  <c r="O371" i="16"/>
  <c r="O169" i="16"/>
  <c r="O716" i="16"/>
  <c r="O349" i="16"/>
  <c r="O594" i="16"/>
  <c r="O416" i="16"/>
  <c r="O212" i="16"/>
  <c r="O755" i="16"/>
  <c r="O465" i="16"/>
  <c r="O621" i="16"/>
  <c r="O477" i="16"/>
  <c r="O270" i="16"/>
  <c r="O407" i="16"/>
  <c r="O669" i="16"/>
  <c r="O381" i="16"/>
  <c r="O431" i="16"/>
  <c r="O351" i="16"/>
  <c r="O482" i="16"/>
  <c r="O656" i="16"/>
  <c r="O542" i="16"/>
  <c r="O417" i="16"/>
  <c r="O638" i="16"/>
  <c r="O211" i="16"/>
  <c r="O750" i="16"/>
  <c r="O375" i="16"/>
  <c r="O301" i="16"/>
  <c r="O437" i="16"/>
  <c r="O651" i="16"/>
  <c r="O701" i="16"/>
  <c r="O422" i="16"/>
  <c r="O447" i="16"/>
  <c r="O555" i="16"/>
  <c r="O756" i="16"/>
  <c r="O717" i="16"/>
  <c r="O393" i="16"/>
  <c r="O405" i="16"/>
  <c r="O602" i="16"/>
  <c r="O404" i="16"/>
  <c r="O687" i="16"/>
  <c r="O273" i="16"/>
  <c r="O455" i="16"/>
  <c r="O366" i="16"/>
  <c r="O434" i="16"/>
  <c r="O298" i="16"/>
  <c r="O440" i="16"/>
  <c r="O317" i="16"/>
  <c r="O520" i="16"/>
  <c r="O398" i="16"/>
  <c r="O213" i="16"/>
  <c r="O737" i="16"/>
  <c r="O312" i="16"/>
  <c r="O410" i="16"/>
  <c r="O670" i="16"/>
  <c r="O314" i="16"/>
  <c r="O214" i="16"/>
  <c r="O205" i="16"/>
  <c r="O498" i="16"/>
  <c r="O741" i="16"/>
  <c r="O229" i="16"/>
  <c r="O582" i="16"/>
  <c r="O370" i="16"/>
  <c r="O654" i="16"/>
  <c r="O692" i="16"/>
  <c r="O226" i="16"/>
  <c r="O235" i="16"/>
  <c r="O743" i="16"/>
  <c r="O359" i="16"/>
  <c r="O352" i="16"/>
  <c r="O661" i="16"/>
  <c r="O239" i="16"/>
  <c r="O209" i="16"/>
  <c r="O271" i="16"/>
  <c r="O173" i="16"/>
  <c r="O583" i="16"/>
  <c r="O285" i="16"/>
  <c r="O720" i="16"/>
  <c r="O714" i="16"/>
  <c r="O203" i="16"/>
  <c r="O311" i="16"/>
  <c r="O201" i="16"/>
  <c r="O725" i="16"/>
  <c r="O633" i="16"/>
  <c r="O685" i="16"/>
  <c r="O369" i="16"/>
  <c r="O746" i="16"/>
  <c r="O260" i="16"/>
  <c r="O565" i="16"/>
  <c r="O353" i="16"/>
  <c r="O751" i="16"/>
  <c r="O355" i="16"/>
  <c r="O657" i="16"/>
  <c r="O418" i="16"/>
  <c r="O384" i="16"/>
  <c r="O744" i="16"/>
  <c r="O182" i="16"/>
  <c r="O533" i="16"/>
  <c r="O572" i="16"/>
  <c r="O595" i="16"/>
  <c r="O319" i="16"/>
  <c r="O267" i="16"/>
  <c r="O628" i="16"/>
  <c r="O490" i="16"/>
  <c r="O320" i="16"/>
  <c r="O558" i="16"/>
  <c r="O707" i="16"/>
  <c r="O341" i="16"/>
  <c r="O733" i="16"/>
  <c r="O502" i="16"/>
  <c r="O462" i="16"/>
  <c r="O378" i="16"/>
  <c r="O396" i="16"/>
  <c r="O467" i="16"/>
  <c r="O219" i="16"/>
  <c r="O531" i="16"/>
  <c r="O197" i="16"/>
  <c r="O228" i="16"/>
  <c r="O224" i="16"/>
  <c r="O304" i="16"/>
  <c r="O365" i="16"/>
  <c r="O494" i="16"/>
  <c r="O480" i="16"/>
  <c r="O242" i="16"/>
  <c r="O705" i="16"/>
  <c r="O240" i="16"/>
  <c r="O740" i="16"/>
  <c r="O269" i="16"/>
  <c r="O283" i="16"/>
  <c r="O549" i="16"/>
  <c r="O759" i="16"/>
  <c r="O193" i="16"/>
  <c r="O541" i="16"/>
  <c r="O177" i="16"/>
  <c r="O470" i="16"/>
  <c r="O364" i="16"/>
  <c r="O579" i="16"/>
  <c r="O216" i="16"/>
  <c r="O642" i="16"/>
  <c r="O276" i="16"/>
  <c r="O608" i="16"/>
  <c r="O367" i="16"/>
  <c r="O659" i="16"/>
  <c r="O758" i="16"/>
  <c r="O754" i="16"/>
  <c r="O479" i="16"/>
  <c r="O195" i="16"/>
  <c r="U736" i="16"/>
  <c r="AB736" i="16"/>
  <c r="Z736" i="16"/>
  <c r="V736" i="16"/>
  <c r="AD736" i="16" s="1"/>
  <c r="O703" i="16"/>
  <c r="O512" i="16"/>
  <c r="O433" i="16"/>
  <c r="O727" i="16"/>
  <c r="O722" i="16"/>
  <c r="O683" i="16"/>
  <c r="O538" i="16"/>
  <c r="O680" i="16"/>
  <c r="O323" i="16"/>
  <c r="O742" i="16"/>
  <c r="O561" i="16"/>
  <c r="O423" i="16"/>
  <c r="O557" i="16"/>
  <c r="O655" i="16"/>
  <c r="O309" i="16"/>
  <c r="O382" i="16"/>
  <c r="O603" i="16"/>
  <c r="O721" i="16"/>
  <c r="O550" i="16"/>
  <c r="O227" i="16"/>
  <c r="O699" i="16"/>
  <c r="O597" i="16"/>
  <c r="O186" i="16"/>
  <c r="O536" i="16"/>
  <c r="O252" i="16"/>
  <c r="O729" i="16"/>
  <c r="O446" i="16"/>
  <c r="O535" i="16"/>
  <c r="O650" i="16"/>
  <c r="O690" i="16"/>
  <c r="O247" i="16"/>
  <c r="O696" i="16"/>
  <c r="O718" i="16"/>
  <c r="O577" i="16"/>
  <c r="O275" i="16"/>
  <c r="O627" i="16"/>
  <c r="O330" i="16"/>
  <c r="O448" i="16"/>
  <c r="O639" i="16"/>
  <c r="O745" i="16"/>
  <c r="Z643" i="16"/>
  <c r="V643" i="16"/>
  <c r="AD643" i="16" s="1"/>
  <c r="U643" i="16"/>
  <c r="AB643" i="16"/>
  <c r="O684" i="16"/>
  <c r="O518" i="16"/>
  <c r="O208" i="16"/>
  <c r="O653" i="16"/>
  <c r="O488" i="16"/>
  <c r="O345" i="16"/>
  <c r="O243" i="16"/>
  <c r="O644" i="16"/>
  <c r="O672" i="16"/>
  <c r="O233" i="16"/>
  <c r="O539" i="16"/>
  <c r="O231" i="16"/>
  <c r="O645" i="16"/>
  <c r="O546" i="16"/>
  <c r="O580" i="16"/>
  <c r="O708" i="16"/>
  <c r="O615" i="16"/>
  <c r="O176" i="16"/>
  <c r="O192" i="16"/>
  <c r="O619" i="16"/>
  <c r="O383" i="16"/>
  <c r="O347" i="16"/>
  <c r="O429" i="16"/>
  <c r="O363" i="16"/>
  <c r="O544" i="16"/>
  <c r="O175" i="16"/>
  <c r="O392" i="16"/>
  <c r="O189" i="16"/>
  <c r="O237" i="16"/>
  <c r="O738" i="16"/>
  <c r="O402" i="16"/>
  <c r="O184" i="16"/>
  <c r="O625" i="16"/>
  <c r="O567" i="16"/>
  <c r="O166" i="16"/>
  <c r="O262" i="16"/>
  <c r="O379" i="16"/>
  <c r="O710" i="16"/>
  <c r="O514" i="16"/>
  <c r="O337" i="16"/>
  <c r="O559" i="16"/>
  <c r="O206" i="16"/>
  <c r="O342" i="16"/>
  <c r="O617" i="16"/>
  <c r="O496" i="16"/>
  <c r="O259" i="16"/>
  <c r="O529" i="16"/>
  <c r="O468" i="16"/>
  <c r="O295" i="16"/>
  <c r="O391" i="16"/>
  <c r="O439" i="16"/>
  <c r="O629" i="16"/>
  <c r="O592" i="16"/>
  <c r="O735" i="16"/>
  <c r="O623" i="16"/>
  <c r="O374" i="16"/>
  <c r="O357" i="16"/>
  <c r="O562" i="16"/>
  <c r="O493" i="16"/>
  <c r="O578" i="16"/>
  <c r="O610" i="16"/>
  <c r="O548" i="16"/>
  <c r="O471" i="16"/>
  <c r="O218" i="16"/>
  <c r="O663" i="16"/>
  <c r="O486" i="16"/>
  <c r="O274" i="16"/>
  <c r="O438" i="16"/>
  <c r="O675" i="16"/>
  <c r="O724" i="16"/>
  <c r="O230" i="16"/>
  <c r="O339" i="16"/>
  <c r="O734" i="16"/>
  <c r="O691" i="16"/>
  <c r="O593" i="16"/>
  <c r="O386" i="16"/>
  <c r="O540" i="16"/>
  <c r="O698" i="16"/>
  <c r="O748" i="16"/>
  <c r="O635" i="16"/>
  <c r="O587" i="16"/>
  <c r="O313" i="16"/>
  <c r="O674" i="16"/>
  <c r="Z308" i="16" l="1"/>
  <c r="U308" i="16"/>
  <c r="G1017" i="16"/>
  <c r="AP1017" i="16" s="1"/>
  <c r="K1016" i="16"/>
  <c r="AQ1016" i="16" s="1"/>
  <c r="K956" i="16"/>
  <c r="AQ956" i="16" s="1"/>
  <c r="G957" i="16"/>
  <c r="AP957" i="16" s="1"/>
  <c r="K896" i="16"/>
  <c r="AQ896" i="16" s="1"/>
  <c r="G897" i="16"/>
  <c r="AP897" i="16" s="1"/>
  <c r="AD168" i="16"/>
  <c r="G830" i="16"/>
  <c r="AP830" i="16" s="1"/>
  <c r="K828" i="16"/>
  <c r="AQ828" i="16" s="1"/>
  <c r="AB675" i="16"/>
  <c r="U675" i="16"/>
  <c r="Z675" i="16"/>
  <c r="V675" i="16"/>
  <c r="AD675" i="16" s="1"/>
  <c r="Z493" i="16"/>
  <c r="V493" i="16"/>
  <c r="AD493" i="16" s="1"/>
  <c r="U493" i="16"/>
  <c r="AB493" i="16"/>
  <c r="V166" i="16"/>
  <c r="AB166" i="16"/>
  <c r="Z166" i="16"/>
  <c r="U166" i="16"/>
  <c r="AL166" i="16" s="1"/>
  <c r="V309" i="16"/>
  <c r="AD309" i="16" s="1"/>
  <c r="U309" i="16"/>
  <c r="AL309" i="16" s="1"/>
  <c r="AB309" i="16"/>
  <c r="Z309" i="16"/>
  <c r="AB228" i="16"/>
  <c r="Z228" i="16"/>
  <c r="V228" i="16"/>
  <c r="U228" i="16"/>
  <c r="Z369" i="16"/>
  <c r="V369" i="16"/>
  <c r="AD369" i="16" s="1"/>
  <c r="U369" i="16"/>
  <c r="AB369" i="16"/>
  <c r="Z582" i="16"/>
  <c r="V582" i="16"/>
  <c r="AD582" i="16" s="1"/>
  <c r="U582" i="16"/>
  <c r="AB582" i="16"/>
  <c r="Z734" i="16"/>
  <c r="AB734" i="16"/>
  <c r="V734" i="16"/>
  <c r="AD734" i="16" s="1"/>
  <c r="U734" i="16"/>
  <c r="AB295" i="16"/>
  <c r="Z295" i="16"/>
  <c r="V295" i="16"/>
  <c r="AD295" i="16" s="1"/>
  <c r="U295" i="16"/>
  <c r="V625" i="16"/>
  <c r="AD625" i="16" s="1"/>
  <c r="U625" i="16"/>
  <c r="AB625" i="16"/>
  <c r="Z625" i="16"/>
  <c r="Z615" i="16"/>
  <c r="V615" i="16"/>
  <c r="AD615" i="16" s="1"/>
  <c r="U615" i="16"/>
  <c r="AB615" i="16"/>
  <c r="U684" i="16"/>
  <c r="AB684" i="16"/>
  <c r="Z684" i="16"/>
  <c r="V684" i="16"/>
  <c r="AD684" i="16" s="1"/>
  <c r="AB650" i="16"/>
  <c r="Z650" i="16"/>
  <c r="V650" i="16"/>
  <c r="AD650" i="16" s="1"/>
  <c r="U650" i="16"/>
  <c r="AB635" i="16"/>
  <c r="Z635" i="16"/>
  <c r="V635" i="16"/>
  <c r="AD635" i="16" s="1"/>
  <c r="U635" i="16"/>
  <c r="V339" i="16"/>
  <c r="AD339" i="16" s="1"/>
  <c r="AB339" i="16"/>
  <c r="Z339" i="16"/>
  <c r="U339" i="16"/>
  <c r="AB218" i="16"/>
  <c r="Z218" i="16"/>
  <c r="V218" i="16"/>
  <c r="U218" i="16"/>
  <c r="AB374" i="16"/>
  <c r="Z374" i="16"/>
  <c r="V374" i="16"/>
  <c r="AD374" i="16" s="1"/>
  <c r="U374" i="16"/>
  <c r="AB468" i="16"/>
  <c r="Z468" i="16"/>
  <c r="V468" i="16"/>
  <c r="AD468" i="16" s="1"/>
  <c r="U468" i="16"/>
  <c r="V337" i="16"/>
  <c r="AD337" i="16" s="1"/>
  <c r="U337" i="16"/>
  <c r="AB337" i="16"/>
  <c r="Z337" i="16"/>
  <c r="U184" i="16"/>
  <c r="AB184" i="16"/>
  <c r="Z184" i="16"/>
  <c r="V184" i="16"/>
  <c r="AB363" i="16"/>
  <c r="U363" i="16"/>
  <c r="Z363" i="16"/>
  <c r="V363" i="16"/>
  <c r="AD363" i="16" s="1"/>
  <c r="AB708" i="16"/>
  <c r="Z708" i="16"/>
  <c r="V708" i="16"/>
  <c r="AD708" i="16" s="1"/>
  <c r="U708" i="16"/>
  <c r="AB644" i="16"/>
  <c r="V644" i="16"/>
  <c r="AD644" i="16" s="1"/>
  <c r="U644" i="16"/>
  <c r="Z644" i="16"/>
  <c r="AB627" i="16"/>
  <c r="Z627" i="16"/>
  <c r="V627" i="16"/>
  <c r="AD627" i="16" s="1"/>
  <c r="U627" i="16"/>
  <c r="V535" i="16"/>
  <c r="AD535" i="16" s="1"/>
  <c r="AB535" i="16"/>
  <c r="U535" i="16"/>
  <c r="Z535" i="16"/>
  <c r="V227" i="16"/>
  <c r="U227" i="16"/>
  <c r="Z227" i="16"/>
  <c r="AB227" i="16"/>
  <c r="AB423" i="16"/>
  <c r="U423" i="16"/>
  <c r="Z423" i="16"/>
  <c r="V423" i="16"/>
  <c r="AD423" i="16" s="1"/>
  <c r="AB727" i="16"/>
  <c r="Z727" i="16"/>
  <c r="V727" i="16"/>
  <c r="AD727" i="16" s="1"/>
  <c r="U727" i="16"/>
  <c r="AB195" i="16"/>
  <c r="V195" i="16"/>
  <c r="U195" i="16"/>
  <c r="Z195" i="16"/>
  <c r="AB642" i="16"/>
  <c r="Z642" i="16"/>
  <c r="V642" i="16"/>
  <c r="AD642" i="16" s="1"/>
  <c r="U642" i="16"/>
  <c r="U759" i="16"/>
  <c r="Z759" i="16"/>
  <c r="AB759" i="16"/>
  <c r="V759" i="16"/>
  <c r="AD759" i="16" s="1"/>
  <c r="U480" i="16"/>
  <c r="Z480" i="16"/>
  <c r="V480" i="16"/>
  <c r="AD480" i="16" s="1"/>
  <c r="AB480" i="16"/>
  <c r="V219" i="16"/>
  <c r="U219" i="16"/>
  <c r="Z219" i="16"/>
  <c r="AB219" i="16"/>
  <c r="U707" i="16"/>
  <c r="V707" i="16"/>
  <c r="AD707" i="16" s="1"/>
  <c r="AB707" i="16"/>
  <c r="Z707" i="16"/>
  <c r="Z572" i="16"/>
  <c r="AB572" i="16"/>
  <c r="V572" i="16"/>
  <c r="AD572" i="16" s="1"/>
  <c r="U572" i="16"/>
  <c r="U751" i="16"/>
  <c r="AB751" i="16"/>
  <c r="V751" i="16"/>
  <c r="AD751" i="16" s="1"/>
  <c r="Z751" i="16"/>
  <c r="Z725" i="16"/>
  <c r="V725" i="16"/>
  <c r="AD725" i="16" s="1"/>
  <c r="U725" i="16"/>
  <c r="AB725" i="16"/>
  <c r="Z173" i="16"/>
  <c r="V173" i="16"/>
  <c r="U173" i="16"/>
  <c r="AL174" i="16" s="1"/>
  <c r="AB173" i="16"/>
  <c r="V235" i="16"/>
  <c r="U235" i="16"/>
  <c r="AB235" i="16"/>
  <c r="Z235" i="16"/>
  <c r="V498" i="16"/>
  <c r="AD498" i="16" s="1"/>
  <c r="U498" i="16"/>
  <c r="AB498" i="16"/>
  <c r="Z498" i="16"/>
  <c r="AB213" i="16"/>
  <c r="Z213" i="16"/>
  <c r="V213" i="16"/>
  <c r="AD213" i="16" s="1"/>
  <c r="U213" i="16"/>
  <c r="AB455" i="16"/>
  <c r="V455" i="16"/>
  <c r="AD455" i="16" s="1"/>
  <c r="U455" i="16"/>
  <c r="Z455" i="16"/>
  <c r="Z756" i="16"/>
  <c r="U756" i="16"/>
  <c r="AB756" i="16"/>
  <c r="V756" i="16"/>
  <c r="AD756" i="16" s="1"/>
  <c r="V375" i="16"/>
  <c r="AD375" i="16" s="1"/>
  <c r="AB375" i="16"/>
  <c r="Z375" i="16"/>
  <c r="U375" i="16"/>
  <c r="Z351" i="16"/>
  <c r="U351" i="16"/>
  <c r="AB351" i="16"/>
  <c r="V351" i="16"/>
  <c r="AD351" i="16" s="1"/>
  <c r="Z465" i="16"/>
  <c r="V465" i="16"/>
  <c r="AD465" i="16" s="1"/>
  <c r="U465" i="16"/>
  <c r="AB465" i="16"/>
  <c r="Z371" i="16"/>
  <c r="AB371" i="16"/>
  <c r="V371" i="16"/>
  <c r="AD371" i="16" s="1"/>
  <c r="U371" i="16"/>
  <c r="V528" i="16"/>
  <c r="AD528" i="16" s="1"/>
  <c r="U528" i="16"/>
  <c r="AB528" i="16"/>
  <c r="Z528" i="16"/>
  <c r="AB251" i="16"/>
  <c r="Z251" i="16"/>
  <c r="V251" i="16"/>
  <c r="AD251" i="16" s="1"/>
  <c r="U251" i="16"/>
  <c r="U360" i="16"/>
  <c r="AB360" i="16"/>
  <c r="Z360" i="16"/>
  <c r="V360" i="16"/>
  <c r="AD360" i="16" s="1"/>
  <c r="V732" i="16"/>
  <c r="AD732" i="16" s="1"/>
  <c r="U732" i="16"/>
  <c r="AB732" i="16"/>
  <c r="Z732" i="16"/>
  <c r="AB250" i="16"/>
  <c r="Z250" i="16"/>
  <c r="V250" i="16"/>
  <c r="U250" i="16"/>
  <c r="AB306" i="16"/>
  <c r="Z306" i="16"/>
  <c r="V306" i="16"/>
  <c r="AD306" i="16" s="1"/>
  <c r="U306" i="16"/>
  <c r="AB760" i="16"/>
  <c r="Z760" i="16"/>
  <c r="V760" i="16"/>
  <c r="AD760" i="16" s="1"/>
  <c r="U760" i="16"/>
  <c r="Z673" i="16"/>
  <c r="V673" i="16"/>
  <c r="AD673" i="16" s="1"/>
  <c r="U673" i="16"/>
  <c r="AB673" i="16"/>
  <c r="U532" i="16"/>
  <c r="AB532" i="16"/>
  <c r="Z532" i="16"/>
  <c r="V532" i="16"/>
  <c r="AD532" i="16" s="1"/>
  <c r="AB497" i="16"/>
  <c r="Z497" i="16"/>
  <c r="V497" i="16"/>
  <c r="AD497" i="16" s="1"/>
  <c r="U497" i="16"/>
  <c r="V170" i="16"/>
  <c r="Z170" i="16"/>
  <c r="U170" i="16"/>
  <c r="AB170" i="16"/>
  <c r="AB318" i="16"/>
  <c r="Z318" i="16"/>
  <c r="V318" i="16"/>
  <c r="AD318" i="16" s="1"/>
  <c r="U318" i="16"/>
  <c r="AB328" i="16"/>
  <c r="Z328" i="16"/>
  <c r="V328" i="16"/>
  <c r="AD328" i="16" s="1"/>
  <c r="U328" i="16"/>
  <c r="U524" i="16"/>
  <c r="AB524" i="16"/>
  <c r="V524" i="16"/>
  <c r="AD524" i="16" s="1"/>
  <c r="Z524" i="16"/>
  <c r="AB321" i="16"/>
  <c r="Z321" i="16"/>
  <c r="V321" i="16"/>
  <c r="AD321" i="16" s="1"/>
  <c r="U321" i="16"/>
  <c r="AB288" i="16"/>
  <c r="Z288" i="16"/>
  <c r="V288" i="16"/>
  <c r="AD288" i="16" s="1"/>
  <c r="U288" i="16"/>
  <c r="AB688" i="16"/>
  <c r="Z688" i="16"/>
  <c r="V688" i="16"/>
  <c r="AD688" i="16" s="1"/>
  <c r="U688" i="16"/>
  <c r="AB225" i="16"/>
  <c r="Z225" i="16"/>
  <c r="V225" i="16"/>
  <c r="AD225" i="16" s="1"/>
  <c r="U225" i="16"/>
  <c r="Z566" i="16"/>
  <c r="U566" i="16"/>
  <c r="AB566" i="16"/>
  <c r="V566" i="16"/>
  <c r="AD566" i="16" s="1"/>
  <c r="AB236" i="16"/>
  <c r="Z236" i="16"/>
  <c r="V236" i="16"/>
  <c r="AD236" i="16" s="1"/>
  <c r="U236" i="16"/>
  <c r="AL236" i="16" s="1"/>
  <c r="AB641" i="16"/>
  <c r="Z641" i="16"/>
  <c r="V641" i="16"/>
  <c r="AD641" i="16" s="1"/>
  <c r="U641" i="16"/>
  <c r="Z553" i="16"/>
  <c r="AB553" i="16"/>
  <c r="V553" i="16"/>
  <c r="AD553" i="16" s="1"/>
  <c r="U553" i="16"/>
  <c r="AB167" i="16"/>
  <c r="Z167" i="16"/>
  <c r="V167" i="16"/>
  <c r="AD167" i="16" s="1"/>
  <c r="U167" i="16"/>
  <c r="AL167" i="16" s="1"/>
  <c r="AB294" i="16"/>
  <c r="Z294" i="16"/>
  <c r="V294" i="16"/>
  <c r="AD294" i="16" s="1"/>
  <c r="U294" i="16"/>
  <c r="Z636" i="16"/>
  <c r="V636" i="16"/>
  <c r="AD636" i="16" s="1"/>
  <c r="U636" i="16"/>
  <c r="AB636" i="16"/>
  <c r="V336" i="16"/>
  <c r="AD336" i="16" s="1"/>
  <c r="AB336" i="16"/>
  <c r="Z336" i="16"/>
  <c r="U336" i="16"/>
  <c r="AB289" i="16"/>
  <c r="Z289" i="16"/>
  <c r="V289" i="16"/>
  <c r="AD289" i="16" s="1"/>
  <c r="U289" i="16"/>
  <c r="AB333" i="16"/>
  <c r="U333" i="16"/>
  <c r="Z333" i="16"/>
  <c r="V333" i="16"/>
  <c r="AD333" i="16" s="1"/>
  <c r="Z478" i="16"/>
  <c r="V478" i="16"/>
  <c r="AD478" i="16" s="1"/>
  <c r="U478" i="16"/>
  <c r="AB478" i="16"/>
  <c r="AB706" i="16"/>
  <c r="V706" i="16"/>
  <c r="AD706" i="16" s="1"/>
  <c r="U706" i="16"/>
  <c r="Z706" i="16"/>
  <c r="U624" i="16"/>
  <c r="AB624" i="16"/>
  <c r="Z624" i="16"/>
  <c r="V624" i="16"/>
  <c r="AD624" i="16" s="1"/>
  <c r="V368" i="16"/>
  <c r="AD368" i="16" s="1"/>
  <c r="AB368" i="16"/>
  <c r="Z368" i="16"/>
  <c r="U368" i="16"/>
  <c r="V543" i="16"/>
  <c r="AD543" i="16" s="1"/>
  <c r="AB543" i="16"/>
  <c r="Z543" i="16"/>
  <c r="U543" i="16"/>
  <c r="AB704" i="16"/>
  <c r="Z704" i="16"/>
  <c r="V704" i="16"/>
  <c r="AD704" i="16" s="1"/>
  <c r="U704" i="16"/>
  <c r="V293" i="16"/>
  <c r="AD293" i="16" s="1"/>
  <c r="U293" i="16"/>
  <c r="AB293" i="16"/>
  <c r="Z293" i="16"/>
  <c r="AB632" i="16"/>
  <c r="Z632" i="16"/>
  <c r="V632" i="16"/>
  <c r="AD632" i="16" s="1"/>
  <c r="U632" i="16"/>
  <c r="AB556" i="16"/>
  <c r="V556" i="16"/>
  <c r="AD556" i="16" s="1"/>
  <c r="U556" i="16"/>
  <c r="Z556" i="16"/>
  <c r="U570" i="16"/>
  <c r="Z570" i="16"/>
  <c r="V570" i="16"/>
  <c r="AD570" i="16" s="1"/>
  <c r="AB570" i="16"/>
  <c r="Z394" i="16"/>
  <c r="AB394" i="16"/>
  <c r="V394" i="16"/>
  <c r="AD394" i="16" s="1"/>
  <c r="U394" i="16"/>
  <c r="Z674" i="16"/>
  <c r="V674" i="16"/>
  <c r="AD674" i="16" s="1"/>
  <c r="U674" i="16"/>
  <c r="AB674" i="16"/>
  <c r="Z342" i="16"/>
  <c r="AB342" i="16"/>
  <c r="V342" i="16"/>
  <c r="AD342" i="16" s="1"/>
  <c r="U342" i="16"/>
  <c r="AB208" i="16"/>
  <c r="Z208" i="16"/>
  <c r="V208" i="16"/>
  <c r="U208" i="16"/>
  <c r="AB240" i="16"/>
  <c r="Z240" i="16"/>
  <c r="V240" i="16"/>
  <c r="U240" i="16"/>
  <c r="Z748" i="16"/>
  <c r="V748" i="16"/>
  <c r="AD748" i="16" s="1"/>
  <c r="U748" i="16"/>
  <c r="AB748" i="16"/>
  <c r="AB471" i="16"/>
  <c r="U471" i="16"/>
  <c r="Z471" i="16"/>
  <c r="V471" i="16"/>
  <c r="AD471" i="16" s="1"/>
  <c r="AB529" i="16"/>
  <c r="Z529" i="16"/>
  <c r="V529" i="16"/>
  <c r="AD529" i="16" s="1"/>
  <c r="U529" i="16"/>
  <c r="Z429" i="16"/>
  <c r="V429" i="16"/>
  <c r="AD429" i="16" s="1"/>
  <c r="U429" i="16"/>
  <c r="AB429" i="16"/>
  <c r="AB243" i="16"/>
  <c r="Z243" i="16"/>
  <c r="V243" i="16"/>
  <c r="U243" i="16"/>
  <c r="AB446" i="16"/>
  <c r="U446" i="16"/>
  <c r="Z446" i="16"/>
  <c r="V446" i="16"/>
  <c r="AD446" i="16" s="1"/>
  <c r="V550" i="16"/>
  <c r="AD550" i="16" s="1"/>
  <c r="AB550" i="16"/>
  <c r="Z550" i="16"/>
  <c r="U550" i="16"/>
  <c r="U561" i="16"/>
  <c r="AB561" i="16"/>
  <c r="V561" i="16"/>
  <c r="AD561" i="16" s="1"/>
  <c r="Z561" i="16"/>
  <c r="V433" i="16"/>
  <c r="AD433" i="16" s="1"/>
  <c r="AB433" i="16"/>
  <c r="U433" i="16"/>
  <c r="Z433" i="16"/>
  <c r="AB479" i="16"/>
  <c r="Z479" i="16"/>
  <c r="V479" i="16"/>
  <c r="AD479" i="16" s="1"/>
  <c r="U479" i="16"/>
  <c r="AB216" i="16"/>
  <c r="Z216" i="16"/>
  <c r="V216" i="16"/>
  <c r="U216" i="16"/>
  <c r="AB549" i="16"/>
  <c r="V549" i="16"/>
  <c r="AD549" i="16" s="1"/>
  <c r="U549" i="16"/>
  <c r="Z549" i="16"/>
  <c r="AB494" i="16"/>
  <c r="U494" i="16"/>
  <c r="Z494" i="16"/>
  <c r="V494" i="16"/>
  <c r="AD494" i="16" s="1"/>
  <c r="V467" i="16"/>
  <c r="AD467" i="16" s="1"/>
  <c r="U467" i="16"/>
  <c r="AB467" i="16"/>
  <c r="Z467" i="16"/>
  <c r="AB558" i="16"/>
  <c r="Z558" i="16"/>
  <c r="V558" i="16"/>
  <c r="AD558" i="16" s="1"/>
  <c r="U558" i="16"/>
  <c r="AB533" i="16"/>
  <c r="U533" i="16"/>
  <c r="Z533" i="16"/>
  <c r="V533" i="16"/>
  <c r="AD533" i="16" s="1"/>
  <c r="AB353" i="16"/>
  <c r="U353" i="16"/>
  <c r="Z353" i="16"/>
  <c r="V353" i="16"/>
  <c r="AD353" i="16" s="1"/>
  <c r="V201" i="16"/>
  <c r="Z201" i="16"/>
  <c r="U201" i="16"/>
  <c r="AB201" i="16"/>
  <c r="V271" i="16"/>
  <c r="AD271" i="16" s="1"/>
  <c r="U271" i="16"/>
  <c r="AB271" i="16"/>
  <c r="Z271" i="16"/>
  <c r="AB226" i="16"/>
  <c r="Z226" i="16"/>
  <c r="U226" i="16"/>
  <c r="AL226" i="16" s="1"/>
  <c r="V226" i="16"/>
  <c r="V205" i="16"/>
  <c r="U205" i="16"/>
  <c r="AB205" i="16"/>
  <c r="Z205" i="16"/>
  <c r="V398" i="16"/>
  <c r="AD398" i="16" s="1"/>
  <c r="AB398" i="16"/>
  <c r="Z398" i="16"/>
  <c r="U398" i="16"/>
  <c r="AB273" i="16"/>
  <c r="Z273" i="16"/>
  <c r="V273" i="16"/>
  <c r="AD273" i="16" s="1"/>
  <c r="U273" i="16"/>
  <c r="U555" i="16"/>
  <c r="AB555" i="16"/>
  <c r="Z555" i="16"/>
  <c r="V555" i="16"/>
  <c r="AD555" i="16" s="1"/>
  <c r="AB750" i="16"/>
  <c r="Z750" i="16"/>
  <c r="V750" i="16"/>
  <c r="AD750" i="16" s="1"/>
  <c r="U750" i="16"/>
  <c r="AB431" i="16"/>
  <c r="U431" i="16"/>
  <c r="Z431" i="16"/>
  <c r="V431" i="16"/>
  <c r="AD431" i="16" s="1"/>
  <c r="V755" i="16"/>
  <c r="AD755" i="16" s="1"/>
  <c r="U755" i="16"/>
  <c r="AB755" i="16"/>
  <c r="Z755" i="16"/>
  <c r="U180" i="16"/>
  <c r="AB180" i="16"/>
  <c r="Z180" i="16"/>
  <c r="V180" i="16"/>
  <c r="U172" i="16"/>
  <c r="Z172" i="16"/>
  <c r="V172" i="16"/>
  <c r="AB172" i="16"/>
  <c r="Z190" i="16"/>
  <c r="V190" i="16"/>
  <c r="U190" i="16"/>
  <c r="AB190" i="16"/>
  <c r="V483" i="16"/>
  <c r="AD483" i="16" s="1"/>
  <c r="U483" i="16"/>
  <c r="AB483" i="16"/>
  <c r="Z483" i="16"/>
  <c r="Z554" i="16"/>
  <c r="U554" i="16"/>
  <c r="AB554" i="16"/>
  <c r="V554" i="16"/>
  <c r="AD554" i="16" s="1"/>
  <c r="AB419" i="16"/>
  <c r="Z419" i="16"/>
  <c r="V419" i="16"/>
  <c r="AD419" i="16" s="1"/>
  <c r="U419" i="16"/>
  <c r="AB272" i="16"/>
  <c r="Z272" i="16"/>
  <c r="V272" i="16"/>
  <c r="AD272" i="16" s="1"/>
  <c r="U272" i="16"/>
  <c r="V637" i="16"/>
  <c r="AD637" i="16" s="1"/>
  <c r="U637" i="16"/>
  <c r="AB637" i="16"/>
  <c r="Z637" i="16"/>
  <c r="AB586" i="16"/>
  <c r="Z586" i="16"/>
  <c r="V586" i="16"/>
  <c r="AD586" i="16" s="1"/>
  <c r="U586" i="16"/>
  <c r="V223" i="16"/>
  <c r="U223" i="16"/>
  <c r="AB223" i="16"/>
  <c r="Z223" i="16"/>
  <c r="V694" i="16"/>
  <c r="AD694" i="16" s="1"/>
  <c r="U694" i="16"/>
  <c r="AB694" i="16"/>
  <c r="Z694" i="16"/>
  <c r="Z436" i="16"/>
  <c r="V436" i="16"/>
  <c r="AD436" i="16" s="1"/>
  <c r="U436" i="16"/>
  <c r="AB436" i="16"/>
  <c r="AB600" i="16"/>
  <c r="Z600" i="16"/>
  <c r="V600" i="16"/>
  <c r="AD600" i="16" s="1"/>
  <c r="U600" i="16"/>
  <c r="AB453" i="16"/>
  <c r="U453" i="16"/>
  <c r="Z453" i="16"/>
  <c r="V453" i="16"/>
  <c r="AD453" i="16" s="1"/>
  <c r="AB681" i="16"/>
  <c r="Z681" i="16"/>
  <c r="V681" i="16"/>
  <c r="AD681" i="16" s="1"/>
  <c r="U681" i="16"/>
  <c r="U647" i="16"/>
  <c r="AB647" i="16"/>
  <c r="Z647" i="16"/>
  <c r="V647" i="16"/>
  <c r="AD647" i="16" s="1"/>
  <c r="U581" i="16"/>
  <c r="AB581" i="16"/>
  <c r="Z581" i="16"/>
  <c r="V581" i="16"/>
  <c r="AD581" i="16" s="1"/>
  <c r="AB362" i="16"/>
  <c r="U362" i="16"/>
  <c r="Z362" i="16"/>
  <c r="V362" i="16"/>
  <c r="AD362" i="16" s="1"/>
  <c r="Z185" i="16"/>
  <c r="U185" i="16"/>
  <c r="AL185" i="16" s="1"/>
  <c r="AB185" i="16"/>
  <c r="V185" i="16"/>
  <c r="Z409" i="16"/>
  <c r="V409" i="16"/>
  <c r="AD409" i="16" s="1"/>
  <c r="U409" i="16"/>
  <c r="AB409" i="16"/>
  <c r="AB611" i="16"/>
  <c r="Z611" i="16"/>
  <c r="U611" i="16"/>
  <c r="V611" i="16"/>
  <c r="AD611" i="16" s="1"/>
  <c r="Z389" i="16"/>
  <c r="AB389" i="16"/>
  <c r="V389" i="16"/>
  <c r="AD389" i="16" s="1"/>
  <c r="U389" i="16"/>
  <c r="AB484" i="16"/>
  <c r="Z484" i="16"/>
  <c r="V484" i="16"/>
  <c r="AD484" i="16" s="1"/>
  <c r="U484" i="16"/>
  <c r="Z377" i="16"/>
  <c r="V377" i="16"/>
  <c r="AD377" i="16" s="1"/>
  <c r="U377" i="16"/>
  <c r="AB377" i="16"/>
  <c r="AB507" i="16"/>
  <c r="Z507" i="16"/>
  <c r="V507" i="16"/>
  <c r="AD507" i="16" s="1"/>
  <c r="U507" i="16"/>
  <c r="Z485" i="16"/>
  <c r="U485" i="16"/>
  <c r="AB485" i="16"/>
  <c r="V485" i="16"/>
  <c r="AD485" i="16" s="1"/>
  <c r="V551" i="16"/>
  <c r="AD551" i="16" s="1"/>
  <c r="U551" i="16"/>
  <c r="AB551" i="16"/>
  <c r="Z551" i="16"/>
  <c r="AB427" i="16"/>
  <c r="Z427" i="16"/>
  <c r="V427" i="16"/>
  <c r="AD427" i="16" s="1"/>
  <c r="U427" i="16"/>
  <c r="Z513" i="16"/>
  <c r="AB513" i="16"/>
  <c r="V513" i="16"/>
  <c r="AD513" i="16" s="1"/>
  <c r="U513" i="16"/>
  <c r="AB509" i="16"/>
  <c r="Z509" i="16"/>
  <c r="V509" i="16"/>
  <c r="AD509" i="16" s="1"/>
  <c r="U509" i="16"/>
  <c r="U329" i="16"/>
  <c r="AB329" i="16"/>
  <c r="Z329" i="16"/>
  <c r="V329" i="16"/>
  <c r="AD329" i="16" s="1"/>
  <c r="AB491" i="16"/>
  <c r="Z491" i="16"/>
  <c r="V491" i="16"/>
  <c r="AD491" i="16" s="1"/>
  <c r="U491" i="16"/>
  <c r="Z331" i="16"/>
  <c r="V331" i="16"/>
  <c r="AD331" i="16" s="1"/>
  <c r="U331" i="16"/>
  <c r="AB331" i="16"/>
  <c r="Z522" i="16"/>
  <c r="AB522" i="16"/>
  <c r="V522" i="16"/>
  <c r="AD522" i="16" s="1"/>
  <c r="U522" i="16"/>
  <c r="Z620" i="16"/>
  <c r="V620" i="16"/>
  <c r="AD620" i="16" s="1"/>
  <c r="U620" i="16"/>
  <c r="AB620" i="16"/>
  <c r="AB264" i="16"/>
  <c r="Z264" i="16"/>
  <c r="V264" i="16"/>
  <c r="U264" i="16"/>
  <c r="Z466" i="16"/>
  <c r="V466" i="16"/>
  <c r="AD466" i="16" s="1"/>
  <c r="U466" i="16"/>
  <c r="AB466" i="16"/>
  <c r="V449" i="16"/>
  <c r="AD449" i="16" s="1"/>
  <c r="U449" i="16"/>
  <c r="AB449" i="16"/>
  <c r="Z449" i="16"/>
  <c r="Z487" i="16"/>
  <c r="V487" i="16"/>
  <c r="AD487" i="16" s="1"/>
  <c r="U487" i="16"/>
  <c r="AB487" i="16"/>
  <c r="V297" i="16"/>
  <c r="AD297" i="16" s="1"/>
  <c r="U297" i="16"/>
  <c r="Z297" i="16"/>
  <c r="AB297" i="16"/>
  <c r="V178" i="16"/>
  <c r="AB178" i="16"/>
  <c r="Z178" i="16"/>
  <c r="U178" i="16"/>
  <c r="V439" i="16"/>
  <c r="AD439" i="16" s="1"/>
  <c r="AB439" i="16"/>
  <c r="Z439" i="16"/>
  <c r="U439" i="16"/>
  <c r="AB539" i="16"/>
  <c r="U539" i="16"/>
  <c r="Z539" i="16"/>
  <c r="V539" i="16"/>
  <c r="AD539" i="16" s="1"/>
  <c r="V186" i="16"/>
  <c r="AB186" i="16"/>
  <c r="Z186" i="16"/>
  <c r="U186" i="16"/>
  <c r="V267" i="16"/>
  <c r="AD267" i="16" s="1"/>
  <c r="U267" i="16"/>
  <c r="AB267" i="16"/>
  <c r="Z267" i="16"/>
  <c r="AB230" i="16"/>
  <c r="Z230" i="16"/>
  <c r="V230" i="16"/>
  <c r="U230" i="16"/>
  <c r="AB623" i="16"/>
  <c r="Z623" i="16"/>
  <c r="V623" i="16"/>
  <c r="AD623" i="16" s="1"/>
  <c r="U623" i="16"/>
  <c r="Z514" i="16"/>
  <c r="AB514" i="16"/>
  <c r="V514" i="16"/>
  <c r="AD514" i="16" s="1"/>
  <c r="U514" i="16"/>
  <c r="U402" i="16"/>
  <c r="AB402" i="16"/>
  <c r="Z402" i="16"/>
  <c r="V402" i="16"/>
  <c r="AD402" i="16" s="1"/>
  <c r="AB580" i="16"/>
  <c r="Z580" i="16"/>
  <c r="V580" i="16"/>
  <c r="AD580" i="16" s="1"/>
  <c r="U580" i="16"/>
  <c r="V275" i="16"/>
  <c r="AD275" i="16" s="1"/>
  <c r="U275" i="16"/>
  <c r="AB275" i="16"/>
  <c r="Z275" i="16"/>
  <c r="AB698" i="16"/>
  <c r="Z698" i="16"/>
  <c r="V698" i="16"/>
  <c r="AD698" i="16" s="1"/>
  <c r="U698" i="16"/>
  <c r="Z724" i="16"/>
  <c r="AB724" i="16"/>
  <c r="V724" i="16"/>
  <c r="AD724" i="16" s="1"/>
  <c r="U724" i="16"/>
  <c r="AB548" i="16"/>
  <c r="U548" i="16"/>
  <c r="Z548" i="16"/>
  <c r="V548" i="16"/>
  <c r="AD548" i="16" s="1"/>
  <c r="AB735" i="16"/>
  <c r="V735" i="16"/>
  <c r="AD735" i="16" s="1"/>
  <c r="Z735" i="16"/>
  <c r="U735" i="16"/>
  <c r="AB259" i="16"/>
  <c r="Z259" i="16"/>
  <c r="V259" i="16"/>
  <c r="U259" i="16"/>
  <c r="V710" i="16"/>
  <c r="AD710" i="16" s="1"/>
  <c r="U710" i="16"/>
  <c r="AB710" i="16"/>
  <c r="Z710" i="16"/>
  <c r="AB738" i="16"/>
  <c r="Z738" i="16"/>
  <c r="U738" i="16"/>
  <c r="V738" i="16"/>
  <c r="AD738" i="16" s="1"/>
  <c r="V347" i="16"/>
  <c r="AD347" i="16" s="1"/>
  <c r="AB347" i="16"/>
  <c r="Z347" i="16"/>
  <c r="U347" i="16"/>
  <c r="Z546" i="16"/>
  <c r="U546" i="16"/>
  <c r="AB546" i="16"/>
  <c r="V546" i="16"/>
  <c r="AD546" i="16" s="1"/>
  <c r="AB345" i="16"/>
  <c r="U345" i="16"/>
  <c r="Z345" i="16"/>
  <c r="V345" i="16"/>
  <c r="AD345" i="16" s="1"/>
  <c r="AB577" i="16"/>
  <c r="Z577" i="16"/>
  <c r="V577" i="16"/>
  <c r="AD577" i="16" s="1"/>
  <c r="U577" i="16"/>
  <c r="AB729" i="16"/>
  <c r="Z729" i="16"/>
  <c r="V729" i="16"/>
  <c r="AD729" i="16" s="1"/>
  <c r="U729" i="16"/>
  <c r="AB721" i="16"/>
  <c r="V721" i="16"/>
  <c r="AD721" i="16" s="1"/>
  <c r="Z721" i="16"/>
  <c r="U721" i="16"/>
  <c r="AB742" i="16"/>
  <c r="V742" i="16"/>
  <c r="AD742" i="16" s="1"/>
  <c r="Z742" i="16"/>
  <c r="U742" i="16"/>
  <c r="Z512" i="16"/>
  <c r="AB512" i="16"/>
  <c r="U512" i="16"/>
  <c r="V512" i="16"/>
  <c r="AD512" i="16" s="1"/>
  <c r="V754" i="16"/>
  <c r="AD754" i="16" s="1"/>
  <c r="AB754" i="16"/>
  <c r="U754" i="16"/>
  <c r="Z754" i="16"/>
  <c r="V579" i="16"/>
  <c r="AD579" i="16" s="1"/>
  <c r="U579" i="16"/>
  <c r="AB579" i="16"/>
  <c r="Z579" i="16"/>
  <c r="V283" i="16"/>
  <c r="AD283" i="16" s="1"/>
  <c r="U283" i="16"/>
  <c r="Z283" i="16"/>
  <c r="AB283" i="16"/>
  <c r="Z365" i="16"/>
  <c r="AB365" i="16"/>
  <c r="V365" i="16"/>
  <c r="AD365" i="16" s="1"/>
  <c r="U365" i="16"/>
  <c r="AB396" i="16"/>
  <c r="U396" i="16"/>
  <c r="Z396" i="16"/>
  <c r="V396" i="16"/>
  <c r="AD396" i="16" s="1"/>
  <c r="AB320" i="16"/>
  <c r="Z320" i="16"/>
  <c r="V320" i="16"/>
  <c r="AD320" i="16" s="1"/>
  <c r="U320" i="16"/>
  <c r="V182" i="16"/>
  <c r="AD182" i="16" s="1"/>
  <c r="U182" i="16"/>
  <c r="AB182" i="16"/>
  <c r="Z182" i="16"/>
  <c r="V565" i="16"/>
  <c r="AD565" i="16" s="1"/>
  <c r="AB565" i="16"/>
  <c r="Z565" i="16"/>
  <c r="U565" i="16"/>
  <c r="AB311" i="16"/>
  <c r="Z311" i="16"/>
  <c r="V311" i="16"/>
  <c r="AD311" i="16" s="1"/>
  <c r="U311" i="16"/>
  <c r="V209" i="16"/>
  <c r="U209" i="16"/>
  <c r="AL209" i="16" s="1"/>
  <c r="Z209" i="16"/>
  <c r="AB209" i="16"/>
  <c r="AB692" i="16"/>
  <c r="Z692" i="16"/>
  <c r="V692" i="16"/>
  <c r="AD692" i="16" s="1"/>
  <c r="U692" i="16"/>
  <c r="Z214" i="16"/>
  <c r="V214" i="16"/>
  <c r="U214" i="16"/>
  <c r="AL214" i="16" s="1"/>
  <c r="AB214" i="16"/>
  <c r="V520" i="16"/>
  <c r="AD520" i="16" s="1"/>
  <c r="AB520" i="16"/>
  <c r="Z520" i="16"/>
  <c r="U520" i="16"/>
  <c r="AB687" i="16"/>
  <c r="Z687" i="16"/>
  <c r="V687" i="16"/>
  <c r="AD687" i="16" s="1"/>
  <c r="U687" i="16"/>
  <c r="AB447" i="16"/>
  <c r="Z447" i="16"/>
  <c r="V447" i="16"/>
  <c r="AD447" i="16" s="1"/>
  <c r="U447" i="16"/>
  <c r="AB211" i="16"/>
  <c r="V211" i="16"/>
  <c r="U211" i="16"/>
  <c r="Z211" i="16"/>
  <c r="AB381" i="16"/>
  <c r="U381" i="16"/>
  <c r="V381" i="16"/>
  <c r="AD381" i="16" s="1"/>
  <c r="Z381" i="16"/>
  <c r="AB212" i="16"/>
  <c r="Z212" i="16"/>
  <c r="U212" i="16"/>
  <c r="AL212" i="16" s="1"/>
  <c r="V212" i="16"/>
  <c r="AB266" i="16"/>
  <c r="Z266" i="16"/>
  <c r="V266" i="16"/>
  <c r="AD266" i="16" s="1"/>
  <c r="U266" i="16"/>
  <c r="Z458" i="16"/>
  <c r="AB458" i="16"/>
  <c r="V458" i="16"/>
  <c r="AD458" i="16" s="1"/>
  <c r="U458" i="16"/>
  <c r="AB221" i="16"/>
  <c r="Z221" i="16"/>
  <c r="V221" i="16"/>
  <c r="U221" i="16"/>
  <c r="AB677" i="16"/>
  <c r="Z677" i="16"/>
  <c r="V677" i="16"/>
  <c r="AD677" i="16" s="1"/>
  <c r="U677" i="16"/>
  <c r="Z181" i="16"/>
  <c r="AB181" i="16"/>
  <c r="V181" i="16"/>
  <c r="U181" i="16"/>
  <c r="Z388" i="16"/>
  <c r="AB388" i="16"/>
  <c r="V388" i="16"/>
  <c r="AD388" i="16" s="1"/>
  <c r="U388" i="16"/>
  <c r="AB183" i="16"/>
  <c r="Z183" i="16"/>
  <c r="V183" i="16"/>
  <c r="U183" i="16"/>
  <c r="AB662" i="16"/>
  <c r="Z662" i="16"/>
  <c r="V662" i="16"/>
  <c r="AD662" i="16" s="1"/>
  <c r="U662" i="16"/>
  <c r="AB588" i="16"/>
  <c r="U588" i="16"/>
  <c r="Z588" i="16"/>
  <c r="V588" i="16"/>
  <c r="AD588" i="16" s="1"/>
  <c r="AB526" i="16"/>
  <c r="V526" i="16"/>
  <c r="AD526" i="16" s="1"/>
  <c r="U526" i="16"/>
  <c r="Z526" i="16"/>
  <c r="U584" i="16"/>
  <c r="AB584" i="16"/>
  <c r="Z584" i="16"/>
  <c r="V584" i="16"/>
  <c r="AD584" i="16" s="1"/>
  <c r="AB476" i="16"/>
  <c r="Z476" i="16"/>
  <c r="V476" i="16"/>
  <c r="AD476" i="16" s="1"/>
  <c r="U476" i="16"/>
  <c r="AB412" i="16"/>
  <c r="U412" i="16"/>
  <c r="Z412" i="16"/>
  <c r="V412" i="16"/>
  <c r="AD412" i="16" s="1"/>
  <c r="Z605" i="16"/>
  <c r="V605" i="16"/>
  <c r="AD605" i="16" s="1"/>
  <c r="U605" i="16"/>
  <c r="AB605" i="16"/>
  <c r="Z401" i="16"/>
  <c r="U401" i="16"/>
  <c r="AB401" i="16"/>
  <c r="V401" i="16"/>
  <c r="AD401" i="16" s="1"/>
  <c r="AB606" i="16"/>
  <c r="Z606" i="16"/>
  <c r="V606" i="16"/>
  <c r="AD606" i="16" s="1"/>
  <c r="U606" i="16"/>
  <c r="V406" i="16"/>
  <c r="AD406" i="16" s="1"/>
  <c r="U406" i="16"/>
  <c r="AB406" i="16"/>
  <c r="Z406" i="16"/>
  <c r="Z456" i="16"/>
  <c r="AB456" i="16"/>
  <c r="V456" i="16"/>
  <c r="AD456" i="16" s="1"/>
  <c r="U456" i="16"/>
  <c r="AB700" i="16"/>
  <c r="Z700" i="16"/>
  <c r="V700" i="16"/>
  <c r="AD700" i="16" s="1"/>
  <c r="U700" i="16"/>
  <c r="U693" i="16"/>
  <c r="AB693" i="16"/>
  <c r="Z693" i="16"/>
  <c r="V693" i="16"/>
  <c r="AD693" i="16" s="1"/>
  <c r="Z697" i="16"/>
  <c r="V697" i="16"/>
  <c r="AD697" i="16" s="1"/>
  <c r="U697" i="16"/>
  <c r="AB697" i="16"/>
  <c r="AB207" i="16"/>
  <c r="V207" i="16"/>
  <c r="U207" i="16"/>
  <c r="Z207" i="16"/>
  <c r="U709" i="16"/>
  <c r="AB709" i="16"/>
  <c r="Z709" i="16"/>
  <c r="V709" i="16"/>
  <c r="AD709" i="16" s="1"/>
  <c r="AB424" i="16"/>
  <c r="Z424" i="16"/>
  <c r="V424" i="16"/>
  <c r="AD424" i="16" s="1"/>
  <c r="U424" i="16"/>
  <c r="AB210" i="16"/>
  <c r="Z210" i="16"/>
  <c r="V210" i="16"/>
  <c r="U210" i="16"/>
  <c r="AB613" i="16"/>
  <c r="Z613" i="16"/>
  <c r="V613" i="16"/>
  <c r="AD613" i="16" s="1"/>
  <c r="U613" i="16"/>
  <c r="V338" i="16"/>
  <c r="AD338" i="16" s="1"/>
  <c r="AB338" i="16"/>
  <c r="Z338" i="16"/>
  <c r="U338" i="16"/>
  <c r="U454" i="16"/>
  <c r="AB454" i="16"/>
  <c r="Z454" i="16"/>
  <c r="V454" i="16"/>
  <c r="AD454" i="16" s="1"/>
  <c r="U576" i="16"/>
  <c r="Z576" i="16"/>
  <c r="V576" i="16"/>
  <c r="AD576" i="16" s="1"/>
  <c r="AB576" i="16"/>
  <c r="AB534" i="16"/>
  <c r="V534" i="16"/>
  <c r="AD534" i="16" s="1"/>
  <c r="U534" i="16"/>
  <c r="Z534" i="16"/>
  <c r="U430" i="16"/>
  <c r="AB430" i="16"/>
  <c r="Z430" i="16"/>
  <c r="V430" i="16"/>
  <c r="AD430" i="16" s="1"/>
  <c r="Z489" i="16"/>
  <c r="V489" i="16"/>
  <c r="AD489" i="16" s="1"/>
  <c r="U489" i="16"/>
  <c r="AB489" i="16"/>
  <c r="AB202" i="16"/>
  <c r="V202" i="16"/>
  <c r="U202" i="16"/>
  <c r="AL202" i="16" s="1"/>
  <c r="Z202" i="16"/>
  <c r="AB246" i="16"/>
  <c r="Z246" i="16"/>
  <c r="V246" i="16"/>
  <c r="U246" i="16"/>
  <c r="V356" i="16"/>
  <c r="AD356" i="16" s="1"/>
  <c r="AB356" i="16"/>
  <c r="Z356" i="16"/>
  <c r="U356" i="16"/>
  <c r="U630" i="16"/>
  <c r="AB630" i="16"/>
  <c r="Z630" i="16"/>
  <c r="V630" i="16"/>
  <c r="AD630" i="16" s="1"/>
  <c r="U568" i="16"/>
  <c r="Z568" i="16"/>
  <c r="V568" i="16"/>
  <c r="AD568" i="16" s="1"/>
  <c r="AB568" i="16"/>
  <c r="V426" i="16"/>
  <c r="AD426" i="16" s="1"/>
  <c r="U426" i="16"/>
  <c r="AB426" i="16"/>
  <c r="Z426" i="16"/>
  <c r="U753" i="16"/>
  <c r="Z753" i="16"/>
  <c r="AB753" i="16"/>
  <c r="V753" i="16"/>
  <c r="AD753" i="16" s="1"/>
  <c r="Z343" i="16"/>
  <c r="U343" i="16"/>
  <c r="AB343" i="16"/>
  <c r="V343" i="16"/>
  <c r="AD343" i="16" s="1"/>
  <c r="AB678" i="16"/>
  <c r="Z678" i="16"/>
  <c r="V678" i="16"/>
  <c r="AD678" i="16" s="1"/>
  <c r="U678" i="16"/>
  <c r="Z379" i="16"/>
  <c r="AB379" i="16"/>
  <c r="V379" i="16"/>
  <c r="AD379" i="16" s="1"/>
  <c r="U379" i="16"/>
  <c r="V383" i="16"/>
  <c r="AD383" i="16" s="1"/>
  <c r="AB383" i="16"/>
  <c r="Z383" i="16"/>
  <c r="U383" i="16"/>
  <c r="Z488" i="16"/>
  <c r="V488" i="16"/>
  <c r="AD488" i="16" s="1"/>
  <c r="U488" i="16"/>
  <c r="AB488" i="16"/>
  <c r="AB718" i="16"/>
  <c r="Z718" i="16"/>
  <c r="U718" i="16"/>
  <c r="V718" i="16"/>
  <c r="AD718" i="16" s="1"/>
  <c r="V323" i="16"/>
  <c r="AD323" i="16" s="1"/>
  <c r="U323" i="16"/>
  <c r="AB323" i="16"/>
  <c r="Z323" i="16"/>
  <c r="U758" i="16"/>
  <c r="Z758" i="16"/>
  <c r="AB758" i="16"/>
  <c r="V758" i="16"/>
  <c r="AD758" i="16" s="1"/>
  <c r="AB269" i="16"/>
  <c r="Z269" i="16"/>
  <c r="V269" i="16"/>
  <c r="AD269" i="16" s="1"/>
  <c r="U269" i="16"/>
  <c r="Z378" i="16"/>
  <c r="U378" i="16"/>
  <c r="AB378" i="16"/>
  <c r="V378" i="16"/>
  <c r="AD378" i="16" s="1"/>
  <c r="U490" i="16"/>
  <c r="Z490" i="16"/>
  <c r="V490" i="16"/>
  <c r="AD490" i="16" s="1"/>
  <c r="AB490" i="16"/>
  <c r="AB744" i="16"/>
  <c r="V744" i="16"/>
  <c r="AD744" i="16" s="1"/>
  <c r="Z744" i="16"/>
  <c r="U744" i="16"/>
  <c r="AB260" i="16"/>
  <c r="Z260" i="16"/>
  <c r="U260" i="16"/>
  <c r="V260" i="16"/>
  <c r="AD260" i="16" s="1"/>
  <c r="AB203" i="16"/>
  <c r="V203" i="16"/>
  <c r="U203" i="16"/>
  <c r="AL203" i="16" s="1"/>
  <c r="Z203" i="16"/>
  <c r="U239" i="16"/>
  <c r="AB239" i="16"/>
  <c r="Z239" i="16"/>
  <c r="V239" i="16"/>
  <c r="AB654" i="16"/>
  <c r="Z654" i="16"/>
  <c r="V654" i="16"/>
  <c r="AD654" i="16" s="1"/>
  <c r="U654" i="16"/>
  <c r="Z314" i="16"/>
  <c r="V314" i="16"/>
  <c r="AD314" i="16" s="1"/>
  <c r="U314" i="16"/>
  <c r="AB314" i="16"/>
  <c r="AB317" i="16"/>
  <c r="Z317" i="16"/>
  <c r="V317" i="16"/>
  <c r="AD317" i="16" s="1"/>
  <c r="U317" i="16"/>
  <c r="AB404" i="16"/>
  <c r="Z404" i="16"/>
  <c r="V404" i="16"/>
  <c r="AD404" i="16" s="1"/>
  <c r="U404" i="16"/>
  <c r="U422" i="16"/>
  <c r="AB422" i="16"/>
  <c r="Z422" i="16"/>
  <c r="V422" i="16"/>
  <c r="AD422" i="16" s="1"/>
  <c r="V638" i="16"/>
  <c r="AD638" i="16" s="1"/>
  <c r="U638" i="16"/>
  <c r="AB638" i="16"/>
  <c r="Z638" i="16"/>
  <c r="AB669" i="16"/>
  <c r="Z669" i="16"/>
  <c r="V669" i="16"/>
  <c r="AD669" i="16" s="1"/>
  <c r="U669" i="16"/>
  <c r="AB416" i="16"/>
  <c r="Z416" i="16"/>
  <c r="V416" i="16"/>
  <c r="AD416" i="16" s="1"/>
  <c r="U416" i="16"/>
  <c r="AB500" i="16"/>
  <c r="Z500" i="16"/>
  <c r="V500" i="16"/>
  <c r="AD500" i="16" s="1"/>
  <c r="U500" i="16"/>
  <c r="Z574" i="16"/>
  <c r="V574" i="16"/>
  <c r="AD574" i="16" s="1"/>
  <c r="U574" i="16"/>
  <c r="AB574" i="16"/>
  <c r="AB689" i="16"/>
  <c r="U689" i="16"/>
  <c r="Z689" i="16"/>
  <c r="V689" i="16"/>
  <c r="AD689" i="16" s="1"/>
  <c r="U445" i="16"/>
  <c r="AB445" i="16"/>
  <c r="Z445" i="16"/>
  <c r="V445" i="16"/>
  <c r="AD445" i="16" s="1"/>
  <c r="V261" i="16"/>
  <c r="U261" i="16"/>
  <c r="AB261" i="16"/>
  <c r="Z261" i="16"/>
  <c r="U676" i="16"/>
  <c r="AB676" i="16"/>
  <c r="Z676" i="16"/>
  <c r="V676" i="16"/>
  <c r="AD676" i="16" s="1"/>
  <c r="V279" i="16"/>
  <c r="AD279" i="16" s="1"/>
  <c r="U279" i="16"/>
  <c r="AB279" i="16"/>
  <c r="Z279" i="16"/>
  <c r="V508" i="16"/>
  <c r="AD508" i="16" s="1"/>
  <c r="U508" i="16"/>
  <c r="Z508" i="16"/>
  <c r="AB508" i="16"/>
  <c r="V601" i="16"/>
  <c r="AD601" i="16" s="1"/>
  <c r="AB601" i="16"/>
  <c r="Z601" i="16"/>
  <c r="U601" i="16"/>
  <c r="U372" i="16"/>
  <c r="AB372" i="16"/>
  <c r="Z372" i="16"/>
  <c r="V372" i="16"/>
  <c r="AD372" i="16" s="1"/>
  <c r="AB302" i="16"/>
  <c r="Z302" i="16"/>
  <c r="V302" i="16"/>
  <c r="AD302" i="16" s="1"/>
  <c r="U302" i="16"/>
  <c r="U495" i="16"/>
  <c r="AB495" i="16"/>
  <c r="Z495" i="16"/>
  <c r="V495" i="16"/>
  <c r="AD495" i="16" s="1"/>
  <c r="AB560" i="16"/>
  <c r="U560" i="16"/>
  <c r="V560" i="16"/>
  <c r="AD560" i="16" s="1"/>
  <c r="Z560" i="16"/>
  <c r="AB575" i="16"/>
  <c r="Z575" i="16"/>
  <c r="U575" i="16"/>
  <c r="V575" i="16"/>
  <c r="AD575" i="16" s="1"/>
  <c r="AB589" i="16"/>
  <c r="Z589" i="16"/>
  <c r="V589" i="16"/>
  <c r="AD589" i="16" s="1"/>
  <c r="U589" i="16"/>
  <c r="V519" i="16"/>
  <c r="AD519" i="16" s="1"/>
  <c r="AB519" i="16"/>
  <c r="Z519" i="16"/>
  <c r="U519" i="16"/>
  <c r="V506" i="16"/>
  <c r="AD506" i="16" s="1"/>
  <c r="U506" i="16"/>
  <c r="AB506" i="16"/>
  <c r="Z506" i="16"/>
  <c r="AB220" i="16"/>
  <c r="Z220" i="16"/>
  <c r="V220" i="16"/>
  <c r="U220" i="16"/>
  <c r="AL220" i="16" s="1"/>
  <c r="Z460" i="16"/>
  <c r="V460" i="16"/>
  <c r="AD460" i="16" s="1"/>
  <c r="U460" i="16"/>
  <c r="AB460" i="16"/>
  <c r="AB326" i="16"/>
  <c r="Z326" i="16"/>
  <c r="V326" i="16"/>
  <c r="AD326" i="16" s="1"/>
  <c r="U326" i="16"/>
  <c r="AB474" i="16"/>
  <c r="Z474" i="16"/>
  <c r="V474" i="16"/>
  <c r="AD474" i="16" s="1"/>
  <c r="U474" i="16"/>
  <c r="AB413" i="16"/>
  <c r="U413" i="16"/>
  <c r="Z413" i="16"/>
  <c r="V413" i="16"/>
  <c r="AD413" i="16" s="1"/>
  <c r="AB325" i="16"/>
  <c r="Z325" i="16"/>
  <c r="V325" i="16"/>
  <c r="AD325" i="16" s="1"/>
  <c r="U325" i="16"/>
  <c r="AB324" i="16"/>
  <c r="Z324" i="16"/>
  <c r="V324" i="16"/>
  <c r="AD324" i="16" s="1"/>
  <c r="U324" i="16"/>
  <c r="AL324" i="16" s="1"/>
  <c r="U622" i="16"/>
  <c r="V622" i="16"/>
  <c r="AD622" i="16" s="1"/>
  <c r="AB622" i="16"/>
  <c r="Z622" i="16"/>
  <c r="AB739" i="16"/>
  <c r="V739" i="16"/>
  <c r="AD739" i="16" s="1"/>
  <c r="Z739" i="16"/>
  <c r="U739" i="16"/>
  <c r="AB660" i="16"/>
  <c r="V660" i="16"/>
  <c r="AD660" i="16" s="1"/>
  <c r="U660" i="16"/>
  <c r="Z660" i="16"/>
  <c r="Z682" i="16"/>
  <c r="V682" i="16"/>
  <c r="AD682" i="16" s="1"/>
  <c r="U682" i="16"/>
  <c r="AB682" i="16"/>
  <c r="U563" i="16"/>
  <c r="Z563" i="16"/>
  <c r="AB563" i="16"/>
  <c r="V563" i="16"/>
  <c r="AD563" i="16" s="1"/>
  <c r="AB634" i="16"/>
  <c r="Z634" i="16"/>
  <c r="V634" i="16"/>
  <c r="AD634" i="16" s="1"/>
  <c r="U634" i="16"/>
  <c r="U599" i="16"/>
  <c r="Z599" i="16"/>
  <c r="AB599" i="16"/>
  <c r="V599" i="16"/>
  <c r="AD599" i="16" s="1"/>
  <c r="V376" i="16"/>
  <c r="AD376" i="16" s="1"/>
  <c r="AB376" i="16"/>
  <c r="Z376" i="16"/>
  <c r="U376" i="16"/>
  <c r="AB278" i="16"/>
  <c r="Z278" i="16"/>
  <c r="V278" i="16"/>
  <c r="AD278" i="16" s="1"/>
  <c r="U278" i="16"/>
  <c r="AB473" i="16"/>
  <c r="Z473" i="16"/>
  <c r="V473" i="16"/>
  <c r="AD473" i="16" s="1"/>
  <c r="U473" i="16"/>
  <c r="AB346" i="16"/>
  <c r="V346" i="16"/>
  <c r="AD346" i="16" s="1"/>
  <c r="U346" i="16"/>
  <c r="Z346" i="16"/>
  <c r="AB265" i="16"/>
  <c r="Z265" i="16"/>
  <c r="V265" i="16"/>
  <c r="U265" i="16"/>
  <c r="AL265" i="16" s="1"/>
  <c r="Z492" i="16"/>
  <c r="U492" i="16"/>
  <c r="AB492" i="16"/>
  <c r="V492" i="16"/>
  <c r="AD492" i="16" s="1"/>
  <c r="AB612" i="16"/>
  <c r="Z612" i="16"/>
  <c r="V612" i="16"/>
  <c r="AD612" i="16" s="1"/>
  <c r="U612" i="16"/>
  <c r="AB712" i="16"/>
  <c r="Z712" i="16"/>
  <c r="V712" i="16"/>
  <c r="AD712" i="16" s="1"/>
  <c r="U712" i="16"/>
  <c r="AB395" i="16"/>
  <c r="U395" i="16"/>
  <c r="Z395" i="16"/>
  <c r="V395" i="16"/>
  <c r="AD395" i="16" s="1"/>
  <c r="V253" i="16"/>
  <c r="U253" i="16"/>
  <c r="AB253" i="16"/>
  <c r="Z253" i="16"/>
  <c r="AD174" i="16"/>
  <c r="Z540" i="16"/>
  <c r="AB540" i="16"/>
  <c r="V540" i="16"/>
  <c r="AD540" i="16" s="1"/>
  <c r="U540" i="16"/>
  <c r="V610" i="16"/>
  <c r="AD610" i="16" s="1"/>
  <c r="U610" i="16"/>
  <c r="Z610" i="16"/>
  <c r="AB610" i="16"/>
  <c r="AB592" i="16"/>
  <c r="Z592" i="16"/>
  <c r="V592" i="16"/>
  <c r="AD592" i="16" s="1"/>
  <c r="U592" i="16"/>
  <c r="AB496" i="16"/>
  <c r="Z496" i="16"/>
  <c r="V496" i="16"/>
  <c r="AD496" i="16" s="1"/>
  <c r="U496" i="16"/>
  <c r="Z237" i="16"/>
  <c r="V237" i="16"/>
  <c r="U237" i="16"/>
  <c r="AL237" i="16" s="1"/>
  <c r="AB237" i="16"/>
  <c r="U645" i="16"/>
  <c r="V645" i="16"/>
  <c r="AD645" i="16" s="1"/>
  <c r="AB645" i="16"/>
  <c r="Z645" i="16"/>
  <c r="AB252" i="16"/>
  <c r="Z252" i="16"/>
  <c r="V252" i="16"/>
  <c r="U252" i="16"/>
  <c r="AL252" i="16" s="1"/>
  <c r="AB603" i="16"/>
  <c r="Z603" i="16"/>
  <c r="V603" i="16"/>
  <c r="AD603" i="16" s="1"/>
  <c r="U603" i="16"/>
  <c r="AB703" i="16"/>
  <c r="Z703" i="16"/>
  <c r="V703" i="16"/>
  <c r="AD703" i="16" s="1"/>
  <c r="U703" i="16"/>
  <c r="AB364" i="16"/>
  <c r="U364" i="16"/>
  <c r="V364" i="16"/>
  <c r="AD364" i="16" s="1"/>
  <c r="Z364" i="16"/>
  <c r="AB304" i="16"/>
  <c r="Z304" i="16"/>
  <c r="V304" i="16"/>
  <c r="AD304" i="16" s="1"/>
  <c r="U304" i="16"/>
  <c r="Z386" i="16"/>
  <c r="U386" i="16"/>
  <c r="AB386" i="16"/>
  <c r="V386" i="16"/>
  <c r="AD386" i="16" s="1"/>
  <c r="V438" i="16"/>
  <c r="AD438" i="16" s="1"/>
  <c r="AB438" i="16"/>
  <c r="Z438" i="16"/>
  <c r="U438" i="16"/>
  <c r="V578" i="16"/>
  <c r="AD578" i="16" s="1"/>
  <c r="AB578" i="16"/>
  <c r="Z578" i="16"/>
  <c r="U578" i="16"/>
  <c r="AB629" i="16"/>
  <c r="Z629" i="16"/>
  <c r="V629" i="16"/>
  <c r="AD629" i="16" s="1"/>
  <c r="U629" i="16"/>
  <c r="V617" i="16"/>
  <c r="AD617" i="16" s="1"/>
  <c r="U617" i="16"/>
  <c r="AB617" i="16"/>
  <c r="Z617" i="16"/>
  <c r="U262" i="16"/>
  <c r="AB262" i="16"/>
  <c r="V262" i="16"/>
  <c r="Z262" i="16"/>
  <c r="V189" i="16"/>
  <c r="Z189" i="16"/>
  <c r="U189" i="16"/>
  <c r="AB189" i="16"/>
  <c r="AB619" i="16"/>
  <c r="U619" i="16"/>
  <c r="Z619" i="16"/>
  <c r="V619" i="16"/>
  <c r="AD619" i="16" s="1"/>
  <c r="V231" i="16"/>
  <c r="U231" i="16"/>
  <c r="AL231" i="16" s="1"/>
  <c r="AB231" i="16"/>
  <c r="Z231" i="16"/>
  <c r="U653" i="16"/>
  <c r="AB653" i="16"/>
  <c r="Z653" i="16"/>
  <c r="V653" i="16"/>
  <c r="AD653" i="16" s="1"/>
  <c r="AB745" i="16"/>
  <c r="Z745" i="16"/>
  <c r="U745" i="16"/>
  <c r="V745" i="16"/>
  <c r="AD745" i="16" s="1"/>
  <c r="AB696" i="16"/>
  <c r="Z696" i="16"/>
  <c r="V696" i="16"/>
  <c r="AD696" i="16" s="1"/>
  <c r="U696" i="16"/>
  <c r="V536" i="16"/>
  <c r="AD536" i="16" s="1"/>
  <c r="Z536" i="16"/>
  <c r="U536" i="16"/>
  <c r="AB536" i="16"/>
  <c r="AB382" i="16"/>
  <c r="Z382" i="16"/>
  <c r="V382" i="16"/>
  <c r="AD382" i="16" s="1"/>
  <c r="U382" i="16"/>
  <c r="AB680" i="16"/>
  <c r="Z680" i="16"/>
  <c r="V680" i="16"/>
  <c r="AD680" i="16" s="1"/>
  <c r="U680" i="16"/>
  <c r="Z659" i="16"/>
  <c r="V659" i="16"/>
  <c r="AD659" i="16" s="1"/>
  <c r="U659" i="16"/>
  <c r="AB659" i="16"/>
  <c r="Z470" i="16"/>
  <c r="V470" i="16"/>
  <c r="AD470" i="16" s="1"/>
  <c r="U470" i="16"/>
  <c r="AB470" i="16"/>
  <c r="AB740" i="16"/>
  <c r="V740" i="16"/>
  <c r="AD740" i="16" s="1"/>
  <c r="Z740" i="16"/>
  <c r="U740" i="16"/>
  <c r="AB224" i="16"/>
  <c r="Z224" i="16"/>
  <c r="V224" i="16"/>
  <c r="U224" i="16"/>
  <c r="AL224" i="16" s="1"/>
  <c r="AB462" i="16"/>
  <c r="Z462" i="16"/>
  <c r="V462" i="16"/>
  <c r="AD462" i="16" s="1"/>
  <c r="U462" i="16"/>
  <c r="Z628" i="16"/>
  <c r="V628" i="16"/>
  <c r="AD628" i="16" s="1"/>
  <c r="U628" i="16"/>
  <c r="AB628" i="16"/>
  <c r="V384" i="16"/>
  <c r="AD384" i="16" s="1"/>
  <c r="AB384" i="16"/>
  <c r="Z384" i="16"/>
  <c r="U384" i="16"/>
  <c r="V746" i="16"/>
  <c r="AD746" i="16" s="1"/>
  <c r="U746" i="16"/>
  <c r="AB746" i="16"/>
  <c r="Z746" i="16"/>
  <c r="AB714" i="16"/>
  <c r="Z714" i="16"/>
  <c r="V714" i="16"/>
  <c r="AD714" i="16" s="1"/>
  <c r="U714" i="16"/>
  <c r="U661" i="16"/>
  <c r="V661" i="16"/>
  <c r="AD661" i="16" s="1"/>
  <c r="AB661" i="16"/>
  <c r="Z661" i="16"/>
  <c r="Z370" i="16"/>
  <c r="U370" i="16"/>
  <c r="AB370" i="16"/>
  <c r="V370" i="16"/>
  <c r="AD370" i="16" s="1"/>
  <c r="AB670" i="16"/>
  <c r="Z670" i="16"/>
  <c r="V670" i="16"/>
  <c r="AD670" i="16" s="1"/>
  <c r="U670" i="16"/>
  <c r="U440" i="16"/>
  <c r="AB440" i="16"/>
  <c r="Z440" i="16"/>
  <c r="V440" i="16"/>
  <c r="AD440" i="16" s="1"/>
  <c r="V602" i="16"/>
  <c r="AD602" i="16" s="1"/>
  <c r="U602" i="16"/>
  <c r="AB602" i="16"/>
  <c r="Z602" i="16"/>
  <c r="AB701" i="16"/>
  <c r="Z701" i="16"/>
  <c r="V701" i="16"/>
  <c r="AD701" i="16" s="1"/>
  <c r="U701" i="16"/>
  <c r="V417" i="16"/>
  <c r="AD417" i="16" s="1"/>
  <c r="AB417" i="16"/>
  <c r="U417" i="16"/>
  <c r="Z417" i="16"/>
  <c r="AB407" i="16"/>
  <c r="Z407" i="16"/>
  <c r="V407" i="16"/>
  <c r="AD407" i="16" s="1"/>
  <c r="U407" i="16"/>
  <c r="V594" i="16"/>
  <c r="AD594" i="16" s="1"/>
  <c r="U594" i="16"/>
  <c r="Z594" i="16"/>
  <c r="AB594" i="16"/>
  <c r="AB258" i="16"/>
  <c r="Z258" i="16"/>
  <c r="V258" i="16"/>
  <c r="U258" i="16"/>
  <c r="V241" i="16"/>
  <c r="U241" i="16"/>
  <c r="AL241" i="16" s="1"/>
  <c r="AB241" i="16"/>
  <c r="Z241" i="16"/>
  <c r="AB244" i="16"/>
  <c r="Z244" i="16"/>
  <c r="V244" i="16"/>
  <c r="U244" i="16"/>
  <c r="AL244" i="16" s="1"/>
  <c r="Z444" i="16"/>
  <c r="V444" i="16"/>
  <c r="AD444" i="16" s="1"/>
  <c r="U444" i="16"/>
  <c r="AB444" i="16"/>
  <c r="AB411" i="16"/>
  <c r="U411" i="16"/>
  <c r="Z411" i="16"/>
  <c r="V411" i="16"/>
  <c r="AD411" i="16" s="1"/>
  <c r="Z428" i="16"/>
  <c r="AB428" i="16"/>
  <c r="V428" i="16"/>
  <c r="AD428" i="16" s="1"/>
  <c r="U428" i="16"/>
  <c r="Z450" i="16"/>
  <c r="AB450" i="16"/>
  <c r="V450" i="16"/>
  <c r="AD450" i="16" s="1"/>
  <c r="U450" i="16"/>
  <c r="V679" i="16"/>
  <c r="AD679" i="16" s="1"/>
  <c r="U679" i="16"/>
  <c r="AB679" i="16"/>
  <c r="Z679" i="16"/>
  <c r="U503" i="16"/>
  <c r="Z503" i="16"/>
  <c r="V503" i="16"/>
  <c r="AD503" i="16" s="1"/>
  <c r="AB503" i="16"/>
  <c r="AB204" i="16"/>
  <c r="Z204" i="16"/>
  <c r="V204" i="16"/>
  <c r="U204" i="16"/>
  <c r="AL204" i="16" s="1"/>
  <c r="V648" i="16"/>
  <c r="AD648" i="16" s="1"/>
  <c r="U648" i="16"/>
  <c r="AB648" i="16"/>
  <c r="Z648" i="16"/>
  <c r="AB505" i="16"/>
  <c r="V505" i="16"/>
  <c r="AD505" i="16" s="1"/>
  <c r="U505" i="16"/>
  <c r="Z505" i="16"/>
  <c r="V702" i="16"/>
  <c r="AD702" i="16" s="1"/>
  <c r="U702" i="16"/>
  <c r="AB702" i="16"/>
  <c r="Z702" i="16"/>
  <c r="V257" i="16"/>
  <c r="U257" i="16"/>
  <c r="AB257" i="16"/>
  <c r="Z257" i="16"/>
  <c r="AB310" i="16"/>
  <c r="Z310" i="16"/>
  <c r="V310" i="16"/>
  <c r="AD310" i="16" s="1"/>
  <c r="U310" i="16"/>
  <c r="AL310" i="16" s="1"/>
  <c r="AB280" i="16"/>
  <c r="Z280" i="16"/>
  <c r="V280" i="16"/>
  <c r="AD280" i="16" s="1"/>
  <c r="U280" i="16"/>
  <c r="U607" i="16"/>
  <c r="AB607" i="16"/>
  <c r="Z607" i="16"/>
  <c r="V607" i="16"/>
  <c r="AD607" i="16" s="1"/>
  <c r="Z726" i="16"/>
  <c r="AB726" i="16"/>
  <c r="U726" i="16"/>
  <c r="V726" i="16"/>
  <c r="AD726" i="16" s="1"/>
  <c r="AB300" i="16"/>
  <c r="Z300" i="16"/>
  <c r="V300" i="16"/>
  <c r="AD300" i="16" s="1"/>
  <c r="U300" i="16"/>
  <c r="U332" i="16"/>
  <c r="AB332" i="16"/>
  <c r="Z332" i="16"/>
  <c r="V332" i="16"/>
  <c r="AD332" i="16" s="1"/>
  <c r="AB194" i="16"/>
  <c r="V194" i="16"/>
  <c r="Z194" i="16"/>
  <c r="U194" i="16"/>
  <c r="Z761" i="16"/>
  <c r="V761" i="16"/>
  <c r="AD761" i="16" s="1"/>
  <c r="U761" i="16"/>
  <c r="AB761" i="16"/>
  <c r="AB521" i="16"/>
  <c r="Z521" i="16"/>
  <c r="V521" i="16"/>
  <c r="AD521" i="16" s="1"/>
  <c r="U521" i="16"/>
  <c r="Z358" i="16"/>
  <c r="AB358" i="16"/>
  <c r="V358" i="16"/>
  <c r="AD358" i="16" s="1"/>
  <c r="U358" i="16"/>
  <c r="AB665" i="16"/>
  <c r="Z665" i="16"/>
  <c r="V665" i="16"/>
  <c r="AD665" i="16" s="1"/>
  <c r="U665" i="16"/>
  <c r="AB499" i="16"/>
  <c r="Z499" i="16"/>
  <c r="V499" i="16"/>
  <c r="AD499" i="16" s="1"/>
  <c r="U499" i="16"/>
  <c r="V348" i="16"/>
  <c r="AD348" i="16" s="1"/>
  <c r="AB348" i="16"/>
  <c r="Z348" i="16"/>
  <c r="U348" i="16"/>
  <c r="AB459" i="16"/>
  <c r="Z459" i="16"/>
  <c r="V459" i="16"/>
  <c r="AD459" i="16" s="1"/>
  <c r="U459" i="16"/>
  <c r="AB569" i="16"/>
  <c r="V569" i="16"/>
  <c r="AD569" i="16" s="1"/>
  <c r="Z569" i="16"/>
  <c r="U569" i="16"/>
  <c r="U516" i="16"/>
  <c r="V516" i="16"/>
  <c r="AD516" i="16" s="1"/>
  <c r="AB516" i="16"/>
  <c r="Z516" i="16"/>
  <c r="AB198" i="16"/>
  <c r="V198" i="16"/>
  <c r="Z198" i="16"/>
  <c r="U198" i="16"/>
  <c r="Z545" i="16"/>
  <c r="AB545" i="16"/>
  <c r="V545" i="16"/>
  <c r="AD545" i="16" s="1"/>
  <c r="U545" i="16"/>
  <c r="AB626" i="16"/>
  <c r="Z626" i="16"/>
  <c r="V626" i="16"/>
  <c r="AD626" i="16" s="1"/>
  <c r="U626" i="16"/>
  <c r="AB618" i="16"/>
  <c r="Z618" i="16"/>
  <c r="V618" i="16"/>
  <c r="AD618" i="16" s="1"/>
  <c r="U618" i="16"/>
  <c r="V249" i="16"/>
  <c r="U249" i="16"/>
  <c r="Z249" i="16"/>
  <c r="AB249" i="16"/>
  <c r="AB340" i="16"/>
  <c r="U340" i="16"/>
  <c r="Z340" i="16"/>
  <c r="V340" i="16"/>
  <c r="AD340" i="16" s="1"/>
  <c r="AB234" i="16"/>
  <c r="Z234" i="16"/>
  <c r="V234" i="16"/>
  <c r="U234" i="16"/>
  <c r="Z400" i="16"/>
  <c r="AB400" i="16"/>
  <c r="V400" i="16"/>
  <c r="AD400" i="16" s="1"/>
  <c r="U400" i="16"/>
  <c r="AB200" i="16"/>
  <c r="Z200" i="16"/>
  <c r="V200" i="16"/>
  <c r="U200" i="16"/>
  <c r="AB481" i="16"/>
  <c r="Z481" i="16"/>
  <c r="V481" i="16"/>
  <c r="AD481" i="16" s="1"/>
  <c r="U481" i="16"/>
  <c r="Z290" i="16"/>
  <c r="V290" i="16"/>
  <c r="AD290" i="16" s="1"/>
  <c r="U290" i="16"/>
  <c r="AL290" i="16" s="1"/>
  <c r="AB290" i="16"/>
  <c r="Z593" i="16"/>
  <c r="V593" i="16"/>
  <c r="AD593" i="16" s="1"/>
  <c r="U593" i="16"/>
  <c r="AB593" i="16"/>
  <c r="Z392" i="16"/>
  <c r="V392" i="16"/>
  <c r="AD392" i="16" s="1"/>
  <c r="U392" i="16"/>
  <c r="AB392" i="16"/>
  <c r="AB538" i="16"/>
  <c r="U538" i="16"/>
  <c r="V538" i="16"/>
  <c r="AD538" i="16" s="1"/>
  <c r="Z538" i="16"/>
  <c r="AB298" i="16"/>
  <c r="Z298" i="16"/>
  <c r="V298" i="16"/>
  <c r="AD298" i="16" s="1"/>
  <c r="U298" i="16"/>
  <c r="AL298" i="16" s="1"/>
  <c r="V405" i="16"/>
  <c r="AD405" i="16" s="1"/>
  <c r="AB405" i="16"/>
  <c r="Z405" i="16"/>
  <c r="U405" i="16"/>
  <c r="Z651" i="16"/>
  <c r="V651" i="16"/>
  <c r="AD651" i="16" s="1"/>
  <c r="U651" i="16"/>
  <c r="AB651" i="16"/>
  <c r="V542" i="16"/>
  <c r="AD542" i="16" s="1"/>
  <c r="AB542" i="16"/>
  <c r="Z542" i="16"/>
  <c r="U542" i="16"/>
  <c r="AB270" i="16"/>
  <c r="Z270" i="16"/>
  <c r="U270" i="16"/>
  <c r="V270" i="16"/>
  <c r="AD270" i="16" s="1"/>
  <c r="AB349" i="16"/>
  <c r="Z349" i="16"/>
  <c r="V349" i="16"/>
  <c r="AD349" i="16" s="1"/>
  <c r="U349" i="16"/>
  <c r="Z191" i="16"/>
  <c r="U191" i="16"/>
  <c r="AL191" i="16" s="1"/>
  <c r="AB191" i="16"/>
  <c r="V191" i="16"/>
  <c r="U215" i="16"/>
  <c r="AL215" i="16" s="1"/>
  <c r="AB215" i="16"/>
  <c r="Z215" i="16"/>
  <c r="V215" i="16"/>
  <c r="AB263" i="16"/>
  <c r="Z263" i="16"/>
  <c r="V263" i="16"/>
  <c r="U263" i="16"/>
  <c r="AL263" i="16" s="1"/>
  <c r="U604" i="16"/>
  <c r="AB604" i="16"/>
  <c r="Z604" i="16"/>
  <c r="V604" i="16"/>
  <c r="AD604" i="16" s="1"/>
  <c r="U547" i="16"/>
  <c r="AB547" i="16"/>
  <c r="V547" i="16"/>
  <c r="AD547" i="16" s="1"/>
  <c r="Z547" i="16"/>
  <c r="AB254" i="16"/>
  <c r="Z254" i="16"/>
  <c r="V254" i="16"/>
  <c r="U254" i="16"/>
  <c r="AB719" i="16"/>
  <c r="U719" i="16"/>
  <c r="Z719" i="16"/>
  <c r="V719" i="16"/>
  <c r="AD719" i="16" s="1"/>
  <c r="AB284" i="16"/>
  <c r="Z284" i="16"/>
  <c r="V284" i="16"/>
  <c r="AD284" i="16" s="1"/>
  <c r="U284" i="16"/>
  <c r="AB646" i="16"/>
  <c r="Z646" i="16"/>
  <c r="V646" i="16"/>
  <c r="AD646" i="16" s="1"/>
  <c r="U646" i="16"/>
  <c r="AB307" i="16"/>
  <c r="Z307" i="16"/>
  <c r="V307" i="16"/>
  <c r="AD307" i="16" s="1"/>
  <c r="U307" i="16"/>
  <c r="AL307" i="16" s="1"/>
  <c r="V441" i="16"/>
  <c r="AD441" i="16" s="1"/>
  <c r="U441" i="16"/>
  <c r="Z441" i="16"/>
  <c r="AB441" i="16"/>
  <c r="V571" i="16"/>
  <c r="AD571" i="16" s="1"/>
  <c r="Z571" i="16"/>
  <c r="U571" i="16"/>
  <c r="AB571" i="16"/>
  <c r="AB631" i="16"/>
  <c r="Z631" i="16"/>
  <c r="V631" i="16"/>
  <c r="AD631" i="16" s="1"/>
  <c r="U631" i="16"/>
  <c r="AB256" i="16"/>
  <c r="Z256" i="16"/>
  <c r="V256" i="16"/>
  <c r="U256" i="16"/>
  <c r="Z421" i="16"/>
  <c r="V421" i="16"/>
  <c r="AD421" i="16" s="1"/>
  <c r="U421" i="16"/>
  <c r="AB421" i="16"/>
  <c r="AB695" i="16"/>
  <c r="Z695" i="16"/>
  <c r="V695" i="16"/>
  <c r="AD695" i="16" s="1"/>
  <c r="U695" i="16"/>
  <c r="Z501" i="16"/>
  <c r="V501" i="16"/>
  <c r="AD501" i="16" s="1"/>
  <c r="U501" i="16"/>
  <c r="AB501" i="16"/>
  <c r="AB442" i="16"/>
  <c r="Z442" i="16"/>
  <c r="V442" i="16"/>
  <c r="AD442" i="16" s="1"/>
  <c r="U442" i="16"/>
  <c r="Z443" i="16"/>
  <c r="AB443" i="16"/>
  <c r="V443" i="16"/>
  <c r="AD443" i="16" s="1"/>
  <c r="U443" i="16"/>
  <c r="U315" i="16"/>
  <c r="AL315" i="16" s="1"/>
  <c r="AB315" i="16"/>
  <c r="Z315" i="16"/>
  <c r="V315" i="16"/>
  <c r="AD315" i="16" s="1"/>
  <c r="Z511" i="16"/>
  <c r="AB511" i="16"/>
  <c r="V511" i="16"/>
  <c r="AD511" i="16" s="1"/>
  <c r="U511" i="16"/>
  <c r="Z510" i="16"/>
  <c r="AB510" i="16"/>
  <c r="V510" i="16"/>
  <c r="AD510" i="16" s="1"/>
  <c r="U510" i="16"/>
  <c r="AB282" i="16"/>
  <c r="Z282" i="16"/>
  <c r="V282" i="16"/>
  <c r="AD282" i="16" s="1"/>
  <c r="U282" i="16"/>
  <c r="AB435" i="16"/>
  <c r="Z435" i="16"/>
  <c r="V435" i="16"/>
  <c r="AD435" i="16" s="1"/>
  <c r="U435" i="16"/>
  <c r="V596" i="16"/>
  <c r="AD596" i="16" s="1"/>
  <c r="U596" i="16"/>
  <c r="Z596" i="16"/>
  <c r="AB596" i="16"/>
  <c r="Z666" i="16"/>
  <c r="V666" i="16"/>
  <c r="AD666" i="16" s="1"/>
  <c r="U666" i="16"/>
  <c r="AB666" i="16"/>
  <c r="AB222" i="16"/>
  <c r="Z222" i="16"/>
  <c r="V222" i="16"/>
  <c r="U222" i="16"/>
  <c r="AL222" i="16" s="1"/>
  <c r="U591" i="16"/>
  <c r="AB591" i="16"/>
  <c r="Z591" i="16"/>
  <c r="V591" i="16"/>
  <c r="AD591" i="16" s="1"/>
  <c r="Z327" i="16"/>
  <c r="V327" i="16"/>
  <c r="AD327" i="16" s="1"/>
  <c r="U327" i="16"/>
  <c r="AB327" i="16"/>
  <c r="AB255" i="16"/>
  <c r="Z255" i="16"/>
  <c r="V255" i="16"/>
  <c r="U255" i="16"/>
  <c r="AL255" i="16" s="1"/>
  <c r="AB432" i="16"/>
  <c r="Z432" i="16"/>
  <c r="V432" i="16"/>
  <c r="AD432" i="16" s="1"/>
  <c r="U432" i="16"/>
  <c r="V245" i="16"/>
  <c r="U245" i="16"/>
  <c r="Z245" i="16"/>
  <c r="AB245" i="16"/>
  <c r="AB723" i="16"/>
  <c r="Z723" i="16"/>
  <c r="V723" i="16"/>
  <c r="AD723" i="16" s="1"/>
  <c r="U723" i="16"/>
  <c r="Z350" i="16"/>
  <c r="AB350" i="16"/>
  <c r="V350" i="16"/>
  <c r="AD350" i="16" s="1"/>
  <c r="U350" i="16"/>
  <c r="AB299" i="16"/>
  <c r="Z299" i="16"/>
  <c r="V299" i="16"/>
  <c r="AD299" i="16" s="1"/>
  <c r="U299" i="16"/>
  <c r="AL299" i="16" s="1"/>
  <c r="V564" i="16"/>
  <c r="AD564" i="16" s="1"/>
  <c r="Z564" i="16"/>
  <c r="U564" i="16"/>
  <c r="AB564" i="16"/>
  <c r="AB667" i="16"/>
  <c r="Z667" i="16"/>
  <c r="V667" i="16"/>
  <c r="AD667" i="16" s="1"/>
  <c r="U667" i="16"/>
  <c r="Z387" i="16"/>
  <c r="AB387" i="16"/>
  <c r="V387" i="16"/>
  <c r="AD387" i="16" s="1"/>
  <c r="U387" i="16"/>
  <c r="AB316" i="16"/>
  <c r="Z316" i="16"/>
  <c r="V316" i="16"/>
  <c r="AD316" i="16" s="1"/>
  <c r="U316" i="16"/>
  <c r="AB292" i="16"/>
  <c r="Z292" i="16"/>
  <c r="V292" i="16"/>
  <c r="AD292" i="16" s="1"/>
  <c r="U292" i="16"/>
  <c r="AB274" i="16"/>
  <c r="Z274" i="16"/>
  <c r="V274" i="16"/>
  <c r="AD274" i="16" s="1"/>
  <c r="U274" i="16"/>
  <c r="AL274" i="16" s="1"/>
  <c r="V192" i="16"/>
  <c r="AB192" i="16"/>
  <c r="Z192" i="16"/>
  <c r="U192" i="16"/>
  <c r="V639" i="16"/>
  <c r="AD639" i="16" s="1"/>
  <c r="U639" i="16"/>
  <c r="AB639" i="16"/>
  <c r="Z639" i="16"/>
  <c r="Z177" i="16"/>
  <c r="AB177" i="16"/>
  <c r="V177" i="16"/>
  <c r="U177" i="16"/>
  <c r="V418" i="16"/>
  <c r="AD418" i="16" s="1"/>
  <c r="U418" i="16"/>
  <c r="AB418" i="16"/>
  <c r="Z418" i="16"/>
  <c r="U352" i="16"/>
  <c r="AB352" i="16"/>
  <c r="Z352" i="16"/>
  <c r="V352" i="16"/>
  <c r="AD352" i="16" s="1"/>
  <c r="U410" i="16"/>
  <c r="AB410" i="16"/>
  <c r="Z410" i="16"/>
  <c r="V410" i="16"/>
  <c r="AD410" i="16" s="1"/>
  <c r="AB313" i="16"/>
  <c r="Z313" i="16"/>
  <c r="V313" i="16"/>
  <c r="AD313" i="16" s="1"/>
  <c r="U313" i="16"/>
  <c r="U691" i="16"/>
  <c r="Z691" i="16"/>
  <c r="V691" i="16"/>
  <c r="AD691" i="16" s="1"/>
  <c r="AB691" i="16"/>
  <c r="Z486" i="16"/>
  <c r="V486" i="16"/>
  <c r="AD486" i="16" s="1"/>
  <c r="U486" i="16"/>
  <c r="AB486" i="16"/>
  <c r="AB562" i="16"/>
  <c r="V562" i="16"/>
  <c r="AD562" i="16" s="1"/>
  <c r="U562" i="16"/>
  <c r="Z562" i="16"/>
  <c r="V391" i="16"/>
  <c r="AD391" i="16" s="1"/>
  <c r="AB391" i="16"/>
  <c r="Z391" i="16"/>
  <c r="U391" i="16"/>
  <c r="AB206" i="16"/>
  <c r="Z206" i="16"/>
  <c r="V206" i="16"/>
  <c r="U206" i="16"/>
  <c r="AL206" i="16" s="1"/>
  <c r="AB567" i="16"/>
  <c r="Z567" i="16"/>
  <c r="V567" i="16"/>
  <c r="AD567" i="16" s="1"/>
  <c r="U567" i="16"/>
  <c r="AB175" i="16"/>
  <c r="Z175" i="16"/>
  <c r="V175" i="16"/>
  <c r="U175" i="16"/>
  <c r="AL175" i="16" s="1"/>
  <c r="U176" i="16"/>
  <c r="V176" i="16"/>
  <c r="AB176" i="16"/>
  <c r="Z176" i="16"/>
  <c r="AB233" i="16"/>
  <c r="Z233" i="16"/>
  <c r="V233" i="16"/>
  <c r="U233" i="16"/>
  <c r="AB518" i="16"/>
  <c r="V518" i="16"/>
  <c r="AD518" i="16" s="1"/>
  <c r="U518" i="16"/>
  <c r="Z518" i="16"/>
  <c r="Z448" i="16"/>
  <c r="AB448" i="16"/>
  <c r="V448" i="16"/>
  <c r="AD448" i="16" s="1"/>
  <c r="U448" i="16"/>
  <c r="AB690" i="16"/>
  <c r="Z690" i="16"/>
  <c r="V690" i="16"/>
  <c r="AD690" i="16" s="1"/>
  <c r="U690" i="16"/>
  <c r="Z597" i="16"/>
  <c r="V597" i="16"/>
  <c r="AD597" i="16" s="1"/>
  <c r="U597" i="16"/>
  <c r="AB597" i="16"/>
  <c r="AB655" i="16"/>
  <c r="Z655" i="16"/>
  <c r="V655" i="16"/>
  <c r="AD655" i="16" s="1"/>
  <c r="U655" i="16"/>
  <c r="AB683" i="16"/>
  <c r="Z683" i="16"/>
  <c r="V683" i="16"/>
  <c r="AD683" i="16" s="1"/>
  <c r="U683" i="16"/>
  <c r="AB608" i="16"/>
  <c r="Z608" i="16"/>
  <c r="V608" i="16"/>
  <c r="AD608" i="16" s="1"/>
  <c r="U608" i="16"/>
  <c r="AB541" i="16"/>
  <c r="Z541" i="16"/>
  <c r="V541" i="16"/>
  <c r="AD541" i="16" s="1"/>
  <c r="U541" i="16"/>
  <c r="Z705" i="16"/>
  <c r="V705" i="16"/>
  <c r="AD705" i="16" s="1"/>
  <c r="U705" i="16"/>
  <c r="AB705" i="16"/>
  <c r="V197" i="16"/>
  <c r="AB197" i="16"/>
  <c r="Z197" i="16"/>
  <c r="U197" i="16"/>
  <c r="Z733" i="16"/>
  <c r="U733" i="16"/>
  <c r="AB733" i="16"/>
  <c r="V733" i="16"/>
  <c r="AD733" i="16" s="1"/>
  <c r="V319" i="16"/>
  <c r="AD319" i="16" s="1"/>
  <c r="U319" i="16"/>
  <c r="AL319" i="16" s="1"/>
  <c r="AB319" i="16"/>
  <c r="Z319" i="16"/>
  <c r="AB657" i="16"/>
  <c r="Z657" i="16"/>
  <c r="V657" i="16"/>
  <c r="AD657" i="16" s="1"/>
  <c r="U657" i="16"/>
  <c r="AB685" i="16"/>
  <c r="Z685" i="16"/>
  <c r="V685" i="16"/>
  <c r="AD685" i="16" s="1"/>
  <c r="U685" i="16"/>
  <c r="AB285" i="16"/>
  <c r="Z285" i="16"/>
  <c r="V285" i="16"/>
  <c r="AD285" i="16" s="1"/>
  <c r="U285" i="16"/>
  <c r="AL285" i="16" s="1"/>
  <c r="Z359" i="16"/>
  <c r="U359" i="16"/>
  <c r="AB359" i="16"/>
  <c r="V359" i="16"/>
  <c r="AD359" i="16" s="1"/>
  <c r="AB229" i="16"/>
  <c r="Z229" i="16"/>
  <c r="V229" i="16"/>
  <c r="AD229" i="16" s="1"/>
  <c r="U229" i="16"/>
  <c r="AL229" i="16" s="1"/>
  <c r="AB312" i="16"/>
  <c r="Z312" i="16"/>
  <c r="V312" i="16"/>
  <c r="AD312" i="16" s="1"/>
  <c r="U312" i="16"/>
  <c r="AL312" i="16" s="1"/>
  <c r="V434" i="16"/>
  <c r="AD434" i="16" s="1"/>
  <c r="U434" i="16"/>
  <c r="AB434" i="16"/>
  <c r="Z434" i="16"/>
  <c r="Z393" i="16"/>
  <c r="U393" i="16"/>
  <c r="AB393" i="16"/>
  <c r="V393" i="16"/>
  <c r="AD393" i="16" s="1"/>
  <c r="V437" i="16"/>
  <c r="AD437" i="16" s="1"/>
  <c r="AB437" i="16"/>
  <c r="Z437" i="16"/>
  <c r="U437" i="16"/>
  <c r="V656" i="16"/>
  <c r="AD656" i="16" s="1"/>
  <c r="U656" i="16"/>
  <c r="AB656" i="16"/>
  <c r="Z656" i="16"/>
  <c r="AB477" i="16"/>
  <c r="Z477" i="16"/>
  <c r="V477" i="16"/>
  <c r="AD477" i="16" s="1"/>
  <c r="U477" i="16"/>
  <c r="Z716" i="16"/>
  <c r="AB716" i="16"/>
  <c r="V716" i="16"/>
  <c r="AD716" i="16" s="1"/>
  <c r="U716" i="16"/>
  <c r="Z523" i="16"/>
  <c r="U523" i="16"/>
  <c r="AB523" i="16"/>
  <c r="V523" i="16"/>
  <c r="AD523" i="16" s="1"/>
  <c r="Z420" i="16"/>
  <c r="V420" i="16"/>
  <c r="AD420" i="16" s="1"/>
  <c r="U420" i="16"/>
  <c r="AB420" i="16"/>
  <c r="Z415" i="16"/>
  <c r="AB415" i="16"/>
  <c r="V415" i="16"/>
  <c r="AD415" i="16" s="1"/>
  <c r="U415" i="16"/>
  <c r="Z408" i="16"/>
  <c r="AB408" i="16"/>
  <c r="V408" i="16"/>
  <c r="AD408" i="16" s="1"/>
  <c r="U408" i="16"/>
  <c r="U390" i="16"/>
  <c r="AB390" i="16"/>
  <c r="Z390" i="16"/>
  <c r="V390" i="16"/>
  <c r="AD390" i="16" s="1"/>
  <c r="AB414" i="16"/>
  <c r="U414" i="16"/>
  <c r="Z414" i="16"/>
  <c r="V414" i="16"/>
  <c r="AD414" i="16" s="1"/>
  <c r="AB171" i="16"/>
  <c r="Z171" i="16"/>
  <c r="V171" i="16"/>
  <c r="AD171" i="16" s="1"/>
  <c r="U171" i="16"/>
  <c r="AB525" i="16"/>
  <c r="U525" i="16"/>
  <c r="Z525" i="16"/>
  <c r="V525" i="16"/>
  <c r="AD525" i="16" s="1"/>
  <c r="AB277" i="16"/>
  <c r="Z277" i="16"/>
  <c r="V277" i="16"/>
  <c r="AD277" i="16" s="1"/>
  <c r="U277" i="16"/>
  <c r="AB752" i="16"/>
  <c r="Z752" i="16"/>
  <c r="V752" i="16"/>
  <c r="AD752" i="16" s="1"/>
  <c r="U752" i="16"/>
  <c r="Z188" i="16"/>
  <c r="U188" i="16"/>
  <c r="AB188" i="16"/>
  <c r="V188" i="16"/>
  <c r="AB598" i="16"/>
  <c r="Z598" i="16"/>
  <c r="V598" i="16"/>
  <c r="AD598" i="16" s="1"/>
  <c r="U598" i="16"/>
  <c r="AB303" i="16"/>
  <c r="Z303" i="16"/>
  <c r="V303" i="16"/>
  <c r="AD303" i="16" s="1"/>
  <c r="U303" i="16"/>
  <c r="AL303" i="16" s="1"/>
  <c r="V425" i="16"/>
  <c r="AD425" i="16" s="1"/>
  <c r="AB425" i="16"/>
  <c r="Z425" i="16"/>
  <c r="U425" i="16"/>
  <c r="AB354" i="16"/>
  <c r="V354" i="16"/>
  <c r="AD354" i="16" s="1"/>
  <c r="U354" i="16"/>
  <c r="Z354" i="16"/>
  <c r="U472" i="16"/>
  <c r="AB472" i="16"/>
  <c r="Z472" i="16"/>
  <c r="V472" i="16"/>
  <c r="AD472" i="16" s="1"/>
  <c r="V475" i="16"/>
  <c r="AD475" i="16" s="1"/>
  <c r="U475" i="16"/>
  <c r="AB475" i="16"/>
  <c r="Z475" i="16"/>
  <c r="Z469" i="16"/>
  <c r="U469" i="16"/>
  <c r="AB469" i="16"/>
  <c r="V469" i="16"/>
  <c r="AD469" i="16" s="1"/>
  <c r="U728" i="16"/>
  <c r="AB728" i="16"/>
  <c r="Z728" i="16"/>
  <c r="V728" i="16"/>
  <c r="AD728" i="16" s="1"/>
  <c r="AB652" i="16"/>
  <c r="Z652" i="16"/>
  <c r="V652" i="16"/>
  <c r="AD652" i="16" s="1"/>
  <c r="U652" i="16"/>
  <c r="AB248" i="16"/>
  <c r="Z248" i="16"/>
  <c r="V248" i="16"/>
  <c r="AD248" i="16" s="1"/>
  <c r="U248" i="16"/>
  <c r="AB658" i="16"/>
  <c r="Z658" i="16"/>
  <c r="V658" i="16"/>
  <c r="AD658" i="16" s="1"/>
  <c r="U658" i="16"/>
  <c r="AB281" i="16"/>
  <c r="Z281" i="16"/>
  <c r="V281" i="16"/>
  <c r="AD281" i="16" s="1"/>
  <c r="U281" i="16"/>
  <c r="AL281" i="16" s="1"/>
  <c r="AB590" i="16"/>
  <c r="Z590" i="16"/>
  <c r="V590" i="16"/>
  <c r="AD590" i="16" s="1"/>
  <c r="U590" i="16"/>
  <c r="Z757" i="16"/>
  <c r="AB757" i="16"/>
  <c r="V757" i="16"/>
  <c r="AD757" i="16" s="1"/>
  <c r="U757" i="16"/>
  <c r="U640" i="16"/>
  <c r="AB640" i="16"/>
  <c r="Z640" i="16"/>
  <c r="V640" i="16"/>
  <c r="AD640" i="16" s="1"/>
  <c r="AB747" i="16"/>
  <c r="V747" i="16"/>
  <c r="AD747" i="16" s="1"/>
  <c r="Z747" i="16"/>
  <c r="U747" i="16"/>
  <c r="V399" i="16"/>
  <c r="AD399" i="16" s="1"/>
  <c r="AB399" i="16"/>
  <c r="Z399" i="16"/>
  <c r="U399" i="16"/>
  <c r="AB232" i="16"/>
  <c r="Z232" i="16"/>
  <c r="V232" i="16"/>
  <c r="AD232" i="16" s="1"/>
  <c r="U232" i="16"/>
  <c r="AL232" i="16" s="1"/>
  <c r="AB517" i="16"/>
  <c r="U517" i="16"/>
  <c r="Z517" i="16"/>
  <c r="V517" i="16"/>
  <c r="AD517" i="16" s="1"/>
  <c r="AB187" i="16"/>
  <c r="U187" i="16"/>
  <c r="AL187" i="16" s="1"/>
  <c r="Z187" i="16"/>
  <c r="V187" i="16"/>
  <c r="Z616" i="16"/>
  <c r="V616" i="16"/>
  <c r="AD616" i="16" s="1"/>
  <c r="U616" i="16"/>
  <c r="AB616" i="16"/>
  <c r="V305" i="16"/>
  <c r="AD305" i="16" s="1"/>
  <c r="U305" i="16"/>
  <c r="AB305" i="16"/>
  <c r="Z305" i="16"/>
  <c r="V397" i="16"/>
  <c r="AD397" i="16" s="1"/>
  <c r="AB397" i="16"/>
  <c r="Z397" i="16"/>
  <c r="U397" i="16"/>
  <c r="Z530" i="16"/>
  <c r="AB530" i="16"/>
  <c r="V530" i="16"/>
  <c r="AD530" i="16" s="1"/>
  <c r="U530" i="16"/>
  <c r="Z452" i="16"/>
  <c r="U452" i="16"/>
  <c r="AB452" i="16"/>
  <c r="V452" i="16"/>
  <c r="AD452" i="16" s="1"/>
  <c r="Z573" i="16"/>
  <c r="V573" i="16"/>
  <c r="AD573" i="16" s="1"/>
  <c r="AB573" i="16"/>
  <c r="U573" i="16"/>
  <c r="AB322" i="16"/>
  <c r="Z322" i="16"/>
  <c r="V322" i="16"/>
  <c r="AD322" i="16" s="1"/>
  <c r="U322" i="16"/>
  <c r="AL322" i="16" s="1"/>
  <c r="AB286" i="16"/>
  <c r="Z286" i="16"/>
  <c r="V286" i="16"/>
  <c r="AD286" i="16" s="1"/>
  <c r="U286" i="16"/>
  <c r="AL286" i="16" s="1"/>
  <c r="AB614" i="16"/>
  <c r="Z614" i="16"/>
  <c r="V614" i="16"/>
  <c r="AD614" i="16" s="1"/>
  <c r="U614" i="16"/>
  <c r="AB247" i="16"/>
  <c r="Z247" i="16"/>
  <c r="V247" i="16"/>
  <c r="AD247" i="16" s="1"/>
  <c r="U247" i="16"/>
  <c r="AL247" i="16" s="1"/>
  <c r="V367" i="16"/>
  <c r="AD367" i="16" s="1"/>
  <c r="AB367" i="16"/>
  <c r="Z367" i="16"/>
  <c r="U367" i="16"/>
  <c r="AB502" i="16"/>
  <c r="Z502" i="16"/>
  <c r="V502" i="16"/>
  <c r="AD502" i="16" s="1"/>
  <c r="U502" i="16"/>
  <c r="Z720" i="16"/>
  <c r="V720" i="16"/>
  <c r="AD720" i="16" s="1"/>
  <c r="U720" i="16"/>
  <c r="AB720" i="16"/>
  <c r="AB587" i="16"/>
  <c r="Z587" i="16"/>
  <c r="V587" i="16"/>
  <c r="AD587" i="16" s="1"/>
  <c r="U587" i="16"/>
  <c r="AB663" i="16"/>
  <c r="Z663" i="16"/>
  <c r="V663" i="16"/>
  <c r="AD663" i="16" s="1"/>
  <c r="U663" i="16"/>
  <c r="AB357" i="16"/>
  <c r="Z357" i="16"/>
  <c r="V357" i="16"/>
  <c r="AD357" i="16" s="1"/>
  <c r="U357" i="16"/>
  <c r="Z559" i="16"/>
  <c r="U559" i="16"/>
  <c r="AB559" i="16"/>
  <c r="V559" i="16"/>
  <c r="AD559" i="16" s="1"/>
  <c r="AB544" i="16"/>
  <c r="Z544" i="16"/>
  <c r="V544" i="16"/>
  <c r="AD544" i="16" s="1"/>
  <c r="U544" i="16"/>
  <c r="AB672" i="16"/>
  <c r="Z672" i="16"/>
  <c r="V672" i="16"/>
  <c r="AD672" i="16" s="1"/>
  <c r="U672" i="16"/>
  <c r="AB330" i="16"/>
  <c r="Z330" i="16"/>
  <c r="V330" i="16"/>
  <c r="AD330" i="16" s="1"/>
  <c r="U330" i="16"/>
  <c r="U699" i="16"/>
  <c r="AB699" i="16"/>
  <c r="Z699" i="16"/>
  <c r="V699" i="16"/>
  <c r="AD699" i="16" s="1"/>
  <c r="Z557" i="16"/>
  <c r="V557" i="16"/>
  <c r="AD557" i="16" s="1"/>
  <c r="U557" i="16"/>
  <c r="AB557" i="16"/>
  <c r="U722" i="16"/>
  <c r="AB722" i="16"/>
  <c r="Z722" i="16"/>
  <c r="V722" i="16"/>
  <c r="AD722" i="16" s="1"/>
  <c r="AB276" i="16"/>
  <c r="Z276" i="16"/>
  <c r="V276" i="16"/>
  <c r="AD276" i="16" s="1"/>
  <c r="U276" i="16"/>
  <c r="AB193" i="16"/>
  <c r="Z193" i="16"/>
  <c r="V193" i="16"/>
  <c r="U193" i="16"/>
  <c r="AL193" i="16" s="1"/>
  <c r="AB242" i="16"/>
  <c r="Z242" i="16"/>
  <c r="V242" i="16"/>
  <c r="AD242" i="16" s="1"/>
  <c r="U242" i="16"/>
  <c r="AL242" i="16" s="1"/>
  <c r="Z531" i="16"/>
  <c r="U531" i="16"/>
  <c r="AB531" i="16"/>
  <c r="V531" i="16"/>
  <c r="AD531" i="16" s="1"/>
  <c r="AB341" i="16"/>
  <c r="Z341" i="16"/>
  <c r="V341" i="16"/>
  <c r="AD341" i="16" s="1"/>
  <c r="U341" i="16"/>
  <c r="AB595" i="16"/>
  <c r="Z595" i="16"/>
  <c r="U595" i="16"/>
  <c r="V595" i="16"/>
  <c r="AD595" i="16" s="1"/>
  <c r="V355" i="16"/>
  <c r="AD355" i="16" s="1"/>
  <c r="AB355" i="16"/>
  <c r="Z355" i="16"/>
  <c r="U355" i="16"/>
  <c r="V633" i="16"/>
  <c r="AD633" i="16" s="1"/>
  <c r="U633" i="16"/>
  <c r="AB633" i="16"/>
  <c r="Z633" i="16"/>
  <c r="AB583" i="16"/>
  <c r="V583" i="16"/>
  <c r="AD583" i="16" s="1"/>
  <c r="U583" i="16"/>
  <c r="Z583" i="16"/>
  <c r="U743" i="16"/>
  <c r="AB743" i="16"/>
  <c r="Z743" i="16"/>
  <c r="V743" i="16"/>
  <c r="AD743" i="16" s="1"/>
  <c r="Z741" i="16"/>
  <c r="AB741" i="16"/>
  <c r="V741" i="16"/>
  <c r="AD741" i="16" s="1"/>
  <c r="U741" i="16"/>
  <c r="AB737" i="16"/>
  <c r="Z737" i="16"/>
  <c r="V737" i="16"/>
  <c r="AD737" i="16" s="1"/>
  <c r="U737" i="16"/>
  <c r="AB366" i="16"/>
  <c r="U366" i="16"/>
  <c r="Z366" i="16"/>
  <c r="V366" i="16"/>
  <c r="AD366" i="16" s="1"/>
  <c r="V717" i="16"/>
  <c r="AD717" i="16" s="1"/>
  <c r="U717" i="16"/>
  <c r="AB717" i="16"/>
  <c r="Z717" i="16"/>
  <c r="V301" i="16"/>
  <c r="AD301" i="16" s="1"/>
  <c r="U301" i="16"/>
  <c r="AB301" i="16"/>
  <c r="Z301" i="16"/>
  <c r="AB482" i="16"/>
  <c r="V482" i="16"/>
  <c r="AD482" i="16" s="1"/>
  <c r="U482" i="16"/>
  <c r="Z482" i="16"/>
  <c r="AB621" i="16"/>
  <c r="V621" i="16"/>
  <c r="AD621" i="16" s="1"/>
  <c r="Z621" i="16"/>
  <c r="U621" i="16"/>
  <c r="Z169" i="16"/>
  <c r="AB169" i="16"/>
  <c r="V169" i="16"/>
  <c r="U169" i="16"/>
  <c r="AL169" i="16" s="1"/>
  <c r="AB268" i="16"/>
  <c r="Z268" i="16"/>
  <c r="V268" i="16"/>
  <c r="AD268" i="16" s="1"/>
  <c r="U268" i="16"/>
  <c r="V731" i="16"/>
  <c r="AD731" i="16" s="1"/>
  <c r="AB731" i="16"/>
  <c r="U731" i="16"/>
  <c r="Z731" i="16"/>
  <c r="AB179" i="16"/>
  <c r="V179" i="16"/>
  <c r="U179" i="16"/>
  <c r="AL179" i="16" s="1"/>
  <c r="Z179" i="16"/>
  <c r="V457" i="16"/>
  <c r="AD457" i="16" s="1"/>
  <c r="U457" i="16"/>
  <c r="AB457" i="16"/>
  <c r="Z457" i="16"/>
  <c r="AB504" i="16"/>
  <c r="Z504" i="16"/>
  <c r="V504" i="16"/>
  <c r="AD504" i="16" s="1"/>
  <c r="U504" i="16"/>
  <c r="U380" i="16"/>
  <c r="AB380" i="16"/>
  <c r="Z380" i="16"/>
  <c r="V380" i="16"/>
  <c r="AD380" i="16" s="1"/>
  <c r="AB537" i="16"/>
  <c r="U537" i="16"/>
  <c r="Z537" i="16"/>
  <c r="V537" i="16"/>
  <c r="AD537" i="16" s="1"/>
  <c r="AB664" i="16"/>
  <c r="Z664" i="16"/>
  <c r="V664" i="16"/>
  <c r="AD664" i="16" s="1"/>
  <c r="U664" i="16"/>
  <c r="AB649" i="16"/>
  <c r="Z649" i="16"/>
  <c r="V649" i="16"/>
  <c r="AD649" i="16" s="1"/>
  <c r="U649" i="16"/>
  <c r="V238" i="16"/>
  <c r="U238" i="16"/>
  <c r="AL238" i="16" s="1"/>
  <c r="AB238" i="16"/>
  <c r="Z238" i="16"/>
  <c r="AB461" i="16"/>
  <c r="V461" i="16"/>
  <c r="AD461" i="16" s="1"/>
  <c r="U461" i="16"/>
  <c r="Z461" i="16"/>
  <c r="AB199" i="16"/>
  <c r="V199" i="16"/>
  <c r="Z199" i="16"/>
  <c r="U199" i="16"/>
  <c r="AL199" i="16" s="1"/>
  <c r="AB464" i="16"/>
  <c r="Z464" i="16"/>
  <c r="U464" i="16"/>
  <c r="V464" i="16"/>
  <c r="AD464" i="16" s="1"/>
  <c r="Z609" i="16"/>
  <c r="V609" i="16"/>
  <c r="AD609" i="16" s="1"/>
  <c r="U609" i="16"/>
  <c r="AB609" i="16"/>
  <c r="AB686" i="16"/>
  <c r="Z686" i="16"/>
  <c r="V686" i="16"/>
  <c r="AD686" i="16" s="1"/>
  <c r="U686" i="16"/>
  <c r="AB552" i="16"/>
  <c r="Z552" i="16"/>
  <c r="V552" i="16"/>
  <c r="AD552" i="16" s="1"/>
  <c r="U552" i="16"/>
  <c r="Z451" i="16"/>
  <c r="V451" i="16"/>
  <c r="AD451" i="16" s="1"/>
  <c r="U451" i="16"/>
  <c r="AB451" i="16"/>
  <c r="AB463" i="16"/>
  <c r="Z463" i="16"/>
  <c r="U463" i="16"/>
  <c r="V463" i="16"/>
  <c r="AD463" i="16" s="1"/>
  <c r="V527" i="16"/>
  <c r="AD527" i="16" s="1"/>
  <c r="AB527" i="16"/>
  <c r="Z527" i="16"/>
  <c r="U527" i="16"/>
  <c r="U668" i="16"/>
  <c r="AB668" i="16"/>
  <c r="Z668" i="16"/>
  <c r="V668" i="16"/>
  <c r="AD668" i="16" s="1"/>
  <c r="AB196" i="16"/>
  <c r="U196" i="16"/>
  <c r="AL196" i="16" s="1"/>
  <c r="Z196" i="16"/>
  <c r="V196" i="16"/>
  <c r="AB373" i="16"/>
  <c r="U373" i="16"/>
  <c r="V373" i="16"/>
  <c r="AD373" i="16" s="1"/>
  <c r="Z373" i="16"/>
  <c r="AB217" i="16"/>
  <c r="V217" i="16"/>
  <c r="U217" i="16"/>
  <c r="AL217" i="16" s="1"/>
  <c r="Z217" i="16"/>
  <c r="AB334" i="16"/>
  <c r="Z334" i="16"/>
  <c r="V334" i="16"/>
  <c r="AD334" i="16" s="1"/>
  <c r="U334" i="16"/>
  <c r="AB711" i="16"/>
  <c r="Z711" i="16"/>
  <c r="U711" i="16"/>
  <c r="V711" i="16"/>
  <c r="AD711" i="16" s="1"/>
  <c r="AB713" i="16"/>
  <c r="Z713" i="16"/>
  <c r="V713" i="16"/>
  <c r="AD713" i="16" s="1"/>
  <c r="U713" i="16"/>
  <c r="Z385" i="16"/>
  <c r="V385" i="16"/>
  <c r="AD385" i="16" s="1"/>
  <c r="U385" i="16"/>
  <c r="AB385" i="16"/>
  <c r="AB403" i="16"/>
  <c r="U403" i="16"/>
  <c r="Z403" i="16"/>
  <c r="V403" i="16"/>
  <c r="AD403" i="16" s="1"/>
  <c r="V335" i="16"/>
  <c r="AD335" i="16" s="1"/>
  <c r="U335" i="16"/>
  <c r="AB335" i="16"/>
  <c r="Z335" i="16"/>
  <c r="AB361" i="16"/>
  <c r="U361" i="16"/>
  <c r="Z361" i="16"/>
  <c r="V361" i="16"/>
  <c r="AD361" i="16" s="1"/>
  <c r="AB291" i="16"/>
  <c r="Z291" i="16"/>
  <c r="V291" i="16"/>
  <c r="AD291" i="16" s="1"/>
  <c r="U291" i="16"/>
  <c r="U730" i="16"/>
  <c r="Z730" i="16"/>
  <c r="AB730" i="16"/>
  <c r="V730" i="16"/>
  <c r="AD730" i="16" s="1"/>
  <c r="V515" i="16"/>
  <c r="AD515" i="16" s="1"/>
  <c r="U515" i="16"/>
  <c r="AB515" i="16"/>
  <c r="Z515" i="16"/>
  <c r="AB296" i="16"/>
  <c r="Z296" i="16"/>
  <c r="V296" i="16"/>
  <c r="AD296" i="16" s="1"/>
  <c r="U296" i="16"/>
  <c r="AL296" i="16" s="1"/>
  <c r="AB585" i="16"/>
  <c r="Z585" i="16"/>
  <c r="V585" i="16"/>
  <c r="AD585" i="16" s="1"/>
  <c r="U585" i="16"/>
  <c r="Z749" i="16"/>
  <c r="AB749" i="16"/>
  <c r="U749" i="16"/>
  <c r="V749" i="16"/>
  <c r="AD749" i="16" s="1"/>
  <c r="AB287" i="16"/>
  <c r="Z287" i="16"/>
  <c r="V287" i="16"/>
  <c r="AD287" i="16" s="1"/>
  <c r="U287" i="16"/>
  <c r="AL287" i="16" s="1"/>
  <c r="V671" i="16"/>
  <c r="AD671" i="16" s="1"/>
  <c r="U671" i="16"/>
  <c r="AB671" i="16"/>
  <c r="Z671" i="16"/>
  <c r="U344" i="16"/>
  <c r="AB344" i="16"/>
  <c r="Z344" i="16"/>
  <c r="V344" i="16"/>
  <c r="AD344" i="16" s="1"/>
  <c r="Z715" i="16"/>
  <c r="V715" i="16"/>
  <c r="AD715" i="16" s="1"/>
  <c r="U715" i="16"/>
  <c r="AB715" i="16"/>
  <c r="AD200" i="16" l="1"/>
  <c r="AD234" i="16"/>
  <c r="AD188" i="16"/>
  <c r="AD219" i="16"/>
  <c r="AD166" i="16"/>
  <c r="AL197" i="16"/>
  <c r="AL233" i="16"/>
  <c r="AL316" i="16"/>
  <c r="AL282" i="16"/>
  <c r="AD191" i="16"/>
  <c r="AL308" i="16"/>
  <c r="AD257" i="16"/>
  <c r="AD241" i="16"/>
  <c r="AD231" i="16"/>
  <c r="AD189" i="16"/>
  <c r="AL253" i="16"/>
  <c r="AL279" i="16"/>
  <c r="AL261" i="16"/>
  <c r="AD203" i="16"/>
  <c r="AD202" i="16"/>
  <c r="AL182" i="16"/>
  <c r="AL267" i="16"/>
  <c r="AD190" i="16"/>
  <c r="AD173" i="16"/>
  <c r="AL227" i="16"/>
  <c r="K1017" i="16"/>
  <c r="AQ1017" i="16" s="1"/>
  <c r="G1018" i="16"/>
  <c r="AP1018" i="16" s="1"/>
  <c r="G958" i="16"/>
  <c r="AP958" i="16" s="1"/>
  <c r="K957" i="16"/>
  <c r="AQ957" i="16" s="1"/>
  <c r="G898" i="16"/>
  <c r="AP898" i="16" s="1"/>
  <c r="K897" i="16"/>
  <c r="AQ897" i="16" s="1"/>
  <c r="AD199" i="16"/>
  <c r="AD244" i="16"/>
  <c r="AD258" i="16"/>
  <c r="AD262" i="16"/>
  <c r="AD252" i="16"/>
  <c r="AD239" i="16"/>
  <c r="AD212" i="16"/>
  <c r="AL273" i="16"/>
  <c r="AD197" i="16"/>
  <c r="AL211" i="16"/>
  <c r="AL294" i="16"/>
  <c r="AD196" i="16"/>
  <c r="AD187" i="16"/>
  <c r="AL171" i="16"/>
  <c r="AL177" i="16"/>
  <c r="AD215" i="16"/>
  <c r="AD214" i="16"/>
  <c r="AL301" i="16"/>
  <c r="AL305" i="16"/>
  <c r="AL245" i="16"/>
  <c r="AL181" i="16"/>
  <c r="AD192" i="16"/>
  <c r="AD245" i="16"/>
  <c r="AD181" i="16"/>
  <c r="AL250" i="16"/>
  <c r="AD184" i="16"/>
  <c r="AL218" i="16"/>
  <c r="K829" i="16"/>
  <c r="AQ829" i="16" s="1"/>
  <c r="AD169" i="16"/>
  <c r="AD193" i="16"/>
  <c r="AD233" i="16"/>
  <c r="AD175" i="16"/>
  <c r="AD206" i="16"/>
  <c r="AD222" i="16"/>
  <c r="AD263" i="16"/>
  <c r="AL270" i="16"/>
  <c r="AL200" i="16"/>
  <c r="AL234" i="16"/>
  <c r="AL198" i="16"/>
  <c r="AL194" i="16"/>
  <c r="AL300" i="16"/>
  <c r="AL258" i="16"/>
  <c r="AL304" i="16"/>
  <c r="AD253" i="16"/>
  <c r="AD261" i="16"/>
  <c r="AD178" i="16"/>
  <c r="AL180" i="16"/>
  <c r="AD201" i="16"/>
  <c r="AL293" i="16"/>
  <c r="AL170" i="16"/>
  <c r="AD250" i="16"/>
  <c r="AL173" i="16"/>
  <c r="AD218" i="16"/>
  <c r="AL269" i="16"/>
  <c r="AL246" i="16"/>
  <c r="AL320" i="16"/>
  <c r="AL259" i="16"/>
  <c r="AL230" i="16"/>
  <c r="AL186" i="16"/>
  <c r="AL264" i="16"/>
  <c r="AL216" i="16"/>
  <c r="AL243" i="16"/>
  <c r="AL208" i="16"/>
  <c r="AL275" i="16"/>
  <c r="AD238" i="16"/>
  <c r="AL249" i="16"/>
  <c r="AD198" i="16"/>
  <c r="AD194" i="16"/>
  <c r="AD237" i="16"/>
  <c r="AD265" i="16"/>
  <c r="AD220" i="16"/>
  <c r="AL314" i="16"/>
  <c r="AL260" i="16"/>
  <c r="AD246" i="16"/>
  <c r="AL207" i="16"/>
  <c r="AD259" i="16"/>
  <c r="AD230" i="16"/>
  <c r="AD264" i="16"/>
  <c r="AD172" i="16"/>
  <c r="AD216" i="16"/>
  <c r="AD243" i="16"/>
  <c r="AD208" i="16"/>
  <c r="AL225" i="16"/>
  <c r="AL288" i="16"/>
  <c r="AL318" i="16"/>
  <c r="AD170" i="16"/>
  <c r="AD227" i="16"/>
  <c r="AL184" i="16"/>
  <c r="AL268" i="16"/>
  <c r="AL276" i="16"/>
  <c r="AL248" i="16"/>
  <c r="AL277" i="16"/>
  <c r="AL313" i="16"/>
  <c r="AL192" i="16"/>
  <c r="AL292" i="16"/>
  <c r="AL256" i="16"/>
  <c r="AL284" i="16"/>
  <c r="AL254" i="16"/>
  <c r="AD249" i="16"/>
  <c r="AL262" i="16"/>
  <c r="AL323" i="16"/>
  <c r="AD207" i="16"/>
  <c r="AD211" i="16"/>
  <c r="AL297" i="16"/>
  <c r="AL223" i="16"/>
  <c r="AL205" i="16"/>
  <c r="AL271" i="16"/>
  <c r="AL306" i="16"/>
  <c r="AL251" i="16"/>
  <c r="AL213" i="16"/>
  <c r="AL295" i="16"/>
  <c r="AL228" i="16"/>
  <c r="AL283" i="16"/>
  <c r="AD177" i="16"/>
  <c r="AD255" i="16"/>
  <c r="AD256" i="16"/>
  <c r="AD254" i="16"/>
  <c r="AL280" i="16"/>
  <c r="AL239" i="16"/>
  <c r="AD209" i="16"/>
  <c r="AD186" i="16"/>
  <c r="AD223" i="16"/>
  <c r="AL172" i="16"/>
  <c r="AD205" i="16"/>
  <c r="AL195" i="16"/>
  <c r="AD228" i="16"/>
  <c r="AD217" i="16"/>
  <c r="AD179" i="16"/>
  <c r="AL188" i="16"/>
  <c r="AD176" i="16"/>
  <c r="AD204" i="16"/>
  <c r="AD224" i="16"/>
  <c r="AL189" i="16"/>
  <c r="AL278" i="16"/>
  <c r="AL325" i="16"/>
  <c r="AL302" i="16"/>
  <c r="AL317" i="16"/>
  <c r="AL210" i="16"/>
  <c r="AL183" i="16"/>
  <c r="AL221" i="16"/>
  <c r="AL266" i="16"/>
  <c r="AL311" i="16"/>
  <c r="AL178" i="16"/>
  <c r="AD185" i="16"/>
  <c r="AL272" i="16"/>
  <c r="AD180" i="16"/>
  <c r="AD226" i="16"/>
  <c r="AL240" i="16"/>
  <c r="AL235" i="16"/>
  <c r="AL219" i="16"/>
  <c r="AD195" i="16"/>
  <c r="AL291" i="16"/>
  <c r="AL176" i="16"/>
  <c r="AL257" i="16"/>
  <c r="AD210" i="16"/>
  <c r="AD183" i="16"/>
  <c r="AD221" i="16"/>
  <c r="AL190" i="16"/>
  <c r="AL201" i="16"/>
  <c r="AD240" i="16"/>
  <c r="AL289" i="16"/>
  <c r="AL321" i="16"/>
  <c r="AL168" i="16"/>
  <c r="AD235" i="16"/>
  <c r="G1019" i="16" l="1"/>
  <c r="AP1019" i="16" s="1"/>
  <c r="K1018" i="16"/>
  <c r="AQ1018" i="16" s="1"/>
  <c r="G959" i="16"/>
  <c r="AP959" i="16" s="1"/>
  <c r="K958" i="16"/>
  <c r="AQ958" i="16" s="1"/>
  <c r="K898" i="16"/>
  <c r="AQ898" i="16" s="1"/>
  <c r="G899" i="16"/>
  <c r="AP899" i="16" s="1"/>
  <c r="K830" i="16"/>
  <c r="AQ830" i="16" s="1"/>
  <c r="G832" i="16"/>
  <c r="AP832" i="16" s="1"/>
  <c r="G1020" i="16" l="1"/>
  <c r="AP1020" i="16" s="1"/>
  <c r="K1019" i="16"/>
  <c r="AQ1019" i="16" s="1"/>
  <c r="G960" i="16"/>
  <c r="AP960" i="16" s="1"/>
  <c r="K959" i="16"/>
  <c r="AQ959" i="16" s="1"/>
  <c r="K899" i="16"/>
  <c r="AQ899" i="16" s="1"/>
  <c r="G900" i="16"/>
  <c r="AP900" i="16" s="1"/>
  <c r="G833" i="16"/>
  <c r="AP833" i="16" s="1"/>
  <c r="G1021" i="16" l="1"/>
  <c r="AP1021" i="16" s="1"/>
  <c r="K1020" i="16"/>
  <c r="AQ1020" i="16" s="1"/>
  <c r="G961" i="16"/>
  <c r="AP961" i="16" s="1"/>
  <c r="K960" i="16"/>
  <c r="AQ960" i="16" s="1"/>
  <c r="K900" i="16"/>
  <c r="AQ900" i="16" s="1"/>
  <c r="G901" i="16"/>
  <c r="AP901" i="16" s="1"/>
  <c r="K832" i="16"/>
  <c r="AQ832" i="16" s="1"/>
  <c r="G834" i="16"/>
  <c r="AP834" i="16" s="1"/>
  <c r="G1022" i="16" l="1"/>
  <c r="AP1022" i="16" s="1"/>
  <c r="K1021" i="16"/>
  <c r="AQ1021" i="16" s="1"/>
  <c r="G962" i="16"/>
  <c r="AP962" i="16" s="1"/>
  <c r="K961" i="16"/>
  <c r="AQ961" i="16" s="1"/>
  <c r="G902" i="16"/>
  <c r="AP902" i="16" s="1"/>
  <c r="K901" i="16"/>
  <c r="AQ901" i="16" s="1"/>
  <c r="K833" i="16"/>
  <c r="AQ833" i="16" s="1"/>
  <c r="G835" i="16"/>
  <c r="AP835" i="16" s="1"/>
  <c r="G1023" i="16" l="1"/>
  <c r="AP1023" i="16" s="1"/>
  <c r="K1022" i="16"/>
  <c r="AQ1022" i="16" s="1"/>
  <c r="G963" i="16"/>
  <c r="AP963" i="16" s="1"/>
  <c r="K962" i="16"/>
  <c r="AQ962" i="16" s="1"/>
  <c r="G903" i="16"/>
  <c r="AP903" i="16" s="1"/>
  <c r="K902" i="16"/>
  <c r="AQ902" i="16" s="1"/>
  <c r="K834" i="16"/>
  <c r="AQ834" i="16" s="1"/>
  <c r="G836" i="16"/>
  <c r="AP836" i="16" s="1"/>
  <c r="K1023" i="16" l="1"/>
  <c r="AQ1023" i="16" s="1"/>
  <c r="G1024" i="16"/>
  <c r="AP1024" i="16" s="1"/>
  <c r="G964" i="16"/>
  <c r="AP964" i="16" s="1"/>
  <c r="K963" i="16"/>
  <c r="AQ963" i="16" s="1"/>
  <c r="K903" i="16"/>
  <c r="AQ903" i="16" s="1"/>
  <c r="G904" i="16"/>
  <c r="AP904" i="16" s="1"/>
  <c r="K835" i="16"/>
  <c r="AQ835" i="16" s="1"/>
  <c r="G837" i="16"/>
  <c r="AP837" i="16" s="1"/>
  <c r="G1025" i="16" l="1"/>
  <c r="AP1025" i="16" s="1"/>
  <c r="K1024" i="16"/>
  <c r="AQ1024" i="16" s="1"/>
  <c r="G965" i="16"/>
  <c r="AP965" i="16" s="1"/>
  <c r="K964" i="16"/>
  <c r="AQ964" i="16" s="1"/>
  <c r="G905" i="16"/>
  <c r="AP905" i="16" s="1"/>
  <c r="K904" i="16"/>
  <c r="AQ904" i="16" s="1"/>
  <c r="K836" i="16"/>
  <c r="AQ836" i="16" s="1"/>
  <c r="G838" i="16"/>
  <c r="AP838" i="16" s="1"/>
  <c r="G1026" i="16" l="1"/>
  <c r="AP1026" i="16" s="1"/>
  <c r="K1025" i="16"/>
  <c r="AQ1025" i="16" s="1"/>
  <c r="G966" i="16"/>
  <c r="AP966" i="16" s="1"/>
  <c r="K965" i="16"/>
  <c r="AQ965" i="16" s="1"/>
  <c r="K905" i="16"/>
  <c r="AQ905" i="16" s="1"/>
  <c r="G906" i="16"/>
  <c r="AP906" i="16" s="1"/>
  <c r="K837" i="16"/>
  <c r="AQ837" i="16" s="1"/>
  <c r="G839" i="16"/>
  <c r="AP839" i="16" s="1"/>
  <c r="K1026" i="16" l="1"/>
  <c r="AQ1026" i="16" s="1"/>
  <c r="G1027" i="16"/>
  <c r="AP1027" i="16" s="1"/>
  <c r="G967" i="16"/>
  <c r="AP967" i="16" s="1"/>
  <c r="K966" i="16"/>
  <c r="AQ966" i="16" s="1"/>
  <c r="K906" i="16"/>
  <c r="AQ906" i="16" s="1"/>
  <c r="G907" i="16"/>
  <c r="AP907" i="16" s="1"/>
  <c r="K838" i="16"/>
  <c r="AQ838" i="16" s="1"/>
  <c r="G840" i="16"/>
  <c r="AP840" i="16" s="1"/>
  <c r="K1027" i="16" l="1"/>
  <c r="AQ1027" i="16" s="1"/>
  <c r="G1028" i="16"/>
  <c r="AP1028" i="16" s="1"/>
  <c r="K967" i="16"/>
  <c r="AQ967" i="16" s="1"/>
  <c r="G968" i="16"/>
  <c r="AP968" i="16" s="1"/>
  <c r="K907" i="16"/>
  <c r="AQ907" i="16" s="1"/>
  <c r="G908" i="16"/>
  <c r="AP908" i="16" s="1"/>
  <c r="G841" i="16"/>
  <c r="AP841" i="16" s="1"/>
  <c r="K839" i="16"/>
  <c r="AQ839" i="16" s="1"/>
  <c r="G1029" i="16" l="1"/>
  <c r="AP1029" i="16" s="1"/>
  <c r="K1028" i="16"/>
  <c r="AQ1028" i="16" s="1"/>
  <c r="K968" i="16"/>
  <c r="AQ968" i="16" s="1"/>
  <c r="G969" i="16"/>
  <c r="AP969" i="16" s="1"/>
  <c r="G909" i="16"/>
  <c r="AP909" i="16" s="1"/>
  <c r="K908" i="16"/>
  <c r="AQ908" i="16" s="1"/>
  <c r="K840" i="16"/>
  <c r="AQ840" i="16" s="1"/>
  <c r="G842" i="16"/>
  <c r="AP842" i="16" s="1"/>
  <c r="G1030" i="16" l="1"/>
  <c r="AP1030" i="16" s="1"/>
  <c r="K1029" i="16"/>
  <c r="AQ1029" i="16" s="1"/>
  <c r="G970" i="16"/>
  <c r="AP970" i="16" s="1"/>
  <c r="K969" i="16"/>
  <c r="AQ969" i="16" s="1"/>
  <c r="K909" i="16"/>
  <c r="AQ909" i="16" s="1"/>
  <c r="G910" i="16"/>
  <c r="AP910" i="16" s="1"/>
  <c r="K841" i="16"/>
  <c r="AQ841" i="16" s="1"/>
  <c r="G843" i="16"/>
  <c r="AP843" i="16" s="1"/>
  <c r="G1031" i="16" l="1"/>
  <c r="AP1031" i="16" s="1"/>
  <c r="K1030" i="16"/>
  <c r="AQ1030" i="16" s="1"/>
  <c r="K970" i="16"/>
  <c r="AQ970" i="16" s="1"/>
  <c r="G971" i="16"/>
  <c r="AP971" i="16" s="1"/>
  <c r="G911" i="16"/>
  <c r="AP911" i="16" s="1"/>
  <c r="K910" i="16"/>
  <c r="AQ910" i="16" s="1"/>
  <c r="K842" i="16"/>
  <c r="AQ842" i="16" s="1"/>
  <c r="G844" i="16"/>
  <c r="AP844" i="16" s="1"/>
  <c r="K1031" i="16" l="1"/>
  <c r="AQ1031" i="16" s="1"/>
  <c r="G1032" i="16"/>
  <c r="AP1032" i="16" s="1"/>
  <c r="G972" i="16"/>
  <c r="AP972" i="16" s="1"/>
  <c r="K971" i="16"/>
  <c r="AQ971" i="16" s="1"/>
  <c r="K911" i="16"/>
  <c r="AQ911" i="16" s="1"/>
  <c r="G912" i="16"/>
  <c r="AP912" i="16" s="1"/>
  <c r="K843" i="16"/>
  <c r="AQ843" i="16" s="1"/>
  <c r="G845" i="16"/>
  <c r="AP845" i="16" s="1"/>
  <c r="G1033" i="16" l="1"/>
  <c r="AP1033" i="16" s="1"/>
  <c r="K1032" i="16"/>
  <c r="AQ1032" i="16" s="1"/>
  <c r="G973" i="16"/>
  <c r="AP973" i="16" s="1"/>
  <c r="K972" i="16"/>
  <c r="AQ972" i="16" s="1"/>
  <c r="K912" i="16"/>
  <c r="AQ912" i="16" s="1"/>
  <c r="G913" i="16"/>
  <c r="AP913" i="16" s="1"/>
  <c r="K844" i="16"/>
  <c r="AQ844" i="16" s="1"/>
  <c r="G846" i="16"/>
  <c r="AP846" i="16" s="1"/>
  <c r="G1034" i="16" l="1"/>
  <c r="AP1034" i="16" s="1"/>
  <c r="K1033" i="16"/>
  <c r="AQ1033" i="16" s="1"/>
  <c r="K973" i="16"/>
  <c r="AQ973" i="16" s="1"/>
  <c r="G974" i="16"/>
  <c r="AP974" i="16" s="1"/>
  <c r="K913" i="16"/>
  <c r="AQ913" i="16" s="1"/>
  <c r="G914" i="16"/>
  <c r="AP914" i="16" s="1"/>
  <c r="K845" i="16"/>
  <c r="AQ845" i="16" s="1"/>
  <c r="G847" i="16"/>
  <c r="AP847" i="16" s="1"/>
  <c r="K1034" i="16" l="1"/>
  <c r="AQ1034" i="16" s="1"/>
  <c r="G1035" i="16"/>
  <c r="AP1035" i="16" s="1"/>
  <c r="G975" i="16"/>
  <c r="AP975" i="16" s="1"/>
  <c r="K974" i="16"/>
  <c r="AQ974" i="16" s="1"/>
  <c r="G915" i="16"/>
  <c r="AP915" i="16" s="1"/>
  <c r="K914" i="16"/>
  <c r="AQ914" i="16" s="1"/>
  <c r="K846" i="16"/>
  <c r="AQ846" i="16" s="1"/>
  <c r="G848" i="16"/>
  <c r="AP848" i="16" s="1"/>
  <c r="K1035" i="16" l="1"/>
  <c r="AQ1035" i="16" s="1"/>
  <c r="G1036" i="16"/>
  <c r="AP1036" i="16" s="1"/>
  <c r="G976" i="16"/>
  <c r="AP976" i="16" s="1"/>
  <c r="K975" i="16"/>
  <c r="AQ975" i="16" s="1"/>
  <c r="G916" i="16"/>
  <c r="AP916" i="16" s="1"/>
  <c r="K915" i="16"/>
  <c r="AQ915" i="16" s="1"/>
  <c r="K847" i="16"/>
  <c r="AQ847" i="16" s="1"/>
  <c r="G849" i="16"/>
  <c r="AP849" i="16" s="1"/>
  <c r="G1037" i="16" l="1"/>
  <c r="AP1037" i="16" s="1"/>
  <c r="K1036" i="16"/>
  <c r="AQ1036" i="16" s="1"/>
  <c r="K976" i="16"/>
  <c r="AQ976" i="16" s="1"/>
  <c r="G977" i="16"/>
  <c r="AP977" i="16" s="1"/>
  <c r="K916" i="16"/>
  <c r="AQ916" i="16" s="1"/>
  <c r="G917" i="16"/>
  <c r="AP917" i="16" s="1"/>
  <c r="K848" i="16"/>
  <c r="AQ848" i="16" s="1"/>
  <c r="G850" i="16"/>
  <c r="AP850" i="16" s="1"/>
  <c r="G1038" i="16" l="1"/>
  <c r="AP1038" i="16" s="1"/>
  <c r="K1037" i="16"/>
  <c r="AQ1037" i="16" s="1"/>
  <c r="G978" i="16"/>
  <c r="AP978" i="16" s="1"/>
  <c r="K977" i="16"/>
  <c r="AQ977" i="16" s="1"/>
  <c r="G918" i="16"/>
  <c r="AP918" i="16" s="1"/>
  <c r="K917" i="16"/>
  <c r="AQ917" i="16" s="1"/>
  <c r="K849" i="16"/>
  <c r="AQ849" i="16" s="1"/>
  <c r="G851" i="16"/>
  <c r="AP851" i="16" s="1"/>
  <c r="G1039" i="16" l="1"/>
  <c r="AP1039" i="16" s="1"/>
  <c r="K1038" i="16"/>
  <c r="AQ1038" i="16" s="1"/>
  <c r="K978" i="16"/>
  <c r="AQ978" i="16" s="1"/>
  <c r="G979" i="16"/>
  <c r="AP979" i="16" s="1"/>
  <c r="K918" i="16"/>
  <c r="AQ918" i="16" s="1"/>
  <c r="G919" i="16"/>
  <c r="AP919" i="16" s="1"/>
  <c r="K850" i="16"/>
  <c r="AQ850" i="16" s="1"/>
  <c r="G852" i="16"/>
  <c r="AP852" i="16" s="1"/>
  <c r="G1040" i="16" l="1"/>
  <c r="AP1040" i="16" s="1"/>
  <c r="K1039" i="16"/>
  <c r="AQ1039" i="16" s="1"/>
  <c r="K979" i="16"/>
  <c r="AQ979" i="16" s="1"/>
  <c r="G980" i="16"/>
  <c r="AP980" i="16" s="1"/>
  <c r="G920" i="16"/>
  <c r="AP920" i="16" s="1"/>
  <c r="K919" i="16"/>
  <c r="AQ919" i="16" s="1"/>
  <c r="K851" i="16"/>
  <c r="AQ851" i="16" s="1"/>
  <c r="G853" i="16"/>
  <c r="AP853" i="16" s="1"/>
  <c r="G1041" i="16" l="1"/>
  <c r="AP1041" i="16" s="1"/>
  <c r="K1040" i="16"/>
  <c r="AQ1040" i="16" s="1"/>
  <c r="K980" i="16"/>
  <c r="AQ980" i="16" s="1"/>
  <c r="G981" i="16"/>
  <c r="AP981" i="16" s="1"/>
  <c r="G921" i="16"/>
  <c r="AP921" i="16" s="1"/>
  <c r="K920" i="16"/>
  <c r="AQ920" i="16" s="1"/>
  <c r="K852" i="16"/>
  <c r="AQ852" i="16" s="1"/>
  <c r="G854" i="16"/>
  <c r="AP854" i="16" s="1"/>
  <c r="K1041" i="16" l="1"/>
  <c r="AQ1041" i="16" s="1"/>
  <c r="G1042" i="16"/>
  <c r="AP1042" i="16" s="1"/>
  <c r="K981" i="16"/>
  <c r="AQ981" i="16" s="1"/>
  <c r="G982" i="16"/>
  <c r="AP982" i="16" s="1"/>
  <c r="G922" i="16"/>
  <c r="AP922" i="16" s="1"/>
  <c r="K921" i="16"/>
  <c r="AQ921" i="16" s="1"/>
  <c r="K853" i="16"/>
  <c r="AQ853" i="16" s="1"/>
  <c r="G855" i="16"/>
  <c r="AP855" i="16" s="1"/>
  <c r="K1042" i="16" l="1"/>
  <c r="AQ1042" i="16" s="1"/>
  <c r="G1043" i="16"/>
  <c r="AP1043" i="16" s="1"/>
  <c r="K982" i="16"/>
  <c r="AQ982" i="16" s="1"/>
  <c r="G983" i="16"/>
  <c r="AP983" i="16" s="1"/>
  <c r="K922" i="16"/>
  <c r="AQ922" i="16" s="1"/>
  <c r="G923" i="16"/>
  <c r="AP923" i="16" s="1"/>
  <c r="K854" i="16"/>
  <c r="AQ854" i="16" s="1"/>
  <c r="G856" i="16"/>
  <c r="AP856" i="16" s="1"/>
  <c r="K1043" i="16" l="1"/>
  <c r="AQ1043" i="16" s="1"/>
  <c r="G1044" i="16"/>
  <c r="AP1044" i="16" s="1"/>
  <c r="K983" i="16"/>
  <c r="AQ983" i="16" s="1"/>
  <c r="G984" i="16"/>
  <c r="AP984" i="16" s="1"/>
  <c r="K923" i="16"/>
  <c r="AQ923" i="16" s="1"/>
  <c r="G924" i="16"/>
  <c r="AP924" i="16" s="1"/>
  <c r="K855" i="16"/>
  <c r="AQ855" i="16" s="1"/>
  <c r="G857" i="16"/>
  <c r="AP857" i="16" s="1"/>
  <c r="K1044" i="16" l="1"/>
  <c r="AQ1044" i="16" s="1"/>
  <c r="G1045" i="16"/>
  <c r="AP1045" i="16" s="1"/>
  <c r="K984" i="16"/>
  <c r="AQ984" i="16" s="1"/>
  <c r="G985" i="16"/>
  <c r="AP985" i="16" s="1"/>
  <c r="G925" i="16"/>
  <c r="AP925" i="16" s="1"/>
  <c r="K924" i="16"/>
  <c r="AQ924" i="16" s="1"/>
  <c r="K856" i="16"/>
  <c r="AQ856" i="16" s="1"/>
  <c r="G858" i="16"/>
  <c r="AP858" i="16" s="1"/>
  <c r="K1045" i="16" l="1"/>
  <c r="AQ1045" i="16" s="1"/>
  <c r="G1046" i="16"/>
  <c r="AP1046" i="16" s="1"/>
  <c r="G986" i="16"/>
  <c r="AP986" i="16" s="1"/>
  <c r="K985" i="16"/>
  <c r="AQ985" i="16" s="1"/>
  <c r="G926" i="16"/>
  <c r="AP926" i="16" s="1"/>
  <c r="K925" i="16"/>
  <c r="AQ925" i="16" s="1"/>
  <c r="K857" i="16"/>
  <c r="AQ857" i="16" s="1"/>
  <c r="G859" i="16"/>
  <c r="AP859" i="16" s="1"/>
  <c r="G1047" i="16" l="1"/>
  <c r="AP1047" i="16" s="1"/>
  <c r="K1046" i="16"/>
  <c r="AQ1046" i="16" s="1"/>
  <c r="K986" i="16"/>
  <c r="AQ986" i="16" s="1"/>
  <c r="G987" i="16"/>
  <c r="AP987" i="16" s="1"/>
  <c r="G927" i="16"/>
  <c r="AP927" i="16" s="1"/>
  <c r="K926" i="16"/>
  <c r="AQ926" i="16" s="1"/>
  <c r="K858" i="16"/>
  <c r="AQ858" i="16" s="1"/>
  <c r="G860" i="16"/>
  <c r="AP860" i="16" s="1"/>
  <c r="G1048" i="16" l="1"/>
  <c r="AP1048" i="16" s="1"/>
  <c r="K1047" i="16"/>
  <c r="AQ1047" i="16" s="1"/>
  <c r="K987" i="16"/>
  <c r="AQ987" i="16" s="1"/>
  <c r="G988" i="16"/>
  <c r="AP988" i="16" s="1"/>
  <c r="G928" i="16"/>
  <c r="AP928" i="16" s="1"/>
  <c r="K927" i="16"/>
  <c r="AQ927" i="16" s="1"/>
  <c r="K859" i="16"/>
  <c r="AQ859" i="16" s="1"/>
  <c r="G861" i="16"/>
  <c r="AP861" i="16" s="1"/>
  <c r="G1049" i="16" l="1"/>
  <c r="AP1049" i="16" s="1"/>
  <c r="K1048" i="16"/>
  <c r="AQ1048" i="16" s="1"/>
  <c r="G989" i="16"/>
  <c r="AP989" i="16" s="1"/>
  <c r="K988" i="16"/>
  <c r="AQ988" i="16" s="1"/>
  <c r="G929" i="16"/>
  <c r="AP929" i="16" s="1"/>
  <c r="K928" i="16"/>
  <c r="AQ928" i="16" s="1"/>
  <c r="K860" i="16"/>
  <c r="AQ860" i="16" s="1"/>
  <c r="G862" i="16"/>
  <c r="AP862" i="16" s="1"/>
  <c r="G1050" i="16" l="1"/>
  <c r="AP1050" i="16" s="1"/>
  <c r="K1049" i="16"/>
  <c r="AQ1049" i="16" s="1"/>
  <c r="G990" i="16"/>
  <c r="AP990" i="16" s="1"/>
  <c r="K989" i="16"/>
  <c r="AQ989" i="16" s="1"/>
  <c r="K929" i="16"/>
  <c r="AQ929" i="16" s="1"/>
  <c r="G930" i="16"/>
  <c r="AP930" i="16" s="1"/>
  <c r="K861" i="16"/>
  <c r="AQ861" i="16" s="1"/>
  <c r="G863" i="16"/>
  <c r="AP863" i="16" s="1"/>
  <c r="K1050" i="16" l="1"/>
  <c r="AQ1050" i="16" s="1"/>
  <c r="G1051" i="16"/>
  <c r="AP1051" i="16" s="1"/>
  <c r="G991" i="16"/>
  <c r="AP991" i="16" s="1"/>
  <c r="K990" i="16"/>
  <c r="AQ990" i="16" s="1"/>
  <c r="G931" i="16"/>
  <c r="AP931" i="16" s="1"/>
  <c r="K930" i="16"/>
  <c r="AQ930" i="16" s="1"/>
  <c r="K862" i="16"/>
  <c r="AQ862" i="16" s="1"/>
  <c r="G864" i="16"/>
  <c r="AP864" i="16" s="1"/>
  <c r="G1052" i="16" l="1"/>
  <c r="AP1052" i="16" s="1"/>
  <c r="K1051" i="16"/>
  <c r="AQ1051" i="16" s="1"/>
  <c r="K991" i="16"/>
  <c r="AQ991" i="16" s="1"/>
  <c r="G992" i="16"/>
  <c r="AP992" i="16" s="1"/>
  <c r="G932" i="16"/>
  <c r="AP932" i="16" s="1"/>
  <c r="K931" i="16"/>
  <c r="AQ931" i="16" s="1"/>
  <c r="K863" i="16"/>
  <c r="AQ863" i="16" s="1"/>
  <c r="G865" i="16"/>
  <c r="AP865" i="16" s="1"/>
  <c r="K1052" i="16" l="1"/>
  <c r="AQ1052" i="16" s="1"/>
  <c r="G1053" i="16"/>
  <c r="AP1053" i="16" s="1"/>
  <c r="K992" i="16"/>
  <c r="AQ992" i="16" s="1"/>
  <c r="G993" i="16"/>
  <c r="AP993" i="16" s="1"/>
  <c r="K932" i="16"/>
  <c r="AQ932" i="16" s="1"/>
  <c r="G933" i="16"/>
  <c r="AP933" i="16" s="1"/>
  <c r="K864" i="16"/>
  <c r="AQ864" i="16" s="1"/>
  <c r="G866" i="16"/>
  <c r="AP866" i="16" s="1"/>
  <c r="G1054" i="16" l="1"/>
  <c r="AP1054" i="16" s="1"/>
  <c r="K1053" i="16"/>
  <c r="AQ1053" i="16" s="1"/>
  <c r="G994" i="16"/>
  <c r="AP994" i="16" s="1"/>
  <c r="K993" i="16"/>
  <c r="AQ993" i="16" s="1"/>
  <c r="G934" i="16"/>
  <c r="AP934" i="16" s="1"/>
  <c r="K933" i="16"/>
  <c r="AQ933" i="16" s="1"/>
  <c r="K865" i="16"/>
  <c r="AQ865" i="16" s="1"/>
  <c r="G867" i="16"/>
  <c r="AP867" i="16" s="1"/>
  <c r="K1054" i="16" l="1"/>
  <c r="AQ1054" i="16" s="1"/>
  <c r="G1055" i="16"/>
  <c r="AP1055" i="16" s="1"/>
  <c r="G995" i="16"/>
  <c r="AP995" i="16" s="1"/>
  <c r="K994" i="16"/>
  <c r="AQ994" i="16" s="1"/>
  <c r="G935" i="16"/>
  <c r="AP935" i="16" s="1"/>
  <c r="K934" i="16"/>
  <c r="AQ934" i="16" s="1"/>
  <c r="K866" i="16"/>
  <c r="AQ866" i="16" s="1"/>
  <c r="G868" i="16"/>
  <c r="AP868" i="16" s="1"/>
  <c r="K1055" i="16" l="1"/>
  <c r="AQ1055" i="16" s="1"/>
  <c r="G1056" i="16"/>
  <c r="AP1056" i="16" s="1"/>
  <c r="K995" i="16"/>
  <c r="AQ995" i="16" s="1"/>
  <c r="G996" i="16"/>
  <c r="AP996" i="16" s="1"/>
  <c r="G936" i="16"/>
  <c r="AP936" i="16" s="1"/>
  <c r="K935" i="16"/>
  <c r="AQ935" i="16" s="1"/>
  <c r="K867" i="16"/>
  <c r="AQ867" i="16" s="1"/>
  <c r="G869" i="16"/>
  <c r="AP869" i="16" s="1"/>
  <c r="G1057" i="16" l="1"/>
  <c r="AP1057" i="16" s="1"/>
  <c r="K1056" i="16"/>
  <c r="AQ1056" i="16" s="1"/>
  <c r="K996" i="16"/>
  <c r="AQ996" i="16" s="1"/>
  <c r="G997" i="16"/>
  <c r="AP997" i="16" s="1"/>
  <c r="G937" i="16"/>
  <c r="AP937" i="16" s="1"/>
  <c r="K936" i="16"/>
  <c r="AQ936" i="16" s="1"/>
  <c r="K868" i="16"/>
  <c r="AQ868" i="16" s="1"/>
  <c r="G870" i="16"/>
  <c r="AP870" i="16" s="1"/>
  <c r="K1057" i="16" l="1"/>
  <c r="AQ1057" i="16" s="1"/>
  <c r="G1058" i="16"/>
  <c r="AP1058" i="16" s="1"/>
  <c r="K997" i="16"/>
  <c r="AQ997" i="16" s="1"/>
  <c r="G998" i="16"/>
  <c r="AP998" i="16" s="1"/>
  <c r="G938" i="16"/>
  <c r="AP938" i="16" s="1"/>
  <c r="K937" i="16"/>
  <c r="AQ937" i="16" s="1"/>
  <c r="K869" i="16"/>
  <c r="AQ869" i="16" s="1"/>
  <c r="G871" i="16"/>
  <c r="AP871" i="16" s="1"/>
  <c r="K1058" i="16" l="1"/>
  <c r="AQ1058" i="16" s="1"/>
  <c r="G1059" i="16"/>
  <c r="AP1059" i="16" s="1"/>
  <c r="K998" i="16"/>
  <c r="AQ998" i="16" s="1"/>
  <c r="G999" i="16"/>
  <c r="AP999" i="16" s="1"/>
  <c r="G939" i="16"/>
  <c r="AP939" i="16" s="1"/>
  <c r="K938" i="16"/>
  <c r="AQ938" i="16" s="1"/>
  <c r="K870" i="16"/>
  <c r="AQ870" i="16" s="1"/>
  <c r="G872" i="16"/>
  <c r="AP872" i="16" s="1"/>
  <c r="K1059" i="16" l="1"/>
  <c r="AQ1059" i="16" s="1"/>
  <c r="G1060" i="16"/>
  <c r="AP1060" i="16" s="1"/>
  <c r="K999" i="16"/>
  <c r="AQ999" i="16" s="1"/>
  <c r="G1000" i="16"/>
  <c r="AP1000" i="16" s="1"/>
  <c r="G940" i="16"/>
  <c r="AP940" i="16" s="1"/>
  <c r="K939" i="16"/>
  <c r="AQ939" i="16" s="1"/>
  <c r="K871" i="16"/>
  <c r="AQ871" i="16" s="1"/>
  <c r="G873" i="16"/>
  <c r="AP873" i="16" s="1"/>
  <c r="G1061" i="16" l="1"/>
  <c r="AP1061" i="16" s="1"/>
  <c r="K1060" i="16"/>
  <c r="AQ1060" i="16" s="1"/>
  <c r="K1000" i="16"/>
  <c r="AQ1000" i="16" s="1"/>
  <c r="G1001" i="16"/>
  <c r="AP1001" i="16" s="1"/>
  <c r="G941" i="16"/>
  <c r="AP941" i="16" s="1"/>
  <c r="K940" i="16"/>
  <c r="AQ940" i="16" s="1"/>
  <c r="G874" i="16"/>
  <c r="AP874" i="16" s="1"/>
  <c r="K872" i="16"/>
  <c r="AQ872" i="16" s="1"/>
  <c r="G1062" i="16" l="1"/>
  <c r="AP1062" i="16" s="1"/>
  <c r="K1061" i="16"/>
  <c r="AQ1061" i="16" s="1"/>
  <c r="K1001" i="16"/>
  <c r="AQ1001" i="16" s="1"/>
  <c r="G1002" i="16"/>
  <c r="AP1002" i="16" s="1"/>
  <c r="K941" i="16"/>
  <c r="AQ941" i="16" s="1"/>
  <c r="G942" i="16"/>
  <c r="AP942" i="16" s="1"/>
  <c r="G875" i="16"/>
  <c r="AP875" i="16" s="1"/>
  <c r="K873" i="16"/>
  <c r="AQ873" i="16" s="1"/>
  <c r="G1063" i="16" l="1"/>
  <c r="AP1063" i="16" s="1"/>
  <c r="K1062" i="16"/>
  <c r="AQ1062" i="16" s="1"/>
  <c r="K1002" i="16"/>
  <c r="AQ1002" i="16" s="1"/>
  <c r="G1003" i="16"/>
  <c r="AP1003" i="16" s="1"/>
  <c r="G943" i="16"/>
  <c r="AP943" i="16" s="1"/>
  <c r="K942" i="16"/>
  <c r="AQ942" i="16" s="1"/>
  <c r="G876" i="16"/>
  <c r="AP876" i="16" s="1"/>
  <c r="K874" i="16"/>
  <c r="AQ874" i="16" s="1"/>
  <c r="K1063" i="16" l="1"/>
  <c r="AQ1063" i="16" s="1"/>
  <c r="G1064" i="16"/>
  <c r="AP1064" i="16" s="1"/>
  <c r="K1003" i="16"/>
  <c r="AQ1003" i="16" s="1"/>
  <c r="G1004" i="16"/>
  <c r="AP1004" i="16" s="1"/>
  <c r="G944" i="16"/>
  <c r="AP944" i="16" s="1"/>
  <c r="K943" i="16"/>
  <c r="AQ943" i="16" s="1"/>
  <c r="K875" i="16"/>
  <c r="AQ875" i="16" s="1"/>
  <c r="G877" i="16"/>
  <c r="AP877" i="16" s="1"/>
  <c r="K1064" i="16" l="1"/>
  <c r="AQ1064" i="16" s="1"/>
  <c r="K1004" i="16"/>
  <c r="AQ1004" i="16" s="1"/>
  <c r="K944" i="16"/>
  <c r="AQ944" i="16" s="1"/>
  <c r="G878" i="16"/>
  <c r="AP878" i="16" s="1"/>
  <c r="K876" i="16"/>
  <c r="AQ876" i="16" s="1"/>
  <c r="G879" i="16" l="1"/>
  <c r="AP879" i="16" s="1"/>
  <c r="K877" i="16"/>
  <c r="AQ877" i="16" s="1"/>
  <c r="K878" i="16" l="1"/>
  <c r="AQ878" i="16" s="1"/>
  <c r="G880" i="16"/>
  <c r="AP880" i="16" s="1"/>
  <c r="K879" i="16" l="1"/>
  <c r="AQ879" i="16" s="1"/>
  <c r="G881" i="16"/>
  <c r="AP881" i="16" s="1"/>
  <c r="G882" i="16" l="1"/>
  <c r="AP882" i="16" s="1"/>
  <c r="K880" i="16"/>
  <c r="AQ880" i="16" s="1"/>
  <c r="G883" i="16" l="1"/>
  <c r="AP883" i="16" s="1"/>
  <c r="K881" i="16"/>
  <c r="AQ881" i="16" s="1"/>
  <c r="G884" i="16" l="1"/>
  <c r="AP884" i="16" s="1"/>
  <c r="K882" i="16"/>
  <c r="AQ882" i="16" s="1"/>
  <c r="K883" i="16" l="1"/>
  <c r="AQ883" i="16" s="1"/>
  <c r="K884" i="16" l="1"/>
  <c r="AQ884" i="16" s="1"/>
  <c r="A977" i="16" l="1"/>
  <c r="A976" i="16"/>
  <c r="A975" i="16"/>
  <c r="A921" i="16"/>
  <c r="A922" i="16"/>
  <c r="A923" i="16"/>
  <c r="A920" i="16"/>
  <c r="A918" i="16"/>
  <c r="A919" i="16"/>
  <c r="A802" i="16"/>
  <c r="A803" i="16"/>
  <c r="A801" i="16"/>
  <c r="A806" i="16"/>
  <c r="A804" i="16"/>
  <c r="A805" i="16"/>
  <c r="A868" i="16"/>
  <c r="A867" i="16"/>
  <c r="A869" i="16"/>
  <c r="A1031" i="16"/>
  <c r="A1030" i="16"/>
  <c r="A1029" i="16"/>
  <c r="A855" i="16"/>
  <c r="A857" i="16"/>
  <c r="A856" i="16"/>
  <c r="A1077" i="16"/>
  <c r="A1078" i="16"/>
  <c r="A1079" i="16"/>
  <c r="A883" i="16"/>
  <c r="A882" i="16"/>
  <c r="A884" i="16"/>
  <c r="A937" i="16"/>
  <c r="A936" i="16"/>
  <c r="A938" i="16"/>
  <c r="A1049" i="16"/>
  <c r="A1047" i="16"/>
  <c r="A1048" i="16"/>
  <c r="A953" i="16"/>
  <c r="A952" i="16"/>
  <c r="A951" i="16"/>
  <c r="A966" i="16"/>
  <c r="A967" i="16"/>
  <c r="A968" i="16"/>
  <c r="A1003" i="16"/>
  <c r="A1002" i="16"/>
  <c r="A1004" i="16"/>
  <c r="A839" i="16"/>
  <c r="A837" i="16"/>
  <c r="A838" i="16"/>
  <c r="A895" i="16"/>
  <c r="A894" i="16"/>
  <c r="A896" i="16"/>
  <c r="A1064" i="16"/>
  <c r="A1062" i="16"/>
  <c r="A1063" i="16"/>
  <c r="A872" i="16"/>
  <c r="A870" i="16"/>
  <c r="A871" i="16"/>
  <c r="A1091" i="16"/>
  <c r="A1089" i="16"/>
  <c r="A1090" i="16"/>
  <c r="A1218" i="16"/>
  <c r="A1219" i="16"/>
  <c r="A1220" i="16"/>
  <c r="A848" i="16"/>
  <c r="A846" i="16"/>
  <c r="A847" i="16"/>
  <c r="A1083" i="16"/>
  <c r="A1084" i="16"/>
  <c r="A1085" i="16"/>
  <c r="A1183" i="16"/>
  <c r="A1184" i="16"/>
  <c r="A1182" i="16"/>
  <c r="A971" i="16"/>
  <c r="A969" i="16"/>
  <c r="A970" i="16"/>
  <c r="A830" i="16"/>
  <c r="A828" i="16"/>
  <c r="A829" i="16"/>
  <c r="A1165" i="16"/>
  <c r="A1166" i="16"/>
  <c r="A1164" i="16"/>
  <c r="A1138" i="16"/>
  <c r="A1139" i="16"/>
  <c r="A1137" i="16"/>
  <c r="A1162" i="16"/>
  <c r="A1161" i="16"/>
  <c r="A1163" i="16"/>
  <c r="A782" i="16"/>
  <c r="A780" i="16"/>
  <c r="A781" i="16"/>
  <c r="A1114" i="16"/>
  <c r="A1113" i="16"/>
  <c r="A1115" i="16"/>
  <c r="A865" i="16"/>
  <c r="A866" i="16"/>
  <c r="A864" i="16"/>
  <c r="A797" i="16"/>
  <c r="A795" i="16"/>
  <c r="A796" i="16"/>
  <c r="A997" i="16"/>
  <c r="A998" i="16"/>
  <c r="A996" i="16"/>
  <c r="A1018" i="16"/>
  <c r="A1017" i="16"/>
  <c r="A1019" i="16"/>
  <c r="A1057" i="16"/>
  <c r="A1058" i="16"/>
  <c r="A1056" i="16"/>
  <c r="A988" i="16"/>
  <c r="A987" i="16"/>
  <c r="A989" i="16"/>
  <c r="A1088" i="16"/>
  <c r="A1087" i="16"/>
  <c r="A1086" i="16"/>
  <c r="A1034" i="16"/>
  <c r="A1032" i="16"/>
  <c r="A1033" i="16"/>
  <c r="A1071" i="16"/>
  <c r="A1073" i="16"/>
  <c r="A1072" i="16"/>
  <c r="A1229" i="16"/>
  <c r="A1228" i="16"/>
  <c r="A1227" i="16"/>
  <c r="A1199" i="16"/>
  <c r="A1197" i="16"/>
  <c r="A1198" i="16"/>
  <c r="A1241" i="16"/>
  <c r="A1239" i="16"/>
  <c r="A1240" i="16"/>
  <c r="A1022" i="16"/>
  <c r="A1021" i="16"/>
  <c r="A1020" i="16"/>
  <c r="A833" i="16"/>
  <c r="A831" i="16"/>
  <c r="A832" i="16"/>
  <c r="A800" i="16"/>
  <c r="A798" i="16"/>
  <c r="A799" i="16"/>
  <c r="A841" i="16"/>
  <c r="A842" i="16"/>
  <c r="A840" i="16"/>
  <c r="A1150" i="16"/>
  <c r="A1149" i="16"/>
  <c r="A1151" i="16"/>
  <c r="A899" i="16"/>
  <c r="A898" i="16"/>
  <c r="A897" i="16"/>
  <c r="A1204" i="16"/>
  <c r="A1203" i="16"/>
  <c r="A1205" i="16"/>
  <c r="A814" i="16"/>
  <c r="A815" i="16"/>
  <c r="A813" i="16"/>
  <c r="A908" i="16"/>
  <c r="A906" i="16"/>
  <c r="A907" i="16"/>
  <c r="A1148" i="16"/>
  <c r="A1147" i="16"/>
  <c r="A1146" i="16"/>
  <c r="A1014" i="16"/>
  <c r="A1015" i="16"/>
  <c r="A1016" i="16"/>
  <c r="A1026" i="16"/>
  <c r="A1027" i="16"/>
  <c r="A1028" i="16"/>
  <c r="A1112" i="16"/>
  <c r="A1110" i="16"/>
  <c r="A1111" i="16"/>
  <c r="A1136" i="16"/>
  <c r="A1135" i="16"/>
  <c r="A1134" i="16"/>
  <c r="A1127" i="16"/>
  <c r="A1126" i="16"/>
  <c r="A1125" i="16"/>
  <c r="A943" i="16"/>
  <c r="A944" i="16"/>
  <c r="A942" i="16"/>
  <c r="A978" i="16"/>
  <c r="A979" i="16"/>
  <c r="A980" i="16"/>
  <c r="A1144" i="16"/>
  <c r="A1145" i="16"/>
  <c r="A1143" i="16"/>
  <c r="A1104" i="16"/>
  <c r="A1105" i="16"/>
  <c r="A1106" i="16"/>
  <c r="A1116" i="16"/>
  <c r="A1117" i="16"/>
  <c r="A1118" i="16"/>
  <c r="A769" i="16"/>
  <c r="A768" i="16"/>
  <c r="A770" i="16"/>
  <c r="A1174" i="16"/>
  <c r="A1175" i="16"/>
  <c r="A1173" i="16"/>
  <c r="A1082" i="16"/>
  <c r="A1080" i="16"/>
  <c r="A1081" i="16"/>
  <c r="A1196" i="16"/>
  <c r="A1194" i="16"/>
  <c r="A1195" i="16"/>
  <c r="A1012" i="16"/>
  <c r="A1013" i="16"/>
  <c r="A1011" i="16"/>
  <c r="A1215" i="16"/>
  <c r="A1216" i="16"/>
  <c r="A1217" i="16"/>
  <c r="A820" i="16"/>
  <c r="A821" i="16"/>
  <c r="A819" i="16"/>
  <c r="A1039" i="16"/>
  <c r="A1040" i="16"/>
  <c r="A1038" i="16"/>
  <c r="A1236" i="16"/>
  <c r="A1237" i="16"/>
  <c r="A1238" i="16"/>
  <c r="A1201" i="16"/>
  <c r="A1202" i="16"/>
  <c r="A1200" i="16"/>
  <c r="A892" i="16"/>
  <c r="A891" i="16"/>
  <c r="A893" i="16"/>
  <c r="A774" i="16"/>
  <c r="A776" i="16"/>
  <c r="A775" i="16"/>
  <c r="A1109" i="16"/>
  <c r="A1108" i="16"/>
  <c r="A1107" i="16"/>
  <c r="A1046" i="16"/>
  <c r="A1045" i="16"/>
  <c r="A1044" i="16"/>
  <c r="A949" i="16"/>
  <c r="A948" i="16"/>
  <c r="A950" i="16"/>
  <c r="A823" i="16"/>
  <c r="A824" i="16"/>
  <c r="A822" i="16"/>
  <c r="A933" i="16"/>
  <c r="A934" i="16"/>
  <c r="A935" i="16"/>
  <c r="A909" i="16"/>
  <c r="A910" i="16"/>
  <c r="A911" i="16"/>
  <c r="A1180" i="16"/>
  <c r="A1179" i="16"/>
  <c r="A1181" i="16"/>
  <c r="A877" i="16"/>
  <c r="A878" i="16"/>
  <c r="A876" i="16"/>
  <c r="A1130" i="16"/>
  <c r="A1129" i="16"/>
  <c r="A1128" i="16"/>
  <c r="A1123" i="16"/>
  <c r="A1122" i="16"/>
  <c r="A1124" i="16"/>
  <c r="A962" i="16"/>
  <c r="A961" i="16"/>
  <c r="A960" i="16"/>
  <c r="A852" i="16"/>
  <c r="A854" i="16"/>
  <c r="A853" i="16"/>
  <c r="A772" i="16"/>
  <c r="A771" i="16"/>
  <c r="A773" i="16"/>
  <c r="A1131" i="16"/>
  <c r="A1133" i="16"/>
  <c r="A1132" i="16"/>
  <c r="A1008" i="16"/>
  <c r="A1009" i="16"/>
  <c r="A1010" i="16"/>
  <c r="A1242" i="16"/>
  <c r="A1243" i="16"/>
  <c r="A1244" i="16"/>
  <c r="A1101" i="16"/>
  <c r="A1102" i="16"/>
  <c r="A1103" i="16"/>
  <c r="A1207" i="16"/>
  <c r="A1208" i="16"/>
  <c r="A1206" i="16"/>
  <c r="A850" i="16"/>
  <c r="A849" i="16"/>
  <c r="A851" i="16"/>
  <c r="A1232" i="16"/>
  <c r="A1230" i="16"/>
  <c r="A1231" i="16"/>
  <c r="A994" i="16"/>
  <c r="A993" i="16"/>
  <c r="A995" i="16"/>
  <c r="A1192" i="16"/>
  <c r="A1191" i="16"/>
  <c r="A1193" i="16"/>
  <c r="A972" i="16"/>
  <c r="A973" i="16"/>
  <c r="A974" i="16"/>
  <c r="A1142" i="16"/>
  <c r="A1140" i="16"/>
  <c r="A1141" i="16"/>
  <c r="A778" i="16"/>
  <c r="A779" i="16"/>
  <c r="A777" i="16"/>
  <c r="A931" i="16"/>
  <c r="A932" i="16"/>
  <c r="A930" i="16"/>
  <c r="A982" i="16"/>
  <c r="A981" i="16"/>
  <c r="A983" i="16"/>
  <c r="A836" i="16"/>
  <c r="A834" i="16"/>
  <c r="A835" i="16"/>
  <c r="A858" i="16"/>
  <c r="A860" i="16"/>
  <c r="A859" i="16"/>
  <c r="A1069" i="16"/>
  <c r="A1068" i="16"/>
  <c r="A1070" i="16"/>
  <c r="A880" i="16"/>
  <c r="A879" i="16"/>
  <c r="A881" i="16"/>
  <c r="A890" i="16"/>
  <c r="A889" i="16"/>
  <c r="A888" i="16"/>
  <c r="A985" i="16"/>
  <c r="A986" i="16"/>
  <c r="A984" i="16"/>
  <c r="A1096" i="16"/>
  <c r="A1097" i="16"/>
  <c r="A1095" i="16"/>
  <c r="A1190" i="16"/>
  <c r="A1189" i="16"/>
  <c r="A1188" i="16"/>
  <c r="A1234" i="16"/>
  <c r="A1233" i="16"/>
  <c r="A1235" i="16"/>
  <c r="A924" i="16"/>
  <c r="A925" i="16"/>
  <c r="A926" i="16"/>
  <c r="A863" i="16"/>
  <c r="A862" i="16"/>
  <c r="A861" i="16"/>
  <c r="A964" i="16"/>
  <c r="A965" i="16"/>
  <c r="A963" i="16"/>
  <c r="A1035" i="16"/>
  <c r="A1036" i="16"/>
  <c r="A1037" i="16"/>
  <c r="A1099" i="16"/>
  <c r="A1098" i="16"/>
  <c r="A1100" i="16"/>
  <c r="A789" i="16"/>
  <c r="A790" i="16"/>
  <c r="A791" i="16"/>
  <c r="A1170" i="16"/>
  <c r="A1171" i="16"/>
  <c r="A1172" i="16"/>
  <c r="A785" i="16"/>
  <c r="A783" i="16"/>
  <c r="A784" i="16"/>
  <c r="A792" i="16"/>
  <c r="A793" i="16"/>
  <c r="A794" i="16"/>
  <c r="A915" i="16"/>
  <c r="A917" i="16"/>
  <c r="A916" i="16"/>
  <c r="A991" i="16"/>
  <c r="A992" i="16"/>
  <c r="A990" i="16"/>
  <c r="A955" i="16"/>
  <c r="A956" i="16"/>
  <c r="A954" i="16"/>
  <c r="A1210" i="16"/>
  <c r="A1209" i="16"/>
  <c r="A1211" i="16"/>
  <c r="A1053" i="16"/>
  <c r="A1054" i="16"/>
  <c r="A1055" i="16"/>
  <c r="A1060" i="16"/>
  <c r="A1061" i="16"/>
  <c r="A1059" i="16"/>
  <c r="A1042" i="16"/>
  <c r="A1041" i="16"/>
  <c r="A1043" i="16"/>
  <c r="A1225" i="16"/>
  <c r="A1226" i="16"/>
  <c r="A1224" i="16"/>
  <c r="A941" i="16"/>
  <c r="A940" i="16"/>
  <c r="A939" i="16"/>
  <c r="A875" i="16"/>
  <c r="A874" i="16"/>
  <c r="A873" i="16"/>
  <c r="A1152" i="16"/>
  <c r="A1153" i="16"/>
  <c r="A1154" i="16"/>
  <c r="A958" i="16"/>
  <c r="A959" i="16"/>
  <c r="A957" i="16"/>
  <c r="A1051" i="16"/>
  <c r="A1050" i="16"/>
  <c r="A1052" i="16"/>
  <c r="A1159" i="16"/>
  <c r="A1160" i="16"/>
  <c r="A1158" i="16"/>
  <c r="A1023" i="16"/>
  <c r="A1025" i="16"/>
  <c r="A1024" i="16"/>
  <c r="A1001" i="16"/>
  <c r="A999" i="16"/>
  <c r="A1000" i="16"/>
  <c r="A1167" i="16"/>
  <c r="A1168" i="16"/>
  <c r="A1169" i="16"/>
  <c r="A929" i="16"/>
  <c r="A927" i="16"/>
  <c r="A928" i="16"/>
  <c r="A1076" i="16"/>
  <c r="A1075" i="16"/>
  <c r="A1074" i="16"/>
  <c r="A845" i="16"/>
  <c r="A843" i="16"/>
  <c r="A844" i="16"/>
  <c r="A811" i="16"/>
  <c r="A812" i="16"/>
  <c r="A810" i="16"/>
  <c r="A905" i="16"/>
  <c r="A903" i="16"/>
  <c r="A904" i="16"/>
  <c r="A818" i="16"/>
  <c r="A816" i="16"/>
  <c r="A817" i="16"/>
  <c r="A786" i="16"/>
  <c r="A787" i="16"/>
  <c r="A788" i="16"/>
  <c r="A1155" i="16"/>
  <c r="A1156" i="16"/>
  <c r="A1157" i="16"/>
  <c r="A901" i="16"/>
  <c r="A902" i="16"/>
  <c r="A900" i="16"/>
  <c r="A1178" i="16"/>
  <c r="A1176" i="16"/>
  <c r="A1177" i="16"/>
  <c r="A1212" i="16"/>
  <c r="A1213" i="16"/>
  <c r="A1214" i="16"/>
  <c r="A912" i="16"/>
  <c r="A914" i="16"/>
  <c r="A913" i="16"/>
  <c r="A1092" i="16"/>
  <c r="A1093" i="16"/>
  <c r="A1094" i="16"/>
  <c r="A809" i="16"/>
  <c r="A807" i="16"/>
  <c r="A808" i="16"/>
  <c r="A1121" i="16"/>
  <c r="A1119" i="16"/>
  <c r="A1120" i="16"/>
  <c r="A1222" i="16"/>
  <c r="A1223" i="16"/>
  <c r="A1221" i="16"/>
  <c r="Q1158" i="16" l="1"/>
  <c r="T1158" i="16" s="1"/>
  <c r="V1158" i="16" s="1"/>
  <c r="AR1158" i="16"/>
  <c r="Q1097" i="16"/>
  <c r="T1097" i="16" s="1"/>
  <c r="AR1097" i="16"/>
  <c r="Q777" i="16"/>
  <c r="T777" i="16" s="1"/>
  <c r="V777" i="16" s="1"/>
  <c r="AR777" i="16"/>
  <c r="AR849" i="16"/>
  <c r="Q849" i="16"/>
  <c r="T849" i="16" s="1"/>
  <c r="V849" i="16" s="1"/>
  <c r="AR1238" i="16"/>
  <c r="Q1238" i="16"/>
  <c r="T1238" i="16" s="1"/>
  <c r="Q1125" i="16"/>
  <c r="T1125" i="16" s="1"/>
  <c r="V1125" i="16" s="1"/>
  <c r="AR1125" i="16"/>
  <c r="AR1220" i="16"/>
  <c r="Q1220" i="16"/>
  <c r="T1220" i="16" s="1"/>
  <c r="Q872" i="16"/>
  <c r="T872" i="16" s="1"/>
  <c r="AR872" i="16"/>
  <c r="Q967" i="16"/>
  <c r="T967" i="16" s="1"/>
  <c r="AR967" i="16"/>
  <c r="AR884" i="16"/>
  <c r="Q884" i="16"/>
  <c r="T884" i="16" s="1"/>
  <c r="Q1221" i="16"/>
  <c r="T1221" i="16" s="1"/>
  <c r="V1221" i="16" s="1"/>
  <c r="AR1221" i="16"/>
  <c r="AR1119" i="16"/>
  <c r="Q1119" i="16"/>
  <c r="T1119" i="16" s="1"/>
  <c r="V1119" i="16" s="1"/>
  <c r="Q809" i="16"/>
  <c r="T809" i="16" s="1"/>
  <c r="AR809" i="16"/>
  <c r="AR1177" i="16"/>
  <c r="Q1177" i="16"/>
  <c r="T1177" i="16" s="1"/>
  <c r="AR902" i="16"/>
  <c r="Q902" i="16"/>
  <c r="T902" i="16" s="1"/>
  <c r="AR1155" i="16"/>
  <c r="Q1155" i="16"/>
  <c r="T1155" i="16" s="1"/>
  <c r="V1155" i="16" s="1"/>
  <c r="AR843" i="16"/>
  <c r="Q843" i="16"/>
  <c r="T843" i="16" s="1"/>
  <c r="V843" i="16" s="1"/>
  <c r="Q1024" i="16"/>
  <c r="T1024" i="16" s="1"/>
  <c r="AR1024" i="16"/>
  <c r="Q1160" i="16"/>
  <c r="T1160" i="16" s="1"/>
  <c r="AR1160" i="16"/>
  <c r="AR1051" i="16"/>
  <c r="Q1051" i="16"/>
  <c r="T1051" i="16" s="1"/>
  <c r="AR939" i="16"/>
  <c r="Q939" i="16"/>
  <c r="T939" i="16" s="1"/>
  <c r="V939" i="16" s="1"/>
  <c r="AR1225" i="16"/>
  <c r="Q1225" i="16"/>
  <c r="T1225" i="16" s="1"/>
  <c r="AR992" i="16"/>
  <c r="Q992" i="16"/>
  <c r="T992" i="16" s="1"/>
  <c r="AR791" i="16"/>
  <c r="Q791" i="16"/>
  <c r="T791" i="16" s="1"/>
  <c r="Q1098" i="16"/>
  <c r="T1098" i="16" s="1"/>
  <c r="V1098" i="16" s="1"/>
  <c r="AR1098" i="16"/>
  <c r="Q1035" i="16"/>
  <c r="T1035" i="16" s="1"/>
  <c r="V1035" i="16" s="1"/>
  <c r="AR1035" i="16"/>
  <c r="AR1235" i="16"/>
  <c r="Q1235" i="16"/>
  <c r="T1235" i="16" s="1"/>
  <c r="Q1189" i="16"/>
  <c r="T1189" i="16" s="1"/>
  <c r="AR1189" i="16"/>
  <c r="AR1096" i="16"/>
  <c r="Q1096" i="16"/>
  <c r="T1096" i="16" s="1"/>
  <c r="AR1068" i="16"/>
  <c r="Q1068" i="16"/>
  <c r="T1068" i="16" s="1"/>
  <c r="V1068" i="16" s="1"/>
  <c r="AR858" i="16"/>
  <c r="Q858" i="16"/>
  <c r="T858" i="16" s="1"/>
  <c r="V858" i="16" s="1"/>
  <c r="AR779" i="16"/>
  <c r="Q779" i="16"/>
  <c r="T779" i="16" s="1"/>
  <c r="AR1230" i="16"/>
  <c r="Q1230" i="16"/>
  <c r="T1230" i="16" s="1"/>
  <c r="V1230" i="16" s="1"/>
  <c r="AR850" i="16"/>
  <c r="Q850" i="16"/>
  <c r="T850" i="16" s="1"/>
  <c r="Q1132" i="16"/>
  <c r="T1132" i="16" s="1"/>
  <c r="AR1132" i="16"/>
  <c r="AR771" i="16"/>
  <c r="Q771" i="16"/>
  <c r="T771" i="16" s="1"/>
  <c r="V771" i="16" s="1"/>
  <c r="AR852" i="16"/>
  <c r="Q852" i="16"/>
  <c r="T852" i="16" s="1"/>
  <c r="V852" i="16" s="1"/>
  <c r="AR876" i="16"/>
  <c r="Q876" i="16"/>
  <c r="T876" i="16" s="1"/>
  <c r="V876" i="16" s="1"/>
  <c r="AR1180" i="16"/>
  <c r="Q1180" i="16"/>
  <c r="T1180" i="16" s="1"/>
  <c r="AR950" i="16"/>
  <c r="Q950" i="16"/>
  <c r="T950" i="16" s="1"/>
  <c r="AR1046" i="16"/>
  <c r="Q1046" i="16"/>
  <c r="T1046" i="16" s="1"/>
  <c r="Q1200" i="16"/>
  <c r="T1200" i="16" s="1"/>
  <c r="V1200" i="16" s="1"/>
  <c r="AR1200" i="16"/>
  <c r="AR1237" i="16"/>
  <c r="Q1237" i="16"/>
  <c r="T1237" i="16" s="1"/>
  <c r="AR1039" i="16"/>
  <c r="Q1039" i="16"/>
  <c r="T1039" i="16" s="1"/>
  <c r="AR1173" i="16"/>
  <c r="Q1173" i="16"/>
  <c r="T1173" i="16" s="1"/>
  <c r="V1173" i="16" s="1"/>
  <c r="Q768" i="16"/>
  <c r="T768" i="16" s="1"/>
  <c r="V768" i="16" s="1"/>
  <c r="AR768" i="16"/>
  <c r="Q1116" i="16"/>
  <c r="T1116" i="16" s="1"/>
  <c r="V1116" i="16" s="1"/>
  <c r="AR1116" i="16"/>
  <c r="AR1126" i="16"/>
  <c r="Q1126" i="16"/>
  <c r="T1126" i="16" s="1"/>
  <c r="Q1136" i="16"/>
  <c r="T1136" i="16" s="1"/>
  <c r="AR1136" i="16"/>
  <c r="Q813" i="16"/>
  <c r="T813" i="16" s="1"/>
  <c r="V813" i="16" s="1"/>
  <c r="AR813" i="16"/>
  <c r="Q1204" i="16"/>
  <c r="T1204" i="16" s="1"/>
  <c r="AR1204" i="16"/>
  <c r="Q832" i="16"/>
  <c r="T832" i="16" s="1"/>
  <c r="AR832" i="16"/>
  <c r="AR1022" i="16"/>
  <c r="Q1022" i="16"/>
  <c r="T1022" i="16" s="1"/>
  <c r="Q1086" i="16"/>
  <c r="T1086" i="16" s="1"/>
  <c r="V1086" i="16" s="1"/>
  <c r="AR1086" i="16"/>
  <c r="AR987" i="16"/>
  <c r="Q987" i="16"/>
  <c r="T987" i="16" s="1"/>
  <c r="V987" i="16" s="1"/>
  <c r="AR866" i="16"/>
  <c r="Q866" i="16"/>
  <c r="T866" i="16" s="1"/>
  <c r="Q1164" i="16"/>
  <c r="T1164" i="16" s="1"/>
  <c r="V1164" i="16" s="1"/>
  <c r="AR1164" i="16"/>
  <c r="Q828" i="16"/>
  <c r="T828" i="16" s="1"/>
  <c r="V828" i="16" s="1"/>
  <c r="AR828" i="16"/>
  <c r="AR1219" i="16"/>
  <c r="Q1219" i="16"/>
  <c r="T1219" i="16" s="1"/>
  <c r="AR1091" i="16"/>
  <c r="Q1091" i="16"/>
  <c r="T1091" i="16" s="1"/>
  <c r="AR838" i="16"/>
  <c r="Q838" i="16"/>
  <c r="T838" i="16" s="1"/>
  <c r="AR1002" i="16"/>
  <c r="Q1002" i="16"/>
  <c r="T1002" i="16" s="1"/>
  <c r="V1002" i="16" s="1"/>
  <c r="Q966" i="16"/>
  <c r="T966" i="16" s="1"/>
  <c r="V966" i="16" s="1"/>
  <c r="AR966" i="16"/>
  <c r="AR882" i="16"/>
  <c r="Q882" i="16"/>
  <c r="T882" i="16" s="1"/>
  <c r="V882" i="16" s="1"/>
  <c r="Q804" i="16"/>
  <c r="T804" i="16" s="1"/>
  <c r="V804" i="16" s="1"/>
  <c r="AR804" i="16"/>
  <c r="AR1120" i="16"/>
  <c r="Q1120" i="16"/>
  <c r="T1120" i="16" s="1"/>
  <c r="AR915" i="16"/>
  <c r="Q915" i="16"/>
  <c r="T915" i="16" s="1"/>
  <c r="V915" i="16" s="1"/>
  <c r="AR985" i="16"/>
  <c r="Q985" i="16"/>
  <c r="T985" i="16" s="1"/>
  <c r="Q1142" i="16"/>
  <c r="T1142" i="16" s="1"/>
  <c r="AR1142" i="16"/>
  <c r="AR773" i="16"/>
  <c r="Q773" i="16"/>
  <c r="T773" i="16" s="1"/>
  <c r="AR1045" i="16"/>
  <c r="Q1045" i="16"/>
  <c r="T1045" i="16" s="1"/>
  <c r="Q1203" i="16"/>
  <c r="T1203" i="16" s="1"/>
  <c r="V1203" i="16" s="1"/>
  <c r="AR1203" i="16"/>
  <c r="AR1114" i="16"/>
  <c r="Q1114" i="16"/>
  <c r="T1114" i="16" s="1"/>
  <c r="Q805" i="16"/>
  <c r="T805" i="16" s="1"/>
  <c r="AR805" i="16"/>
  <c r="Q1223" i="16"/>
  <c r="T1223" i="16" s="1"/>
  <c r="AR1223" i="16"/>
  <c r="AR1121" i="16"/>
  <c r="Q1121" i="16"/>
  <c r="T1121" i="16" s="1"/>
  <c r="AR1214" i="16"/>
  <c r="Q1214" i="16"/>
  <c r="T1214" i="16" s="1"/>
  <c r="AR1176" i="16"/>
  <c r="Q1176" i="16"/>
  <c r="T1176" i="16" s="1"/>
  <c r="V1176" i="16" s="1"/>
  <c r="AR901" i="16"/>
  <c r="Q901" i="16"/>
  <c r="T901" i="16" s="1"/>
  <c r="AR810" i="16"/>
  <c r="Q810" i="16"/>
  <c r="T810" i="16" s="1"/>
  <c r="V810" i="16" s="1"/>
  <c r="AR845" i="16"/>
  <c r="Q845" i="16"/>
  <c r="T845" i="16" s="1"/>
  <c r="AR1025" i="16"/>
  <c r="Q1025" i="16"/>
  <c r="T1025" i="16" s="1"/>
  <c r="AR1159" i="16"/>
  <c r="Q1159" i="16"/>
  <c r="T1159" i="16" s="1"/>
  <c r="AR940" i="16"/>
  <c r="Q940" i="16"/>
  <c r="T940" i="16" s="1"/>
  <c r="Q954" i="16"/>
  <c r="T954" i="16" s="1"/>
  <c r="V954" i="16" s="1"/>
  <c r="AR954" i="16"/>
  <c r="AR991" i="16"/>
  <c r="Q991" i="16"/>
  <c r="T991" i="16" s="1"/>
  <c r="Q1172" i="16"/>
  <c r="T1172" i="16" s="1"/>
  <c r="AR1172" i="16"/>
  <c r="AR790" i="16"/>
  <c r="Q790" i="16"/>
  <c r="T790" i="16" s="1"/>
  <c r="AR1099" i="16"/>
  <c r="Q1099" i="16"/>
  <c r="T1099" i="16" s="1"/>
  <c r="Q926" i="16"/>
  <c r="T926" i="16" s="1"/>
  <c r="AR926" i="16"/>
  <c r="AR1233" i="16"/>
  <c r="Q1233" i="16"/>
  <c r="T1233" i="16" s="1"/>
  <c r="V1233" i="16" s="1"/>
  <c r="AR1190" i="16"/>
  <c r="Q1190" i="16"/>
  <c r="T1190" i="16" s="1"/>
  <c r="Q881" i="16"/>
  <c r="T881" i="16" s="1"/>
  <c r="AR881" i="16"/>
  <c r="AR1069" i="16"/>
  <c r="Q1069" i="16"/>
  <c r="T1069" i="16" s="1"/>
  <c r="Q930" i="16"/>
  <c r="T930" i="16" s="1"/>
  <c r="V930" i="16" s="1"/>
  <c r="AR930" i="16"/>
  <c r="AR778" i="16"/>
  <c r="Q778" i="16"/>
  <c r="T778" i="16" s="1"/>
  <c r="Q995" i="16"/>
  <c r="T995" i="16" s="1"/>
  <c r="AR995" i="16"/>
  <c r="Q1232" i="16"/>
  <c r="T1232" i="16" s="1"/>
  <c r="AR1232" i="16"/>
  <c r="Q1010" i="16"/>
  <c r="T1010" i="16" s="1"/>
  <c r="AR1010" i="16"/>
  <c r="AR1133" i="16"/>
  <c r="Q1133" i="16"/>
  <c r="T1133" i="16" s="1"/>
  <c r="AR772" i="16"/>
  <c r="Q772" i="16"/>
  <c r="T772" i="16" s="1"/>
  <c r="AR1128" i="16"/>
  <c r="Q1128" i="16"/>
  <c r="T1128" i="16" s="1"/>
  <c r="V1128" i="16" s="1"/>
  <c r="AR878" i="16"/>
  <c r="Q878" i="16"/>
  <c r="T878" i="16" s="1"/>
  <c r="AR822" i="16"/>
  <c r="Q822" i="16"/>
  <c r="T822" i="16" s="1"/>
  <c r="V822" i="16" s="1"/>
  <c r="Q948" i="16"/>
  <c r="T948" i="16" s="1"/>
  <c r="V948" i="16" s="1"/>
  <c r="AR948" i="16"/>
  <c r="AR1202" i="16"/>
  <c r="Q1202" i="16"/>
  <c r="T1202" i="16" s="1"/>
  <c r="Q1236" i="16"/>
  <c r="T1236" i="16" s="1"/>
  <c r="V1236" i="16" s="1"/>
  <c r="AR1236" i="16"/>
  <c r="AR1081" i="16"/>
  <c r="Q1081" i="16"/>
  <c r="T1081" i="16" s="1"/>
  <c r="AR1175" i="16"/>
  <c r="Q1175" i="16"/>
  <c r="T1175" i="16" s="1"/>
  <c r="AR769" i="16"/>
  <c r="Q769" i="16"/>
  <c r="T769" i="16" s="1"/>
  <c r="AR942" i="16"/>
  <c r="Q942" i="16"/>
  <c r="T942" i="16" s="1"/>
  <c r="V942" i="16" s="1"/>
  <c r="Q1127" i="16"/>
  <c r="T1127" i="16" s="1"/>
  <c r="AR1127" i="16"/>
  <c r="AR907" i="16"/>
  <c r="Q907" i="16"/>
  <c r="T907" i="16" s="1"/>
  <c r="Q815" i="16"/>
  <c r="T815" i="16" s="1"/>
  <c r="AR815" i="16"/>
  <c r="AR831" i="16"/>
  <c r="Q831" i="16"/>
  <c r="T831" i="16" s="1"/>
  <c r="V831" i="16" s="1"/>
  <c r="Q1033" i="16"/>
  <c r="T1033" i="16" s="1"/>
  <c r="AR1033" i="16"/>
  <c r="AR1087" i="16"/>
  <c r="Q1087" i="16"/>
  <c r="T1087" i="16" s="1"/>
  <c r="Q988" i="16"/>
  <c r="T988" i="16" s="1"/>
  <c r="AR988" i="16"/>
  <c r="Q796" i="16"/>
  <c r="T796" i="16" s="1"/>
  <c r="AR796" i="16"/>
  <c r="AR865" i="16"/>
  <c r="Q865" i="16"/>
  <c r="T865" i="16" s="1"/>
  <c r="Q1137" i="16"/>
  <c r="T1137" i="16" s="1"/>
  <c r="V1137" i="16" s="1"/>
  <c r="AR1137" i="16"/>
  <c r="AR1166" i="16"/>
  <c r="Q1166" i="16"/>
  <c r="T1166" i="16" s="1"/>
  <c r="AR830" i="16"/>
  <c r="Q830" i="16"/>
  <c r="T830" i="16" s="1"/>
  <c r="AR847" i="16"/>
  <c r="Q847" i="16"/>
  <c r="T847" i="16" s="1"/>
  <c r="AR1218" i="16"/>
  <c r="Q1218" i="16"/>
  <c r="T1218" i="16" s="1"/>
  <c r="V1218" i="16" s="1"/>
  <c r="Q837" i="16"/>
  <c r="T837" i="16" s="1"/>
  <c r="V837" i="16" s="1"/>
  <c r="AR837" i="16"/>
  <c r="AR1003" i="16"/>
  <c r="Q1003" i="16"/>
  <c r="T1003" i="16" s="1"/>
  <c r="Q938" i="16"/>
  <c r="T938" i="16" s="1"/>
  <c r="AR938" i="16"/>
  <c r="Q883" i="16"/>
  <c r="T883" i="16" s="1"/>
  <c r="AR883" i="16"/>
  <c r="AR869" i="16"/>
  <c r="Q869" i="16"/>
  <c r="T869" i="16" s="1"/>
  <c r="Q806" i="16"/>
  <c r="T806" i="16" s="1"/>
  <c r="AR806" i="16"/>
  <c r="Q975" i="16"/>
  <c r="T975" i="16" s="1"/>
  <c r="V975" i="16" s="1"/>
  <c r="AR975" i="16"/>
  <c r="AR844" i="16"/>
  <c r="Q844" i="16"/>
  <c r="T844" i="16" s="1"/>
  <c r="Q1050" i="16"/>
  <c r="T1050" i="16" s="1"/>
  <c r="V1050" i="16" s="1"/>
  <c r="AR1050" i="16"/>
  <c r="AR964" i="16"/>
  <c r="Q964" i="16"/>
  <c r="T964" i="16" s="1"/>
  <c r="AR1231" i="16"/>
  <c r="Q1231" i="16"/>
  <c r="T1231" i="16" s="1"/>
  <c r="AR854" i="16"/>
  <c r="Q854" i="16"/>
  <c r="T854" i="16" s="1"/>
  <c r="Q909" i="16"/>
  <c r="T909" i="16" s="1"/>
  <c r="V909" i="16" s="1"/>
  <c r="AR909" i="16"/>
  <c r="Q770" i="16"/>
  <c r="T770" i="16" s="1"/>
  <c r="AR770" i="16"/>
  <c r="Q1135" i="16"/>
  <c r="T1135" i="16" s="1"/>
  <c r="AR1135" i="16"/>
  <c r="AR1057" i="16"/>
  <c r="Q1057" i="16"/>
  <c r="T1057" i="16" s="1"/>
  <c r="AR864" i="16"/>
  <c r="Q864" i="16"/>
  <c r="T864" i="16" s="1"/>
  <c r="V864" i="16" s="1"/>
  <c r="AR971" i="16"/>
  <c r="Q971" i="16"/>
  <c r="T971" i="16" s="1"/>
  <c r="AR1089" i="16"/>
  <c r="Q1089" i="16"/>
  <c r="T1089" i="16" s="1"/>
  <c r="V1089" i="16" s="1"/>
  <c r="AR1004" i="16"/>
  <c r="Q1004" i="16"/>
  <c r="T1004" i="16" s="1"/>
  <c r="AR1077" i="16"/>
  <c r="Q1077" i="16"/>
  <c r="T1077" i="16" s="1"/>
  <c r="V1077" i="16" s="1"/>
  <c r="AR802" i="16"/>
  <c r="Q802" i="16"/>
  <c r="T802" i="16" s="1"/>
  <c r="Q1222" i="16"/>
  <c r="T1222" i="16" s="1"/>
  <c r="AR1222" i="16"/>
  <c r="Q1213" i="16"/>
  <c r="T1213" i="16" s="1"/>
  <c r="AR1213" i="16"/>
  <c r="AR1178" i="16"/>
  <c r="Q1178" i="16"/>
  <c r="T1178" i="16" s="1"/>
  <c r="AR812" i="16"/>
  <c r="Q812" i="16"/>
  <c r="T812" i="16" s="1"/>
  <c r="AR1000" i="16"/>
  <c r="Q1000" i="16"/>
  <c r="T1000" i="16" s="1"/>
  <c r="Q1023" i="16"/>
  <c r="T1023" i="16" s="1"/>
  <c r="V1023" i="16" s="1"/>
  <c r="AR1023" i="16"/>
  <c r="Q873" i="16"/>
  <c r="T873" i="16" s="1"/>
  <c r="V873" i="16" s="1"/>
  <c r="AR873" i="16"/>
  <c r="AR941" i="16"/>
  <c r="Q941" i="16"/>
  <c r="T941" i="16" s="1"/>
  <c r="AR1211" i="16"/>
  <c r="Q1211" i="16"/>
  <c r="T1211" i="16" s="1"/>
  <c r="Q956" i="16"/>
  <c r="T956" i="16" s="1"/>
  <c r="AR956" i="16"/>
  <c r="Q784" i="16"/>
  <c r="T784" i="16" s="1"/>
  <c r="AR784" i="16"/>
  <c r="AR1171" i="16"/>
  <c r="Q1171" i="16"/>
  <c r="T1171" i="16" s="1"/>
  <c r="AR789" i="16"/>
  <c r="Q789" i="16"/>
  <c r="T789" i="16" s="1"/>
  <c r="V789" i="16" s="1"/>
  <c r="AR925" i="16"/>
  <c r="Q925" i="16"/>
  <c r="T925" i="16" s="1"/>
  <c r="AR1234" i="16"/>
  <c r="Q1234" i="16"/>
  <c r="T1234" i="16" s="1"/>
  <c r="AR879" i="16"/>
  <c r="Q879" i="16"/>
  <c r="T879" i="16" s="1"/>
  <c r="V879" i="16" s="1"/>
  <c r="Q983" i="16"/>
  <c r="T983" i="16" s="1"/>
  <c r="AR983" i="16"/>
  <c r="AR932" i="16"/>
  <c r="Q932" i="16"/>
  <c r="T932" i="16" s="1"/>
  <c r="Q1193" i="16"/>
  <c r="T1193" i="16" s="1"/>
  <c r="AR1193" i="16"/>
  <c r="AR993" i="16"/>
  <c r="Q993" i="16"/>
  <c r="T993" i="16" s="1"/>
  <c r="V993" i="16" s="1"/>
  <c r="AR1244" i="16"/>
  <c r="Q1244" i="16"/>
  <c r="T1244" i="16" s="1"/>
  <c r="AR1009" i="16"/>
  <c r="Q1009" i="16"/>
  <c r="T1009" i="16" s="1"/>
  <c r="Q1131" i="16"/>
  <c r="T1131" i="16" s="1"/>
  <c r="V1131" i="16" s="1"/>
  <c r="AR1131" i="16"/>
  <c r="AR1124" i="16"/>
  <c r="Q1124" i="16"/>
  <c r="T1124" i="16" s="1"/>
  <c r="Q1129" i="16"/>
  <c r="T1129" i="16" s="1"/>
  <c r="AR1129" i="16"/>
  <c r="Q877" i="16"/>
  <c r="T877" i="16" s="1"/>
  <c r="AR877" i="16"/>
  <c r="AR824" i="16"/>
  <c r="Q824" i="16"/>
  <c r="T824" i="16" s="1"/>
  <c r="Q949" i="16"/>
  <c r="T949" i="16" s="1"/>
  <c r="AR949" i="16"/>
  <c r="AR893" i="16"/>
  <c r="Q893" i="16"/>
  <c r="T893" i="16" s="1"/>
  <c r="Q1201" i="16"/>
  <c r="T1201" i="16" s="1"/>
  <c r="AR1201" i="16"/>
  <c r="AR1195" i="16"/>
  <c r="Q1195" i="16"/>
  <c r="T1195" i="16" s="1"/>
  <c r="AR1080" i="16"/>
  <c r="Q1080" i="16"/>
  <c r="T1080" i="16" s="1"/>
  <c r="V1080" i="16" s="1"/>
  <c r="AR1174" i="16"/>
  <c r="Q1174" i="16"/>
  <c r="T1174" i="16" s="1"/>
  <c r="AR944" i="16"/>
  <c r="Q944" i="16"/>
  <c r="T944" i="16" s="1"/>
  <c r="Q1146" i="16"/>
  <c r="T1146" i="16" s="1"/>
  <c r="V1146" i="16" s="1"/>
  <c r="AR1146" i="16"/>
  <c r="Q906" i="16"/>
  <c r="T906" i="16" s="1"/>
  <c r="V906" i="16" s="1"/>
  <c r="AR906" i="16"/>
  <c r="AR814" i="16"/>
  <c r="Q814" i="16"/>
  <c r="T814" i="16" s="1"/>
  <c r="AR799" i="16"/>
  <c r="Q799" i="16"/>
  <c r="T799" i="16" s="1"/>
  <c r="Q833" i="16"/>
  <c r="T833" i="16" s="1"/>
  <c r="AR833" i="16"/>
  <c r="AR1072" i="16"/>
  <c r="Q1072" i="16"/>
  <c r="T1072" i="16" s="1"/>
  <c r="AR1032" i="16"/>
  <c r="Q1032" i="16"/>
  <c r="T1032" i="16" s="1"/>
  <c r="V1032" i="16" s="1"/>
  <c r="AR1088" i="16"/>
  <c r="Q1088" i="16"/>
  <c r="T1088" i="16" s="1"/>
  <c r="Q795" i="16"/>
  <c r="T795" i="16" s="1"/>
  <c r="V795" i="16" s="1"/>
  <c r="AR795" i="16"/>
  <c r="Q1163" i="16"/>
  <c r="T1163" i="16" s="1"/>
  <c r="AR1163" i="16"/>
  <c r="Q1139" i="16"/>
  <c r="T1139" i="16" s="1"/>
  <c r="AR1139" i="16"/>
  <c r="Q1165" i="16"/>
  <c r="T1165" i="16" s="1"/>
  <c r="AR1165" i="16"/>
  <c r="AR1085" i="16"/>
  <c r="Q1085" i="16"/>
  <c r="T1085" i="16" s="1"/>
  <c r="Q846" i="16"/>
  <c r="T846" i="16" s="1"/>
  <c r="V846" i="16" s="1"/>
  <c r="AR846" i="16"/>
  <c r="AR896" i="16"/>
  <c r="Q896" i="16"/>
  <c r="T896" i="16" s="1"/>
  <c r="AR839" i="16"/>
  <c r="Q839" i="16"/>
  <c r="T839" i="16" s="1"/>
  <c r="AR1048" i="16"/>
  <c r="Q1048" i="16"/>
  <c r="T1048" i="16" s="1"/>
  <c r="AR936" i="16"/>
  <c r="Q936" i="16"/>
  <c r="T936" i="16" s="1"/>
  <c r="V936" i="16" s="1"/>
  <c r="Q1029" i="16"/>
  <c r="T1029" i="16" s="1"/>
  <c r="V1029" i="16" s="1"/>
  <c r="AR1029" i="16"/>
  <c r="AR867" i="16"/>
  <c r="Q867" i="16"/>
  <c r="T867" i="16" s="1"/>
  <c r="V867" i="16" s="1"/>
  <c r="AR976" i="16"/>
  <c r="Q976" i="16"/>
  <c r="T976" i="16" s="1"/>
  <c r="AR900" i="16"/>
  <c r="Q900" i="16"/>
  <c r="T900" i="16" s="1"/>
  <c r="V900" i="16" s="1"/>
  <c r="AR958" i="16"/>
  <c r="Q958" i="16"/>
  <c r="T958" i="16" s="1"/>
  <c r="AR1070" i="16"/>
  <c r="Q1070" i="16"/>
  <c r="T1070" i="16" s="1"/>
  <c r="Q1109" i="16"/>
  <c r="T1109" i="16" s="1"/>
  <c r="AR1109" i="16"/>
  <c r="Q820" i="16"/>
  <c r="T820" i="16" s="1"/>
  <c r="AR820" i="16"/>
  <c r="AR1104" i="16"/>
  <c r="Q1104" i="16"/>
  <c r="T1104" i="16" s="1"/>
  <c r="V1104" i="16" s="1"/>
  <c r="Q1021" i="16"/>
  <c r="T1021" i="16" s="1"/>
  <c r="AR1021" i="16"/>
  <c r="AR913" i="16"/>
  <c r="Q913" i="16"/>
  <c r="T913" i="16" s="1"/>
  <c r="AR1212" i="16"/>
  <c r="Q1212" i="16"/>
  <c r="T1212" i="16" s="1"/>
  <c r="V1212" i="16" s="1"/>
  <c r="AR904" i="16"/>
  <c r="Q904" i="16"/>
  <c r="T904" i="16" s="1"/>
  <c r="Q811" i="16"/>
  <c r="T811" i="16" s="1"/>
  <c r="AR811" i="16"/>
  <c r="AR1169" i="16"/>
  <c r="Q1169" i="16"/>
  <c r="T1169" i="16" s="1"/>
  <c r="Q999" i="16"/>
  <c r="T999" i="16" s="1"/>
  <c r="V999" i="16" s="1"/>
  <c r="AR999" i="16"/>
  <c r="AR1154" i="16"/>
  <c r="Q1154" i="16"/>
  <c r="T1154" i="16" s="1"/>
  <c r="AR874" i="16"/>
  <c r="Q874" i="16"/>
  <c r="T874" i="16" s="1"/>
  <c r="Q1055" i="16"/>
  <c r="T1055" i="16" s="1"/>
  <c r="AR1055" i="16"/>
  <c r="AR1209" i="16"/>
  <c r="Q1209" i="16"/>
  <c r="T1209" i="16" s="1"/>
  <c r="V1209" i="16" s="1"/>
  <c r="Q955" i="16"/>
  <c r="T955" i="16" s="1"/>
  <c r="AR955" i="16"/>
  <c r="Q794" i="16"/>
  <c r="T794" i="16" s="1"/>
  <c r="AR794" i="16"/>
  <c r="AR783" i="16"/>
  <c r="Q783" i="16"/>
  <c r="T783" i="16" s="1"/>
  <c r="V783" i="16" s="1"/>
  <c r="AR1170" i="16"/>
  <c r="Q1170" i="16"/>
  <c r="T1170" i="16" s="1"/>
  <c r="V1170" i="16" s="1"/>
  <c r="AR861" i="16"/>
  <c r="Q861" i="16"/>
  <c r="T861" i="16" s="1"/>
  <c r="V861" i="16" s="1"/>
  <c r="AR924" i="16"/>
  <c r="Q924" i="16"/>
  <c r="T924" i="16" s="1"/>
  <c r="V924" i="16" s="1"/>
  <c r="AR888" i="16"/>
  <c r="Q888" i="16"/>
  <c r="T888" i="16" s="1"/>
  <c r="V888" i="16" s="1"/>
  <c r="AR880" i="16"/>
  <c r="Q880" i="16"/>
  <c r="T880" i="16" s="1"/>
  <c r="AR981" i="16"/>
  <c r="Q981" i="16"/>
  <c r="T981" i="16" s="1"/>
  <c r="V981" i="16" s="1"/>
  <c r="Q931" i="16"/>
  <c r="T931" i="16" s="1"/>
  <c r="AR931" i="16"/>
  <c r="Q1191" i="16"/>
  <c r="T1191" i="16" s="1"/>
  <c r="V1191" i="16" s="1"/>
  <c r="AR1191" i="16"/>
  <c r="AR994" i="16"/>
  <c r="Q994" i="16"/>
  <c r="T994" i="16" s="1"/>
  <c r="AR1103" i="16"/>
  <c r="Q1103" i="16"/>
  <c r="T1103" i="16" s="1"/>
  <c r="Q1243" i="16"/>
  <c r="T1243" i="16" s="1"/>
  <c r="AR1243" i="16"/>
  <c r="AR1008" i="16"/>
  <c r="Q1008" i="16"/>
  <c r="T1008" i="16" s="1"/>
  <c r="V1008" i="16" s="1"/>
  <c r="Q1122" i="16"/>
  <c r="T1122" i="16" s="1"/>
  <c r="V1122" i="16" s="1"/>
  <c r="AR1122" i="16"/>
  <c r="AR1130" i="16"/>
  <c r="Q1130" i="16"/>
  <c r="T1130" i="16" s="1"/>
  <c r="AR935" i="16"/>
  <c r="Q935" i="16"/>
  <c r="T935" i="16" s="1"/>
  <c r="AR823" i="16"/>
  <c r="Q823" i="16"/>
  <c r="T823" i="16" s="1"/>
  <c r="AR891" i="16"/>
  <c r="Q891" i="16"/>
  <c r="T891" i="16" s="1"/>
  <c r="V891" i="16" s="1"/>
  <c r="Q1011" i="16"/>
  <c r="T1011" i="16" s="1"/>
  <c r="V1011" i="16" s="1"/>
  <c r="AR1011" i="16"/>
  <c r="Q1194" i="16"/>
  <c r="T1194" i="16" s="1"/>
  <c r="V1194" i="16" s="1"/>
  <c r="AR1194" i="16"/>
  <c r="Q1082" i="16"/>
  <c r="T1082" i="16" s="1"/>
  <c r="AR1082" i="16"/>
  <c r="AR980" i="16"/>
  <c r="Q980" i="16"/>
  <c r="T980" i="16" s="1"/>
  <c r="AR943" i="16"/>
  <c r="Q943" i="16"/>
  <c r="T943" i="16" s="1"/>
  <c r="AR1016" i="16"/>
  <c r="Q1016" i="16"/>
  <c r="T1016" i="16" s="1"/>
  <c r="AR1147" i="16"/>
  <c r="Q1147" i="16"/>
  <c r="T1147" i="16" s="1"/>
  <c r="AR908" i="16"/>
  <c r="Q908" i="16"/>
  <c r="T908" i="16" s="1"/>
  <c r="AR840" i="16"/>
  <c r="Q840" i="16"/>
  <c r="T840" i="16" s="1"/>
  <c r="V840" i="16" s="1"/>
  <c r="AR798" i="16"/>
  <c r="Q798" i="16"/>
  <c r="T798" i="16" s="1"/>
  <c r="V798" i="16" s="1"/>
  <c r="AR1227" i="16"/>
  <c r="Q1227" i="16"/>
  <c r="T1227" i="16" s="1"/>
  <c r="V1227" i="16" s="1"/>
  <c r="AR1073" i="16"/>
  <c r="Q1073" i="16"/>
  <c r="T1073" i="16" s="1"/>
  <c r="AR1034" i="16"/>
  <c r="Q1034" i="16"/>
  <c r="T1034" i="16" s="1"/>
  <c r="Q996" i="16"/>
  <c r="T996" i="16" s="1"/>
  <c r="V996" i="16" s="1"/>
  <c r="AR996" i="16"/>
  <c r="AR797" i="16"/>
  <c r="Q797" i="16"/>
  <c r="T797" i="16" s="1"/>
  <c r="Q1161" i="16"/>
  <c r="T1161" i="16" s="1"/>
  <c r="V1161" i="16" s="1"/>
  <c r="AR1161" i="16"/>
  <c r="Q1138" i="16"/>
  <c r="T1138" i="16" s="1"/>
  <c r="AR1138" i="16"/>
  <c r="AR1182" i="16"/>
  <c r="Q1182" i="16"/>
  <c r="T1182" i="16" s="1"/>
  <c r="V1182" i="16" s="1"/>
  <c r="AR1084" i="16"/>
  <c r="Q1084" i="16"/>
  <c r="T1084" i="16" s="1"/>
  <c r="AR848" i="16"/>
  <c r="Q848" i="16"/>
  <c r="T848" i="16" s="1"/>
  <c r="AR1063" i="16"/>
  <c r="Q1063" i="16"/>
  <c r="T1063" i="16" s="1"/>
  <c r="Q894" i="16"/>
  <c r="T894" i="16" s="1"/>
  <c r="V894" i="16" s="1"/>
  <c r="AR894" i="16"/>
  <c r="AR1047" i="16"/>
  <c r="Q1047" i="16"/>
  <c r="T1047" i="16" s="1"/>
  <c r="V1047" i="16" s="1"/>
  <c r="AR937" i="16"/>
  <c r="Q937" i="16"/>
  <c r="T937" i="16" s="1"/>
  <c r="Q1030" i="16"/>
  <c r="T1030" i="16" s="1"/>
  <c r="AR1030" i="16"/>
  <c r="AR868" i="16"/>
  <c r="Q868" i="16"/>
  <c r="T868" i="16" s="1"/>
  <c r="AR923" i="16"/>
  <c r="Q923" i="16"/>
  <c r="T923" i="16" s="1"/>
  <c r="AR977" i="16"/>
  <c r="Q977" i="16"/>
  <c r="T977" i="16" s="1"/>
  <c r="Q807" i="16"/>
  <c r="T807" i="16" s="1"/>
  <c r="V807" i="16" s="1"/>
  <c r="AR807" i="16"/>
  <c r="AR786" i="16"/>
  <c r="Q786" i="16"/>
  <c r="T786" i="16" s="1"/>
  <c r="V786" i="16" s="1"/>
  <c r="AR1042" i="16"/>
  <c r="Q1042" i="16"/>
  <c r="T1042" i="16" s="1"/>
  <c r="Q1188" i="16"/>
  <c r="T1188" i="16" s="1"/>
  <c r="V1188" i="16" s="1"/>
  <c r="AR1188" i="16"/>
  <c r="AR1179" i="16"/>
  <c r="Q1179" i="16"/>
  <c r="T1179" i="16" s="1"/>
  <c r="V1179" i="16" s="1"/>
  <c r="Q1117" i="16"/>
  <c r="T1117" i="16" s="1"/>
  <c r="AR1117" i="16"/>
  <c r="Q1094" i="16"/>
  <c r="T1094" i="16" s="1"/>
  <c r="AR1094" i="16"/>
  <c r="AR914" i="16"/>
  <c r="Q914" i="16"/>
  <c r="T914" i="16" s="1"/>
  <c r="Q817" i="16"/>
  <c r="T817" i="16" s="1"/>
  <c r="AR817" i="16"/>
  <c r="Q903" i="16"/>
  <c r="T903" i="16" s="1"/>
  <c r="V903" i="16" s="1"/>
  <c r="AR903" i="16"/>
  <c r="AR928" i="16"/>
  <c r="Q928" i="16"/>
  <c r="T928" i="16" s="1"/>
  <c r="AR1168" i="16"/>
  <c r="Q1168" i="16"/>
  <c r="T1168" i="16" s="1"/>
  <c r="AR1001" i="16"/>
  <c r="Q1001" i="16"/>
  <c r="T1001" i="16" s="1"/>
  <c r="Q1153" i="16"/>
  <c r="T1153" i="16" s="1"/>
  <c r="AR1153" i="16"/>
  <c r="Q875" i="16"/>
  <c r="T875" i="16" s="1"/>
  <c r="AR875" i="16"/>
  <c r="Q1059" i="16"/>
  <c r="T1059" i="16" s="1"/>
  <c r="V1059" i="16" s="1"/>
  <c r="AR1059" i="16"/>
  <c r="Q1054" i="16"/>
  <c r="T1054" i="16" s="1"/>
  <c r="AR1054" i="16"/>
  <c r="AR1210" i="16"/>
  <c r="Q1210" i="16"/>
  <c r="T1210" i="16" s="1"/>
  <c r="Q793" i="16"/>
  <c r="T793" i="16" s="1"/>
  <c r="AR793" i="16"/>
  <c r="AR785" i="16"/>
  <c r="Q785" i="16"/>
  <c r="T785" i="16" s="1"/>
  <c r="AR862" i="16"/>
  <c r="Q862" i="16"/>
  <c r="T862" i="16" s="1"/>
  <c r="Q889" i="16"/>
  <c r="T889" i="16" s="1"/>
  <c r="AR889" i="16"/>
  <c r="Q835" i="16"/>
  <c r="T835" i="16" s="1"/>
  <c r="AR835" i="16"/>
  <c r="AR982" i="16"/>
  <c r="Q982" i="16"/>
  <c r="T982" i="16" s="1"/>
  <c r="Q974" i="16"/>
  <c r="T974" i="16" s="1"/>
  <c r="AR974" i="16"/>
  <c r="AR1192" i="16"/>
  <c r="Q1192" i="16"/>
  <c r="T1192" i="16" s="1"/>
  <c r="AR1206" i="16"/>
  <c r="Q1206" i="16"/>
  <c r="T1206" i="16" s="1"/>
  <c r="V1206" i="16" s="1"/>
  <c r="AR1102" i="16"/>
  <c r="Q1102" i="16"/>
  <c r="T1102" i="16" s="1"/>
  <c r="Q1242" i="16"/>
  <c r="T1242" i="16" s="1"/>
  <c r="V1242" i="16" s="1"/>
  <c r="AR1242" i="16"/>
  <c r="AR960" i="16"/>
  <c r="Q960" i="16"/>
  <c r="T960" i="16" s="1"/>
  <c r="V960" i="16" s="1"/>
  <c r="Q1123" i="16"/>
  <c r="T1123" i="16" s="1"/>
  <c r="AR1123" i="16"/>
  <c r="AR934" i="16"/>
  <c r="Q934" i="16"/>
  <c r="T934" i="16" s="1"/>
  <c r="Q775" i="16"/>
  <c r="T775" i="16" s="1"/>
  <c r="AR775" i="16"/>
  <c r="Q892" i="16"/>
  <c r="T892" i="16" s="1"/>
  <c r="AR892" i="16"/>
  <c r="AR1217" i="16"/>
  <c r="Q1217" i="16"/>
  <c r="T1217" i="16" s="1"/>
  <c r="AR1013" i="16"/>
  <c r="Q1013" i="16"/>
  <c r="T1013" i="16" s="1"/>
  <c r="Q1196" i="16"/>
  <c r="T1196" i="16" s="1"/>
  <c r="AR1196" i="16"/>
  <c r="Q1143" i="16"/>
  <c r="T1143" i="16" s="1"/>
  <c r="V1143" i="16" s="1"/>
  <c r="AR1143" i="16"/>
  <c r="AR979" i="16"/>
  <c r="Q979" i="16"/>
  <c r="T979" i="16" s="1"/>
  <c r="Q1028" i="16"/>
  <c r="T1028" i="16" s="1"/>
  <c r="AR1028" i="16"/>
  <c r="Q1015" i="16"/>
  <c r="T1015" i="16" s="1"/>
  <c r="AR1015" i="16"/>
  <c r="AR1148" i="16"/>
  <c r="Q1148" i="16"/>
  <c r="T1148" i="16" s="1"/>
  <c r="Q1151" i="16"/>
  <c r="T1151" i="16" s="1"/>
  <c r="AR1151" i="16"/>
  <c r="Q842" i="16"/>
  <c r="T842" i="16" s="1"/>
  <c r="AR842" i="16"/>
  <c r="Q800" i="16"/>
  <c r="T800" i="16" s="1"/>
  <c r="AR800" i="16"/>
  <c r="AR1198" i="16"/>
  <c r="Q1198" i="16"/>
  <c r="T1198" i="16" s="1"/>
  <c r="AR1228" i="16"/>
  <c r="Q1228" i="16"/>
  <c r="T1228" i="16" s="1"/>
  <c r="Q1071" i="16"/>
  <c r="T1071" i="16" s="1"/>
  <c r="V1071" i="16" s="1"/>
  <c r="AR1071" i="16"/>
  <c r="AR1019" i="16"/>
  <c r="Q1019" i="16"/>
  <c r="T1019" i="16" s="1"/>
  <c r="AR998" i="16"/>
  <c r="Q998" i="16"/>
  <c r="T998" i="16" s="1"/>
  <c r="Q781" i="16"/>
  <c r="T781" i="16" s="1"/>
  <c r="AR781" i="16"/>
  <c r="AR1162" i="16"/>
  <c r="Q1162" i="16"/>
  <c r="T1162" i="16" s="1"/>
  <c r="AR1184" i="16"/>
  <c r="Q1184" i="16"/>
  <c r="T1184" i="16" s="1"/>
  <c r="AR1083" i="16"/>
  <c r="Q1083" i="16"/>
  <c r="T1083" i="16" s="1"/>
  <c r="V1083" i="16" s="1"/>
  <c r="Q1062" i="16"/>
  <c r="T1062" i="16" s="1"/>
  <c r="V1062" i="16" s="1"/>
  <c r="AR1062" i="16"/>
  <c r="Q895" i="16"/>
  <c r="T895" i="16" s="1"/>
  <c r="AR895" i="16"/>
  <c r="Q951" i="16"/>
  <c r="T951" i="16" s="1"/>
  <c r="V951" i="16" s="1"/>
  <c r="AR951" i="16"/>
  <c r="Q1049" i="16"/>
  <c r="T1049" i="16" s="1"/>
  <c r="AR1049" i="16"/>
  <c r="AR856" i="16"/>
  <c r="Q856" i="16"/>
  <c r="T856" i="16" s="1"/>
  <c r="Q1031" i="16"/>
  <c r="T1031" i="16" s="1"/>
  <c r="AR1031" i="16"/>
  <c r="AR919" i="16"/>
  <c r="Q919" i="16"/>
  <c r="T919" i="16" s="1"/>
  <c r="Q922" i="16"/>
  <c r="T922" i="16" s="1"/>
  <c r="AR922" i="16"/>
  <c r="Q1156" i="16"/>
  <c r="T1156" i="16" s="1"/>
  <c r="AR1156" i="16"/>
  <c r="AR1226" i="16"/>
  <c r="Q1226" i="16"/>
  <c r="T1226" i="16" s="1"/>
  <c r="AR990" i="16"/>
  <c r="Q990" i="16"/>
  <c r="T990" i="16" s="1"/>
  <c r="V990" i="16" s="1"/>
  <c r="AR1100" i="16"/>
  <c r="Q1100" i="16"/>
  <c r="T1100" i="16" s="1"/>
  <c r="AR860" i="16"/>
  <c r="Q860" i="16"/>
  <c r="T860" i="16" s="1"/>
  <c r="AR1040" i="16"/>
  <c r="Q1040" i="16"/>
  <c r="T1040" i="16" s="1"/>
  <c r="Q1112" i="16"/>
  <c r="T1112" i="16" s="1"/>
  <c r="AR1112" i="16"/>
  <c r="Q899" i="16"/>
  <c r="T899" i="16" s="1"/>
  <c r="AR899" i="16"/>
  <c r="AR1241" i="16"/>
  <c r="Q1241" i="16"/>
  <c r="T1241" i="16" s="1"/>
  <c r="AR989" i="16"/>
  <c r="Q989" i="16"/>
  <c r="T989" i="16" s="1"/>
  <c r="AR829" i="16"/>
  <c r="Q829" i="16"/>
  <c r="T829" i="16" s="1"/>
  <c r="AR1093" i="16"/>
  <c r="Q1093" i="16"/>
  <c r="T1093" i="16" s="1"/>
  <c r="AR912" i="16"/>
  <c r="Q912" i="16"/>
  <c r="T912" i="16" s="1"/>
  <c r="V912" i="16" s="1"/>
  <c r="Q788" i="16"/>
  <c r="T788" i="16" s="1"/>
  <c r="AR788" i="16"/>
  <c r="AR816" i="16"/>
  <c r="Q816" i="16"/>
  <c r="T816" i="16" s="1"/>
  <c r="V816" i="16" s="1"/>
  <c r="AR905" i="16"/>
  <c r="Q905" i="16"/>
  <c r="T905" i="16" s="1"/>
  <c r="AR1074" i="16"/>
  <c r="Q1074" i="16"/>
  <c r="T1074" i="16" s="1"/>
  <c r="V1074" i="16" s="1"/>
  <c r="AR927" i="16"/>
  <c r="Q927" i="16"/>
  <c r="T927" i="16" s="1"/>
  <c r="V927" i="16" s="1"/>
  <c r="Q1167" i="16"/>
  <c r="T1167" i="16" s="1"/>
  <c r="V1167" i="16" s="1"/>
  <c r="AR1167" i="16"/>
  <c r="AR957" i="16"/>
  <c r="Q957" i="16"/>
  <c r="T957" i="16" s="1"/>
  <c r="V957" i="16" s="1"/>
  <c r="AR1152" i="16"/>
  <c r="Q1152" i="16"/>
  <c r="T1152" i="16" s="1"/>
  <c r="V1152" i="16" s="1"/>
  <c r="AR1043" i="16"/>
  <c r="Q1043" i="16"/>
  <c r="T1043" i="16" s="1"/>
  <c r="AR1061" i="16"/>
  <c r="Q1061" i="16"/>
  <c r="T1061" i="16" s="1"/>
  <c r="AR1053" i="16"/>
  <c r="Q1053" i="16"/>
  <c r="T1053" i="16" s="1"/>
  <c r="V1053" i="16" s="1"/>
  <c r="AR916" i="16"/>
  <c r="Q916" i="16"/>
  <c r="T916" i="16" s="1"/>
  <c r="AR792" i="16"/>
  <c r="Q792" i="16"/>
  <c r="T792" i="16" s="1"/>
  <c r="V792" i="16" s="1"/>
  <c r="AR963" i="16"/>
  <c r="Q963" i="16"/>
  <c r="T963" i="16" s="1"/>
  <c r="V963" i="16" s="1"/>
  <c r="AR863" i="16"/>
  <c r="Q863" i="16"/>
  <c r="T863" i="16" s="1"/>
  <c r="AR984" i="16"/>
  <c r="Q984" i="16"/>
  <c r="T984" i="16" s="1"/>
  <c r="V984" i="16" s="1"/>
  <c r="AR890" i="16"/>
  <c r="Q890" i="16"/>
  <c r="T890" i="16" s="1"/>
  <c r="AR834" i="16"/>
  <c r="Q834" i="16"/>
  <c r="T834" i="16" s="1"/>
  <c r="V834" i="16" s="1"/>
  <c r="Q1141" i="16"/>
  <c r="T1141" i="16" s="1"/>
  <c r="AR1141" i="16"/>
  <c r="AR973" i="16"/>
  <c r="Q973" i="16"/>
  <c r="T973" i="16" s="1"/>
  <c r="AR1208" i="16"/>
  <c r="Q1208" i="16"/>
  <c r="T1208" i="16" s="1"/>
  <c r="AR1101" i="16"/>
  <c r="Q1101" i="16"/>
  <c r="T1101" i="16" s="1"/>
  <c r="V1101" i="16" s="1"/>
  <c r="AR961" i="16"/>
  <c r="Q961" i="16"/>
  <c r="T961" i="16" s="1"/>
  <c r="Q911" i="16"/>
  <c r="T911" i="16" s="1"/>
  <c r="AR911" i="16"/>
  <c r="Q933" i="16"/>
  <c r="T933" i="16" s="1"/>
  <c r="V933" i="16" s="1"/>
  <c r="AR933" i="16"/>
  <c r="Q1107" i="16"/>
  <c r="T1107" i="16" s="1"/>
  <c r="V1107" i="16" s="1"/>
  <c r="AR1107" i="16"/>
  <c r="Q776" i="16"/>
  <c r="T776" i="16" s="1"/>
  <c r="AR776" i="16"/>
  <c r="AR819" i="16"/>
  <c r="Q819" i="16"/>
  <c r="T819" i="16" s="1"/>
  <c r="V819" i="16" s="1"/>
  <c r="AR1216" i="16"/>
  <c r="Q1216" i="16"/>
  <c r="T1216" i="16" s="1"/>
  <c r="AR1012" i="16"/>
  <c r="Q1012" i="16"/>
  <c r="T1012" i="16" s="1"/>
  <c r="Q1106" i="16"/>
  <c r="T1106" i="16" s="1"/>
  <c r="AR1106" i="16"/>
  <c r="AR1145" i="16"/>
  <c r="Q1145" i="16"/>
  <c r="T1145" i="16" s="1"/>
  <c r="Q978" i="16"/>
  <c r="T978" i="16" s="1"/>
  <c r="V978" i="16" s="1"/>
  <c r="AR978" i="16"/>
  <c r="AR1111" i="16"/>
  <c r="Q1111" i="16"/>
  <c r="T1111" i="16" s="1"/>
  <c r="AR1027" i="16"/>
  <c r="Q1027" i="16"/>
  <c r="T1027" i="16" s="1"/>
  <c r="AR1014" i="16"/>
  <c r="Q1014" i="16"/>
  <c r="T1014" i="16" s="1"/>
  <c r="V1014" i="16" s="1"/>
  <c r="AR897" i="16"/>
  <c r="Q897" i="16"/>
  <c r="T897" i="16" s="1"/>
  <c r="V897" i="16" s="1"/>
  <c r="AR1149" i="16"/>
  <c r="Q1149" i="16"/>
  <c r="T1149" i="16" s="1"/>
  <c r="V1149" i="16" s="1"/>
  <c r="AR841" i="16"/>
  <c r="Q841" i="16"/>
  <c r="T841" i="16" s="1"/>
  <c r="AR1240" i="16"/>
  <c r="Q1240" i="16"/>
  <c r="T1240" i="16" s="1"/>
  <c r="AR1197" i="16"/>
  <c r="Q1197" i="16"/>
  <c r="T1197" i="16" s="1"/>
  <c r="V1197" i="16" s="1"/>
  <c r="AR1229" i="16"/>
  <c r="Q1229" i="16"/>
  <c r="T1229" i="16" s="1"/>
  <c r="AR1056" i="16"/>
  <c r="Q1056" i="16"/>
  <c r="T1056" i="16" s="1"/>
  <c r="V1056" i="16" s="1"/>
  <c r="AR1017" i="16"/>
  <c r="Q1017" i="16"/>
  <c r="T1017" i="16" s="1"/>
  <c r="V1017" i="16" s="1"/>
  <c r="AR997" i="16"/>
  <c r="Q997" i="16"/>
  <c r="T997" i="16" s="1"/>
  <c r="AR1115" i="16"/>
  <c r="Q1115" i="16"/>
  <c r="T1115" i="16" s="1"/>
  <c r="Q780" i="16"/>
  <c r="T780" i="16" s="1"/>
  <c r="V780" i="16" s="1"/>
  <c r="AR780" i="16"/>
  <c r="AR970" i="16"/>
  <c r="Q970" i="16"/>
  <c r="T970" i="16" s="1"/>
  <c r="Q1183" i="16"/>
  <c r="T1183" i="16" s="1"/>
  <c r="AR1183" i="16"/>
  <c r="AR871" i="16"/>
  <c r="Q871" i="16"/>
  <c r="T871" i="16" s="1"/>
  <c r="AR1064" i="16"/>
  <c r="Q1064" i="16"/>
  <c r="T1064" i="16" s="1"/>
  <c r="AR952" i="16"/>
  <c r="Q952" i="16"/>
  <c r="T952" i="16" s="1"/>
  <c r="Q1079" i="16"/>
  <c r="T1079" i="16" s="1"/>
  <c r="AR1079" i="16"/>
  <c r="AR857" i="16"/>
  <c r="Q857" i="16"/>
  <c r="T857" i="16" s="1"/>
  <c r="Q801" i="16"/>
  <c r="T801" i="16" s="1"/>
  <c r="V801" i="16" s="1"/>
  <c r="AR801" i="16"/>
  <c r="AR918" i="16"/>
  <c r="Q918" i="16"/>
  <c r="T918" i="16" s="1"/>
  <c r="V918" i="16" s="1"/>
  <c r="Q921" i="16"/>
  <c r="T921" i="16" s="1"/>
  <c r="V921" i="16" s="1"/>
  <c r="AR921" i="16"/>
  <c r="AR1076" i="16"/>
  <c r="Q1076" i="16"/>
  <c r="T1076" i="16" s="1"/>
  <c r="AR1036" i="16"/>
  <c r="Q1036" i="16"/>
  <c r="T1036" i="16" s="1"/>
  <c r="AR808" i="16"/>
  <c r="Q808" i="16"/>
  <c r="T808" i="16" s="1"/>
  <c r="AR1092" i="16"/>
  <c r="Q1092" i="16"/>
  <c r="T1092" i="16" s="1"/>
  <c r="V1092" i="16" s="1"/>
  <c r="Q1157" i="16"/>
  <c r="T1157" i="16" s="1"/>
  <c r="AR1157" i="16"/>
  <c r="AR787" i="16"/>
  <c r="Q787" i="16"/>
  <c r="T787" i="16" s="1"/>
  <c r="AR818" i="16"/>
  <c r="Q818" i="16"/>
  <c r="T818" i="16" s="1"/>
  <c r="Q1075" i="16"/>
  <c r="T1075" i="16" s="1"/>
  <c r="AR1075" i="16"/>
  <c r="AR929" i="16"/>
  <c r="Q929" i="16"/>
  <c r="T929" i="16" s="1"/>
  <c r="AR1052" i="16"/>
  <c r="Q1052" i="16"/>
  <c r="T1052" i="16" s="1"/>
  <c r="AR959" i="16"/>
  <c r="Q959" i="16"/>
  <c r="T959" i="16" s="1"/>
  <c r="Q1224" i="16"/>
  <c r="T1224" i="16" s="1"/>
  <c r="V1224" i="16" s="1"/>
  <c r="AR1224" i="16"/>
  <c r="AR1041" i="16"/>
  <c r="Q1041" i="16"/>
  <c r="T1041" i="16" s="1"/>
  <c r="V1041" i="16" s="1"/>
  <c r="AR1060" i="16"/>
  <c r="Q1060" i="16"/>
  <c r="T1060" i="16" s="1"/>
  <c r="Q917" i="16"/>
  <c r="T917" i="16" s="1"/>
  <c r="AR917" i="16"/>
  <c r="AR1037" i="16"/>
  <c r="Q1037" i="16"/>
  <c r="T1037" i="16" s="1"/>
  <c r="AR965" i="16"/>
  <c r="Q965" i="16"/>
  <c r="T965" i="16" s="1"/>
  <c r="Q1095" i="16"/>
  <c r="T1095" i="16" s="1"/>
  <c r="V1095" i="16" s="1"/>
  <c r="AR1095" i="16"/>
  <c r="AR986" i="16"/>
  <c r="Q986" i="16"/>
  <c r="T986" i="16" s="1"/>
  <c r="AR859" i="16"/>
  <c r="Q859" i="16"/>
  <c r="T859" i="16" s="1"/>
  <c r="Q836" i="16"/>
  <c r="T836" i="16" s="1"/>
  <c r="AR836" i="16"/>
  <c r="AR1140" i="16"/>
  <c r="Q1140" i="16"/>
  <c r="T1140" i="16" s="1"/>
  <c r="V1140" i="16" s="1"/>
  <c r="AR972" i="16"/>
  <c r="Q972" i="16"/>
  <c r="T972" i="16" s="1"/>
  <c r="V972" i="16" s="1"/>
  <c r="AR851" i="16"/>
  <c r="Q851" i="16"/>
  <c r="T851" i="16" s="1"/>
  <c r="AR1207" i="16"/>
  <c r="Q1207" i="16"/>
  <c r="T1207" i="16" s="1"/>
  <c r="Q853" i="16"/>
  <c r="T853" i="16" s="1"/>
  <c r="AR853" i="16"/>
  <c r="Q962" i="16"/>
  <c r="T962" i="16" s="1"/>
  <c r="AR962" i="16"/>
  <c r="AR1181" i="16"/>
  <c r="Q1181" i="16"/>
  <c r="T1181" i="16" s="1"/>
  <c r="AR910" i="16"/>
  <c r="Q910" i="16"/>
  <c r="T910" i="16" s="1"/>
  <c r="AR1044" i="16"/>
  <c r="Q1044" i="16"/>
  <c r="T1044" i="16" s="1"/>
  <c r="V1044" i="16" s="1"/>
  <c r="Q1108" i="16"/>
  <c r="T1108" i="16" s="1"/>
  <c r="AR1108" i="16"/>
  <c r="AR774" i="16"/>
  <c r="Q774" i="16"/>
  <c r="T774" i="16" s="1"/>
  <c r="V774" i="16" s="1"/>
  <c r="Q1038" i="16"/>
  <c r="T1038" i="16" s="1"/>
  <c r="V1038" i="16" s="1"/>
  <c r="AR1038" i="16"/>
  <c r="AR821" i="16"/>
  <c r="Q821" i="16"/>
  <c r="T821" i="16" s="1"/>
  <c r="AR1215" i="16"/>
  <c r="Q1215" i="16"/>
  <c r="T1215" i="16" s="1"/>
  <c r="V1215" i="16" s="1"/>
  <c r="Q1118" i="16"/>
  <c r="T1118" i="16" s="1"/>
  <c r="AR1118" i="16"/>
  <c r="AR1105" i="16"/>
  <c r="Q1105" i="16"/>
  <c r="T1105" i="16" s="1"/>
  <c r="Q1144" i="16"/>
  <c r="T1144" i="16" s="1"/>
  <c r="AR1144" i="16"/>
  <c r="Q1134" i="16"/>
  <c r="T1134" i="16" s="1"/>
  <c r="V1134" i="16" s="1"/>
  <c r="AR1134" i="16"/>
  <c r="Q1110" i="16"/>
  <c r="T1110" i="16" s="1"/>
  <c r="V1110" i="16" s="1"/>
  <c r="AR1110" i="16"/>
  <c r="AR1026" i="16"/>
  <c r="Q1026" i="16"/>
  <c r="T1026" i="16" s="1"/>
  <c r="V1026" i="16" s="1"/>
  <c r="AR1205" i="16"/>
  <c r="Q1205" i="16"/>
  <c r="T1205" i="16" s="1"/>
  <c r="Q898" i="16"/>
  <c r="T898" i="16" s="1"/>
  <c r="AR898" i="16"/>
  <c r="AR1150" i="16"/>
  <c r="Q1150" i="16"/>
  <c r="T1150" i="16" s="1"/>
  <c r="Q1020" i="16"/>
  <c r="T1020" i="16" s="1"/>
  <c r="V1020" i="16" s="1"/>
  <c r="AR1020" i="16"/>
  <c r="AR1239" i="16"/>
  <c r="Q1239" i="16"/>
  <c r="T1239" i="16" s="1"/>
  <c r="V1239" i="16" s="1"/>
  <c r="AR1199" i="16"/>
  <c r="Q1199" i="16"/>
  <c r="T1199" i="16" s="1"/>
  <c r="Q1058" i="16"/>
  <c r="T1058" i="16" s="1"/>
  <c r="AR1058" i="16"/>
  <c r="Q1018" i="16"/>
  <c r="T1018" i="16" s="1"/>
  <c r="AR1018" i="16"/>
  <c r="Q1113" i="16"/>
  <c r="T1113" i="16" s="1"/>
  <c r="V1113" i="16" s="1"/>
  <c r="AR1113" i="16"/>
  <c r="AR782" i="16"/>
  <c r="Q782" i="16"/>
  <c r="T782" i="16" s="1"/>
  <c r="AR969" i="16"/>
  <c r="Q969" i="16"/>
  <c r="T969" i="16" s="1"/>
  <c r="V969" i="16" s="1"/>
  <c r="AR1090" i="16"/>
  <c r="Q1090" i="16"/>
  <c r="T1090" i="16" s="1"/>
  <c r="AR870" i="16"/>
  <c r="Q870" i="16"/>
  <c r="T870" i="16" s="1"/>
  <c r="V870" i="16" s="1"/>
  <c r="AR968" i="16"/>
  <c r="Q968" i="16"/>
  <c r="T968" i="16" s="1"/>
  <c r="Q953" i="16"/>
  <c r="T953" i="16" s="1"/>
  <c r="AR953" i="16"/>
  <c r="Q1078" i="16"/>
  <c r="T1078" i="16" s="1"/>
  <c r="AR1078" i="16"/>
  <c r="Q855" i="16"/>
  <c r="T855" i="16" s="1"/>
  <c r="V855" i="16" s="1"/>
  <c r="AR855" i="16"/>
  <c r="Q803" i="16"/>
  <c r="T803" i="16" s="1"/>
  <c r="AR803" i="16"/>
  <c r="AR920" i="16"/>
  <c r="Q920" i="16"/>
  <c r="T920" i="16" s="1"/>
  <c r="Z1126" i="16" l="1"/>
  <c r="AA1126" i="16" s="1"/>
  <c r="Z1128" i="16"/>
  <c r="AA1128" i="16" s="1"/>
  <c r="Z1127" i="16"/>
  <c r="AA1127" i="16" s="1"/>
  <c r="Z1125" i="16"/>
  <c r="AA1125" i="16" s="1"/>
  <c r="Z1129" i="16"/>
  <c r="AA1129" i="16" s="1"/>
  <c r="Z1130" i="16"/>
  <c r="AA1130" i="16" s="1"/>
  <c r="Z1131" i="16"/>
  <c r="AA1131" i="16" s="1"/>
  <c r="Z1132" i="16"/>
  <c r="AA1132" i="16" s="1"/>
  <c r="Z1133" i="16"/>
  <c r="AA1133" i="16" s="1"/>
  <c r="Z1134" i="16"/>
  <c r="AA1134" i="16" s="1"/>
  <c r="Z1135" i="16"/>
  <c r="AA1135" i="16" s="1"/>
  <c r="Z1136" i="16"/>
  <c r="AA1136" i="16" s="1"/>
  <c r="Z1137" i="16"/>
  <c r="AA1137" i="16" s="1"/>
  <c r="Z1138" i="16"/>
  <c r="AA1138" i="16" s="1"/>
  <c r="Z1139" i="16"/>
  <c r="AA1139" i="16" s="1"/>
  <c r="Z1140" i="16"/>
  <c r="AA1140" i="16" s="1"/>
  <c r="Z1141" i="16"/>
  <c r="AA1141" i="16" s="1"/>
  <c r="Z1142" i="16"/>
  <c r="AA1142" i="16" s="1"/>
  <c r="Z1143" i="16"/>
  <c r="AA1143" i="16" s="1"/>
  <c r="Z1144" i="16"/>
  <c r="AA1144" i="16" s="1"/>
  <c r="A1187" i="16" l="1"/>
  <c r="A1185" i="16"/>
  <c r="A1186" i="16"/>
  <c r="A825" i="16" l="1"/>
  <c r="A827" i="16"/>
  <c r="A826" i="16"/>
  <c r="A767" i="16"/>
  <c r="A765" i="16"/>
  <c r="A766" i="16"/>
  <c r="A947" i="16"/>
  <c r="A946" i="16"/>
  <c r="A945" i="16"/>
  <c r="A1067" i="16"/>
  <c r="A1066" i="16"/>
  <c r="A1065" i="16"/>
  <c r="Q1186" i="16"/>
  <c r="T1186" i="16" s="1"/>
  <c r="AR1186" i="16"/>
  <c r="A887" i="16"/>
  <c r="A885" i="16"/>
  <c r="A886" i="16"/>
  <c r="Q1187" i="16"/>
  <c r="T1187" i="16" s="1"/>
  <c r="AR1187" i="16"/>
  <c r="A1005" i="16"/>
  <c r="A1007" i="16"/>
  <c r="A1006" i="16"/>
  <c r="AR1185" i="16"/>
  <c r="Q1185" i="16"/>
  <c r="T1185" i="16" s="1"/>
  <c r="V1185" i="16" s="1"/>
  <c r="AR946" i="16" l="1"/>
  <c r="Q946" i="16"/>
  <c r="T946" i="16" s="1"/>
  <c r="AR887" i="16"/>
  <c r="Q887" i="16"/>
  <c r="T887" i="16" s="1"/>
  <c r="AR947" i="16"/>
  <c r="Q947" i="16"/>
  <c r="T947" i="16" s="1"/>
  <c r="Z1189" i="16"/>
  <c r="AA1189" i="16" s="1"/>
  <c r="Z1186" i="16"/>
  <c r="AA1186" i="16" s="1"/>
  <c r="Z1190" i="16"/>
  <c r="AA1190" i="16" s="1"/>
  <c r="Z1185" i="16"/>
  <c r="AA1185" i="16" s="1"/>
  <c r="Z1191" i="16"/>
  <c r="AA1191" i="16" s="1"/>
  <c r="Z1192" i="16"/>
  <c r="AA1192" i="16" s="1"/>
  <c r="Z1193" i="16"/>
  <c r="AA1193" i="16" s="1"/>
  <c r="Z1194" i="16"/>
  <c r="AA1194" i="16" s="1"/>
  <c r="Z1195" i="16"/>
  <c r="AA1195" i="16" s="1"/>
  <c r="Z1196" i="16"/>
  <c r="AA1196" i="16" s="1"/>
  <c r="Z1197" i="16"/>
  <c r="AA1197" i="16" s="1"/>
  <c r="Z1198" i="16"/>
  <c r="AA1198" i="16" s="1"/>
  <c r="Z1199" i="16"/>
  <c r="AA1199" i="16" s="1"/>
  <c r="Z1200" i="16"/>
  <c r="AA1200" i="16" s="1"/>
  <c r="Z1201" i="16"/>
  <c r="AA1201" i="16" s="1"/>
  <c r="Z1202" i="16"/>
  <c r="AA1202" i="16" s="1"/>
  <c r="Z1203" i="16"/>
  <c r="AA1203" i="16" s="1"/>
  <c r="Z1204" i="16"/>
  <c r="AA1204" i="16" s="1"/>
  <c r="Z1188" i="16"/>
  <c r="AA1188" i="16" s="1"/>
  <c r="Z1187" i="16"/>
  <c r="AA1187" i="16" s="1"/>
  <c r="Q766" i="16"/>
  <c r="T766" i="16" s="1"/>
  <c r="AR766" i="16"/>
  <c r="AR1007" i="16"/>
  <c r="Q1007" i="16"/>
  <c r="T1007" i="16" s="1"/>
  <c r="Q765" i="16"/>
  <c r="T765" i="16" s="1"/>
  <c r="V765" i="16" s="1"/>
  <c r="AR765" i="16"/>
  <c r="AR827" i="16"/>
  <c r="Q827" i="16"/>
  <c r="T827" i="16" s="1"/>
  <c r="Q885" i="16"/>
  <c r="T885" i="16" s="1"/>
  <c r="V885" i="16" s="1"/>
  <c r="AR885" i="16"/>
  <c r="Q1066" i="16"/>
  <c r="T1066" i="16" s="1"/>
  <c r="AR1066" i="16"/>
  <c r="Q1067" i="16"/>
  <c r="T1067" i="16" s="1"/>
  <c r="AR1067" i="16"/>
  <c r="Q1006" i="16"/>
  <c r="T1006" i="16" s="1"/>
  <c r="AR1006" i="16"/>
  <c r="Q826" i="16"/>
  <c r="T826" i="16" s="1"/>
  <c r="AR826" i="16"/>
  <c r="Q1005" i="16"/>
  <c r="T1005" i="16" s="1"/>
  <c r="V1005" i="16" s="1"/>
  <c r="AR1005" i="16"/>
  <c r="AR886" i="16"/>
  <c r="Q886" i="16"/>
  <c r="T886" i="16" s="1"/>
  <c r="AR1065" i="16"/>
  <c r="Q1065" i="16"/>
  <c r="T1065" i="16" s="1"/>
  <c r="V1065" i="16" s="1"/>
  <c r="Q945" i="16"/>
  <c r="T945" i="16" s="1"/>
  <c r="V945" i="16" s="1"/>
  <c r="AR945" i="16"/>
  <c r="AR767" i="16"/>
  <c r="Q767" i="16"/>
  <c r="T767" i="16" s="1"/>
  <c r="Q825" i="16"/>
  <c r="T825" i="16" s="1"/>
  <c r="V825" i="16" s="1"/>
  <c r="AR825" i="16"/>
  <c r="Z826" i="16" l="1"/>
  <c r="AA826" i="16" s="1"/>
  <c r="Z825" i="16"/>
  <c r="AA825" i="16" s="1"/>
  <c r="Z827" i="16"/>
  <c r="AA827" i="16" s="1"/>
  <c r="Z828" i="16"/>
  <c r="AA828" i="16" s="1"/>
  <c r="Z829" i="16"/>
  <c r="AA829" i="16" s="1"/>
  <c r="Z830" i="16"/>
  <c r="AA830" i="16" s="1"/>
  <c r="Z831" i="16"/>
  <c r="AA831" i="16" s="1"/>
  <c r="Z832" i="16"/>
  <c r="AA832" i="16" s="1"/>
  <c r="Z833" i="16"/>
  <c r="AA833" i="16" s="1"/>
  <c r="Z834" i="16"/>
  <c r="AA834" i="16" s="1"/>
  <c r="Z835" i="16"/>
  <c r="AA835" i="16" s="1"/>
  <c r="Z836" i="16"/>
  <c r="AA836" i="16" s="1"/>
  <c r="Z837" i="16"/>
  <c r="AA837" i="16" s="1"/>
  <c r="Z838" i="16"/>
  <c r="AA838" i="16" s="1"/>
  <c r="Z839" i="16"/>
  <c r="AA839" i="16" s="1"/>
  <c r="Z840" i="16"/>
  <c r="AA840" i="16" s="1"/>
  <c r="Z841" i="16"/>
  <c r="AA841" i="16" s="1"/>
  <c r="Z842" i="16"/>
  <c r="AA842" i="16" s="1"/>
  <c r="Z843" i="16"/>
  <c r="AA843" i="16" s="1"/>
  <c r="Z844" i="16"/>
  <c r="AA844" i="16" s="1"/>
  <c r="Z887" i="16"/>
  <c r="AA887" i="16" s="1"/>
  <c r="Z888" i="16"/>
  <c r="AA888" i="16" s="1"/>
  <c r="Z885" i="16"/>
  <c r="AA885" i="16" s="1"/>
  <c r="Z886" i="16"/>
  <c r="AA886" i="16" s="1"/>
  <c r="Z889" i="16"/>
  <c r="AA889" i="16" s="1"/>
  <c r="Z890" i="16"/>
  <c r="AA890" i="16" s="1"/>
  <c r="Z891" i="16"/>
  <c r="AA891" i="16" s="1"/>
  <c r="Z892" i="16"/>
  <c r="AA892" i="16" s="1"/>
  <c r="Z893" i="16"/>
  <c r="AA893" i="16" s="1"/>
  <c r="Z894" i="16"/>
  <c r="AA894" i="16" s="1"/>
  <c r="Z895" i="16"/>
  <c r="AA895" i="16" s="1"/>
  <c r="Z896" i="16"/>
  <c r="AA896" i="16" s="1"/>
  <c r="Z897" i="16"/>
  <c r="AA897" i="16" s="1"/>
  <c r="Z898" i="16"/>
  <c r="AA898" i="16" s="1"/>
  <c r="Z899" i="16"/>
  <c r="AA899" i="16" s="1"/>
  <c r="Z900" i="16"/>
  <c r="AA900" i="16" s="1"/>
  <c r="Z901" i="16"/>
  <c r="AA901" i="16" s="1"/>
  <c r="Z902" i="16"/>
  <c r="AA902" i="16" s="1"/>
  <c r="Z903" i="16"/>
  <c r="AA903" i="16" s="1"/>
  <c r="Z904" i="16"/>
  <c r="AA904" i="16" s="1"/>
  <c r="Z1005" i="16"/>
  <c r="AA1005" i="16" s="1"/>
  <c r="Z1006" i="16"/>
  <c r="AA1006" i="16" s="1"/>
  <c r="Z1007" i="16"/>
  <c r="AA1007" i="16" s="1"/>
  <c r="Z1008" i="16"/>
  <c r="AA1008" i="16" s="1"/>
  <c r="Z1009" i="16"/>
  <c r="AA1009" i="16" s="1"/>
  <c r="Z1010" i="16"/>
  <c r="AA1010" i="16" s="1"/>
  <c r="Z1011" i="16"/>
  <c r="AA1011" i="16" s="1"/>
  <c r="Z1012" i="16"/>
  <c r="AA1012" i="16" s="1"/>
  <c r="Z1013" i="16"/>
  <c r="AA1013" i="16" s="1"/>
  <c r="Z1014" i="16"/>
  <c r="AA1014" i="16" s="1"/>
  <c r="Z1015" i="16"/>
  <c r="AA1015" i="16" s="1"/>
  <c r="Z1016" i="16"/>
  <c r="AA1016" i="16" s="1"/>
  <c r="Z1017" i="16"/>
  <c r="AA1017" i="16" s="1"/>
  <c r="Z1018" i="16"/>
  <c r="AA1018" i="16" s="1"/>
  <c r="Z1019" i="16"/>
  <c r="AA1019" i="16" s="1"/>
  <c r="Z1020" i="16"/>
  <c r="AA1020" i="16" s="1"/>
  <c r="Z1021" i="16"/>
  <c r="AA1021" i="16" s="1"/>
  <c r="Z1022" i="16"/>
  <c r="AA1022" i="16" s="1"/>
  <c r="Z1023" i="16"/>
  <c r="AA1023" i="16" s="1"/>
  <c r="Z1024" i="16"/>
  <c r="AA1024" i="16" s="1"/>
  <c r="Z945" i="16"/>
  <c r="AA945" i="16" s="1"/>
  <c r="Z946" i="16"/>
  <c r="AA946" i="16" s="1"/>
  <c r="Z947" i="16"/>
  <c r="AA947" i="16" s="1"/>
  <c r="Z948" i="16"/>
  <c r="AA948" i="16" s="1"/>
  <c r="Z949" i="16"/>
  <c r="AA949" i="16" s="1"/>
  <c r="Z950" i="16"/>
  <c r="AA950" i="16" s="1"/>
  <c r="Z951" i="16"/>
  <c r="AA951" i="16" s="1"/>
  <c r="Z952" i="16"/>
  <c r="AA952" i="16" s="1"/>
  <c r="Z953" i="16"/>
  <c r="AA953" i="16" s="1"/>
  <c r="Z954" i="16"/>
  <c r="AA954" i="16" s="1"/>
  <c r="Z955" i="16"/>
  <c r="AA955" i="16" s="1"/>
  <c r="Z956" i="16"/>
  <c r="AA956" i="16" s="1"/>
  <c r="Z957" i="16"/>
  <c r="AA957" i="16" s="1"/>
  <c r="Z958" i="16"/>
  <c r="AA958" i="16" s="1"/>
  <c r="Z959" i="16"/>
  <c r="AA959" i="16" s="1"/>
  <c r="Z960" i="16"/>
  <c r="AA960" i="16" s="1"/>
  <c r="Z961" i="16"/>
  <c r="AA961" i="16" s="1"/>
  <c r="Z962" i="16"/>
  <c r="AA962" i="16" s="1"/>
  <c r="Z963" i="16"/>
  <c r="AA963" i="16" s="1"/>
  <c r="Z964" i="16"/>
  <c r="AA964" i="16" s="1"/>
  <c r="Z767" i="16"/>
  <c r="AA767" i="16" s="1"/>
  <c r="Z765" i="16"/>
  <c r="AA765" i="16" s="1"/>
  <c r="Z766" i="16"/>
  <c r="AA766" i="16" s="1"/>
  <c r="Z768" i="16"/>
  <c r="AA768" i="16" s="1"/>
  <c r="Z769" i="16"/>
  <c r="AA769" i="16" s="1"/>
  <c r="Z770" i="16"/>
  <c r="AA770" i="16" s="1"/>
  <c r="Z771" i="16"/>
  <c r="AA771" i="16" s="1"/>
  <c r="Z772" i="16"/>
  <c r="AA772" i="16" s="1"/>
  <c r="Z773" i="16"/>
  <c r="AA773" i="16" s="1"/>
  <c r="Z774" i="16"/>
  <c r="AA774" i="16" s="1"/>
  <c r="Z775" i="16"/>
  <c r="AA775" i="16" s="1"/>
  <c r="Z776" i="16"/>
  <c r="AA776" i="16" s="1"/>
  <c r="Z777" i="16"/>
  <c r="AA777" i="16" s="1"/>
  <c r="Z778" i="16"/>
  <c r="AA778" i="16" s="1"/>
  <c r="Z779" i="16"/>
  <c r="AA779" i="16" s="1"/>
  <c r="Z780" i="16"/>
  <c r="AA780" i="16" s="1"/>
  <c r="Z781" i="16"/>
  <c r="AA781" i="16" s="1"/>
  <c r="Z782" i="16"/>
  <c r="AA782" i="16" s="1"/>
  <c r="Z783" i="16"/>
  <c r="AA783" i="16" s="1"/>
  <c r="Z784" i="16"/>
  <c r="AA784" i="16" s="1"/>
  <c r="Z1066" i="16"/>
  <c r="AA1066" i="16" s="1"/>
  <c r="Z1067" i="16"/>
  <c r="AA1067" i="16" s="1"/>
  <c r="Z1068" i="16"/>
  <c r="AA1068" i="16" s="1"/>
  <c r="Z1069" i="16"/>
  <c r="AA1069" i="16" s="1"/>
  <c r="Z1070" i="16"/>
  <c r="AA1070" i="16" s="1"/>
  <c r="Z1071" i="16"/>
  <c r="AA1071" i="16" s="1"/>
  <c r="Z1072" i="16"/>
  <c r="AA1072" i="16" s="1"/>
  <c r="Z1073" i="16"/>
  <c r="AA1073" i="16" s="1"/>
  <c r="Z1074" i="16"/>
  <c r="AA1074" i="16" s="1"/>
  <c r="Z1075" i="16"/>
  <c r="AA1075" i="16" s="1"/>
  <c r="Z1076" i="16"/>
  <c r="AA1076" i="16" s="1"/>
  <c r="Z1077" i="16"/>
  <c r="AA1077" i="16" s="1"/>
  <c r="Z1078" i="16"/>
  <c r="AA1078" i="16" s="1"/>
  <c r="Z1079" i="16"/>
  <c r="AA1079" i="16" s="1"/>
  <c r="Z1080" i="16"/>
  <c r="AA1080" i="16" s="1"/>
  <c r="Z1081" i="16"/>
  <c r="AA1081" i="16" s="1"/>
  <c r="Z1082" i="16"/>
  <c r="AA1082" i="16" s="1"/>
  <c r="Z1083" i="16"/>
  <c r="AA1083" i="16" s="1"/>
  <c r="Z1084" i="16"/>
  <c r="AA1084" i="16" s="1"/>
  <c r="Z1065" i="16"/>
  <c r="AA1065" i="16" s="1"/>
  <c r="K772" i="16" l="1"/>
  <c r="AQ772" i="16" s="1"/>
  <c r="G771" i="16"/>
  <c r="AP771" i="16" s="1"/>
  <c r="G772" i="16"/>
  <c r="AP772" i="16" s="1"/>
  <c r="G773" i="16"/>
  <c r="AP773" i="16" s="1"/>
  <c r="K771" i="16"/>
  <c r="AQ771" i="16" s="1"/>
  <c r="K773" i="16"/>
  <c r="AQ773" i="16" s="1"/>
</calcChain>
</file>

<file path=xl/sharedStrings.xml><?xml version="1.0" encoding="utf-8"?>
<sst xmlns="http://schemas.openxmlformats.org/spreadsheetml/2006/main" count="361" uniqueCount="149">
  <si>
    <t>Diplomy</t>
  </si>
  <si>
    <t>x</t>
  </si>
  <si>
    <t>Podklady pro diplomy</t>
  </si>
  <si>
    <t>1. místo</t>
  </si>
  <si>
    <t>2. místo</t>
  </si>
  <si>
    <t>3. místo</t>
  </si>
  <si>
    <t>Jméno</t>
  </si>
  <si>
    <t>oddíl</t>
  </si>
  <si>
    <t>oddíl do diplomu</t>
  </si>
  <si>
    <t>hmotnost</t>
  </si>
  <si>
    <t>uprava názvu oddílu:</t>
  </si>
  <si>
    <t>Josef</t>
  </si>
  <si>
    <t xml:space="preserve">úprava jména : </t>
  </si>
  <si>
    <t>Karel</t>
  </si>
  <si>
    <t>Petr</t>
  </si>
  <si>
    <t>Zkratka oddílu</t>
  </si>
  <si>
    <t>Úplný název oddílu</t>
  </si>
  <si>
    <t>poř. číslo</t>
  </si>
  <si>
    <t>věko. kat</t>
  </si>
  <si>
    <t>jiný</t>
  </si>
  <si>
    <t>oba</t>
  </si>
  <si>
    <t>výběr</t>
  </si>
  <si>
    <t>ř.ř.</t>
  </si>
  <si>
    <t>v.s.</t>
  </si>
  <si>
    <t>kontr.</t>
  </si>
  <si>
    <t>výb.</t>
  </si>
  <si>
    <t>zák.</t>
  </si>
  <si>
    <t>zm.</t>
  </si>
  <si>
    <t>výb</t>
  </si>
  <si>
    <t>p.č.</t>
  </si>
  <si>
    <t>small.</t>
  </si>
  <si>
    <t>index</t>
  </si>
  <si>
    <t>výsl.</t>
  </si>
  <si>
    <t>small</t>
  </si>
  <si>
    <t>první</t>
  </si>
  <si>
    <t>kontrola počtu hmotností</t>
  </si>
  <si>
    <t>suma</t>
  </si>
  <si>
    <t>suma sum</t>
  </si>
  <si>
    <t>Výsledky v soutěži jednotlivců</t>
  </si>
  <si>
    <t>Soutěž:</t>
  </si>
  <si>
    <t>XVII. ročník turnaje v zápase řecko-římském O pohár Františka Nesvadbíka</t>
  </si>
  <si>
    <t>Místo:</t>
  </si>
  <si>
    <t>TJ SOKOL Čechovice, oddíl zápasu</t>
  </si>
  <si>
    <t>Datum:</t>
  </si>
  <si>
    <t xml:space="preserve">Čechovice,  3.12.2022 </t>
  </si>
  <si>
    <t>Hmotnost:</t>
  </si>
  <si>
    <t>pořadí</t>
  </si>
  <si>
    <t>příjmení a jméno</t>
  </si>
  <si>
    <t xml:space="preserve">A příp, ř.ř., 31 kg, </t>
  </si>
  <si>
    <t>Malina Lukáš</t>
  </si>
  <si>
    <t>Ostr.</t>
  </si>
  <si>
    <t>Heczko Jakub</t>
  </si>
  <si>
    <t>Třin.</t>
  </si>
  <si>
    <t>Matěj Staněk</t>
  </si>
  <si>
    <t>N.Jič.</t>
  </si>
  <si>
    <t xml:space="preserve">A příp, ř.ř., 35 kg, </t>
  </si>
  <si>
    <t xml:space="preserve">Srněnský Saumuel </t>
  </si>
  <si>
    <t>Tichá</t>
  </si>
  <si>
    <t>Andrej Pošvanc</t>
  </si>
  <si>
    <t>Šam.</t>
  </si>
  <si>
    <t>Dvořák Adam</t>
  </si>
  <si>
    <t>Čech.</t>
  </si>
  <si>
    <t xml:space="preserve">A příp, ř.ř., 39 kg, </t>
  </si>
  <si>
    <t>Backalo Michail</t>
  </si>
  <si>
    <t>Hladký Jakub</t>
  </si>
  <si>
    <t>Slivoň Nikolas</t>
  </si>
  <si>
    <t>Trenčín</t>
  </si>
  <si>
    <t xml:space="preserve">A příp, ř.ř., 43 kg, </t>
  </si>
  <si>
    <t>Vojtěch Kundrát</t>
  </si>
  <si>
    <t xml:space="preserve">Večeřa Damián </t>
  </si>
  <si>
    <t>Lelkeš Max</t>
  </si>
  <si>
    <t xml:space="preserve">A příp, ř.ř., 47 kg, </t>
  </si>
  <si>
    <t>Bogdanov Serhii</t>
  </si>
  <si>
    <t>Krištof Matiaško</t>
  </si>
  <si>
    <t>Katrinec Jergus</t>
  </si>
  <si>
    <t xml:space="preserve">A příp, ř.ř., 52 kg, </t>
  </si>
  <si>
    <t>Kováčik Peter</t>
  </si>
  <si>
    <t>Mašenski Valirii</t>
  </si>
  <si>
    <t>Doričák Michal</t>
  </si>
  <si>
    <t>Krn.</t>
  </si>
  <si>
    <t xml:space="preserve">A příp, ř.ř., 57 kg, </t>
  </si>
  <si>
    <t>Tomšík Bruno</t>
  </si>
  <si>
    <t>Kosar Kevin</t>
  </si>
  <si>
    <t>Tr. Hr.</t>
  </si>
  <si>
    <t>Koziel Oliver</t>
  </si>
  <si>
    <t xml:space="preserve">A příp, ř.ř., 63 kg, </t>
  </si>
  <si>
    <t>Staníček Martin</t>
  </si>
  <si>
    <t>Šíma Nikolaj</t>
  </si>
  <si>
    <t>Olom.</t>
  </si>
  <si>
    <t>Katrinec Stanislav</t>
  </si>
  <si>
    <t xml:space="preserve">A příp, ř.ř., 70 kg, </t>
  </si>
  <si>
    <t>Haris  Bálint </t>
  </si>
  <si>
    <t>Nesv.</t>
  </si>
  <si>
    <t xml:space="preserve">ž-žák, v.s., 66 kg, </t>
  </si>
  <si>
    <t>Polanská Kristýna</t>
  </si>
  <si>
    <t>Viktoria Foldesova</t>
  </si>
  <si>
    <t>Nina Lukáčeková</t>
  </si>
  <si>
    <t xml:space="preserve">kad, ř.ř., 65 kg, </t>
  </si>
  <si>
    <t>Kmetík Matyáš</t>
  </si>
  <si>
    <t>Lajčík Adam</t>
  </si>
  <si>
    <t xml:space="preserve">kad, ř.ř., 71 kg, </t>
  </si>
  <si>
    <t xml:space="preserve">kad, ř.ř., 80 kg, </t>
  </si>
  <si>
    <t>Drábek Martin</t>
  </si>
  <si>
    <t>Jelenčič Richard</t>
  </si>
  <si>
    <t xml:space="preserve">žák, ř.ř., 57 kg, </t>
  </si>
  <si>
    <t xml:space="preserve">Doupovec Nikolas </t>
  </si>
  <si>
    <t>Varga Balint</t>
  </si>
  <si>
    <t xml:space="preserve">žák, ř.ř., 62 kg, </t>
  </si>
  <si>
    <t>David Kubík</t>
  </si>
  <si>
    <t>Hod.</t>
  </si>
  <si>
    <t>Tomáš Blinka</t>
  </si>
  <si>
    <t>Kozubík Štěpán</t>
  </si>
  <si>
    <t xml:space="preserve">žák, ř.ř., 68 kg, </t>
  </si>
  <si>
    <t xml:space="preserve">žák, ř.ř., 75 kg, </t>
  </si>
  <si>
    <t>Hervai Dominik</t>
  </si>
  <si>
    <t>Michalík Sebastián</t>
  </si>
  <si>
    <t>Kovář David</t>
  </si>
  <si>
    <t xml:space="preserve">žák, ř.ř., 85 kg, </t>
  </si>
  <si>
    <t>Kouřil Filip</t>
  </si>
  <si>
    <t>Kosar Christofer</t>
  </si>
  <si>
    <t>Furman Sergej</t>
  </si>
  <si>
    <t xml:space="preserve">ml.ž, ř.ř., 35 kg, </t>
  </si>
  <si>
    <t>Sedlák Petr</t>
  </si>
  <si>
    <t>Boroh.</t>
  </si>
  <si>
    <t xml:space="preserve">ml.ž, ř.ř., 39 kg, </t>
  </si>
  <si>
    <t>Mátyás Gönci</t>
  </si>
  <si>
    <t>Jelenčič Juraj</t>
  </si>
  <si>
    <t>Bartoněk Jakub</t>
  </si>
  <si>
    <t xml:space="preserve">ml.ž, ř.ř., 43 kg, </t>
  </si>
  <si>
    <t>Volný Nikolas</t>
  </si>
  <si>
    <t>Osztatní Norbert</t>
  </si>
  <si>
    <t xml:space="preserve">ml.ž, ř.ř., 47 kg, </t>
  </si>
  <si>
    <t>Vávra Lukáš</t>
  </si>
  <si>
    <t>Kříž Matyáš</t>
  </si>
  <si>
    <t xml:space="preserve">ml.ž, ř.ř., 52 kg, </t>
  </si>
  <si>
    <t>Kolbasa Lukáš</t>
  </si>
  <si>
    <t>Gombár Alex </t>
  </si>
  <si>
    <t>Lysek Jan</t>
  </si>
  <si>
    <t xml:space="preserve">ml.ž, ř.ř., 57 kg, </t>
  </si>
  <si>
    <t>Pavel Balog</t>
  </si>
  <si>
    <t>Zbořil Pavel</t>
  </si>
  <si>
    <t xml:space="preserve">ml.ž, ř.ř., 63 kg, </t>
  </si>
  <si>
    <t>Staníček David</t>
  </si>
  <si>
    <t>Zatloukal Martin</t>
  </si>
  <si>
    <t>Dalibor Patkoló</t>
  </si>
  <si>
    <t xml:space="preserve">ml.ž, ř.ř., 70 kg, </t>
  </si>
  <si>
    <t>Rudolf Patkoló</t>
  </si>
  <si>
    <t>Novobilský Adam</t>
  </si>
  <si>
    <t>Kliujčkej Michal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</si>
</sst>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\.\ mmmm\ yyyy"/>
    <numFmt numFmtId="165" formatCode="d/m/yyyy;@"/>
  </numFmts>
  <fonts count="1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26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20"/>
      <name val="Arial CE"/>
      <family val="2"/>
      <charset val="238"/>
    </font>
    <font>
      <b/>
      <sz val="24"/>
      <name val="Arial CE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b/>
      <sz val="20"/>
      <name val="Arial CE"/>
      <charset val="238"/>
    </font>
    <font>
      <b/>
      <sz val="10"/>
      <color indexed="8"/>
      <name val="Arial"/>
      <family val="2"/>
      <charset val="238"/>
    </font>
    <font>
      <sz val="14"/>
      <name val="Arial"/>
      <family val="2"/>
      <charset val="238"/>
    </font>
    <font>
      <sz val="14"/>
      <color indexed="8"/>
      <name val="Arial"/>
      <family val="2"/>
      <charset val="238"/>
    </font>
    <font>
      <b/>
      <sz val="1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2" fillId="0" borderId="0" xfId="0" applyFont="1"/>
    <xf numFmtId="0" fontId="5" fillId="0" borderId="0" xfId="0" applyFont="1" applyAlignment="1">
      <alignment horizontal="right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7" fillId="0" borderId="8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9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6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13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5" fillId="0" borderId="0" xfId="0" applyFont="1"/>
    <xf numFmtId="0" fontId="4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7" fillId="0" borderId="0" xfId="0" applyFont="1"/>
    <xf numFmtId="0" fontId="1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14" fillId="0" borderId="10" xfId="0" applyFont="1" applyBorder="1" applyAlignment="1">
      <alignment horizontal="left" vertical="center" wrapText="1"/>
    </xf>
    <xf numFmtId="0" fontId="14" fillId="0" borderId="12" xfId="0" applyFont="1" applyBorder="1" applyAlignment="1">
      <alignment horizontal="left" vertical="center" wrapText="1"/>
    </xf>
    <xf numFmtId="0" fontId="18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18" xfId="0" applyBorder="1"/>
    <xf numFmtId="0" fontId="14" fillId="0" borderId="14" xfId="0" applyFont="1" applyBorder="1" applyAlignment="1">
      <alignment horizontal="left" vertical="center" wrapText="1"/>
    </xf>
    <xf numFmtId="0" fontId="14" fillId="0" borderId="20" xfId="0" applyFont="1" applyBorder="1" applyAlignment="1">
      <alignment horizontal="left" vertical="center"/>
    </xf>
    <xf numFmtId="0" fontId="0" fillId="0" borderId="19" xfId="0" applyBorder="1"/>
    <xf numFmtId="0" fontId="5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12" fillId="0" borderId="14" xfId="0" applyFont="1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>
      <alignment horizontal="left"/>
    </xf>
    <xf numFmtId="0" fontId="2" fillId="0" borderId="14" xfId="0" applyFont="1" applyBorder="1" applyAlignment="1">
      <alignment horizontal="left"/>
    </xf>
    <xf numFmtId="0" fontId="2" fillId="0" borderId="15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13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14" fillId="0" borderId="23" xfId="0" applyFont="1" applyBorder="1" applyAlignment="1">
      <alignment horizontal="left" vertical="center" wrapText="1"/>
    </xf>
    <xf numFmtId="0" fontId="14" fillId="0" borderId="24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68;echovice%202022\Tabulky%20pro%20sout&#283;&#382;e%20jednotlivc&#367;%202021\&#218;daje%20o%20sout&#283;&#382;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68;echovice%202022\Tabulky%20pro%20sout&#283;&#382;e%20jednotlivc&#367;%202021\Texty%20-%20z&#225;kladn&#23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utěž"/>
      <sheetName val="List1"/>
      <sheetName val="Základní údaje"/>
      <sheetName val="Hmotnosti2"/>
      <sheetName val="Hmotnosti"/>
      <sheetName val="Oddíly"/>
      <sheetName val="Překlad názvu věk. kat."/>
      <sheetName val="Infirmace o rozhodčích"/>
      <sheetName val="Tarify"/>
      <sheetName val="Údaje o soutěži"/>
    </sheetNames>
    <sheetDataSet>
      <sheetData sheetId="0">
        <row r="5">
          <cell r="E5" t="str">
            <v>Bojovat o 3. místo</v>
          </cell>
        </row>
      </sheetData>
      <sheetData sheetId="1"/>
      <sheetData sheetId="2">
        <row r="3">
          <cell r="A3" t="str">
            <v>Soutěž:</v>
          </cell>
          <cell r="B3" t="str">
            <v>XVII. ročník turnaje v zápase řecko-římském O pohár Františka Nesvadbíka</v>
          </cell>
          <cell r="C3" t="str">
            <v>Místo:</v>
          </cell>
          <cell r="D3" t="str">
            <v>Čechovice</v>
          </cell>
        </row>
        <row r="4">
          <cell r="B4" t="str">
            <v xml:space="preserve"> 3.12.2022 </v>
          </cell>
        </row>
        <row r="7">
          <cell r="B7" t="str">
            <v xml:space="preserve">Čechovice,  3.12.2022 </v>
          </cell>
          <cell r="G7" t="str">
            <v>x</v>
          </cell>
          <cell r="H7" t="str">
            <v/>
          </cell>
        </row>
        <row r="8">
          <cell r="D8" t="str">
            <v xml:space="preserve">Pořádající oddíl: </v>
          </cell>
          <cell r="F8" t="str">
            <v>TJ SOKOL Čechovice, oddíl zápasu</v>
          </cell>
        </row>
        <row r="17">
          <cell r="E17">
            <v>0</v>
          </cell>
          <cell r="F17" t="str">
            <v>C příp. žáci</v>
          </cell>
          <cell r="H17">
            <v>0</v>
          </cell>
          <cell r="CD17" t="str">
            <v>ř.ř.</v>
          </cell>
        </row>
        <row r="18">
          <cell r="E18">
            <v>0</v>
          </cell>
          <cell r="F18" t="str">
            <v>B příp. žáci</v>
          </cell>
          <cell r="H18">
            <v>0</v>
          </cell>
          <cell r="CD18" t="str">
            <v>ř.ř.</v>
          </cell>
        </row>
        <row r="19">
          <cell r="E19">
            <v>0</v>
          </cell>
          <cell r="F19" t="str">
            <v xml:space="preserve">A příp. žáci </v>
          </cell>
          <cell r="H19" t="str">
            <v>x</v>
          </cell>
          <cell r="CD19" t="str">
            <v>ř.ř.</v>
          </cell>
        </row>
        <row r="20">
          <cell r="E20">
            <v>0</v>
          </cell>
          <cell r="F20" t="str">
            <v>ml.ž</v>
          </cell>
          <cell r="H20" t="str">
            <v>x</v>
          </cell>
          <cell r="CD20" t="str">
            <v>ř.ř.</v>
          </cell>
        </row>
        <row r="21">
          <cell r="E21">
            <v>0</v>
          </cell>
          <cell r="F21" t="str">
            <v>žák</v>
          </cell>
          <cell r="H21" t="str">
            <v>x</v>
          </cell>
          <cell r="CD21" t="str">
            <v>ř.ř.</v>
          </cell>
        </row>
        <row r="22">
          <cell r="E22">
            <v>0</v>
          </cell>
          <cell r="F22" t="str">
            <v>kad</v>
          </cell>
          <cell r="H22" t="str">
            <v>x</v>
          </cell>
          <cell r="CD22" t="str">
            <v>ř.ř.</v>
          </cell>
        </row>
        <row r="23">
          <cell r="E23">
            <v>0</v>
          </cell>
          <cell r="F23" t="str">
            <v>jun</v>
          </cell>
          <cell r="H23">
            <v>0</v>
          </cell>
          <cell r="CD23" t="str">
            <v>ř.ř.</v>
          </cell>
        </row>
        <row r="24">
          <cell r="E24">
            <v>0</v>
          </cell>
          <cell r="F24" t="str">
            <v>sen</v>
          </cell>
          <cell r="H24">
            <v>0</v>
          </cell>
          <cell r="CD24" t="str">
            <v>ř.ř.</v>
          </cell>
        </row>
        <row r="26">
          <cell r="F26" t="str">
            <v>ž-C příp</v>
          </cell>
          <cell r="H26">
            <v>0</v>
          </cell>
        </row>
        <row r="27">
          <cell r="F27" t="str">
            <v>ž-B příp</v>
          </cell>
          <cell r="H27">
            <v>0</v>
          </cell>
        </row>
        <row r="28">
          <cell r="F28" t="str">
            <v>ž-A příp</v>
          </cell>
          <cell r="H28">
            <v>0</v>
          </cell>
        </row>
        <row r="29">
          <cell r="F29" t="str">
            <v>ž-ml.ž</v>
          </cell>
          <cell r="H29">
            <v>0</v>
          </cell>
        </row>
        <row r="30">
          <cell r="F30" t="str">
            <v>ž-žák</v>
          </cell>
          <cell r="H30" t="str">
            <v>x</v>
          </cell>
        </row>
        <row r="31">
          <cell r="F31" t="str">
            <v>ž-kad</v>
          </cell>
          <cell r="H31">
            <v>0</v>
          </cell>
        </row>
        <row r="32">
          <cell r="F32" t="str">
            <v>ž-jun</v>
          </cell>
          <cell r="H32">
            <v>0</v>
          </cell>
        </row>
        <row r="33">
          <cell r="F33" t="str">
            <v>ž-sen</v>
          </cell>
          <cell r="H33">
            <v>0</v>
          </cell>
        </row>
      </sheetData>
      <sheetData sheetId="3"/>
      <sheetData sheetId="4">
        <row r="6">
          <cell r="C6"/>
          <cell r="G6"/>
          <cell r="K6"/>
          <cell r="O6"/>
          <cell r="S6"/>
          <cell r="W6"/>
          <cell r="AA6"/>
          <cell r="AE6"/>
          <cell r="AM6"/>
          <cell r="AQ6"/>
          <cell r="AU6"/>
          <cell r="AY6"/>
          <cell r="BC6"/>
          <cell r="BG6"/>
          <cell r="BK6"/>
        </row>
        <row r="7">
          <cell r="B7" t="str">
            <v>A příp</v>
          </cell>
          <cell r="F7" t="str">
            <v>ml.ž</v>
          </cell>
          <cell r="J7" t="str">
            <v>žák</v>
          </cell>
          <cell r="N7" t="str">
            <v>kad</v>
          </cell>
          <cell r="R7" t="str">
            <v>ž-žák</v>
          </cell>
          <cell r="V7" t="str">
            <v/>
          </cell>
          <cell r="Z7" t="str">
            <v/>
          </cell>
          <cell r="AD7" t="str">
            <v/>
          </cell>
          <cell r="AH7"/>
          <cell r="AL7"/>
          <cell r="AP7"/>
          <cell r="AT7"/>
          <cell r="AX7"/>
          <cell r="BB7"/>
          <cell r="BF7"/>
          <cell r="BJ7"/>
        </row>
        <row r="8">
          <cell r="B8">
            <v>25</v>
          </cell>
          <cell r="F8">
            <v>28</v>
          </cell>
          <cell r="J8" t="str">
            <v>xxx</v>
          </cell>
          <cell r="N8" t="str">
            <v>xxx</v>
          </cell>
          <cell r="R8" t="str">
            <v>xxx</v>
          </cell>
          <cell r="V8">
            <v>65</v>
          </cell>
          <cell r="Z8">
            <v>31</v>
          </cell>
          <cell r="AD8">
            <v>28</v>
          </cell>
          <cell r="AH8"/>
          <cell r="AL8"/>
          <cell r="AP8"/>
          <cell r="AT8"/>
          <cell r="AX8"/>
          <cell r="BB8"/>
          <cell r="BF8"/>
          <cell r="BJ8"/>
        </row>
        <row r="9">
          <cell r="B9">
            <v>28</v>
          </cell>
          <cell r="F9">
            <v>31</v>
          </cell>
          <cell r="J9" t="str">
            <v>xxx</v>
          </cell>
          <cell r="N9" t="str">
            <v>xxx</v>
          </cell>
          <cell r="R9" t="str">
            <v>xxx</v>
          </cell>
          <cell r="V9" t="str">
            <v>xxx</v>
          </cell>
          <cell r="Z9" t="str">
            <v>xxx</v>
          </cell>
          <cell r="AD9">
            <v>31</v>
          </cell>
          <cell r="AH9"/>
          <cell r="AL9"/>
          <cell r="AP9"/>
          <cell r="AT9"/>
          <cell r="AX9"/>
          <cell r="BB9"/>
          <cell r="BF9"/>
          <cell r="BJ9"/>
        </row>
        <row r="10">
          <cell r="B10">
            <v>31</v>
          </cell>
          <cell r="F10">
            <v>35</v>
          </cell>
          <cell r="J10" t="str">
            <v>xxx</v>
          </cell>
          <cell r="N10" t="str">
            <v>xxx</v>
          </cell>
          <cell r="R10" t="str">
            <v>xxx</v>
          </cell>
          <cell r="V10" t="str">
            <v>xxx</v>
          </cell>
          <cell r="Z10" t="str">
            <v>xxx</v>
          </cell>
          <cell r="AD10">
            <v>35</v>
          </cell>
          <cell r="AH10"/>
          <cell r="AL10"/>
          <cell r="AP10"/>
          <cell r="AT10"/>
          <cell r="AX10"/>
          <cell r="BB10"/>
          <cell r="BF10"/>
          <cell r="BJ10"/>
        </row>
        <row r="11">
          <cell r="B11">
            <v>35</v>
          </cell>
          <cell r="F11">
            <v>39</v>
          </cell>
          <cell r="J11" t="str">
            <v>xxx</v>
          </cell>
          <cell r="N11" t="str">
            <v>xxx</v>
          </cell>
          <cell r="R11" t="str">
            <v>xxx</v>
          </cell>
          <cell r="V11" t="str">
            <v>xxx</v>
          </cell>
          <cell r="Z11" t="str">
            <v>xxx</v>
          </cell>
          <cell r="AD11" t="str">
            <v>xxx</v>
          </cell>
          <cell r="AH11"/>
          <cell r="AL11"/>
          <cell r="AP11"/>
          <cell r="AT11"/>
          <cell r="AX11"/>
          <cell r="BB11"/>
          <cell r="BF11"/>
          <cell r="BJ11"/>
        </row>
        <row r="12">
          <cell r="B12">
            <v>39</v>
          </cell>
          <cell r="F12">
            <v>43</v>
          </cell>
          <cell r="J12" t="str">
            <v>xxx</v>
          </cell>
          <cell r="N12">
            <v>60</v>
          </cell>
          <cell r="R12" t="str">
            <v>xxx</v>
          </cell>
          <cell r="V12" t="str">
            <v>xxx</v>
          </cell>
          <cell r="Z12" t="str">
            <v>xxx</v>
          </cell>
          <cell r="AD12" t="str">
            <v>xxx</v>
          </cell>
          <cell r="AH12"/>
          <cell r="AL12"/>
          <cell r="AP12"/>
          <cell r="AT12"/>
          <cell r="AX12"/>
          <cell r="BB12"/>
          <cell r="BF12"/>
          <cell r="BJ12"/>
        </row>
        <row r="13">
          <cell r="B13">
            <v>43</v>
          </cell>
          <cell r="F13">
            <v>47</v>
          </cell>
          <cell r="J13">
            <v>57</v>
          </cell>
          <cell r="N13">
            <v>65</v>
          </cell>
          <cell r="R13" t="str">
            <v>xxx</v>
          </cell>
          <cell r="V13" t="str">
            <v>xxx</v>
          </cell>
          <cell r="Z13" t="str">
            <v>xxx</v>
          </cell>
          <cell r="AD13" t="str">
            <v>xxx</v>
          </cell>
          <cell r="AH13"/>
          <cell r="AL13"/>
          <cell r="AP13"/>
          <cell r="AT13"/>
          <cell r="AX13"/>
          <cell r="BB13"/>
          <cell r="BF13"/>
          <cell r="BJ13"/>
        </row>
        <row r="14">
          <cell r="B14">
            <v>47</v>
          </cell>
          <cell r="F14">
            <v>52</v>
          </cell>
          <cell r="J14">
            <v>62</v>
          </cell>
          <cell r="N14">
            <v>71</v>
          </cell>
          <cell r="R14" t="str">
            <v>xxx</v>
          </cell>
          <cell r="V14" t="str">
            <v>xxx</v>
          </cell>
          <cell r="Z14" t="str">
            <v>xxx</v>
          </cell>
          <cell r="AD14" t="str">
            <v>xxx</v>
          </cell>
          <cell r="AH14"/>
          <cell r="AL14"/>
          <cell r="AP14"/>
          <cell r="AT14"/>
          <cell r="AX14"/>
          <cell r="BB14"/>
          <cell r="BF14"/>
          <cell r="BJ14"/>
        </row>
        <row r="15">
          <cell r="B15">
            <v>52</v>
          </cell>
          <cell r="F15">
            <v>57</v>
          </cell>
          <cell r="J15">
            <v>68</v>
          </cell>
          <cell r="N15">
            <v>80</v>
          </cell>
          <cell r="R15" t="str">
            <v>xxx</v>
          </cell>
          <cell r="V15" t="str">
            <v>xxx</v>
          </cell>
          <cell r="Z15" t="str">
            <v>xxx</v>
          </cell>
          <cell r="AD15" t="str">
            <v>xxx</v>
          </cell>
          <cell r="AH15"/>
          <cell r="AL15"/>
          <cell r="AP15"/>
          <cell r="AT15"/>
          <cell r="AX15"/>
          <cell r="BB15"/>
          <cell r="BF15"/>
          <cell r="BJ15"/>
        </row>
        <row r="16">
          <cell r="B16">
            <v>57</v>
          </cell>
          <cell r="F16">
            <v>63</v>
          </cell>
          <cell r="J16">
            <v>75</v>
          </cell>
          <cell r="N16">
            <v>92</v>
          </cell>
          <cell r="R16" t="str">
            <v>xxx</v>
          </cell>
          <cell r="V16" t="str">
            <v>xxx</v>
          </cell>
          <cell r="Z16" t="str">
            <v>xxx</v>
          </cell>
          <cell r="AD16" t="str">
            <v>xxx</v>
          </cell>
          <cell r="AH16"/>
          <cell r="AL16"/>
          <cell r="AP16"/>
          <cell r="AT16"/>
          <cell r="AX16"/>
          <cell r="BB16"/>
          <cell r="BF16"/>
          <cell r="BJ16"/>
        </row>
        <row r="17">
          <cell r="B17">
            <v>63</v>
          </cell>
          <cell r="F17">
            <v>70</v>
          </cell>
          <cell r="J17">
            <v>85</v>
          </cell>
          <cell r="N17" t="str">
            <v>xxx</v>
          </cell>
          <cell r="R17">
            <v>66</v>
          </cell>
          <cell r="V17" t="str">
            <v>xxx</v>
          </cell>
          <cell r="Z17" t="str">
            <v>xxx</v>
          </cell>
          <cell r="AD17" t="str">
            <v>xxx</v>
          </cell>
          <cell r="AH17"/>
          <cell r="AL17"/>
          <cell r="AP17"/>
          <cell r="AT17"/>
          <cell r="AX17"/>
          <cell r="BB17"/>
          <cell r="BF17"/>
          <cell r="BJ17"/>
        </row>
        <row r="18">
          <cell r="B18">
            <v>70</v>
          </cell>
          <cell r="F18">
            <v>80</v>
          </cell>
          <cell r="J18">
            <v>100</v>
          </cell>
          <cell r="N18" t="str">
            <v>xxx</v>
          </cell>
          <cell r="R18">
            <v>72</v>
          </cell>
          <cell r="V18" t="str">
            <v>xxx</v>
          </cell>
          <cell r="Z18" t="str">
            <v>xxx</v>
          </cell>
          <cell r="AD18" t="str">
            <v>xxx</v>
          </cell>
          <cell r="AH18"/>
          <cell r="AL18"/>
          <cell r="AP18"/>
          <cell r="AT18"/>
          <cell r="AX18"/>
          <cell r="BB18"/>
          <cell r="BF18"/>
          <cell r="BJ18"/>
        </row>
        <row r="19">
          <cell r="B19">
            <v>80</v>
          </cell>
          <cell r="F19">
            <v>90</v>
          </cell>
          <cell r="J19" t="str">
            <v>xxx</v>
          </cell>
          <cell r="N19" t="str">
            <v>xxx</v>
          </cell>
          <cell r="R19" t="str">
            <v>xxx</v>
          </cell>
          <cell r="V19" t="str">
            <v>xxx</v>
          </cell>
          <cell r="Z19" t="str">
            <v>xxx</v>
          </cell>
          <cell r="AD19" t="str">
            <v>xxx</v>
          </cell>
          <cell r="AH19"/>
          <cell r="AL19"/>
          <cell r="AP19"/>
          <cell r="AT19"/>
          <cell r="AX19"/>
          <cell r="BB19"/>
          <cell r="BF19"/>
          <cell r="BJ19"/>
        </row>
        <row r="20">
          <cell r="B20" t="str">
            <v>xxx</v>
          </cell>
          <cell r="F20" t="str">
            <v>xxx</v>
          </cell>
          <cell r="J20" t="str">
            <v>xxx</v>
          </cell>
          <cell r="N20" t="str">
            <v>xxx</v>
          </cell>
          <cell r="R20" t="str">
            <v>xxx</v>
          </cell>
          <cell r="V20" t="str">
            <v>xxx</v>
          </cell>
          <cell r="Z20" t="str">
            <v>xxx</v>
          </cell>
          <cell r="AD20" t="str">
            <v>xxx</v>
          </cell>
          <cell r="AH20"/>
          <cell r="AL20"/>
          <cell r="AP20"/>
          <cell r="AT20"/>
          <cell r="AX20"/>
          <cell r="BB20"/>
          <cell r="BF20"/>
          <cell r="BJ20"/>
        </row>
        <row r="21">
          <cell r="B21" t="str">
            <v>xxx</v>
          </cell>
          <cell r="F21" t="str">
            <v>xxx</v>
          </cell>
          <cell r="J21" t="str">
            <v>xxx</v>
          </cell>
          <cell r="N21" t="str">
            <v>xxx</v>
          </cell>
          <cell r="R21" t="str">
            <v>xxx</v>
          </cell>
          <cell r="V21" t="str">
            <v>xxx</v>
          </cell>
          <cell r="Z21" t="str">
            <v>xxx</v>
          </cell>
          <cell r="AD21" t="str">
            <v>xxx</v>
          </cell>
          <cell r="AH21"/>
          <cell r="AL21"/>
          <cell r="AP21"/>
          <cell r="AT21"/>
          <cell r="AX21"/>
          <cell r="BB21"/>
          <cell r="BF21"/>
          <cell r="BJ21"/>
        </row>
        <row r="22">
          <cell r="B22" t="str">
            <v>xxx</v>
          </cell>
          <cell r="F22" t="str">
            <v>xxx</v>
          </cell>
          <cell r="J22" t="str">
            <v>xxx</v>
          </cell>
          <cell r="N22" t="str">
            <v>xxx</v>
          </cell>
          <cell r="R22" t="str">
            <v>xxx</v>
          </cell>
          <cell r="V22" t="str">
            <v>xxx</v>
          </cell>
          <cell r="Z22" t="str">
            <v>xxx</v>
          </cell>
          <cell r="AD22" t="str">
            <v>xxx</v>
          </cell>
          <cell r="AH22"/>
          <cell r="AL22"/>
          <cell r="AP22"/>
          <cell r="AT22"/>
          <cell r="AX22"/>
          <cell r="BB22"/>
          <cell r="BF22"/>
          <cell r="BJ22"/>
        </row>
        <row r="23">
          <cell r="B23" t="str">
            <v>xxx</v>
          </cell>
          <cell r="F23" t="str">
            <v>xxx</v>
          </cell>
          <cell r="J23" t="str">
            <v>xxx</v>
          </cell>
          <cell r="N23" t="str">
            <v>xxx</v>
          </cell>
          <cell r="R23" t="str">
            <v>xxx</v>
          </cell>
          <cell r="V23" t="str">
            <v>xxx</v>
          </cell>
          <cell r="Z23" t="str">
            <v>xxx</v>
          </cell>
          <cell r="AD23" t="str">
            <v>xxx</v>
          </cell>
          <cell r="AH23"/>
          <cell r="AL23"/>
          <cell r="AP23"/>
          <cell r="AT23"/>
          <cell r="AX23"/>
          <cell r="BB23"/>
          <cell r="BF23"/>
          <cell r="BJ23"/>
        </row>
        <row r="24">
          <cell r="B24" t="str">
            <v>xxx</v>
          </cell>
          <cell r="F24" t="str">
            <v>xxx</v>
          </cell>
          <cell r="J24" t="str">
            <v>xxx</v>
          </cell>
          <cell r="N24" t="str">
            <v>xxx</v>
          </cell>
          <cell r="R24" t="str">
            <v>xxx</v>
          </cell>
          <cell r="V24" t="str">
            <v>xxx</v>
          </cell>
          <cell r="Z24" t="str">
            <v>xxx</v>
          </cell>
          <cell r="AD24" t="str">
            <v>xxx</v>
          </cell>
          <cell r="AH24"/>
          <cell r="AL24"/>
          <cell r="AP24"/>
          <cell r="AT24"/>
          <cell r="AX24"/>
          <cell r="BB24"/>
          <cell r="BF24"/>
          <cell r="BJ24"/>
        </row>
        <row r="25">
          <cell r="B25" t="str">
            <v>xxx</v>
          </cell>
          <cell r="F25" t="str">
            <v>xxx</v>
          </cell>
          <cell r="J25" t="str">
            <v>xxx</v>
          </cell>
          <cell r="N25" t="str">
            <v>xxx</v>
          </cell>
          <cell r="R25" t="str">
            <v>xxx</v>
          </cell>
          <cell r="V25" t="str">
            <v>xxx</v>
          </cell>
          <cell r="Z25" t="str">
            <v>xxx</v>
          </cell>
          <cell r="AD25" t="str">
            <v>xxx</v>
          </cell>
          <cell r="AH25"/>
          <cell r="AL25"/>
          <cell r="AP25"/>
          <cell r="AT25"/>
          <cell r="AX25"/>
          <cell r="BB25"/>
          <cell r="BF25"/>
          <cell r="BJ25"/>
        </row>
        <row r="26">
          <cell r="B26" t="str">
            <v>xxx</v>
          </cell>
          <cell r="F26" t="str">
            <v>xxx</v>
          </cell>
          <cell r="J26" t="str">
            <v>xxx</v>
          </cell>
          <cell r="N26" t="str">
            <v>xxx</v>
          </cell>
          <cell r="R26" t="str">
            <v>xxx</v>
          </cell>
          <cell r="V26" t="str">
            <v>xxx</v>
          </cell>
          <cell r="Z26" t="str">
            <v>xxx</v>
          </cell>
          <cell r="AD26" t="str">
            <v>xxx</v>
          </cell>
          <cell r="AH26"/>
          <cell r="AL26"/>
          <cell r="AP26"/>
          <cell r="AT26"/>
          <cell r="AX26"/>
          <cell r="BB26"/>
          <cell r="BF26"/>
        </row>
        <row r="27">
          <cell r="B27" t="str">
            <v>xxx</v>
          </cell>
          <cell r="F27" t="str">
            <v>xxx</v>
          </cell>
          <cell r="J27" t="str">
            <v>xxx</v>
          </cell>
          <cell r="N27" t="str">
            <v>xxx</v>
          </cell>
          <cell r="R27" t="str">
            <v>xxx</v>
          </cell>
          <cell r="V27" t="str">
            <v>xxx</v>
          </cell>
          <cell r="Z27" t="str">
            <v>xxx</v>
          </cell>
          <cell r="AD27" t="str">
            <v>xxx</v>
          </cell>
        </row>
        <row r="82">
          <cell r="V82" t="str">
            <v>A příp, ř.ř.</v>
          </cell>
        </row>
        <row r="83">
          <cell r="V83" t="str">
            <v>ml.ž, ř.ř.</v>
          </cell>
        </row>
        <row r="84">
          <cell r="V84" t="str">
            <v>žák, ř.ř.</v>
          </cell>
        </row>
        <row r="85">
          <cell r="V85" t="str">
            <v>kad, ř.ř.</v>
          </cell>
        </row>
        <row r="86">
          <cell r="V86" t="str">
            <v>ž-žák, v.s.</v>
          </cell>
        </row>
        <row r="87">
          <cell r="V87" t="str">
            <v/>
          </cell>
        </row>
        <row r="88">
          <cell r="V88" t="str">
            <v/>
          </cell>
        </row>
        <row r="89">
          <cell r="V89" t="str">
            <v/>
          </cell>
        </row>
        <row r="90">
          <cell r="V90" t="str">
            <v>ř.ř.</v>
          </cell>
        </row>
        <row r="91">
          <cell r="V91" t="str">
            <v>ř.ř.</v>
          </cell>
        </row>
        <row r="92">
          <cell r="V92" t="str">
            <v>ř.ř.</v>
          </cell>
        </row>
        <row r="93">
          <cell r="V93" t="str">
            <v>ř.ř.</v>
          </cell>
        </row>
        <row r="94">
          <cell r="V94" t="str">
            <v>v.s.</v>
          </cell>
        </row>
        <row r="95">
          <cell r="V95" t="str">
            <v/>
          </cell>
        </row>
        <row r="96">
          <cell r="V96" t="str">
            <v/>
          </cell>
        </row>
        <row r="97">
          <cell r="V97" t="str">
            <v/>
          </cell>
        </row>
        <row r="98">
          <cell r="V98" t="str">
            <v>A příp</v>
          </cell>
        </row>
        <row r="99">
          <cell r="V99" t="str">
            <v>ml.ž</v>
          </cell>
        </row>
        <row r="100">
          <cell r="V100" t="str">
            <v>žák</v>
          </cell>
        </row>
        <row r="101">
          <cell r="V101" t="str">
            <v>kad</v>
          </cell>
        </row>
        <row r="102">
          <cell r="V102" t="str">
            <v>ž-žák</v>
          </cell>
        </row>
        <row r="103">
          <cell r="V103" t="str">
            <v/>
          </cell>
        </row>
        <row r="104">
          <cell r="V104" t="str">
            <v/>
          </cell>
        </row>
        <row r="105">
          <cell r="V105" t="str">
            <v/>
          </cell>
        </row>
      </sheetData>
      <sheetData sheetId="5">
        <row r="5">
          <cell r="E5"/>
        </row>
        <row r="10">
          <cell r="A10" t="str">
            <v>1</v>
          </cell>
          <cell r="C10" t="str">
            <v>01001</v>
          </cell>
          <cell r="D10" t="str">
            <v>TJ KZ Bohemians Praha</v>
          </cell>
          <cell r="E10" t="str">
            <v>Bohem.</v>
          </cell>
        </row>
        <row r="11">
          <cell r="A11" t="str">
            <v>2</v>
          </cell>
          <cell r="C11" t="str">
            <v>01002</v>
          </cell>
          <cell r="D11" t="str">
            <v>TJ K.A. Smíchov</v>
          </cell>
          <cell r="E11" t="str">
            <v>Smích.</v>
          </cell>
        </row>
        <row r="12">
          <cell r="A12" t="str">
            <v>3</v>
          </cell>
          <cell r="C12" t="str">
            <v>01003</v>
          </cell>
          <cell r="D12" t="str">
            <v>TJ PSK Olymp Praha</v>
          </cell>
          <cell r="E12" t="str">
            <v>Olymp</v>
          </cell>
        </row>
        <row r="13">
          <cell r="A13" t="str">
            <v>4</v>
          </cell>
          <cell r="C13" t="str">
            <v>01004</v>
          </cell>
          <cell r="D13" t="str">
            <v xml:space="preserve">T.J. Sokol Vyšehrad                                      </v>
          </cell>
          <cell r="E13" t="str">
            <v>Vyšeh.</v>
          </cell>
        </row>
        <row r="14">
          <cell r="A14" t="str">
            <v>5</v>
          </cell>
          <cell r="C14" t="str">
            <v>01005</v>
          </cell>
          <cell r="D14" t="str">
            <v>T.J. Sokol Mladá Boleslav</v>
          </cell>
          <cell r="E14" t="str">
            <v>M.Bol.</v>
          </cell>
        </row>
        <row r="15">
          <cell r="A15" t="str">
            <v>6</v>
          </cell>
          <cell r="C15" t="str">
            <v>01006</v>
          </cell>
          <cell r="D15" t="str">
            <v>T.J. Sokol Hnidousy Motyčín</v>
          </cell>
          <cell r="E15" t="str">
            <v>Hnid.</v>
          </cell>
        </row>
        <row r="16">
          <cell r="A16" t="str">
            <v>7</v>
          </cell>
          <cell r="C16" t="str">
            <v>01007</v>
          </cell>
          <cell r="D16" t="str">
            <v>T.J. Sokol Stochov-Honice</v>
          </cell>
          <cell r="E16" t="str">
            <v>Stoch.</v>
          </cell>
        </row>
        <row r="17">
          <cell r="A17" t="str">
            <v>8</v>
          </cell>
          <cell r="C17" t="str">
            <v>02001</v>
          </cell>
          <cell r="D17" t="str">
            <v>Zápas Stříbro</v>
          </cell>
          <cell r="E17" t="str">
            <v>Stříb.</v>
          </cell>
        </row>
        <row r="18">
          <cell r="A18" t="str">
            <v>9</v>
          </cell>
          <cell r="C18" t="str">
            <v>02002</v>
          </cell>
          <cell r="D18" t="str">
            <v>TJ Jiskra Nejdek</v>
          </cell>
          <cell r="E18" t="str">
            <v>Nejd.</v>
          </cell>
        </row>
        <row r="19">
          <cell r="A19" t="str">
            <v>10</v>
          </cell>
          <cell r="C19" t="str">
            <v>02003</v>
          </cell>
          <cell r="D19" t="str">
            <v xml:space="preserve">TJ Holýšov </v>
          </cell>
          <cell r="E19" t="str">
            <v>Holyš.</v>
          </cell>
        </row>
        <row r="20">
          <cell r="A20" t="str">
            <v>11</v>
          </cell>
          <cell r="C20" t="str">
            <v>02004</v>
          </cell>
          <cell r="D20" t="str">
            <v>TJ Lokomotiva Plzeň</v>
          </cell>
          <cell r="E20" t="str">
            <v>Lok.Pl.</v>
          </cell>
        </row>
        <row r="21">
          <cell r="A21" t="str">
            <v>12</v>
          </cell>
          <cell r="C21" t="str">
            <v>02005</v>
          </cell>
          <cell r="D21" t="str">
            <v>TJ Olympie Březová</v>
          </cell>
          <cell r="E21" t="str">
            <v>Břez.</v>
          </cell>
        </row>
        <row r="22">
          <cell r="A22" t="str">
            <v>13</v>
          </cell>
          <cell r="C22" t="str">
            <v>02006</v>
          </cell>
          <cell r="D22" t="str">
            <v>TJ Slavoj Plzeň</v>
          </cell>
          <cell r="E22" t="str">
            <v>Sl.Plz.</v>
          </cell>
        </row>
        <row r="23">
          <cell r="A23" t="str">
            <v>14</v>
          </cell>
          <cell r="C23" t="str">
            <v>02007</v>
          </cell>
          <cell r="D23" t="str">
            <v>T.J. Sokol Plzeň I</v>
          </cell>
          <cell r="E23" t="str">
            <v>Sok.Pl.</v>
          </cell>
        </row>
        <row r="24">
          <cell r="A24" t="str">
            <v>15</v>
          </cell>
          <cell r="C24" t="str">
            <v>02008</v>
          </cell>
          <cell r="D24" t="str">
            <v>T.J. Sokol Mariánské Lázně</v>
          </cell>
          <cell r="E24" t="str">
            <v>M.Láz.</v>
          </cell>
        </row>
        <row r="25">
          <cell r="A25" t="str">
            <v>16</v>
          </cell>
          <cell r="C25" t="str">
            <v>03001</v>
          </cell>
          <cell r="D25" t="str">
            <v>TJ Baník Meziboří</v>
          </cell>
          <cell r="E25" t="str">
            <v>Mezib.</v>
          </cell>
        </row>
        <row r="26">
          <cell r="A26" t="str">
            <v>17</v>
          </cell>
          <cell r="C26" t="str">
            <v>03002</v>
          </cell>
          <cell r="D26" t="str">
            <v>SO Zápas Teplice</v>
          </cell>
          <cell r="E26" t="str">
            <v>Tepl.</v>
          </cell>
        </row>
        <row r="27">
          <cell r="A27" t="str">
            <v>18</v>
          </cell>
          <cell r="C27" t="str">
            <v>03003</v>
          </cell>
          <cell r="D27" t="str">
            <v>TJ Klášterec n/Ohří</v>
          </cell>
          <cell r="E27" t="str">
            <v>Klášt.</v>
          </cell>
        </row>
        <row r="28">
          <cell r="A28" t="str">
            <v>19</v>
          </cell>
          <cell r="C28" t="str">
            <v>03004</v>
          </cell>
          <cell r="D28" t="str">
            <v>CZECH WRESTLING Chomutov</v>
          </cell>
          <cell r="E28" t="str">
            <v>CW Cho.</v>
          </cell>
        </row>
        <row r="29">
          <cell r="A29" t="str">
            <v>20</v>
          </cell>
          <cell r="C29" t="str">
            <v>03005</v>
          </cell>
          <cell r="D29" t="str">
            <v>TJ ZK Cíl Chomutov</v>
          </cell>
          <cell r="E29" t="str">
            <v>Cíl Cho.</v>
          </cell>
        </row>
        <row r="30">
          <cell r="A30" t="str">
            <v>21</v>
          </cell>
          <cell r="C30" t="str">
            <v>03006</v>
          </cell>
          <cell r="D30" t="str">
            <v>TJ Sokol Zápas Spořice</v>
          </cell>
          <cell r="E30" t="str">
            <v>Spoř.</v>
          </cell>
        </row>
        <row r="31">
          <cell r="A31" t="str">
            <v>22</v>
          </cell>
          <cell r="C31" t="str">
            <v>03007</v>
          </cell>
          <cell r="D31" t="str">
            <v>SK NUR Ústí nad Labem</v>
          </cell>
          <cell r="E31" t="str">
            <v>Nur</v>
          </cell>
        </row>
        <row r="32">
          <cell r="A32" t="str">
            <v>23</v>
          </cell>
          <cell r="C32" t="str">
            <v>04001</v>
          </cell>
          <cell r="D32" t="str">
            <v>TJ Lokomotiva Nelson Liberec</v>
          </cell>
          <cell r="E32" t="str">
            <v>Lib.</v>
          </cell>
        </row>
        <row r="33">
          <cell r="A33" t="str">
            <v>24</v>
          </cell>
          <cell r="C33" t="str">
            <v>04002</v>
          </cell>
          <cell r="D33" t="str">
            <v>T.J. Sokol Varnsdorf</v>
          </cell>
          <cell r="E33" t="str">
            <v>Varns.</v>
          </cell>
        </row>
        <row r="34">
          <cell r="A34" t="str">
            <v>25</v>
          </cell>
          <cell r="C34" t="str">
            <v>04003</v>
          </cell>
          <cell r="D34" t="str">
            <v>TJ Spartak Nelson Chrastava</v>
          </cell>
          <cell r="E34" t="str">
            <v>Chrast.</v>
          </cell>
        </row>
        <row r="35">
          <cell r="A35" t="str">
            <v>26</v>
          </cell>
          <cell r="C35" t="str">
            <v>04004</v>
          </cell>
          <cell r="D35" t="str">
            <v>TJ Novia Krásná Lípa</v>
          </cell>
          <cell r="E35" t="str">
            <v>K.Lípa</v>
          </cell>
        </row>
        <row r="36">
          <cell r="A36" t="str">
            <v>27</v>
          </cell>
          <cell r="C36" t="str">
            <v>04005</v>
          </cell>
          <cell r="D36" t="str">
            <v>Oddíl zápasu Prysk</v>
          </cell>
          <cell r="E36" t="str">
            <v>Prysk</v>
          </cell>
        </row>
        <row r="37">
          <cell r="A37" t="str">
            <v>28</v>
          </cell>
          <cell r="C37" t="str">
            <v>05001</v>
          </cell>
          <cell r="D37" t="str">
            <v>TJ Jiskra Havlíčkův Brod</v>
          </cell>
          <cell r="E37" t="str">
            <v>H.Brod</v>
          </cell>
        </row>
        <row r="38">
          <cell r="A38" t="str">
            <v>29</v>
          </cell>
          <cell r="C38" t="str">
            <v>05002</v>
          </cell>
          <cell r="D38" t="str">
            <v>T.J. Sokol Borohrádek</v>
          </cell>
          <cell r="E38" t="str">
            <v>Boroh.</v>
          </cell>
        </row>
        <row r="39">
          <cell r="A39" t="str">
            <v>30</v>
          </cell>
          <cell r="C39" t="str">
            <v>05003</v>
          </cell>
          <cell r="D39" t="str">
            <v>T.J. Sokol Rtyně</v>
          </cell>
          <cell r="E39" t="str">
            <v>Rtyně</v>
          </cell>
        </row>
        <row r="40">
          <cell r="A40" t="str">
            <v>31</v>
          </cell>
          <cell r="C40" t="str">
            <v>05004</v>
          </cell>
          <cell r="D40" t="str">
            <v>T.J. Sokol Hradec Králové</v>
          </cell>
          <cell r="E40" t="str">
            <v>Sok.HK</v>
          </cell>
        </row>
        <row r="41">
          <cell r="A41" t="str">
            <v>32</v>
          </cell>
          <cell r="C41" t="str">
            <v>05005</v>
          </cell>
          <cell r="D41" t="str">
            <v>TJ Slavia Hradec Králové</v>
          </cell>
          <cell r="E41" t="str">
            <v>Sla.HK</v>
          </cell>
        </row>
        <row r="42">
          <cell r="A42" t="str">
            <v>33</v>
          </cell>
          <cell r="C42" t="str">
            <v>06001</v>
          </cell>
          <cell r="D42" t="str">
            <v>TJ Nivnice</v>
          </cell>
          <cell r="E42" t="str">
            <v>Nivn.</v>
          </cell>
        </row>
        <row r="43">
          <cell r="A43" t="str">
            <v>34</v>
          </cell>
          <cell r="C43" t="str">
            <v>06002</v>
          </cell>
          <cell r="D43" t="str">
            <v>TJ SK Jihlava</v>
          </cell>
          <cell r="E43" t="str">
            <v>Jihl.</v>
          </cell>
        </row>
        <row r="44">
          <cell r="A44" t="str">
            <v>35</v>
          </cell>
          <cell r="C44" t="str">
            <v>06003</v>
          </cell>
          <cell r="D44" t="str">
            <v xml:space="preserve">T.J. Sokol I Prostějov </v>
          </cell>
          <cell r="E44" t="str">
            <v>Prosť.</v>
          </cell>
        </row>
        <row r="45">
          <cell r="A45" t="str">
            <v>36</v>
          </cell>
          <cell r="C45" t="str">
            <v>06004</v>
          </cell>
          <cell r="D45" t="str">
            <v>T.J. Sokol Hodonín</v>
          </cell>
          <cell r="E45" t="str">
            <v>Hod.</v>
          </cell>
        </row>
        <row r="46">
          <cell r="A46" t="str">
            <v>37</v>
          </cell>
          <cell r="C46" t="str">
            <v>06005</v>
          </cell>
          <cell r="D46" t="str">
            <v>TJ Bučovice</v>
          </cell>
          <cell r="E46" t="str">
            <v>Buč.</v>
          </cell>
        </row>
        <row r="47">
          <cell r="A47" t="str">
            <v>38</v>
          </cell>
          <cell r="C47" t="str">
            <v>06006</v>
          </cell>
          <cell r="D47" t="str">
            <v>TJ Třebíč</v>
          </cell>
          <cell r="E47" t="str">
            <v>TJ Třeb.</v>
          </cell>
        </row>
        <row r="48">
          <cell r="A48" t="str">
            <v>39</v>
          </cell>
          <cell r="C48" t="str">
            <v>06007</v>
          </cell>
          <cell r="D48" t="str">
            <v>TAK Hellas Brno</v>
          </cell>
          <cell r="E48" t="str">
            <v>Brno</v>
          </cell>
        </row>
        <row r="49">
          <cell r="A49" t="str">
            <v>40</v>
          </cell>
          <cell r="C49" t="str">
            <v>06008</v>
          </cell>
          <cell r="D49" t="str">
            <v>TJ Sokol Čechovice (ČUS)</v>
          </cell>
          <cell r="E49" t="str">
            <v>Čech.</v>
          </cell>
        </row>
        <row r="50">
          <cell r="A50" t="str">
            <v>41</v>
          </cell>
          <cell r="C50" t="str">
            <v>06009</v>
          </cell>
          <cell r="D50" t="str">
            <v>TJ Sokol Deblín</v>
          </cell>
          <cell r="E50" t="str">
            <v>Debl.</v>
          </cell>
        </row>
        <row r="51">
          <cell r="A51" t="str">
            <v>42</v>
          </cell>
          <cell r="C51" t="str">
            <v>06010</v>
          </cell>
          <cell r="D51" t="str">
            <v>Wrestling Club Třebíč</v>
          </cell>
          <cell r="E51" t="str">
            <v>Wr.Třeb.</v>
          </cell>
        </row>
        <row r="52">
          <cell r="A52" t="str">
            <v>43</v>
          </cell>
          <cell r="C52" t="str">
            <v>07001</v>
          </cell>
          <cell r="D52" t="str">
            <v>T.J. Sokol Moravská Ostrava II.</v>
          </cell>
          <cell r="E52" t="str">
            <v>Ostr.</v>
          </cell>
        </row>
        <row r="53">
          <cell r="A53" t="str">
            <v>44</v>
          </cell>
          <cell r="C53" t="str">
            <v>07002</v>
          </cell>
          <cell r="D53" t="str">
            <v>TJ Lokomotiva Krnov</v>
          </cell>
          <cell r="E53" t="str">
            <v>Krn.</v>
          </cell>
        </row>
        <row r="54">
          <cell r="A54" t="str">
            <v>45</v>
          </cell>
          <cell r="C54" t="str">
            <v>07003</v>
          </cell>
          <cell r="D54" t="str">
            <v>TJ Nový Jičín</v>
          </cell>
          <cell r="E54" t="str">
            <v>N.Jič.</v>
          </cell>
        </row>
        <row r="55">
          <cell r="A55" t="str">
            <v>46</v>
          </cell>
          <cell r="C55" t="str">
            <v>07004</v>
          </cell>
          <cell r="D55" t="str">
            <v>TJ TŽ Třinec</v>
          </cell>
          <cell r="E55" t="str">
            <v>Třin.</v>
          </cell>
        </row>
        <row r="56">
          <cell r="A56" t="str">
            <v>47</v>
          </cell>
          <cell r="C56" t="str">
            <v>07005</v>
          </cell>
          <cell r="D56" t="str">
            <v>TJ SSK Vítkovice</v>
          </cell>
          <cell r="E56" t="str">
            <v>SSK Vít.</v>
          </cell>
        </row>
        <row r="57">
          <cell r="A57" t="str">
            <v>48</v>
          </cell>
          <cell r="C57" t="str">
            <v>07006</v>
          </cell>
          <cell r="D57" t="str">
            <v>SK Tichá</v>
          </cell>
          <cell r="E57" t="str">
            <v>Tichá</v>
          </cell>
        </row>
        <row r="58">
          <cell r="A58" t="str">
            <v>49</v>
          </cell>
          <cell r="C58" t="str">
            <v>07007</v>
          </cell>
          <cell r="D58" t="str">
            <v>T.J. Sokol Vítkovice</v>
          </cell>
          <cell r="E58" t="str">
            <v>Sok.Vít.</v>
          </cell>
        </row>
        <row r="59">
          <cell r="A59" t="str">
            <v>50</v>
          </cell>
          <cell r="C59" t="str">
            <v>07008</v>
          </cell>
          <cell r="D59" t="str">
            <v xml:space="preserve">TJ Baník Ostrava </v>
          </cell>
          <cell r="E59" t="str">
            <v>Ban.Ost.</v>
          </cell>
        </row>
        <row r="60">
          <cell r="A60" t="str">
            <v>51</v>
          </cell>
          <cell r="C60" t="str">
            <v>07009</v>
          </cell>
          <cell r="D60" t="str">
            <v>T.J. Sokol Olomouc</v>
          </cell>
          <cell r="E60" t="str">
            <v>Olom.</v>
          </cell>
        </row>
        <row r="61">
          <cell r="A61" t="str">
            <v>52</v>
          </cell>
          <cell r="C61" t="str">
            <v>07010</v>
          </cell>
          <cell r="D61" t="str">
            <v>T.J. Sokol Dub</v>
          </cell>
          <cell r="E61" t="str">
            <v>Dub</v>
          </cell>
        </row>
        <row r="62">
          <cell r="A62" t="str">
            <v>53</v>
          </cell>
          <cell r="C62" t="str">
            <v>00000</v>
          </cell>
          <cell r="D62" t="str">
            <v>SC "Favorit Klesin" - UKR</v>
          </cell>
          <cell r="E62" t="str">
            <v>Klesin</v>
          </cell>
        </row>
        <row r="63">
          <cell r="A63" t="str">
            <v>54</v>
          </cell>
          <cell r="C63" t="str">
            <v>00000</v>
          </cell>
          <cell r="D63" t="str">
            <v>ZK Ursus Bratislava - SVK</v>
          </cell>
          <cell r="E63" t="str">
            <v>Blava</v>
          </cell>
        </row>
        <row r="64">
          <cell r="A64" t="str">
            <v>55</v>
          </cell>
          <cell r="C64" t="str">
            <v>00000</v>
          </cell>
          <cell r="D64" t="str">
            <v>ZK Košice 1904 - SVK</v>
          </cell>
          <cell r="E64" t="str">
            <v>Košice</v>
          </cell>
        </row>
        <row r="65">
          <cell r="A65" t="str">
            <v>56</v>
          </cell>
          <cell r="C65" t="str">
            <v>00000</v>
          </cell>
          <cell r="D65" t="str">
            <v>TC Ferencvaros Budapest - HUN</v>
          </cell>
          <cell r="E65" t="str">
            <v>Budap.</v>
          </cell>
        </row>
        <row r="66">
          <cell r="A66" t="str">
            <v>57</v>
          </cell>
          <cell r="C66" t="str">
            <v>00000</v>
          </cell>
          <cell r="D66" t="str">
            <v>ULKS "Sowa" Pieszyce - POL</v>
          </cell>
          <cell r="E66" t="str">
            <v>Sowa</v>
          </cell>
        </row>
        <row r="67">
          <cell r="A67" t="str">
            <v>58</v>
          </cell>
          <cell r="C67" t="str">
            <v>00000</v>
          </cell>
          <cell r="D67" t="str">
            <v>LKS "Feniks" Stargard - POL</v>
          </cell>
          <cell r="E67" t="str">
            <v>Feniks</v>
          </cell>
        </row>
        <row r="68">
          <cell r="A68">
            <v>59</v>
          </cell>
          <cell r="C68" t="str">
            <v>00000</v>
          </cell>
          <cell r="D68" t="str">
            <v>1. Luckenwalde SC - GER</v>
          </cell>
          <cell r="E68" t="str">
            <v>Lucken.</v>
          </cell>
        </row>
        <row r="69">
          <cell r="A69">
            <v>60</v>
          </cell>
          <cell r="C69" t="str">
            <v>00000</v>
          </cell>
          <cell r="D69" t="str">
            <v>RK "Mladost" Valievo - SRB</v>
          </cell>
          <cell r="E69" t="str">
            <v>Valievo</v>
          </cell>
        </row>
        <row r="70">
          <cell r="A70">
            <v>61</v>
          </cell>
          <cell r="C70" t="str">
            <v>00000</v>
          </cell>
          <cell r="D70" t="str">
            <v>Alania Vladikavkaz - RUS</v>
          </cell>
          <cell r="E70" t="str">
            <v>Alania</v>
          </cell>
        </row>
        <row r="71">
          <cell r="A71">
            <v>62</v>
          </cell>
          <cell r="C71" t="str">
            <v>00000</v>
          </cell>
          <cell r="D71" t="str">
            <v>ZŠK Gabčíkovo - SVK</v>
          </cell>
          <cell r="E71" t="str">
            <v>Gabčík.</v>
          </cell>
        </row>
        <row r="72">
          <cell r="A72">
            <v>63</v>
          </cell>
          <cell r="C72" t="str">
            <v>00000</v>
          </cell>
          <cell r="D72" t="str">
            <v>ZK Dunajská Streda - SVK</v>
          </cell>
          <cell r="E72" t="str">
            <v>Streda</v>
          </cell>
        </row>
        <row r="73">
          <cell r="A73">
            <v>64</v>
          </cell>
          <cell r="C73" t="str">
            <v>00000</v>
          </cell>
          <cell r="D73" t="str">
            <v>ZK Dunajplavba Bratislava - SVK</v>
          </cell>
          <cell r="E73" t="str">
            <v>Dunaj.</v>
          </cell>
        </row>
        <row r="74">
          <cell r="A74">
            <v>65</v>
          </cell>
          <cell r="C74" t="str">
            <v>00000</v>
          </cell>
          <cell r="D74" t="str">
            <v>LLC Trenčík - SVK</v>
          </cell>
          <cell r="E74" t="str">
            <v>Trenč.</v>
          </cell>
        </row>
        <row r="75">
          <cell r="A75">
            <v>66</v>
          </cell>
          <cell r="C75" t="str">
            <v>00000</v>
          </cell>
          <cell r="D75" t="str">
            <v>KZ Kolárovo - SVK</v>
          </cell>
          <cell r="E75" t="str">
            <v>Kolár.</v>
          </cell>
        </row>
        <row r="76">
          <cell r="A76">
            <v>67</v>
          </cell>
          <cell r="C76" t="str">
            <v>00000</v>
          </cell>
          <cell r="D76" t="str">
            <v>KZ Veĺký Medér - SVK</v>
          </cell>
          <cell r="E76" t="str">
            <v>Medér</v>
          </cell>
        </row>
        <row r="77">
          <cell r="A77">
            <v>68</v>
          </cell>
          <cell r="C77" t="str">
            <v>00000</v>
          </cell>
          <cell r="D77" t="str">
            <v>KZ Bánovce - SVK</v>
          </cell>
          <cell r="E77" t="str">
            <v>Bánovce</v>
          </cell>
        </row>
        <row r="78">
          <cell r="A78">
            <v>69</v>
          </cell>
          <cell r="C78" t="str">
            <v>00000</v>
          </cell>
          <cell r="D78" t="str">
            <v>TJ AC Nitra - SVK</v>
          </cell>
          <cell r="E78" t="str">
            <v>Nitra</v>
          </cell>
        </row>
        <row r="79">
          <cell r="A79">
            <v>70</v>
          </cell>
          <cell r="C79" t="str">
            <v>00000</v>
          </cell>
          <cell r="D79" t="str">
            <v>ZK Baník Prievidza - SVK</v>
          </cell>
          <cell r="E79" t="str">
            <v>Prievid.</v>
          </cell>
        </row>
        <row r="80">
          <cell r="A80">
            <v>71</v>
          </cell>
          <cell r="C80" t="str">
            <v>00000</v>
          </cell>
          <cell r="D80" t="str">
            <v>MKZ Unia Raciborz - POL</v>
          </cell>
          <cell r="E80" t="str">
            <v>Racib.</v>
          </cell>
        </row>
        <row r="81">
          <cell r="A81" t="str">
            <v>72</v>
          </cell>
          <cell r="C81" t="str">
            <v>00000</v>
          </cell>
          <cell r="D81" t="str">
            <v>Dukla Trenčín - SVK</v>
          </cell>
          <cell r="E81" t="str">
            <v>Trenčín</v>
          </cell>
        </row>
        <row r="82">
          <cell r="A82" t="str">
            <v>73</v>
          </cell>
          <cell r="C82" t="str">
            <v>00000</v>
          </cell>
          <cell r="D82" t="str">
            <v>ZK Trhova Hradska - SVK</v>
          </cell>
          <cell r="E82" t="str">
            <v>Tr. Hr.</v>
          </cell>
        </row>
        <row r="83">
          <cell r="A83" t="str">
            <v>74</v>
          </cell>
          <cell r="C83" t="str">
            <v>00000</v>
          </cell>
          <cell r="D83" t="str">
            <v>Nesvady</v>
          </cell>
          <cell r="E83" t="str">
            <v>Nesv.</v>
          </cell>
        </row>
        <row r="84">
          <cell r="A84" t="str">
            <v>75</v>
          </cell>
          <cell r="C84" t="str">
            <v>00000</v>
          </cell>
          <cell r="D84" t="str">
            <v>Šamorín</v>
          </cell>
          <cell r="E84" t="str">
            <v>Šam.</v>
          </cell>
        </row>
        <row r="85">
          <cell r="A85" t="str">
            <v>76</v>
          </cell>
          <cell r="C85"/>
          <cell r="D85"/>
          <cell r="E85"/>
        </row>
        <row r="86">
          <cell r="A86" t="str">
            <v>77</v>
          </cell>
          <cell r="C86"/>
          <cell r="D86"/>
          <cell r="E86"/>
        </row>
        <row r="87">
          <cell r="A87" t="str">
            <v>78</v>
          </cell>
          <cell r="C87"/>
          <cell r="D87"/>
          <cell r="E87"/>
        </row>
        <row r="88">
          <cell r="A88" t="str">
            <v>79</v>
          </cell>
          <cell r="C88"/>
          <cell r="D88"/>
          <cell r="E88"/>
        </row>
        <row r="89">
          <cell r="A89">
            <v>80</v>
          </cell>
          <cell r="C89"/>
          <cell r="D89"/>
          <cell r="E89"/>
        </row>
      </sheetData>
      <sheetData sheetId="6"/>
      <sheetData sheetId="7"/>
      <sheetData sheetId="8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Texty - základní"/>
    </sheetNames>
    <sheetDataSet>
      <sheetData sheetId="0">
        <row r="2">
          <cell r="A2" t="str">
            <v>Vážní listina</v>
          </cell>
        </row>
        <row r="4">
          <cell r="A4" t="str">
            <v>Datum:</v>
          </cell>
        </row>
        <row r="7">
          <cell r="A7" t="str">
            <v>věk. kat.</v>
          </cell>
        </row>
        <row r="109">
          <cell r="C109" t="str">
            <v>A příp. žáci (10 - 11 let)</v>
          </cell>
        </row>
        <row r="110">
          <cell r="B110" t="str">
            <v>mladší žáci</v>
          </cell>
          <cell r="C110" t="str">
            <v>B příp. žáci (8 - 9 let)</v>
          </cell>
        </row>
        <row r="111">
          <cell r="B111" t="str">
            <v>žáci</v>
          </cell>
          <cell r="C111" t="str">
            <v>C příp. žáci (6 - 7 let)</v>
          </cell>
        </row>
        <row r="112">
          <cell r="B112" t="str">
            <v>kadeti</v>
          </cell>
        </row>
        <row r="113">
          <cell r="B113" t="str">
            <v>junioři</v>
          </cell>
        </row>
        <row r="114">
          <cell r="B114" t="str">
            <v>senioři</v>
          </cell>
        </row>
        <row r="116">
          <cell r="C116" t="str">
            <v>A příp. žákyně (10 - 11 let)</v>
          </cell>
        </row>
        <row r="117">
          <cell r="B117" t="str">
            <v>mladší žákyně</v>
          </cell>
          <cell r="C117" t="str">
            <v>B příp. žákyně (8 - 9 let)</v>
          </cell>
        </row>
        <row r="118">
          <cell r="B118" t="str">
            <v>žákyně</v>
          </cell>
          <cell r="C118" t="str">
            <v>C příp. žákyně (6 - 7 let)</v>
          </cell>
        </row>
        <row r="119">
          <cell r="B119" t="str">
            <v>kadetky</v>
          </cell>
        </row>
        <row r="120">
          <cell r="B120" t="str">
            <v>juniorky</v>
          </cell>
        </row>
        <row r="121">
          <cell r="B121" t="str">
            <v>seniorky</v>
          </cell>
        </row>
        <row r="186">
          <cell r="A186" t="str">
            <v>OK</v>
          </cell>
        </row>
        <row r="191">
          <cell r="A191" t="str">
            <v>zadej kategorii</v>
          </cell>
        </row>
        <row r="203">
          <cell r="A203" t="str">
            <v>není volba</v>
          </cell>
        </row>
        <row r="204">
          <cell r="A204" t="str">
            <v>mnoho voleb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3B11C-9C02-4862-851E-B43255F4D803}">
  <dimension ref="A1:DP1269"/>
  <sheetViews>
    <sheetView zoomScale="80" zoomScaleNormal="80" workbookViewId="0">
      <selection sqref="A1:XFD1048576"/>
    </sheetView>
  </sheetViews>
  <sheetFormatPr defaultRowHeight="13.2" x14ac:dyDescent="0.25"/>
  <cols>
    <col min="1" max="1" width="5.88671875" style="12" customWidth="1"/>
    <col min="2" max="2" width="4.6640625" style="12" customWidth="1"/>
    <col min="3" max="4" width="3.6640625" style="12" customWidth="1"/>
    <col min="5" max="5" width="6.6640625" customWidth="1"/>
    <col min="6" max="7" width="4.6640625" style="12" customWidth="1"/>
    <col min="8" max="9" width="3.6640625" customWidth="1"/>
    <col min="10" max="10" width="6.6640625" style="12" customWidth="1"/>
    <col min="11" max="11" width="4.6640625" customWidth="1"/>
    <col min="12" max="12" width="4.6640625" style="12" customWidth="1"/>
    <col min="13" max="14" width="3.6640625" customWidth="1"/>
    <col min="15" max="15" width="6.6640625" style="12" customWidth="1"/>
    <col min="16" max="17" width="4.6640625" customWidth="1"/>
    <col min="18" max="19" width="3.6640625" customWidth="1"/>
    <col min="20" max="20" width="6.6640625" customWidth="1"/>
    <col min="21" max="22" width="4.6640625" style="12" customWidth="1"/>
    <col min="23" max="24" width="3.6640625" customWidth="1"/>
    <col min="25" max="25" width="6.6640625" customWidth="1"/>
    <col min="26" max="27" width="4.6640625" customWidth="1"/>
    <col min="28" max="29" width="3.6640625" customWidth="1"/>
    <col min="30" max="30" width="6.6640625" customWidth="1"/>
    <col min="31" max="31" width="4.6640625" style="19" hidden="1" customWidth="1"/>
    <col min="32" max="33" width="4.6640625" style="16" customWidth="1"/>
    <col min="34" max="34" width="3.6640625" style="16" customWidth="1"/>
    <col min="35" max="35" width="3.6640625" style="19" customWidth="1"/>
    <col min="36" max="36" width="6.6640625" style="16" customWidth="1"/>
    <col min="37" max="37" width="4.6640625" style="16" hidden="1" customWidth="1"/>
    <col min="38" max="38" width="4.6640625" style="19" customWidth="1"/>
    <col min="39" max="39" width="4.6640625" style="16" customWidth="1"/>
    <col min="40" max="41" width="3.6640625" style="16" customWidth="1"/>
    <col min="42" max="42" width="19.88671875" style="19" customWidth="1"/>
    <col min="43" max="43" width="15.6640625" style="48" customWidth="1"/>
    <col min="44" max="44" width="25" style="16" customWidth="1"/>
    <col min="45" max="46" width="3.6640625" style="16" customWidth="1"/>
    <col min="47" max="47" width="24.88671875" style="16" customWidth="1"/>
    <col min="48" max="48" width="20.6640625" style="16" customWidth="1"/>
    <col min="49" max="49" width="23.5546875" style="16" customWidth="1"/>
    <col min="50" max="51" width="3.6640625" style="16" customWidth="1"/>
    <col min="52" max="52" width="30.5546875" style="16" customWidth="1"/>
    <col min="53" max="54" width="4.6640625" style="16" customWidth="1"/>
    <col min="55" max="56" width="3.6640625" style="16" customWidth="1"/>
    <col min="57" max="57" width="6.6640625" style="16" customWidth="1"/>
    <col min="58" max="59" width="4.6640625" style="16" customWidth="1"/>
    <col min="60" max="61" width="3.6640625" style="16" customWidth="1"/>
    <col min="62" max="62" width="6.6640625" style="16" customWidth="1"/>
    <col min="63" max="64" width="4.6640625" style="16" customWidth="1"/>
    <col min="65" max="66" width="3.6640625" style="16" customWidth="1"/>
    <col min="67" max="67" width="6.6640625" style="16" customWidth="1"/>
    <col min="68" max="69" width="4.6640625" style="16" customWidth="1"/>
    <col min="70" max="71" width="3.6640625" style="16" customWidth="1"/>
    <col min="72" max="72" width="6.6640625" style="16" customWidth="1"/>
    <col min="73" max="74" width="4.6640625" style="16" customWidth="1"/>
    <col min="75" max="76" width="3.6640625" style="16" customWidth="1"/>
    <col min="77" max="77" width="6.6640625" style="16" customWidth="1"/>
    <col min="78" max="79" width="4.6640625" style="16" customWidth="1"/>
    <col min="80" max="81" width="3.6640625" style="16" customWidth="1"/>
    <col min="82" max="82" width="6.6640625" style="16" customWidth="1"/>
    <col min="83" max="84" width="4.6640625" style="16" customWidth="1"/>
    <col min="85" max="86" width="3.6640625" style="16" customWidth="1"/>
    <col min="87" max="87" width="6.6640625" style="16" customWidth="1"/>
    <col min="88" max="89" width="4.6640625" style="16" customWidth="1"/>
    <col min="90" max="91" width="3.6640625" style="16" customWidth="1"/>
    <col min="92" max="92" width="6.6640625" style="16" customWidth="1"/>
    <col min="93" max="94" width="4.6640625" style="16" customWidth="1"/>
    <col min="95" max="96" width="3.6640625" style="16" customWidth="1"/>
    <col min="97" max="97" width="6.6640625" style="16" customWidth="1"/>
    <col min="98" max="99" width="4.6640625" customWidth="1"/>
    <col min="100" max="101" width="3.6640625" customWidth="1"/>
    <col min="102" max="102" width="6.6640625" customWidth="1"/>
    <col min="103" max="104" width="4.6640625" customWidth="1"/>
    <col min="105" max="106" width="3.6640625" customWidth="1"/>
    <col min="107" max="107" width="6.6640625" customWidth="1"/>
    <col min="108" max="109" width="4.6640625" customWidth="1"/>
    <col min="110" max="111" width="3.6640625" customWidth="1"/>
    <col min="112" max="112" width="6.6640625" customWidth="1"/>
    <col min="113" max="114" width="4.6640625" customWidth="1"/>
    <col min="115" max="116" width="3.6640625" customWidth="1"/>
    <col min="117" max="117" width="6.6640625" customWidth="1"/>
    <col min="118" max="119" width="4.6640625" customWidth="1"/>
    <col min="120" max="121" width="3.6640625" customWidth="1"/>
    <col min="122" max="122" width="6.6640625" customWidth="1"/>
    <col min="123" max="125" width="9.109375" customWidth="1"/>
  </cols>
  <sheetData>
    <row r="1" spans="1:120" ht="33" x14ac:dyDescent="0.6">
      <c r="A1" s="82" t="s">
        <v>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24"/>
      <c r="Z1" s="24"/>
      <c r="AA1" s="24"/>
      <c r="AB1" s="24"/>
      <c r="AC1" s="24"/>
      <c r="AD1" s="24"/>
    </row>
    <row r="2" spans="1:120" ht="24.75" customHeight="1" x14ac:dyDescent="0.3">
      <c r="A2" s="13" t="str">
        <f>'[1]Základní údaje'!$A$3</f>
        <v>Soutěž:</v>
      </c>
      <c r="C2" s="15" t="str">
        <f>'[1]Základní údaje'!$B$3</f>
        <v>XVII. ročník turnaje v zápase řecko-římském O pohár Františka Nesvadbíka</v>
      </c>
      <c r="H2" s="13" t="str">
        <f>'[1]Základní údaje'!$C$3</f>
        <v>Místo:</v>
      </c>
      <c r="J2" s="46" t="str">
        <f>'[1]Základní údaje'!$D$3</f>
        <v>Čechovice</v>
      </c>
      <c r="M2" t="str">
        <f>'[1]Základní údaje'!$D$8</f>
        <v xml:space="preserve">Pořádající oddíl: </v>
      </c>
      <c r="P2" s="14" t="str">
        <f>'[1]Základní údaje'!$F$8</f>
        <v>TJ SOKOL Čechovice, oddíl zápasu</v>
      </c>
    </row>
    <row r="3" spans="1:120" ht="18" customHeight="1" x14ac:dyDescent="0.3">
      <c r="A3" s="44" t="str">
        <f>[2]List1!$A$4</f>
        <v>Datum:</v>
      </c>
      <c r="C3" s="15" t="str">
        <f>'[1]Základní údaje'!$B$7</f>
        <v xml:space="preserve">Čechovice,  3.12.2022 </v>
      </c>
      <c r="J3" s="83" t="str">
        <f>'[1]Základní údaje'!$B$4</f>
        <v xml:space="preserve"> 3.12.2022 </v>
      </c>
      <c r="K3" s="84"/>
      <c r="L3" s="84"/>
      <c r="M3" s="84"/>
    </row>
    <row r="4" spans="1:120" x14ac:dyDescent="0.25">
      <c r="H4" s="12"/>
      <c r="I4" s="12"/>
      <c r="K4" s="12"/>
      <c r="M4" s="12"/>
      <c r="N4" s="12"/>
      <c r="P4" s="12"/>
      <c r="R4" s="12"/>
      <c r="S4" s="12"/>
      <c r="W4" s="12"/>
      <c r="X4" s="12"/>
      <c r="Z4" s="12"/>
      <c r="AB4" s="12"/>
      <c r="AC4" s="12"/>
      <c r="AD4" s="12"/>
      <c r="AF4" s="12"/>
      <c r="AG4"/>
      <c r="AH4" s="12"/>
      <c r="AI4" s="12"/>
      <c r="AJ4" s="12"/>
      <c r="AK4" s="19"/>
      <c r="AL4" s="12"/>
      <c r="AM4"/>
      <c r="AN4" s="12"/>
      <c r="AO4" s="12"/>
      <c r="AP4" s="12"/>
      <c r="AQ4" s="81"/>
      <c r="AR4" s="81"/>
      <c r="AS4" s="81"/>
      <c r="AT4" s="81"/>
      <c r="AV4" s="81"/>
      <c r="AW4" s="81"/>
      <c r="AX4" s="81"/>
      <c r="AY4" s="30"/>
      <c r="BA4" s="81"/>
      <c r="BB4" s="81"/>
      <c r="BC4" s="81"/>
      <c r="BD4" s="81"/>
      <c r="BF4" s="81"/>
      <c r="BG4" s="81"/>
      <c r="BH4" s="81"/>
      <c r="BI4" s="81"/>
      <c r="BK4" s="81"/>
      <c r="BL4" s="81"/>
      <c r="BM4" s="81"/>
      <c r="BN4" s="81"/>
      <c r="BP4" s="81"/>
      <c r="BQ4" s="81"/>
      <c r="BR4" s="81"/>
      <c r="BS4" s="81"/>
      <c r="BU4" s="81"/>
      <c r="BV4" s="81"/>
      <c r="BW4" s="81"/>
      <c r="BX4" s="81"/>
      <c r="BZ4" s="81"/>
      <c r="CA4" s="81"/>
      <c r="CB4" s="81"/>
      <c r="CC4" s="81"/>
      <c r="CE4" s="81"/>
      <c r="CF4" s="81"/>
      <c r="CG4" s="81"/>
      <c r="CH4" s="81"/>
      <c r="CJ4" s="81"/>
      <c r="CK4" s="81"/>
      <c r="CL4" s="81"/>
      <c r="CM4" s="81"/>
      <c r="CO4" s="81"/>
      <c r="CP4" s="81"/>
      <c r="CQ4" s="81"/>
      <c r="CR4" s="81"/>
      <c r="CT4" s="81"/>
      <c r="CU4" s="81"/>
      <c r="CV4" s="81"/>
      <c r="CW4" s="81"/>
      <c r="CY4" s="81"/>
      <c r="CZ4" s="81"/>
      <c r="DA4" s="81"/>
      <c r="DB4" s="81"/>
      <c r="DD4" s="81"/>
      <c r="DE4" s="81"/>
      <c r="DF4" s="81"/>
      <c r="DG4" s="81"/>
      <c r="DI4" s="81"/>
      <c r="DJ4" s="81"/>
      <c r="DK4" s="81"/>
      <c r="DL4" s="81"/>
      <c r="DN4" s="81"/>
      <c r="DO4" s="81"/>
      <c r="DP4" s="81"/>
    </row>
    <row r="5" spans="1:120" s="40" customFormat="1" ht="17.399999999999999" x14ac:dyDescent="0.3">
      <c r="A5" s="38" t="str">
        <f>CONCATENATE("{Vítězové 1}")</f>
        <v>{Vítězové 1}</v>
      </c>
      <c r="B5" s="39"/>
      <c r="C5" s="39"/>
      <c r="D5" s="39"/>
      <c r="F5" s="38" t="str">
        <f>CONCATENATE("{Vítězové 2}")</f>
        <v>{Vítězové 2}</v>
      </c>
      <c r="G5" s="39"/>
      <c r="H5" s="39"/>
      <c r="I5" s="39"/>
      <c r="J5" s="39"/>
      <c r="K5" s="38" t="str">
        <f>CONCATENATE("{Vítězové 3}")</f>
        <v>{Vítězové 3}</v>
      </c>
      <c r="L5" s="39"/>
      <c r="M5" s="39"/>
      <c r="N5" s="39"/>
      <c r="O5" s="39"/>
      <c r="P5" s="38" t="str">
        <f>CONCATENATE("{Vítězové 4}")</f>
        <v>{Vítězové 4}</v>
      </c>
      <c r="R5" s="39"/>
      <c r="S5" s="39"/>
      <c r="U5" s="38" t="str">
        <f>CONCATENATE("{Vítězové 5}")</f>
        <v>{Vítězové 5}</v>
      </c>
      <c r="V5" s="39"/>
      <c r="W5" s="39"/>
      <c r="X5" s="39"/>
      <c r="Z5" s="38" t="str">
        <f>CONCATENATE("{Vítězové 6}")</f>
        <v>{Vítězové 6}</v>
      </c>
      <c r="AB5" s="39"/>
      <c r="AC5" s="39"/>
      <c r="AD5" s="39"/>
      <c r="AE5" s="41"/>
      <c r="AF5" s="38" t="str">
        <f>CONCATENATE("{Vítězové 7}")</f>
        <v>{Vítězové 7}</v>
      </c>
      <c r="AH5" s="39"/>
      <c r="AI5" s="39"/>
      <c r="AJ5" s="39"/>
      <c r="AK5" s="41"/>
      <c r="AL5" s="38" t="str">
        <f>CONCATENATE("{Vítězové 8}")</f>
        <v>{Vítězové 8}</v>
      </c>
      <c r="AN5" s="39"/>
      <c r="AO5" s="39"/>
      <c r="AP5" s="39"/>
      <c r="AQ5" s="50"/>
      <c r="AR5" s="42"/>
      <c r="AS5" s="42"/>
      <c r="AT5" s="42"/>
      <c r="AU5" s="43"/>
      <c r="AV5" s="42"/>
      <c r="AW5" s="42"/>
      <c r="AX5" s="42"/>
      <c r="AY5" s="42"/>
      <c r="AZ5" s="43"/>
      <c r="BA5" s="42"/>
      <c r="BB5" s="42"/>
      <c r="BC5" s="42"/>
      <c r="BD5" s="42"/>
      <c r="BE5" s="43"/>
      <c r="BF5" s="42"/>
      <c r="BG5" s="42"/>
      <c r="BH5" s="42"/>
      <c r="BI5" s="42"/>
      <c r="BJ5" s="43"/>
      <c r="BK5" s="42"/>
      <c r="BL5" s="42"/>
      <c r="BM5" s="42"/>
      <c r="BN5" s="42"/>
      <c r="BO5" s="43"/>
      <c r="BP5" s="42"/>
      <c r="BQ5" s="42"/>
      <c r="BR5" s="42"/>
      <c r="BS5" s="42"/>
      <c r="BT5" s="43"/>
      <c r="BU5" s="42"/>
      <c r="BV5" s="42"/>
      <c r="BW5" s="42"/>
      <c r="BX5" s="42"/>
      <c r="BY5" s="43"/>
      <c r="BZ5" s="42"/>
      <c r="CA5" s="42"/>
      <c r="CB5" s="42"/>
      <c r="CC5" s="42"/>
      <c r="CD5" s="43"/>
      <c r="CE5" s="42"/>
      <c r="CF5" s="42"/>
      <c r="CG5" s="42"/>
      <c r="CH5" s="42"/>
      <c r="CI5" s="43"/>
      <c r="CJ5" s="42"/>
      <c r="CK5" s="42"/>
      <c r="CL5" s="42"/>
      <c r="CM5" s="42"/>
      <c r="CN5" s="43"/>
      <c r="CO5" s="42"/>
      <c r="CP5" s="42"/>
      <c r="CQ5" s="42"/>
      <c r="CR5" s="42"/>
      <c r="CS5" s="43"/>
      <c r="CT5" s="42"/>
      <c r="CU5" s="42"/>
      <c r="CV5" s="42"/>
      <c r="CW5" s="42"/>
      <c r="CY5" s="42"/>
      <c r="CZ5" s="42"/>
      <c r="DA5" s="42"/>
      <c r="DB5" s="42"/>
      <c r="DD5" s="42"/>
      <c r="DE5" s="42"/>
      <c r="DF5" s="42"/>
      <c r="DG5" s="42"/>
      <c r="DI5" s="42"/>
      <c r="DJ5" s="42"/>
      <c r="DK5" s="42"/>
      <c r="DL5" s="42"/>
      <c r="DN5" s="42"/>
      <c r="DO5" s="42"/>
      <c r="DP5" s="42"/>
    </row>
    <row r="6" spans="1:120" s="1" customFormat="1" ht="27" customHeight="1" x14ac:dyDescent="0.25">
      <c r="A6" s="56" t="str">
        <f>AJ137</f>
        <v>A příp, ř.ř.</v>
      </c>
      <c r="B6" s="56"/>
      <c r="C6" s="56"/>
      <c r="D6" s="56"/>
      <c r="E6" s="56"/>
      <c r="F6" s="57" t="str">
        <f>AJ138</f>
        <v>ml.ž, ř.ř.</v>
      </c>
      <c r="G6" s="57"/>
      <c r="H6" s="56"/>
      <c r="I6" s="56"/>
      <c r="J6" s="57"/>
      <c r="K6" s="56" t="str">
        <f>AJ139</f>
        <v>žák, ř.ř.</v>
      </c>
      <c r="L6" s="57"/>
      <c r="M6" s="56"/>
      <c r="N6" s="56"/>
      <c r="O6" s="57"/>
      <c r="P6" s="56" t="str">
        <f>AJ140</f>
        <v>kad, ř.ř.</v>
      </c>
      <c r="Q6" s="56"/>
      <c r="R6" s="56"/>
      <c r="S6" s="56"/>
      <c r="T6" s="56"/>
      <c r="U6" s="55" t="str">
        <f>AJ141</f>
        <v>ž-žák, v.s.</v>
      </c>
      <c r="V6" s="57"/>
      <c r="W6" s="56"/>
      <c r="X6" s="56"/>
      <c r="Y6" s="56"/>
      <c r="Z6" s="56" t="str">
        <f>AJ142</f>
        <v/>
      </c>
      <c r="AA6" s="56"/>
      <c r="AB6" s="56"/>
      <c r="AC6" s="56"/>
      <c r="AD6" s="56"/>
      <c r="AE6" s="58"/>
      <c r="AF6" s="56" t="str">
        <f>AJ143</f>
        <v/>
      </c>
      <c r="AG6" s="56"/>
      <c r="AH6" s="56"/>
      <c r="AI6" s="57"/>
      <c r="AJ6" s="56"/>
      <c r="AK6" s="58"/>
      <c r="AL6" s="57" t="str">
        <f>AJ144</f>
        <v/>
      </c>
      <c r="AM6" s="56"/>
      <c r="AP6" s="45"/>
      <c r="AQ6" s="51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</row>
    <row r="7" spans="1:120" x14ac:dyDescent="0.25">
      <c r="B7" s="12" t="s">
        <v>9</v>
      </c>
      <c r="G7" s="12" t="str">
        <f>CONCATENATE($B$7)</f>
        <v>hmotnost</v>
      </c>
      <c r="I7" s="12"/>
      <c r="K7" s="12"/>
      <c r="L7" s="12" t="str">
        <f>CONCATENATE($B$7)</f>
        <v>hmotnost</v>
      </c>
      <c r="N7" s="12"/>
      <c r="P7" s="12"/>
      <c r="Q7" s="12" t="str">
        <f>CONCATENATE($B$7)</f>
        <v>hmotnost</v>
      </c>
      <c r="S7" s="12"/>
      <c r="V7" s="12" t="str">
        <f>CONCATENATE($B$7)</f>
        <v>hmotnost</v>
      </c>
      <c r="X7" s="12"/>
      <c r="Z7" s="12"/>
      <c r="AA7" s="12" t="str">
        <f>CONCATENATE($B$7)</f>
        <v>hmotnost</v>
      </c>
      <c r="AC7" s="12"/>
      <c r="AD7" s="12"/>
      <c r="AF7" s="12"/>
      <c r="AG7" s="12" t="str">
        <f>CONCATENATE($B$7)</f>
        <v>hmotnost</v>
      </c>
      <c r="AH7"/>
      <c r="AI7" s="12"/>
      <c r="AJ7" s="12"/>
      <c r="AK7" s="19"/>
      <c r="AL7" s="12"/>
      <c r="AM7" s="12" t="str">
        <f>CONCATENATE($B$7)</f>
        <v>hmotnost</v>
      </c>
      <c r="AN7"/>
      <c r="AO7"/>
      <c r="AP7" s="12"/>
      <c r="AQ7" s="49"/>
      <c r="AR7" s="17"/>
      <c r="AS7" s="17"/>
      <c r="AT7" s="18"/>
      <c r="AU7" s="17"/>
      <c r="AV7" s="17"/>
      <c r="AW7" s="17"/>
      <c r="AX7" s="18"/>
      <c r="AY7" s="18"/>
      <c r="AZ7" s="17"/>
      <c r="BA7" s="17"/>
      <c r="BB7" s="17"/>
      <c r="BC7" s="17"/>
      <c r="BD7" s="18"/>
      <c r="BE7" s="17"/>
      <c r="BF7" s="17"/>
      <c r="BG7" s="17"/>
      <c r="BH7" s="17"/>
      <c r="BI7" s="18"/>
      <c r="BJ7" s="17"/>
      <c r="BK7" s="17"/>
      <c r="BL7" s="17"/>
      <c r="BM7" s="17"/>
      <c r="BN7" s="18"/>
      <c r="BO7" s="17"/>
      <c r="BP7" s="17"/>
      <c r="BQ7" s="17"/>
      <c r="BR7" s="17"/>
      <c r="BS7" s="18"/>
      <c r="BT7" s="17"/>
      <c r="BU7" s="17"/>
      <c r="BV7" s="17"/>
      <c r="BW7" s="17"/>
      <c r="BX7" s="18"/>
      <c r="BY7" s="17"/>
      <c r="BZ7" s="17"/>
      <c r="CA7" s="17"/>
      <c r="CB7" s="17"/>
      <c r="CC7" s="18"/>
      <c r="CD7" s="17"/>
      <c r="CE7" s="17"/>
      <c r="CF7" s="17"/>
      <c r="CG7" s="17"/>
      <c r="CH7" s="18"/>
      <c r="CI7" s="17"/>
      <c r="CJ7" s="17"/>
      <c r="CK7" s="17"/>
      <c r="CL7" s="17"/>
      <c r="CM7" s="18"/>
      <c r="CN7" s="17"/>
      <c r="CO7" s="17"/>
      <c r="CP7" s="17"/>
      <c r="CQ7" s="17"/>
      <c r="CR7" s="18"/>
      <c r="CT7" s="17"/>
      <c r="CU7" s="28"/>
      <c r="CV7" s="28"/>
      <c r="CW7" s="28"/>
      <c r="CX7" s="28"/>
      <c r="CY7" s="17"/>
      <c r="CZ7" s="28"/>
      <c r="DA7" s="28"/>
      <c r="DB7" s="28"/>
      <c r="DC7" s="28"/>
      <c r="DD7" s="17"/>
      <c r="DE7" s="28"/>
      <c r="DF7" s="28"/>
      <c r="DG7" s="28"/>
      <c r="DI7" s="17"/>
      <c r="DJ7" s="28"/>
      <c r="DK7" s="28"/>
      <c r="DL7" s="28"/>
      <c r="DN7" s="17"/>
      <c r="DO7" s="28"/>
      <c r="DP7" s="28"/>
    </row>
    <row r="8" spans="1:120" x14ac:dyDescent="0.25">
      <c r="A8" s="12">
        <v>1</v>
      </c>
      <c r="B8" s="26">
        <f>B167</f>
        <v>25</v>
      </c>
      <c r="C8" s="26"/>
      <c r="D8" s="26"/>
      <c r="E8" s="12"/>
      <c r="F8" s="12">
        <v>1</v>
      </c>
      <c r="G8" s="12">
        <f>B192</f>
        <v>28</v>
      </c>
      <c r="H8" s="26"/>
      <c r="I8" s="12"/>
      <c r="K8" s="12">
        <v>1</v>
      </c>
      <c r="L8" s="12" t="str">
        <f>B217</f>
        <v>xxx</v>
      </c>
      <c r="M8" s="26"/>
      <c r="N8" s="12"/>
      <c r="P8" s="12">
        <v>1</v>
      </c>
      <c r="Q8" s="12" t="str">
        <f>B242</f>
        <v>xxx</v>
      </c>
      <c r="R8" s="26"/>
      <c r="S8" s="12"/>
      <c r="T8" s="12"/>
      <c r="U8" s="12">
        <v>1</v>
      </c>
      <c r="V8" s="12" t="str">
        <f>B267</f>
        <v>xxx</v>
      </c>
      <c r="W8" s="26"/>
      <c r="X8" s="12"/>
      <c r="Y8" s="12"/>
      <c r="Z8" s="12">
        <v>1</v>
      </c>
      <c r="AA8" s="12">
        <f>B292</f>
        <v>65</v>
      </c>
      <c r="AB8" s="26"/>
      <c r="AC8" s="12"/>
      <c r="AD8" s="12"/>
      <c r="AF8" s="12">
        <v>1</v>
      </c>
      <c r="AG8" s="12">
        <f>B317</f>
        <v>31</v>
      </c>
      <c r="AH8" s="26"/>
      <c r="AI8" s="12"/>
      <c r="AJ8" s="12"/>
      <c r="AK8" s="19"/>
      <c r="AL8" s="12">
        <v>1</v>
      </c>
      <c r="AM8" s="12">
        <f>B342</f>
        <v>28</v>
      </c>
      <c r="AN8" s="26"/>
      <c r="AO8" s="12"/>
      <c r="AP8" s="12"/>
      <c r="AQ8" s="49"/>
      <c r="AR8" s="12"/>
      <c r="AS8" s="17"/>
      <c r="AT8" s="18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28"/>
      <c r="CV8" s="28"/>
      <c r="CW8" s="28"/>
      <c r="CX8" s="28"/>
      <c r="CY8" s="17"/>
      <c r="CZ8" s="28"/>
      <c r="DA8" s="28"/>
      <c r="DB8" s="28"/>
      <c r="DC8" s="28"/>
      <c r="DD8" s="17"/>
      <c r="DE8" s="28"/>
      <c r="DF8" s="28"/>
      <c r="DG8" s="28"/>
      <c r="DI8" s="17"/>
      <c r="DJ8" s="28"/>
      <c r="DK8" s="28"/>
      <c r="DL8" s="28"/>
      <c r="DN8" s="17"/>
      <c r="DO8" s="28"/>
      <c r="DP8" s="28"/>
    </row>
    <row r="9" spans="1:120" x14ac:dyDescent="0.25">
      <c r="A9" s="12">
        <v>2</v>
      </c>
      <c r="B9" s="26">
        <f t="shared" ref="B9:B27" si="0">B168</f>
        <v>28</v>
      </c>
      <c r="C9" s="26"/>
      <c r="E9" s="12"/>
      <c r="F9" s="12">
        <v>2</v>
      </c>
      <c r="G9" s="12">
        <f t="shared" ref="G9:G27" si="1">B193</f>
        <v>31</v>
      </c>
      <c r="H9" s="26"/>
      <c r="I9" s="12"/>
      <c r="K9" s="12">
        <v>2</v>
      </c>
      <c r="L9" s="12" t="str">
        <f t="shared" ref="L9:L27" si="2">B218</f>
        <v>xxx</v>
      </c>
      <c r="M9" s="12"/>
      <c r="N9" s="12"/>
      <c r="P9" s="12">
        <v>2</v>
      </c>
      <c r="Q9" s="12" t="str">
        <f t="shared" ref="Q9:Q27" si="3">B243</f>
        <v>xxx</v>
      </c>
      <c r="R9" s="12"/>
      <c r="S9" s="12"/>
      <c r="T9" s="12"/>
      <c r="U9" s="12">
        <v>2</v>
      </c>
      <c r="V9" s="12" t="str">
        <f t="shared" ref="V9:V27" si="4">B268</f>
        <v>xxx</v>
      </c>
      <c r="W9" s="12"/>
      <c r="X9" s="12"/>
      <c r="Y9" s="12"/>
      <c r="Z9" s="12">
        <v>2</v>
      </c>
      <c r="AA9" s="12" t="str">
        <f t="shared" ref="AA9:AA27" si="5">B293</f>
        <v>xxx</v>
      </c>
      <c r="AB9" s="12"/>
      <c r="AC9" s="12"/>
      <c r="AD9" s="12"/>
      <c r="AF9" s="12">
        <v>2</v>
      </c>
      <c r="AG9" s="12" t="str">
        <f t="shared" ref="AG9:AG27" si="6">B318</f>
        <v>xxx</v>
      </c>
      <c r="AH9" s="12"/>
      <c r="AI9" s="12"/>
      <c r="AJ9" s="12"/>
      <c r="AK9" s="19"/>
      <c r="AL9" s="12">
        <v>2</v>
      </c>
      <c r="AM9" s="12">
        <f t="shared" ref="AM9:AM27" si="7">B343</f>
        <v>31</v>
      </c>
      <c r="AN9" s="12"/>
      <c r="AO9" s="12"/>
      <c r="AP9" s="12"/>
      <c r="AQ9" s="49"/>
      <c r="AR9" s="12"/>
      <c r="AS9" s="17"/>
      <c r="AT9" s="18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28"/>
      <c r="CV9" s="28"/>
      <c r="CW9" s="28"/>
      <c r="CX9" s="28"/>
      <c r="CY9" s="17"/>
      <c r="CZ9" s="28"/>
      <c r="DA9" s="28"/>
      <c r="DB9" s="28"/>
      <c r="DC9" s="28"/>
      <c r="DD9" s="17"/>
      <c r="DE9" s="28"/>
      <c r="DF9" s="28"/>
      <c r="DG9" s="28"/>
      <c r="DI9" s="17"/>
      <c r="DJ9" s="28"/>
      <c r="DK9" s="28"/>
      <c r="DL9" s="28"/>
      <c r="DN9" s="17"/>
      <c r="DO9" s="28"/>
      <c r="DP9" s="28"/>
    </row>
    <row r="10" spans="1:120" x14ac:dyDescent="0.25">
      <c r="A10" s="12">
        <v>3</v>
      </c>
      <c r="B10" s="26">
        <f t="shared" si="0"/>
        <v>31</v>
      </c>
      <c r="C10" s="26"/>
      <c r="E10" s="12"/>
      <c r="F10" s="12">
        <v>3</v>
      </c>
      <c r="G10" s="12">
        <f t="shared" si="1"/>
        <v>35</v>
      </c>
      <c r="H10" s="26"/>
      <c r="I10" s="12"/>
      <c r="K10" s="12">
        <v>3</v>
      </c>
      <c r="L10" s="12" t="str">
        <f t="shared" si="2"/>
        <v>xxx</v>
      </c>
      <c r="M10" s="26"/>
      <c r="N10" s="12"/>
      <c r="P10" s="12">
        <v>3</v>
      </c>
      <c r="Q10" s="12" t="str">
        <f t="shared" si="3"/>
        <v>xxx</v>
      </c>
      <c r="R10" s="26"/>
      <c r="S10" s="12"/>
      <c r="T10" s="12"/>
      <c r="U10" s="12">
        <v>3</v>
      </c>
      <c r="V10" s="12" t="str">
        <f t="shared" si="4"/>
        <v>xxx</v>
      </c>
      <c r="W10" s="26"/>
      <c r="X10" s="12"/>
      <c r="Y10" s="12"/>
      <c r="Z10" s="12">
        <v>3</v>
      </c>
      <c r="AA10" s="12" t="str">
        <f t="shared" si="5"/>
        <v>xxx</v>
      </c>
      <c r="AB10" s="26"/>
      <c r="AC10" s="12"/>
      <c r="AD10" s="12"/>
      <c r="AF10" s="12">
        <v>3</v>
      </c>
      <c r="AG10" s="12" t="str">
        <f t="shared" si="6"/>
        <v>xxx</v>
      </c>
      <c r="AH10" s="26"/>
      <c r="AI10" s="12"/>
      <c r="AJ10" s="12"/>
      <c r="AK10" s="19"/>
      <c r="AL10" s="12">
        <v>3</v>
      </c>
      <c r="AM10" s="12">
        <f t="shared" si="7"/>
        <v>35</v>
      </c>
      <c r="AN10" s="26"/>
      <c r="AO10" s="12"/>
      <c r="AP10" s="12"/>
      <c r="AQ10" s="49"/>
      <c r="AR10" s="12"/>
      <c r="AS10" s="17"/>
      <c r="AT10" s="18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28"/>
      <c r="CV10" s="28"/>
      <c r="CW10" s="28"/>
      <c r="CX10" s="28"/>
      <c r="CY10" s="17"/>
      <c r="CZ10" s="28"/>
      <c r="DA10" s="28"/>
      <c r="DB10" s="28"/>
      <c r="DC10" s="28"/>
      <c r="DD10" s="17"/>
      <c r="DE10" s="28"/>
      <c r="DF10" s="28"/>
      <c r="DG10" s="28"/>
      <c r="DI10" s="17"/>
      <c r="DJ10" s="28"/>
      <c r="DK10" s="28"/>
      <c r="DL10" s="28"/>
      <c r="DN10" s="17"/>
      <c r="DO10" s="28"/>
      <c r="DP10" s="28"/>
    </row>
    <row r="11" spans="1:120" x14ac:dyDescent="0.25">
      <c r="A11" s="12">
        <v>4</v>
      </c>
      <c r="B11" s="26">
        <f t="shared" si="0"/>
        <v>35</v>
      </c>
      <c r="C11" s="26"/>
      <c r="E11" s="12"/>
      <c r="F11" s="12">
        <v>4</v>
      </c>
      <c r="G11" s="12">
        <f t="shared" si="1"/>
        <v>39</v>
      </c>
      <c r="H11" s="26"/>
      <c r="I11" s="12"/>
      <c r="K11" s="12">
        <v>4</v>
      </c>
      <c r="L11" s="12" t="str">
        <f t="shared" si="2"/>
        <v>xxx</v>
      </c>
      <c r="M11" s="12"/>
      <c r="N11" s="12"/>
      <c r="P11" s="12">
        <v>4</v>
      </c>
      <c r="Q11" s="12" t="str">
        <f t="shared" si="3"/>
        <v>xxx</v>
      </c>
      <c r="R11" s="26"/>
      <c r="S11" s="12"/>
      <c r="T11" s="12"/>
      <c r="U11" s="12">
        <v>4</v>
      </c>
      <c r="V11" s="12" t="str">
        <f t="shared" si="4"/>
        <v>xxx</v>
      </c>
      <c r="W11" s="12"/>
      <c r="X11" s="12"/>
      <c r="Y11" s="12"/>
      <c r="Z11" s="12">
        <v>4</v>
      </c>
      <c r="AA11" s="12" t="str">
        <f t="shared" si="5"/>
        <v>xxx</v>
      </c>
      <c r="AB11" s="12"/>
      <c r="AC11" s="12"/>
      <c r="AD11" s="12"/>
      <c r="AF11" s="12">
        <v>4</v>
      </c>
      <c r="AG11" s="12" t="str">
        <f t="shared" si="6"/>
        <v>xxx</v>
      </c>
      <c r="AH11" s="12"/>
      <c r="AI11" s="12"/>
      <c r="AJ11" s="12"/>
      <c r="AK11" s="19"/>
      <c r="AL11" s="12">
        <v>4</v>
      </c>
      <c r="AM11" s="12" t="str">
        <f t="shared" si="7"/>
        <v>xxx</v>
      </c>
      <c r="AN11" s="12"/>
      <c r="AO11" s="12"/>
      <c r="AP11" s="12"/>
      <c r="AQ11" s="49"/>
      <c r="AR11" s="12"/>
      <c r="AS11" s="17"/>
      <c r="AT11" s="18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28"/>
      <c r="CV11" s="28"/>
      <c r="CW11" s="28"/>
      <c r="CX11" s="28"/>
      <c r="CY11" s="17"/>
      <c r="CZ11" s="28"/>
      <c r="DA11" s="28"/>
      <c r="DB11" s="28"/>
      <c r="DC11" s="28"/>
      <c r="DD11" s="17"/>
      <c r="DE11" s="28"/>
      <c r="DF11" s="28"/>
      <c r="DG11" s="28"/>
      <c r="DI11" s="17"/>
      <c r="DJ11" s="28"/>
      <c r="DK11" s="28"/>
      <c r="DL11" s="28"/>
      <c r="DN11" s="17"/>
      <c r="DO11" s="28"/>
      <c r="DP11" s="28"/>
    </row>
    <row r="12" spans="1:120" x14ac:dyDescent="0.25">
      <c r="A12" s="12">
        <v>5</v>
      </c>
      <c r="B12" s="26">
        <f t="shared" si="0"/>
        <v>39</v>
      </c>
      <c r="C12" s="26"/>
      <c r="E12" s="12"/>
      <c r="F12" s="12">
        <v>5</v>
      </c>
      <c r="G12" s="12">
        <f t="shared" si="1"/>
        <v>43</v>
      </c>
      <c r="H12" s="12"/>
      <c r="I12" s="12"/>
      <c r="K12" s="12">
        <v>5</v>
      </c>
      <c r="L12" s="12" t="str">
        <f t="shared" si="2"/>
        <v>xxx</v>
      </c>
      <c r="M12" s="12"/>
      <c r="N12" s="12"/>
      <c r="P12" s="12">
        <v>5</v>
      </c>
      <c r="Q12" s="12">
        <f t="shared" si="3"/>
        <v>60</v>
      </c>
      <c r="R12" s="12"/>
      <c r="S12" s="12"/>
      <c r="T12" s="12"/>
      <c r="U12" s="12">
        <v>5</v>
      </c>
      <c r="V12" s="12" t="str">
        <f t="shared" si="4"/>
        <v>xxx</v>
      </c>
      <c r="W12" s="26"/>
      <c r="X12" s="12"/>
      <c r="Y12" s="12"/>
      <c r="Z12" s="12">
        <v>5</v>
      </c>
      <c r="AA12" s="12" t="str">
        <f t="shared" si="5"/>
        <v>xxx</v>
      </c>
      <c r="AB12" s="12"/>
      <c r="AC12" s="12"/>
      <c r="AD12" s="12"/>
      <c r="AF12" s="12">
        <v>5</v>
      </c>
      <c r="AG12" s="12" t="str">
        <f t="shared" si="6"/>
        <v>xxx</v>
      </c>
      <c r="AH12" s="12"/>
      <c r="AI12" s="12"/>
      <c r="AJ12" s="12"/>
      <c r="AK12" s="19"/>
      <c r="AL12" s="12">
        <v>5</v>
      </c>
      <c r="AM12" s="12" t="str">
        <f t="shared" si="7"/>
        <v>xxx</v>
      </c>
      <c r="AN12" s="12"/>
      <c r="AO12" s="12"/>
      <c r="AP12" s="12"/>
      <c r="AQ12" s="49"/>
      <c r="AR12" s="12"/>
      <c r="AS12" s="17"/>
      <c r="AT12" s="18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28"/>
      <c r="CV12" s="28"/>
      <c r="CW12" s="28"/>
      <c r="CX12" s="28"/>
      <c r="CY12" s="17"/>
      <c r="CZ12" s="28"/>
      <c r="DA12" s="28"/>
      <c r="DB12" s="28"/>
      <c r="DC12" s="28"/>
      <c r="DD12" s="17"/>
      <c r="DE12" s="28"/>
      <c r="DF12" s="28"/>
      <c r="DG12" s="28"/>
      <c r="DI12" s="17"/>
      <c r="DJ12" s="28"/>
      <c r="DK12" s="28"/>
      <c r="DL12" s="28"/>
      <c r="DN12" s="17"/>
      <c r="DO12" s="28"/>
      <c r="DP12" s="28"/>
    </row>
    <row r="13" spans="1:120" x14ac:dyDescent="0.25">
      <c r="A13" s="12">
        <v>6</v>
      </c>
      <c r="B13" s="26">
        <f t="shared" si="0"/>
        <v>43</v>
      </c>
      <c r="C13" s="26"/>
      <c r="E13" s="12"/>
      <c r="F13" s="12">
        <v>6</v>
      </c>
      <c r="G13" s="12">
        <f t="shared" si="1"/>
        <v>47</v>
      </c>
      <c r="H13" s="26"/>
      <c r="I13" s="12"/>
      <c r="K13" s="12">
        <v>6</v>
      </c>
      <c r="L13" s="12">
        <f t="shared" si="2"/>
        <v>57</v>
      </c>
      <c r="M13" s="26"/>
      <c r="N13" s="12"/>
      <c r="P13" s="12">
        <v>6</v>
      </c>
      <c r="Q13" s="12">
        <f t="shared" si="3"/>
        <v>65</v>
      </c>
      <c r="R13" s="26"/>
      <c r="S13" s="12"/>
      <c r="T13" s="12"/>
      <c r="U13" s="12">
        <v>6</v>
      </c>
      <c r="V13" s="12" t="str">
        <f t="shared" si="4"/>
        <v>xxx</v>
      </c>
      <c r="W13" s="26"/>
      <c r="X13" s="12"/>
      <c r="Y13" s="12"/>
      <c r="Z13" s="12">
        <v>6</v>
      </c>
      <c r="AA13" s="12" t="str">
        <f t="shared" si="5"/>
        <v>xxx</v>
      </c>
      <c r="AB13" s="26"/>
      <c r="AC13" s="12"/>
      <c r="AD13" s="12"/>
      <c r="AF13" s="12">
        <v>6</v>
      </c>
      <c r="AG13" s="12" t="str">
        <f t="shared" si="6"/>
        <v>xxx</v>
      </c>
      <c r="AH13" s="26"/>
      <c r="AI13" s="12"/>
      <c r="AJ13" s="12"/>
      <c r="AK13" s="19"/>
      <c r="AL13" s="12">
        <v>6</v>
      </c>
      <c r="AM13" s="12" t="str">
        <f t="shared" si="7"/>
        <v>xxx</v>
      </c>
      <c r="AN13" s="26"/>
      <c r="AO13" s="12"/>
      <c r="AP13" s="12"/>
      <c r="AQ13" s="49"/>
      <c r="AR13" s="12"/>
      <c r="AS13" s="17"/>
      <c r="AT13" s="18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28"/>
      <c r="CV13" s="28"/>
      <c r="CW13" s="28"/>
      <c r="CX13" s="28"/>
      <c r="CY13" s="17"/>
      <c r="CZ13" s="28"/>
      <c r="DA13" s="28"/>
      <c r="DB13" s="28"/>
      <c r="DC13" s="28"/>
      <c r="DD13" s="17"/>
      <c r="DE13" s="28"/>
      <c r="DF13" s="28"/>
      <c r="DG13" s="28"/>
      <c r="DI13" s="17"/>
      <c r="DJ13" s="28"/>
      <c r="DK13" s="28"/>
      <c r="DL13" s="28"/>
      <c r="DN13" s="17"/>
      <c r="DO13" s="28"/>
      <c r="DP13" s="28"/>
    </row>
    <row r="14" spans="1:120" x14ac:dyDescent="0.25">
      <c r="A14" s="12">
        <v>7</v>
      </c>
      <c r="B14" s="26">
        <f t="shared" si="0"/>
        <v>47</v>
      </c>
      <c r="C14" s="26"/>
      <c r="E14" s="12"/>
      <c r="F14" s="12">
        <v>7</v>
      </c>
      <c r="G14" s="12">
        <f t="shared" si="1"/>
        <v>52</v>
      </c>
      <c r="H14" s="26"/>
      <c r="I14" s="12"/>
      <c r="K14" s="12">
        <v>7</v>
      </c>
      <c r="L14" s="12">
        <f t="shared" si="2"/>
        <v>62</v>
      </c>
      <c r="M14" s="12"/>
      <c r="N14" s="12"/>
      <c r="P14" s="12">
        <v>7</v>
      </c>
      <c r="Q14" s="12">
        <f t="shared" si="3"/>
        <v>71</v>
      </c>
      <c r="R14" s="12"/>
      <c r="S14" s="12"/>
      <c r="T14" s="12"/>
      <c r="U14" s="12">
        <v>7</v>
      </c>
      <c r="V14" s="12" t="str">
        <f t="shared" si="4"/>
        <v>xxx</v>
      </c>
      <c r="W14" s="26"/>
      <c r="X14" s="12"/>
      <c r="Y14" s="12"/>
      <c r="Z14" s="12">
        <v>7</v>
      </c>
      <c r="AA14" s="12" t="str">
        <f t="shared" si="5"/>
        <v>xxx</v>
      </c>
      <c r="AB14" s="12"/>
      <c r="AC14" s="12"/>
      <c r="AD14" s="12"/>
      <c r="AF14" s="12">
        <v>7</v>
      </c>
      <c r="AG14" s="12" t="str">
        <f t="shared" si="6"/>
        <v>xxx</v>
      </c>
      <c r="AH14" s="26"/>
      <c r="AI14" s="12"/>
      <c r="AJ14" s="12"/>
      <c r="AK14" s="19"/>
      <c r="AL14" s="12">
        <v>7</v>
      </c>
      <c r="AM14" s="12" t="str">
        <f t="shared" si="7"/>
        <v>xxx</v>
      </c>
      <c r="AN14" s="12"/>
      <c r="AO14" s="12"/>
      <c r="AP14" s="12"/>
      <c r="AQ14" s="49"/>
      <c r="AR14" s="12"/>
      <c r="AS14" s="17"/>
      <c r="AT14" s="18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28"/>
      <c r="CV14" s="28"/>
      <c r="CW14" s="28"/>
      <c r="CX14" s="28"/>
      <c r="CY14" s="17"/>
      <c r="CZ14" s="28"/>
      <c r="DA14" s="28"/>
      <c r="DB14" s="28"/>
      <c r="DC14" s="28"/>
      <c r="DD14" s="17"/>
      <c r="DE14" s="28"/>
      <c r="DF14" s="28"/>
      <c r="DG14" s="28"/>
      <c r="DI14" s="17"/>
      <c r="DJ14" s="28"/>
      <c r="DK14" s="28"/>
      <c r="DL14" s="28"/>
      <c r="DN14" s="17"/>
      <c r="DO14" s="28"/>
      <c r="DP14" s="28"/>
    </row>
    <row r="15" spans="1:120" x14ac:dyDescent="0.25">
      <c r="A15" s="12">
        <v>8</v>
      </c>
      <c r="B15" s="26">
        <f t="shared" si="0"/>
        <v>52</v>
      </c>
      <c r="C15" s="26"/>
      <c r="E15" s="12"/>
      <c r="F15" s="12">
        <v>8</v>
      </c>
      <c r="G15" s="12">
        <f t="shared" si="1"/>
        <v>57</v>
      </c>
      <c r="H15" s="26"/>
      <c r="I15" s="12"/>
      <c r="K15" s="12">
        <v>8</v>
      </c>
      <c r="L15" s="12">
        <f t="shared" si="2"/>
        <v>68</v>
      </c>
      <c r="M15" s="26"/>
      <c r="N15" s="12"/>
      <c r="P15" s="12">
        <v>8</v>
      </c>
      <c r="Q15" s="12">
        <f t="shared" si="3"/>
        <v>80</v>
      </c>
      <c r="R15" s="26"/>
      <c r="S15" s="12"/>
      <c r="T15" s="12"/>
      <c r="U15" s="12">
        <v>8</v>
      </c>
      <c r="V15" s="12" t="str">
        <f t="shared" si="4"/>
        <v>xxx</v>
      </c>
      <c r="W15" s="26"/>
      <c r="X15" s="12"/>
      <c r="Y15" s="12"/>
      <c r="Z15" s="12">
        <v>8</v>
      </c>
      <c r="AA15" s="12" t="str">
        <f t="shared" si="5"/>
        <v>xxx</v>
      </c>
      <c r="AB15" s="26"/>
      <c r="AC15" s="12"/>
      <c r="AD15" s="12"/>
      <c r="AF15" s="12">
        <v>8</v>
      </c>
      <c r="AG15" s="12" t="str">
        <f t="shared" si="6"/>
        <v>xxx</v>
      </c>
      <c r="AH15" s="26"/>
      <c r="AI15" s="12"/>
      <c r="AJ15" s="12"/>
      <c r="AK15" s="19"/>
      <c r="AL15" s="12">
        <v>8</v>
      </c>
      <c r="AM15" s="12" t="str">
        <f t="shared" si="7"/>
        <v>xxx</v>
      </c>
      <c r="AN15" s="26"/>
      <c r="AO15" s="12"/>
      <c r="AP15" s="12"/>
      <c r="AQ15" s="49"/>
      <c r="AR15" s="12"/>
      <c r="AS15" s="17"/>
      <c r="AT15" s="18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28"/>
      <c r="CV15" s="28"/>
      <c r="CW15" s="28"/>
      <c r="CX15" s="28"/>
      <c r="CY15" s="17"/>
      <c r="CZ15" s="28"/>
      <c r="DA15" s="28"/>
      <c r="DB15" s="28"/>
      <c r="DC15" s="28"/>
      <c r="DD15" s="17"/>
      <c r="DE15" s="28"/>
      <c r="DF15" s="28"/>
      <c r="DG15" s="28"/>
      <c r="DI15" s="17"/>
      <c r="DJ15" s="28"/>
      <c r="DK15" s="28"/>
      <c r="DL15" s="28"/>
      <c r="DN15" s="17"/>
      <c r="DO15" s="28"/>
      <c r="DP15" s="28"/>
    </row>
    <row r="16" spans="1:120" x14ac:dyDescent="0.25">
      <c r="A16" s="12">
        <v>9</v>
      </c>
      <c r="B16" s="26">
        <f t="shared" si="0"/>
        <v>57</v>
      </c>
      <c r="C16" s="26"/>
      <c r="E16" s="12"/>
      <c r="F16" s="12">
        <v>9</v>
      </c>
      <c r="G16" s="12">
        <f t="shared" si="1"/>
        <v>63</v>
      </c>
      <c r="H16" s="26"/>
      <c r="I16" s="12"/>
      <c r="K16" s="12">
        <v>9</v>
      </c>
      <c r="L16" s="12">
        <f t="shared" si="2"/>
        <v>75</v>
      </c>
      <c r="M16" s="26"/>
      <c r="N16" s="12"/>
      <c r="P16" s="12">
        <v>9</v>
      </c>
      <c r="Q16" s="12">
        <f t="shared" si="3"/>
        <v>92</v>
      </c>
      <c r="R16" s="26"/>
      <c r="S16" s="12"/>
      <c r="T16" s="12"/>
      <c r="U16" s="12">
        <v>9</v>
      </c>
      <c r="V16" s="12" t="str">
        <f t="shared" si="4"/>
        <v>xxx</v>
      </c>
      <c r="W16" s="26"/>
      <c r="X16" s="12"/>
      <c r="Y16" s="12"/>
      <c r="Z16" s="12">
        <v>9</v>
      </c>
      <c r="AA16" s="12" t="str">
        <f t="shared" si="5"/>
        <v>xxx</v>
      </c>
      <c r="AB16" s="26"/>
      <c r="AC16" s="12"/>
      <c r="AD16" s="12"/>
      <c r="AF16" s="12">
        <v>9</v>
      </c>
      <c r="AG16" s="12" t="str">
        <f t="shared" si="6"/>
        <v>xxx</v>
      </c>
      <c r="AH16" s="26"/>
      <c r="AI16" s="12"/>
      <c r="AJ16" s="12"/>
      <c r="AK16" s="19"/>
      <c r="AL16" s="12">
        <v>9</v>
      </c>
      <c r="AM16" s="12" t="str">
        <f t="shared" si="7"/>
        <v>xxx</v>
      </c>
      <c r="AN16" s="26"/>
      <c r="AO16" s="12"/>
      <c r="AP16" s="12"/>
      <c r="AQ16" s="49"/>
      <c r="AR16" s="12"/>
      <c r="AS16" s="17"/>
      <c r="AT16" s="18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28"/>
      <c r="CV16" s="28"/>
      <c r="CW16" s="28"/>
      <c r="CX16" s="28"/>
      <c r="CY16" s="17"/>
      <c r="CZ16" s="28"/>
      <c r="DA16" s="28"/>
      <c r="DB16" s="28"/>
      <c r="DC16" s="28"/>
      <c r="DD16" s="17"/>
      <c r="DE16" s="28"/>
      <c r="DF16" s="28"/>
      <c r="DG16" s="28"/>
      <c r="DI16" s="17"/>
      <c r="DJ16" s="28"/>
      <c r="DK16" s="28"/>
      <c r="DL16" s="28"/>
      <c r="DN16" s="17"/>
      <c r="DO16" s="28"/>
      <c r="DP16" s="28"/>
    </row>
    <row r="17" spans="1:120" x14ac:dyDescent="0.25">
      <c r="A17" s="12">
        <v>10</v>
      </c>
      <c r="B17" s="26">
        <f t="shared" si="0"/>
        <v>63</v>
      </c>
      <c r="C17" s="26"/>
      <c r="E17" s="12"/>
      <c r="F17" s="12">
        <v>10</v>
      </c>
      <c r="G17" s="12">
        <f t="shared" si="1"/>
        <v>70</v>
      </c>
      <c r="H17" s="12"/>
      <c r="I17" s="12"/>
      <c r="K17" s="12">
        <v>10</v>
      </c>
      <c r="L17" s="12">
        <f t="shared" si="2"/>
        <v>85</v>
      </c>
      <c r="M17" s="12"/>
      <c r="N17" s="12"/>
      <c r="P17" s="12">
        <v>10</v>
      </c>
      <c r="Q17" s="12" t="str">
        <f t="shared" si="3"/>
        <v>xxx</v>
      </c>
      <c r="R17" s="12"/>
      <c r="S17" s="12"/>
      <c r="T17" s="12"/>
      <c r="U17" s="12">
        <v>10</v>
      </c>
      <c r="V17" s="12">
        <f t="shared" si="4"/>
        <v>66</v>
      </c>
      <c r="W17" s="26"/>
      <c r="X17" s="12"/>
      <c r="Y17" s="12"/>
      <c r="Z17" s="12">
        <v>10</v>
      </c>
      <c r="AA17" s="12" t="str">
        <f t="shared" si="5"/>
        <v>xxx</v>
      </c>
      <c r="AB17" s="26"/>
      <c r="AC17" s="12"/>
      <c r="AD17" s="12"/>
      <c r="AF17" s="12">
        <v>10</v>
      </c>
      <c r="AG17" s="12" t="str">
        <f t="shared" si="6"/>
        <v>xxx</v>
      </c>
      <c r="AH17" s="26"/>
      <c r="AI17" s="12"/>
      <c r="AJ17" s="12"/>
      <c r="AK17" s="19"/>
      <c r="AL17" s="12">
        <v>10</v>
      </c>
      <c r="AM17" s="12" t="str">
        <f t="shared" si="7"/>
        <v>xxx</v>
      </c>
      <c r="AN17" s="26"/>
      <c r="AO17" s="12"/>
      <c r="AP17" s="12"/>
      <c r="AQ17" s="49"/>
      <c r="AR17" s="12"/>
      <c r="AS17" s="17"/>
      <c r="AT17" s="18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28"/>
      <c r="CV17" s="28"/>
      <c r="CW17" s="28"/>
      <c r="CX17" s="28"/>
      <c r="CY17" s="17"/>
      <c r="CZ17" s="28"/>
      <c r="DA17" s="28"/>
      <c r="DB17" s="28"/>
      <c r="DC17" s="28"/>
      <c r="DD17" s="17"/>
      <c r="DE17" s="28"/>
      <c r="DF17" s="28"/>
      <c r="DG17" s="28"/>
      <c r="DI17" s="17"/>
      <c r="DJ17" s="28"/>
      <c r="DK17" s="28"/>
      <c r="DL17" s="28"/>
      <c r="DN17" s="17"/>
      <c r="DO17" s="28"/>
      <c r="DP17" s="28"/>
    </row>
    <row r="18" spans="1:120" x14ac:dyDescent="0.25">
      <c r="A18" s="12">
        <v>11</v>
      </c>
      <c r="B18" s="26">
        <f t="shared" si="0"/>
        <v>70</v>
      </c>
      <c r="E18" s="12"/>
      <c r="F18" s="12">
        <v>11</v>
      </c>
      <c r="G18" s="12">
        <f t="shared" si="1"/>
        <v>80</v>
      </c>
      <c r="H18" s="12"/>
      <c r="I18" s="12"/>
      <c r="K18" s="12">
        <v>11</v>
      </c>
      <c r="L18" s="12">
        <f t="shared" si="2"/>
        <v>100</v>
      </c>
      <c r="M18" s="26"/>
      <c r="N18" s="12"/>
      <c r="P18" s="12">
        <v>11</v>
      </c>
      <c r="Q18" s="12" t="str">
        <f t="shared" si="3"/>
        <v>xxx</v>
      </c>
      <c r="R18" s="26"/>
      <c r="S18" s="12"/>
      <c r="T18" s="12"/>
      <c r="U18" s="12">
        <v>11</v>
      </c>
      <c r="V18" s="12">
        <f t="shared" si="4"/>
        <v>72</v>
      </c>
      <c r="W18" s="12"/>
      <c r="X18" s="12"/>
      <c r="Y18" s="12"/>
      <c r="Z18" s="12">
        <v>11</v>
      </c>
      <c r="AA18" s="12" t="str">
        <f t="shared" si="5"/>
        <v>xxx</v>
      </c>
      <c r="AB18" s="12"/>
      <c r="AC18" s="12"/>
      <c r="AD18" s="12"/>
      <c r="AF18" s="12">
        <v>11</v>
      </c>
      <c r="AG18" s="12" t="str">
        <f t="shared" si="6"/>
        <v>xxx</v>
      </c>
      <c r="AH18" s="12"/>
      <c r="AI18" s="12"/>
      <c r="AJ18" s="12"/>
      <c r="AK18" s="19"/>
      <c r="AL18" s="12">
        <v>11</v>
      </c>
      <c r="AM18" s="12" t="str">
        <f t="shared" si="7"/>
        <v>xxx</v>
      </c>
      <c r="AN18" s="12"/>
      <c r="AO18" s="12"/>
      <c r="AP18" s="12"/>
      <c r="AQ18" s="49"/>
      <c r="AR18" s="12"/>
      <c r="AS18" s="17"/>
      <c r="AT18" s="18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28"/>
      <c r="CV18" s="28"/>
      <c r="CW18" s="28"/>
      <c r="CX18" s="28"/>
      <c r="CY18" s="17"/>
      <c r="CZ18" s="28"/>
      <c r="DA18" s="28"/>
      <c r="DB18" s="28"/>
      <c r="DC18" s="28"/>
      <c r="DD18" s="17"/>
      <c r="DE18" s="28"/>
      <c r="DF18" s="28"/>
      <c r="DG18" s="28"/>
      <c r="DI18" s="17"/>
      <c r="DJ18" s="28"/>
      <c r="DK18" s="28"/>
      <c r="DL18" s="28"/>
      <c r="DN18" s="17"/>
      <c r="DO18" s="28"/>
      <c r="DP18" s="28"/>
    </row>
    <row r="19" spans="1:120" x14ac:dyDescent="0.25">
      <c r="A19" s="12">
        <v>12</v>
      </c>
      <c r="B19" s="26">
        <f t="shared" si="0"/>
        <v>80</v>
      </c>
      <c r="E19" s="12"/>
      <c r="F19" s="12">
        <v>12</v>
      </c>
      <c r="G19" s="12">
        <f t="shared" si="1"/>
        <v>90</v>
      </c>
      <c r="H19" s="12"/>
      <c r="I19" s="12"/>
      <c r="K19" s="12">
        <v>12</v>
      </c>
      <c r="L19" s="12" t="str">
        <f t="shared" si="2"/>
        <v>xxx</v>
      </c>
      <c r="M19" s="12"/>
      <c r="N19" s="12"/>
      <c r="P19" s="12">
        <v>12</v>
      </c>
      <c r="Q19" s="12" t="str">
        <f t="shared" si="3"/>
        <v>xxx</v>
      </c>
      <c r="R19" s="12"/>
      <c r="S19" s="12"/>
      <c r="T19" s="12"/>
      <c r="U19" s="12">
        <v>12</v>
      </c>
      <c r="V19" s="12" t="str">
        <f t="shared" si="4"/>
        <v>xxx</v>
      </c>
      <c r="W19" s="12"/>
      <c r="X19" s="12"/>
      <c r="Y19" s="12"/>
      <c r="Z19" s="12">
        <v>12</v>
      </c>
      <c r="AA19" s="12" t="str">
        <f t="shared" si="5"/>
        <v>xxx</v>
      </c>
      <c r="AB19" s="12"/>
      <c r="AC19" s="12"/>
      <c r="AD19" s="12"/>
      <c r="AF19" s="12">
        <v>12</v>
      </c>
      <c r="AG19" s="12" t="str">
        <f t="shared" si="6"/>
        <v>xxx</v>
      </c>
      <c r="AH19" s="12"/>
      <c r="AI19" s="12"/>
      <c r="AJ19" s="12"/>
      <c r="AK19" s="19"/>
      <c r="AL19" s="12">
        <v>12</v>
      </c>
      <c r="AM19" s="12" t="str">
        <f t="shared" si="7"/>
        <v>xxx</v>
      </c>
      <c r="AN19" s="12"/>
      <c r="AO19" s="12"/>
      <c r="AP19" s="12"/>
      <c r="AQ19" s="49"/>
      <c r="AR19" s="12"/>
      <c r="AS19" s="17"/>
      <c r="AT19" s="18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28"/>
      <c r="CV19" s="28"/>
      <c r="CW19" s="28"/>
      <c r="CX19" s="28"/>
      <c r="CY19" s="17"/>
      <c r="CZ19" s="28"/>
      <c r="DA19" s="28"/>
      <c r="DB19" s="28"/>
      <c r="DC19" s="28"/>
      <c r="DD19" s="17"/>
      <c r="DE19" s="28"/>
      <c r="DF19" s="28"/>
      <c r="DG19" s="28"/>
      <c r="DI19" s="17"/>
      <c r="DJ19" s="28"/>
      <c r="DK19" s="28"/>
      <c r="DL19" s="28"/>
      <c r="DN19" s="17"/>
      <c r="DO19" s="28"/>
      <c r="DP19" s="28"/>
    </row>
    <row r="20" spans="1:120" ht="12.75" customHeight="1" x14ac:dyDescent="0.25">
      <c r="A20" s="12">
        <v>13</v>
      </c>
      <c r="B20" s="26" t="str">
        <f t="shared" si="0"/>
        <v>xxx</v>
      </c>
      <c r="E20" s="12"/>
      <c r="F20" s="12">
        <v>13</v>
      </c>
      <c r="G20" s="12" t="str">
        <f t="shared" si="1"/>
        <v>xxx</v>
      </c>
      <c r="H20" s="12"/>
      <c r="I20" s="12"/>
      <c r="K20" s="12">
        <v>13</v>
      </c>
      <c r="L20" s="12" t="str">
        <f t="shared" si="2"/>
        <v>xxx</v>
      </c>
      <c r="M20" s="12"/>
      <c r="N20" s="12"/>
      <c r="P20" s="12">
        <v>13</v>
      </c>
      <c r="Q20" s="12" t="str">
        <f t="shared" si="3"/>
        <v>xxx</v>
      </c>
      <c r="R20" s="26"/>
      <c r="S20" s="12"/>
      <c r="T20" s="12"/>
      <c r="U20" s="12">
        <v>13</v>
      </c>
      <c r="V20" s="12" t="str">
        <f t="shared" si="4"/>
        <v>xxx</v>
      </c>
      <c r="W20" s="26"/>
      <c r="X20" s="12"/>
      <c r="Y20" s="12"/>
      <c r="Z20" s="12">
        <v>13</v>
      </c>
      <c r="AA20" s="12" t="str">
        <f t="shared" si="5"/>
        <v>xxx</v>
      </c>
      <c r="AB20" s="12"/>
      <c r="AC20" s="12"/>
      <c r="AD20" s="12"/>
      <c r="AF20" s="12">
        <v>13</v>
      </c>
      <c r="AG20" s="12" t="str">
        <f t="shared" si="6"/>
        <v>xxx</v>
      </c>
      <c r="AH20" s="12"/>
      <c r="AI20" s="12"/>
      <c r="AJ20" s="12"/>
      <c r="AK20" s="19"/>
      <c r="AL20" s="12">
        <v>13</v>
      </c>
      <c r="AM20" s="12" t="str">
        <f t="shared" si="7"/>
        <v>xxx</v>
      </c>
      <c r="AN20" s="12"/>
      <c r="AO20" s="12"/>
      <c r="AP20" s="12"/>
      <c r="AQ20" s="49"/>
      <c r="AR20" s="12"/>
      <c r="AS20" s="17"/>
      <c r="AT20" s="18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28"/>
      <c r="CV20" s="28"/>
      <c r="CW20" s="28"/>
      <c r="CX20" s="28"/>
      <c r="CY20" s="17"/>
      <c r="CZ20" s="28"/>
      <c r="DA20" s="28"/>
      <c r="DB20" s="28"/>
      <c r="DC20" s="28"/>
      <c r="DD20" s="17"/>
      <c r="DE20" s="28"/>
      <c r="DF20" s="28"/>
      <c r="DG20" s="28"/>
      <c r="DI20" s="17"/>
      <c r="DJ20" s="28"/>
      <c r="DK20" s="28"/>
      <c r="DL20" s="28"/>
      <c r="DN20" s="17"/>
      <c r="DO20" s="28"/>
      <c r="DP20" s="28"/>
    </row>
    <row r="21" spans="1:120" ht="12.75" customHeight="1" x14ac:dyDescent="0.25">
      <c r="A21" s="12">
        <v>14</v>
      </c>
      <c r="B21" s="26" t="str">
        <f t="shared" si="0"/>
        <v>xxx</v>
      </c>
      <c r="C21" s="26"/>
      <c r="E21" s="12"/>
      <c r="F21" s="12">
        <v>14</v>
      </c>
      <c r="G21" s="12" t="str">
        <f t="shared" si="1"/>
        <v>xxx</v>
      </c>
      <c r="H21" s="26"/>
      <c r="I21" s="12"/>
      <c r="K21" s="12">
        <v>14</v>
      </c>
      <c r="L21" s="12" t="str">
        <f t="shared" si="2"/>
        <v>xxx</v>
      </c>
      <c r="M21" s="26"/>
      <c r="N21" s="12"/>
      <c r="P21" s="12">
        <v>14</v>
      </c>
      <c r="Q21" s="12" t="str">
        <f t="shared" si="3"/>
        <v>xxx</v>
      </c>
      <c r="R21" s="26"/>
      <c r="S21" s="12"/>
      <c r="T21" s="12"/>
      <c r="U21" s="12">
        <v>14</v>
      </c>
      <c r="V21" s="12" t="str">
        <f t="shared" si="4"/>
        <v>xxx</v>
      </c>
      <c r="W21" s="26"/>
      <c r="X21" s="12"/>
      <c r="Y21" s="12"/>
      <c r="Z21" s="12">
        <v>14</v>
      </c>
      <c r="AA21" s="12" t="str">
        <f t="shared" si="5"/>
        <v>xxx</v>
      </c>
      <c r="AB21" s="26"/>
      <c r="AC21" s="12"/>
      <c r="AD21" s="12"/>
      <c r="AF21" s="12">
        <v>14</v>
      </c>
      <c r="AG21" s="12" t="str">
        <f t="shared" si="6"/>
        <v>xxx</v>
      </c>
      <c r="AH21" s="26"/>
      <c r="AI21" s="12"/>
      <c r="AJ21" s="12"/>
      <c r="AK21" s="19"/>
      <c r="AL21" s="12">
        <v>14</v>
      </c>
      <c r="AM21" s="12" t="str">
        <f t="shared" si="7"/>
        <v>xxx</v>
      </c>
      <c r="AN21" s="26"/>
      <c r="AO21" s="12"/>
      <c r="AP21" s="12"/>
      <c r="AQ21" s="49"/>
      <c r="AR21" s="12"/>
      <c r="AS21" s="17"/>
      <c r="AT21" s="18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28"/>
      <c r="CV21" s="28"/>
      <c r="CW21" s="28"/>
      <c r="CX21" s="28"/>
      <c r="CY21" s="17"/>
      <c r="CZ21" s="28"/>
      <c r="DA21" s="28"/>
      <c r="DB21" s="28"/>
      <c r="DC21" s="28"/>
      <c r="DD21" s="17"/>
      <c r="DE21" s="28"/>
      <c r="DF21" s="28"/>
      <c r="DG21" s="28"/>
      <c r="DI21" s="17"/>
      <c r="DJ21" s="28"/>
      <c r="DK21" s="28"/>
      <c r="DL21" s="28"/>
      <c r="DN21" s="17"/>
      <c r="DO21" s="28"/>
      <c r="DP21" s="28"/>
    </row>
    <row r="22" spans="1:120" ht="12.75" customHeight="1" x14ac:dyDescent="0.25">
      <c r="A22" s="12">
        <v>15</v>
      </c>
      <c r="B22" s="26" t="str">
        <f t="shared" si="0"/>
        <v>xxx</v>
      </c>
      <c r="C22" s="26"/>
      <c r="E22" s="12"/>
      <c r="F22" s="12">
        <v>15</v>
      </c>
      <c r="G22" s="12" t="str">
        <f t="shared" si="1"/>
        <v>xxx</v>
      </c>
      <c r="H22" s="26"/>
      <c r="I22" s="12"/>
      <c r="K22" s="12">
        <v>15</v>
      </c>
      <c r="L22" s="12" t="str">
        <f t="shared" si="2"/>
        <v>xxx</v>
      </c>
      <c r="M22" s="26"/>
      <c r="N22" s="12"/>
      <c r="P22" s="12">
        <v>15</v>
      </c>
      <c r="Q22" s="12" t="str">
        <f t="shared" si="3"/>
        <v>xxx</v>
      </c>
      <c r="R22" s="26"/>
      <c r="S22" s="12"/>
      <c r="T22" s="12"/>
      <c r="U22" s="12">
        <v>15</v>
      </c>
      <c r="V22" s="12" t="str">
        <f t="shared" si="4"/>
        <v>xxx</v>
      </c>
      <c r="W22" s="26"/>
      <c r="X22" s="12"/>
      <c r="Y22" s="12"/>
      <c r="Z22" s="12">
        <v>15</v>
      </c>
      <c r="AA22" s="12" t="str">
        <f t="shared" si="5"/>
        <v>xxx</v>
      </c>
      <c r="AB22" s="26"/>
      <c r="AC22" s="12"/>
      <c r="AF22" s="12">
        <v>15</v>
      </c>
      <c r="AG22" s="12" t="str">
        <f t="shared" si="6"/>
        <v>xxx</v>
      </c>
      <c r="AH22" s="26"/>
      <c r="AI22" s="26"/>
      <c r="AJ22"/>
      <c r="AK22" s="19"/>
      <c r="AL22" s="12">
        <v>15</v>
      </c>
      <c r="AM22" s="12" t="str">
        <f t="shared" si="7"/>
        <v>xxx</v>
      </c>
      <c r="AN22" s="26"/>
      <c r="AO22" s="26"/>
      <c r="AP22" s="26"/>
      <c r="AQ22" s="49"/>
      <c r="AR22" s="12"/>
      <c r="AS22" s="17"/>
      <c r="AT22" s="18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7"/>
      <c r="BK22" s="17"/>
      <c r="BL22" s="17"/>
      <c r="BM22" s="17"/>
      <c r="BN22" s="17"/>
      <c r="BO22" s="17"/>
      <c r="BP22" s="17"/>
      <c r="BQ22" s="17"/>
      <c r="BR22" s="17"/>
      <c r="BS22" s="17"/>
      <c r="BT22" s="17"/>
      <c r="BU22" s="17"/>
      <c r="BV22" s="17"/>
      <c r="BW22" s="17"/>
      <c r="BX22" s="17"/>
      <c r="BY22" s="17"/>
      <c r="BZ22" s="17"/>
      <c r="CA22" s="17"/>
      <c r="CB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28"/>
      <c r="CV22" s="28"/>
      <c r="CW22" s="28"/>
      <c r="CX22" s="28"/>
      <c r="CY22" s="17"/>
      <c r="CZ22" s="28"/>
      <c r="DA22" s="28"/>
      <c r="DB22" s="28"/>
      <c r="DC22" s="28"/>
      <c r="DD22" s="17"/>
      <c r="DE22" s="28"/>
      <c r="DF22" s="28"/>
      <c r="DG22" s="28"/>
      <c r="DI22" s="17"/>
      <c r="DJ22" s="28"/>
      <c r="DK22" s="28"/>
      <c r="DL22" s="28"/>
      <c r="DN22" s="17"/>
      <c r="DO22" s="28"/>
      <c r="DP22" s="28"/>
    </row>
    <row r="23" spans="1:120" ht="12.75" customHeight="1" x14ac:dyDescent="0.25">
      <c r="A23" s="12">
        <v>16</v>
      </c>
      <c r="B23" s="26" t="str">
        <f t="shared" si="0"/>
        <v>xxx</v>
      </c>
      <c r="C23" s="26"/>
      <c r="E23" s="12"/>
      <c r="F23" s="12">
        <v>16</v>
      </c>
      <c r="G23" s="12" t="str">
        <f t="shared" si="1"/>
        <v>xxx</v>
      </c>
      <c r="H23" s="26"/>
      <c r="I23" s="12"/>
      <c r="K23" s="12">
        <v>16</v>
      </c>
      <c r="L23" s="12" t="str">
        <f t="shared" si="2"/>
        <v>xxx</v>
      </c>
      <c r="M23" s="26"/>
      <c r="N23" s="12"/>
      <c r="P23" s="12">
        <v>16</v>
      </c>
      <c r="Q23" s="12" t="str">
        <f t="shared" si="3"/>
        <v>xxx</v>
      </c>
      <c r="R23" s="26"/>
      <c r="S23" s="27"/>
      <c r="T23" s="12"/>
      <c r="U23" s="12">
        <v>16</v>
      </c>
      <c r="V23" s="12" t="str">
        <f t="shared" si="4"/>
        <v>xxx</v>
      </c>
      <c r="W23" s="26"/>
      <c r="X23" s="12"/>
      <c r="Y23" s="12"/>
      <c r="Z23" s="12">
        <v>16</v>
      </c>
      <c r="AA23" s="12" t="str">
        <f t="shared" si="5"/>
        <v>xxx</v>
      </c>
      <c r="AB23" s="26"/>
      <c r="AC23" s="12"/>
      <c r="AF23" s="12">
        <v>16</v>
      </c>
      <c r="AG23" s="12" t="str">
        <f t="shared" si="6"/>
        <v>xxx</v>
      </c>
      <c r="AH23" s="26"/>
      <c r="AI23" s="26"/>
      <c r="AJ23"/>
      <c r="AK23" s="19"/>
      <c r="AL23" s="12">
        <v>16</v>
      </c>
      <c r="AM23" s="12" t="str">
        <f t="shared" si="7"/>
        <v>xxx</v>
      </c>
      <c r="AN23" s="26"/>
      <c r="AO23" s="26"/>
      <c r="AP23" s="26"/>
      <c r="AQ23" s="13"/>
      <c r="AR23" s="12"/>
      <c r="AS23" s="17"/>
      <c r="AT23" s="18"/>
      <c r="AU23" s="17"/>
      <c r="AV23" s="12"/>
      <c r="AW23" s="17"/>
      <c r="AX23" s="17"/>
      <c r="AY23" s="17"/>
      <c r="AZ23" s="17"/>
      <c r="BA23" s="12"/>
      <c r="BB23" s="17"/>
      <c r="BC23" s="17"/>
      <c r="BD23" s="17"/>
      <c r="BE23" s="17"/>
      <c r="BF23" s="12"/>
      <c r="BG23" s="17"/>
      <c r="BH23" s="17"/>
      <c r="BI23" s="17"/>
      <c r="BJ23" s="17"/>
      <c r="BK23" s="12"/>
      <c r="BL23" s="17"/>
      <c r="BM23" s="17"/>
      <c r="BN23" s="17"/>
      <c r="BO23" s="17"/>
      <c r="BP23" s="12"/>
      <c r="BQ23" s="17"/>
      <c r="BR23" s="17"/>
      <c r="BS23" s="17"/>
      <c r="BT23" s="17"/>
      <c r="BU23" s="12"/>
      <c r="BV23" s="17"/>
      <c r="BW23" s="17"/>
      <c r="BX23" s="17"/>
      <c r="BY23" s="17"/>
      <c r="BZ23" s="12"/>
      <c r="CA23" s="17"/>
      <c r="CB23" s="17"/>
      <c r="CC23" s="17"/>
      <c r="CD23" s="17"/>
      <c r="CE23" s="12"/>
      <c r="CF23" s="17"/>
      <c r="CG23" s="17"/>
      <c r="CH23" s="17"/>
      <c r="CI23" s="17"/>
      <c r="CJ23" s="12"/>
      <c r="CK23" s="17"/>
      <c r="CL23" s="17"/>
      <c r="CM23" s="17"/>
      <c r="CN23" s="17"/>
      <c r="CO23" s="12"/>
      <c r="CP23" s="17"/>
      <c r="CQ23" s="17"/>
      <c r="CR23" s="17"/>
      <c r="CS23" s="17"/>
      <c r="CT23" s="12"/>
      <c r="CU23" s="28"/>
      <c r="CV23" s="28"/>
      <c r="CW23" s="28"/>
      <c r="CX23" s="28"/>
      <c r="CY23" s="28"/>
      <c r="CZ23" s="28"/>
      <c r="DA23" s="28"/>
      <c r="DB23" s="28"/>
      <c r="DC23" s="28"/>
      <c r="DD23" s="17"/>
      <c r="DE23" s="28"/>
      <c r="DF23" s="28"/>
      <c r="DG23" s="28"/>
      <c r="DI23" s="17"/>
      <c r="DJ23" s="28"/>
      <c r="DK23" s="28"/>
      <c r="DL23" s="28"/>
      <c r="DN23" s="17"/>
      <c r="DO23" s="28"/>
      <c r="DP23" s="28"/>
    </row>
    <row r="24" spans="1:120" ht="12.75" customHeight="1" x14ac:dyDescent="0.25">
      <c r="A24" s="12">
        <v>17</v>
      </c>
      <c r="B24" s="26" t="str">
        <f t="shared" si="0"/>
        <v>xxx</v>
      </c>
      <c r="C24" s="26"/>
      <c r="E24" s="12"/>
      <c r="F24" s="12">
        <v>17</v>
      </c>
      <c r="G24" s="12" t="str">
        <f t="shared" si="1"/>
        <v>xxx</v>
      </c>
      <c r="H24" s="26"/>
      <c r="I24" s="12"/>
      <c r="K24" s="12">
        <v>17</v>
      </c>
      <c r="L24" s="12" t="str">
        <f t="shared" si="2"/>
        <v>xxx</v>
      </c>
      <c r="M24" s="26"/>
      <c r="N24" s="12"/>
      <c r="P24" s="12">
        <v>17</v>
      </c>
      <c r="Q24" s="12" t="str">
        <f t="shared" si="3"/>
        <v>xxx</v>
      </c>
      <c r="R24" s="26"/>
      <c r="S24" s="12"/>
      <c r="T24" s="12"/>
      <c r="U24" s="12">
        <v>17</v>
      </c>
      <c r="V24" s="12" t="str">
        <f t="shared" si="4"/>
        <v>xxx</v>
      </c>
      <c r="W24" s="26"/>
      <c r="X24" s="12"/>
      <c r="Y24" s="12"/>
      <c r="Z24" s="12">
        <v>17</v>
      </c>
      <c r="AA24" s="12" t="str">
        <f t="shared" si="5"/>
        <v>xxx</v>
      </c>
      <c r="AB24" s="26"/>
      <c r="AC24" s="12"/>
      <c r="AF24" s="12">
        <v>17</v>
      </c>
      <c r="AG24" s="12" t="str">
        <f t="shared" si="6"/>
        <v>xxx</v>
      </c>
      <c r="AH24" s="26"/>
      <c r="AI24" s="26"/>
      <c r="AJ24"/>
      <c r="AK24" s="19"/>
      <c r="AL24" s="12">
        <v>17</v>
      </c>
      <c r="AM24" s="12" t="str">
        <f t="shared" si="7"/>
        <v>xxx</v>
      </c>
      <c r="AN24" s="26"/>
      <c r="AO24" s="26"/>
      <c r="AP24" s="26"/>
      <c r="AQ24" s="13"/>
      <c r="AR24" s="12"/>
      <c r="AS24" s="17"/>
      <c r="AT24" s="18"/>
      <c r="AU24" s="17"/>
      <c r="AV24" s="12"/>
      <c r="AW24" s="17"/>
      <c r="AX24" s="17"/>
      <c r="AY24" s="17"/>
      <c r="AZ24" s="17"/>
      <c r="BA24" s="12"/>
      <c r="BB24" s="17"/>
      <c r="BC24" s="17"/>
      <c r="BD24" s="17"/>
      <c r="BE24" s="17"/>
      <c r="BF24" s="12"/>
      <c r="BG24" s="17"/>
      <c r="BH24" s="17"/>
      <c r="BI24" s="17"/>
      <c r="BJ24" s="17"/>
      <c r="BK24" s="12"/>
      <c r="BL24" s="17"/>
      <c r="BM24" s="17"/>
      <c r="BN24" s="17"/>
      <c r="BO24" s="17"/>
      <c r="BP24" s="12"/>
      <c r="BQ24" s="17"/>
      <c r="BR24" s="17"/>
      <c r="BS24" s="17"/>
      <c r="BT24" s="17"/>
      <c r="BU24" s="12"/>
      <c r="BV24" s="17"/>
      <c r="BW24" s="17"/>
      <c r="BX24" s="17"/>
      <c r="BY24" s="17"/>
      <c r="BZ24" s="12"/>
      <c r="CA24" s="17"/>
      <c r="CB24" s="17"/>
      <c r="CC24" s="17"/>
      <c r="CD24" s="17"/>
      <c r="CE24" s="12"/>
      <c r="CF24" s="17"/>
      <c r="CG24" s="17"/>
      <c r="CH24" s="17"/>
      <c r="CI24" s="17"/>
      <c r="CJ24" s="12"/>
      <c r="CK24" s="17"/>
      <c r="CL24" s="17"/>
      <c r="CM24" s="17"/>
      <c r="CN24" s="17"/>
      <c r="CO24" s="12"/>
      <c r="CP24" s="17"/>
      <c r="CQ24" s="17"/>
      <c r="CR24" s="17"/>
      <c r="CS24" s="17"/>
      <c r="CT24" s="12"/>
      <c r="CU24" s="28"/>
      <c r="CV24" s="28"/>
      <c r="CW24" s="28"/>
      <c r="CX24" s="28"/>
      <c r="CY24" s="28"/>
      <c r="CZ24" s="28"/>
      <c r="DA24" s="28"/>
      <c r="DB24" s="28"/>
      <c r="DC24" s="28"/>
      <c r="DD24" s="17"/>
      <c r="DE24" s="28"/>
      <c r="DF24" s="28"/>
      <c r="DG24" s="28"/>
      <c r="DI24" s="17"/>
      <c r="DJ24" s="28"/>
      <c r="DK24" s="28"/>
      <c r="DL24" s="28"/>
      <c r="DN24" s="17"/>
      <c r="DO24" s="28"/>
      <c r="DP24" s="28"/>
    </row>
    <row r="25" spans="1:120" ht="12.75" customHeight="1" x14ac:dyDescent="0.25">
      <c r="A25" s="12">
        <v>18</v>
      </c>
      <c r="B25" s="26" t="str">
        <f t="shared" si="0"/>
        <v>xxx</v>
      </c>
      <c r="C25" s="26"/>
      <c r="E25" s="12"/>
      <c r="F25" s="12">
        <v>18</v>
      </c>
      <c r="G25" s="12" t="str">
        <f t="shared" si="1"/>
        <v>xxx</v>
      </c>
      <c r="H25" s="26"/>
      <c r="I25" s="12"/>
      <c r="K25" s="12">
        <v>18</v>
      </c>
      <c r="L25" s="12" t="str">
        <f t="shared" si="2"/>
        <v>xxx</v>
      </c>
      <c r="M25" s="26"/>
      <c r="N25" s="12"/>
      <c r="P25" s="12">
        <v>18</v>
      </c>
      <c r="Q25" s="12" t="str">
        <f t="shared" si="3"/>
        <v>xxx</v>
      </c>
      <c r="R25" s="26"/>
      <c r="S25" s="12"/>
      <c r="T25" s="12"/>
      <c r="U25" s="12">
        <v>18</v>
      </c>
      <c r="V25" s="12" t="str">
        <f t="shared" si="4"/>
        <v>xxx</v>
      </c>
      <c r="W25" s="26"/>
      <c r="X25" s="12"/>
      <c r="Y25" s="12"/>
      <c r="Z25" s="12">
        <v>18</v>
      </c>
      <c r="AA25" s="12" t="str">
        <f t="shared" si="5"/>
        <v>xxx</v>
      </c>
      <c r="AB25" s="26"/>
      <c r="AC25" s="12"/>
      <c r="AF25" s="12">
        <v>18</v>
      </c>
      <c r="AG25" s="12" t="str">
        <f t="shared" si="6"/>
        <v>xxx</v>
      </c>
      <c r="AH25" s="26"/>
      <c r="AI25" s="26"/>
      <c r="AJ25"/>
      <c r="AK25" s="19"/>
      <c r="AL25" s="12">
        <v>18</v>
      </c>
      <c r="AM25" s="12" t="str">
        <f t="shared" si="7"/>
        <v>xxx</v>
      </c>
      <c r="AN25" s="26"/>
      <c r="AO25" s="26"/>
      <c r="AP25" s="26"/>
      <c r="AQ25" s="13"/>
      <c r="AR25" s="12"/>
      <c r="AS25" s="17"/>
      <c r="AT25" s="18"/>
      <c r="AU25" s="17"/>
      <c r="AV25" s="12"/>
      <c r="AW25" s="17"/>
      <c r="AX25" s="17"/>
      <c r="AY25" s="17"/>
      <c r="AZ25" s="17"/>
      <c r="BA25" s="12"/>
      <c r="BB25" s="17"/>
      <c r="BC25" s="17"/>
      <c r="BD25" s="17"/>
      <c r="BE25" s="17"/>
      <c r="BF25" s="12"/>
      <c r="BG25" s="17"/>
      <c r="BH25" s="17"/>
      <c r="BI25" s="17"/>
      <c r="BJ25" s="17"/>
      <c r="BK25" s="12"/>
      <c r="BL25" s="17"/>
      <c r="BM25" s="17"/>
      <c r="BN25" s="17"/>
      <c r="BO25" s="17"/>
      <c r="BP25" s="12"/>
      <c r="BQ25" s="17"/>
      <c r="BR25" s="17"/>
      <c r="BS25" s="17"/>
      <c r="BT25" s="17"/>
      <c r="BU25" s="12"/>
      <c r="BV25" s="17"/>
      <c r="BW25" s="17"/>
      <c r="BX25" s="17"/>
      <c r="BY25" s="17"/>
      <c r="BZ25" s="12"/>
      <c r="CA25" s="17"/>
      <c r="CB25" s="17"/>
      <c r="CC25" s="17"/>
      <c r="CD25" s="17"/>
      <c r="CE25" s="12"/>
      <c r="CF25" s="17"/>
      <c r="CG25" s="17"/>
      <c r="CH25" s="17"/>
      <c r="CI25" s="17"/>
      <c r="CJ25" s="12"/>
      <c r="CK25" s="17"/>
      <c r="CL25" s="17"/>
      <c r="CM25" s="17"/>
      <c r="CN25" s="17"/>
      <c r="CO25" s="12"/>
      <c r="CP25" s="17"/>
      <c r="CQ25" s="17"/>
      <c r="CR25" s="17"/>
      <c r="CS25" s="17"/>
      <c r="CT25" s="12"/>
      <c r="CU25" s="28"/>
      <c r="CV25" s="28"/>
      <c r="CW25" s="28"/>
      <c r="CX25" s="28"/>
      <c r="CY25" s="28"/>
      <c r="CZ25" s="28"/>
      <c r="DA25" s="28"/>
      <c r="DB25" s="28"/>
      <c r="DC25" s="28"/>
      <c r="DD25" s="17"/>
      <c r="DE25" s="28"/>
      <c r="DF25" s="28"/>
      <c r="DG25" s="28"/>
      <c r="DI25" s="17"/>
      <c r="DJ25" s="28"/>
      <c r="DK25" s="28"/>
      <c r="DL25" s="28"/>
      <c r="DN25" s="17"/>
      <c r="DO25" s="28"/>
      <c r="DP25" s="28"/>
    </row>
    <row r="26" spans="1:120" ht="12.75" customHeight="1" x14ac:dyDescent="0.25">
      <c r="A26" s="12">
        <v>19</v>
      </c>
      <c r="B26" s="26" t="str">
        <f t="shared" si="0"/>
        <v>xxx</v>
      </c>
      <c r="C26" s="26"/>
      <c r="E26" s="12"/>
      <c r="F26" s="12">
        <v>19</v>
      </c>
      <c r="G26" s="12" t="str">
        <f t="shared" si="1"/>
        <v>xxx</v>
      </c>
      <c r="H26" s="26"/>
      <c r="I26" s="12"/>
      <c r="K26" s="12">
        <v>19</v>
      </c>
      <c r="L26" s="12" t="str">
        <f t="shared" si="2"/>
        <v>xxx</v>
      </c>
      <c r="M26" s="26"/>
      <c r="N26" s="12"/>
      <c r="P26" s="12">
        <v>19</v>
      </c>
      <c r="Q26" s="12" t="str">
        <f t="shared" si="3"/>
        <v>xxx</v>
      </c>
      <c r="R26" s="26"/>
      <c r="S26" s="12"/>
      <c r="T26" s="12"/>
      <c r="U26" s="12">
        <v>19</v>
      </c>
      <c r="V26" s="12" t="str">
        <f t="shared" si="4"/>
        <v>xxx</v>
      </c>
      <c r="W26" s="26"/>
      <c r="X26" s="12"/>
      <c r="Y26" s="12"/>
      <c r="Z26" s="12">
        <v>19</v>
      </c>
      <c r="AA26" s="12" t="str">
        <f t="shared" si="5"/>
        <v>xxx</v>
      </c>
      <c r="AB26" s="26"/>
      <c r="AC26" s="12"/>
      <c r="AF26" s="12">
        <v>19</v>
      </c>
      <c r="AG26" s="12" t="str">
        <f t="shared" si="6"/>
        <v>xxx</v>
      </c>
      <c r="AH26" s="26"/>
      <c r="AI26" s="26"/>
      <c r="AJ26"/>
      <c r="AK26" s="19"/>
      <c r="AL26" s="12">
        <v>19</v>
      </c>
      <c r="AM26" s="12" t="str">
        <f t="shared" si="7"/>
        <v>xxx</v>
      </c>
      <c r="AN26" s="26"/>
      <c r="AO26" s="26"/>
      <c r="AP26" s="26"/>
      <c r="AQ26" s="13"/>
      <c r="AR26" s="12"/>
      <c r="AS26" s="17"/>
      <c r="AT26" s="18"/>
      <c r="AU26" s="17"/>
      <c r="AV26" s="12"/>
      <c r="AW26" s="17"/>
      <c r="AX26" s="17"/>
      <c r="AY26" s="17"/>
      <c r="AZ26" s="17"/>
      <c r="BA26" s="12"/>
      <c r="BB26" s="17"/>
      <c r="BC26" s="17"/>
      <c r="BD26" s="17"/>
      <c r="BE26" s="17"/>
      <c r="BF26" s="12"/>
      <c r="BG26" s="17"/>
      <c r="BH26" s="17"/>
      <c r="BI26" s="17"/>
      <c r="BJ26" s="17"/>
      <c r="BK26" s="12"/>
      <c r="BL26" s="17"/>
      <c r="BM26" s="17"/>
      <c r="BN26" s="17"/>
      <c r="BO26" s="17"/>
      <c r="BP26" s="12"/>
      <c r="BQ26" s="17"/>
      <c r="BR26" s="17"/>
      <c r="BS26" s="17"/>
      <c r="BT26" s="17"/>
      <c r="BU26" s="12"/>
      <c r="BV26" s="17"/>
      <c r="BW26" s="17"/>
      <c r="BX26" s="17"/>
      <c r="BY26" s="17"/>
      <c r="BZ26" s="12"/>
      <c r="CA26" s="17"/>
      <c r="CB26" s="17"/>
      <c r="CC26" s="17"/>
      <c r="CD26" s="17"/>
      <c r="CE26" s="12"/>
      <c r="CF26" s="17"/>
      <c r="CG26" s="17"/>
      <c r="CH26" s="17"/>
      <c r="CI26" s="17"/>
      <c r="CJ26" s="12"/>
      <c r="CK26" s="17"/>
      <c r="CL26" s="17"/>
      <c r="CM26" s="17"/>
      <c r="CN26" s="17"/>
      <c r="CO26" s="12"/>
      <c r="CP26" s="17"/>
      <c r="CQ26" s="17"/>
      <c r="CR26" s="17"/>
      <c r="CS26" s="17"/>
      <c r="CT26" s="12"/>
      <c r="CU26" s="28"/>
      <c r="CV26" s="28"/>
      <c r="CW26" s="28"/>
      <c r="CX26" s="28"/>
      <c r="CY26" s="28"/>
      <c r="CZ26" s="28"/>
      <c r="DA26" s="28"/>
      <c r="DB26" s="28"/>
      <c r="DC26" s="28"/>
      <c r="DD26" s="17"/>
      <c r="DE26" s="28"/>
      <c r="DF26" s="28"/>
      <c r="DG26" s="28"/>
      <c r="DI26" s="17"/>
      <c r="DJ26" s="28"/>
      <c r="DK26" s="28"/>
      <c r="DL26" s="28"/>
      <c r="DN26" s="17"/>
      <c r="DO26" s="28"/>
      <c r="DP26" s="28"/>
    </row>
    <row r="27" spans="1:120" ht="12.75" customHeight="1" x14ac:dyDescent="0.25">
      <c r="A27" s="12">
        <v>20</v>
      </c>
      <c r="B27" s="26" t="str">
        <f t="shared" si="0"/>
        <v>xxx</v>
      </c>
      <c r="C27" s="26"/>
      <c r="E27" s="12"/>
      <c r="F27" s="12">
        <v>20</v>
      </c>
      <c r="G27" s="12" t="str">
        <f t="shared" si="1"/>
        <v>xxx</v>
      </c>
      <c r="H27" s="26"/>
      <c r="I27" s="12"/>
      <c r="K27" s="12">
        <v>20</v>
      </c>
      <c r="L27" s="12" t="str">
        <f t="shared" si="2"/>
        <v>xxx</v>
      </c>
      <c r="M27" s="26"/>
      <c r="N27" s="12"/>
      <c r="P27" s="12">
        <v>20</v>
      </c>
      <c r="Q27" s="12" t="str">
        <f t="shared" si="3"/>
        <v>xxx</v>
      </c>
      <c r="R27" s="26"/>
      <c r="S27" s="12"/>
      <c r="T27" s="12"/>
      <c r="U27" s="12">
        <v>20</v>
      </c>
      <c r="V27" s="12" t="str">
        <f t="shared" si="4"/>
        <v>xxx</v>
      </c>
      <c r="W27" s="26"/>
      <c r="X27" s="12"/>
      <c r="Y27" s="12"/>
      <c r="Z27" s="12">
        <v>20</v>
      </c>
      <c r="AA27" s="12" t="str">
        <f t="shared" si="5"/>
        <v>xxx</v>
      </c>
      <c r="AB27" s="26"/>
      <c r="AC27" s="12"/>
      <c r="AF27" s="12">
        <v>20</v>
      </c>
      <c r="AG27" s="12" t="str">
        <f t="shared" si="6"/>
        <v>xxx</v>
      </c>
      <c r="AH27" s="26"/>
      <c r="AI27" s="26"/>
      <c r="AJ27"/>
      <c r="AK27" s="19"/>
      <c r="AL27" s="12">
        <v>20</v>
      </c>
      <c r="AM27" s="12" t="str">
        <f t="shared" si="7"/>
        <v>xxx</v>
      </c>
      <c r="AN27" s="26"/>
      <c r="AO27" s="26"/>
      <c r="AP27" s="26"/>
      <c r="AQ27" s="13"/>
      <c r="AR27" s="12"/>
      <c r="AS27" s="17"/>
      <c r="AT27" s="18"/>
      <c r="AU27" s="17"/>
      <c r="AV27" s="12"/>
      <c r="AW27" s="17"/>
      <c r="AX27" s="17"/>
      <c r="AY27" s="17"/>
      <c r="AZ27" s="17"/>
      <c r="BA27" s="12"/>
      <c r="BB27" s="17"/>
      <c r="BC27" s="17"/>
      <c r="BD27" s="17"/>
      <c r="BE27" s="17"/>
      <c r="BF27" s="12"/>
      <c r="BG27" s="17"/>
      <c r="BH27" s="17"/>
      <c r="BI27" s="17"/>
      <c r="BJ27" s="17"/>
      <c r="BK27" s="12"/>
      <c r="BL27" s="17"/>
      <c r="BM27" s="17"/>
      <c r="BN27" s="17"/>
      <c r="BO27" s="17"/>
      <c r="BP27" s="12"/>
      <c r="BQ27" s="17"/>
      <c r="BR27" s="17"/>
      <c r="BS27" s="17"/>
      <c r="BT27" s="17"/>
      <c r="BU27" s="12"/>
      <c r="BV27" s="17"/>
      <c r="BW27" s="17"/>
      <c r="BX27" s="17"/>
      <c r="BY27" s="17"/>
      <c r="BZ27" s="12"/>
      <c r="CA27" s="17"/>
      <c r="CB27" s="17"/>
      <c r="CC27" s="17"/>
      <c r="CD27" s="17"/>
      <c r="CE27" s="12"/>
      <c r="CF27" s="17"/>
      <c r="CG27" s="17"/>
      <c r="CH27" s="17"/>
      <c r="CI27" s="17"/>
      <c r="CJ27" s="12"/>
      <c r="CK27" s="17"/>
      <c r="CL27" s="17"/>
      <c r="CM27" s="17"/>
      <c r="CN27" s="17"/>
      <c r="CO27" s="12"/>
      <c r="CP27" s="17"/>
      <c r="CQ27" s="17"/>
      <c r="CR27" s="17"/>
      <c r="CS27" s="17"/>
      <c r="CT27" s="12"/>
      <c r="CU27" s="28"/>
      <c r="CV27" s="28"/>
      <c r="CW27" s="28"/>
      <c r="CX27" s="28"/>
      <c r="CY27" s="28"/>
      <c r="CZ27" s="28"/>
      <c r="DA27" s="28"/>
      <c r="DB27" s="28"/>
      <c r="DC27" s="28"/>
      <c r="DD27" s="17"/>
      <c r="DE27" s="28"/>
      <c r="DF27" s="28"/>
      <c r="DG27" s="28"/>
      <c r="DI27" s="17"/>
      <c r="DJ27" s="28"/>
      <c r="DK27" s="28"/>
      <c r="DL27" s="28"/>
      <c r="DN27" s="17"/>
      <c r="DO27" s="28"/>
      <c r="DP27" s="28"/>
    </row>
    <row r="28" spans="1:120" x14ac:dyDescent="0.25">
      <c r="AS28" s="17"/>
      <c r="AT28" s="18"/>
      <c r="AU28" s="17"/>
    </row>
    <row r="29" spans="1:120" ht="22.8" x14ac:dyDescent="0.4">
      <c r="A29" s="25" t="str">
        <f>[2]List1!$A$191</f>
        <v>zadej kategorii</v>
      </c>
      <c r="E29" s="54" t="str">
        <f>O1258</f>
        <v>není volba</v>
      </c>
      <c r="K29" s="12"/>
      <c r="P29" s="12"/>
      <c r="Q29" s="12"/>
      <c r="Z29" s="12"/>
      <c r="AA29" s="19"/>
      <c r="AB29" s="16"/>
      <c r="AF29" s="19"/>
      <c r="AG29" s="19"/>
      <c r="AS29" s="17"/>
      <c r="AT29" s="18"/>
      <c r="AU29" s="17"/>
    </row>
    <row r="30" spans="1:120" x14ac:dyDescent="0.25">
      <c r="AS30" s="17"/>
      <c r="AT30" s="18"/>
      <c r="AU30" s="17"/>
    </row>
    <row r="31" spans="1:120" ht="15.6" x14ac:dyDescent="0.3">
      <c r="A31" s="79" t="s">
        <v>2</v>
      </c>
      <c r="B31" s="79"/>
      <c r="C31" s="79"/>
      <c r="D31" s="79"/>
      <c r="E31" s="79"/>
      <c r="F31" s="79"/>
      <c r="AS31" s="17"/>
      <c r="AT31" s="18"/>
      <c r="AU31" s="17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</row>
    <row r="32" spans="1:120" x14ac:dyDescent="0.25">
      <c r="D32" s="80" t="s">
        <v>9</v>
      </c>
      <c r="E32" s="80"/>
      <c r="F32" s="80" t="s">
        <v>6</v>
      </c>
      <c r="G32" s="80"/>
      <c r="H32" s="80"/>
      <c r="I32" s="80"/>
      <c r="J32" s="80"/>
      <c r="K32" s="1"/>
      <c r="L32" s="80" t="s">
        <v>7</v>
      </c>
      <c r="M32" s="80"/>
      <c r="N32" s="80"/>
      <c r="O32" s="80"/>
      <c r="P32" s="80"/>
      <c r="Q32" s="1"/>
      <c r="R32" s="80" t="s">
        <v>8</v>
      </c>
      <c r="S32" s="80"/>
      <c r="T32" s="80"/>
      <c r="U32" s="80"/>
      <c r="V32" s="80"/>
      <c r="AF32" s="29"/>
      <c r="AG32" s="29"/>
      <c r="AS32" s="17"/>
      <c r="AT32" s="18"/>
      <c r="AU32" s="17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</row>
    <row r="33" spans="2:100" x14ac:dyDescent="0.25">
      <c r="R33" t="s">
        <v>1</v>
      </c>
      <c r="AF33" s="29"/>
      <c r="AG33" s="29"/>
      <c r="AS33" s="17"/>
      <c r="AT33" s="18"/>
      <c r="AU33" s="17"/>
    </row>
    <row r="34" spans="2:100" x14ac:dyDescent="0.25">
      <c r="B34" s="13" t="s">
        <v>3</v>
      </c>
      <c r="F34" s="70" t="str">
        <f>AU765</f>
        <v/>
      </c>
      <c r="G34" s="71"/>
      <c r="H34" s="71"/>
      <c r="I34" s="71"/>
      <c r="J34" s="71"/>
      <c r="K34" s="72"/>
      <c r="L34" s="75" t="str">
        <f>AZ765</f>
        <v/>
      </c>
      <c r="M34" s="76"/>
      <c r="N34" s="76"/>
      <c r="O34" s="76"/>
      <c r="P34" s="76"/>
      <c r="Q34" s="77"/>
      <c r="R34" s="78" t="str">
        <f>IF(M35="",L34,M35)</f>
        <v/>
      </c>
      <c r="S34" s="78"/>
      <c r="T34" s="78"/>
      <c r="U34" s="78"/>
      <c r="V34" s="78"/>
      <c r="W34" s="78"/>
      <c r="X34" s="78"/>
      <c r="Y34" s="25"/>
      <c r="Z34" s="25"/>
      <c r="AA34" s="25"/>
      <c r="AB34" s="25"/>
      <c r="AC34" s="25"/>
      <c r="AD34" s="25"/>
      <c r="AF34" s="29"/>
      <c r="AG34" s="29"/>
      <c r="AS34" s="17"/>
      <c r="AT34" s="18"/>
      <c r="AU34" s="17"/>
      <c r="CU34" s="16"/>
      <c r="CV34" s="16"/>
    </row>
    <row r="35" spans="2:100" x14ac:dyDescent="0.25">
      <c r="C35" s="23" t="s">
        <v>12</v>
      </c>
      <c r="D35" s="12" t="s">
        <v>11</v>
      </c>
      <c r="I35" s="13" t="s">
        <v>10</v>
      </c>
      <c r="M35" s="67"/>
      <c r="N35" s="73"/>
      <c r="O35" s="73"/>
      <c r="P35" s="73"/>
      <c r="Q35" s="73"/>
      <c r="R35" s="73"/>
      <c r="S35" s="73"/>
      <c r="T35" s="73"/>
      <c r="U35" s="74"/>
      <c r="AF35" s="29"/>
      <c r="AG35" s="29"/>
      <c r="AS35" s="17"/>
      <c r="AT35" s="18"/>
      <c r="AU35" s="17"/>
    </row>
    <row r="36" spans="2:100" x14ac:dyDescent="0.25">
      <c r="AF36" s="29"/>
      <c r="AG36" s="29"/>
      <c r="AS36" s="17"/>
      <c r="AT36" s="18"/>
      <c r="AU36" s="17"/>
    </row>
    <row r="37" spans="2:100" x14ac:dyDescent="0.25">
      <c r="R37" t="s">
        <v>1</v>
      </c>
      <c r="AF37" s="29"/>
      <c r="AG37" s="29"/>
      <c r="AS37" s="17"/>
      <c r="AT37" s="18"/>
      <c r="AU37" s="17"/>
    </row>
    <row r="38" spans="2:100" x14ac:dyDescent="0.25">
      <c r="B38" s="13" t="s">
        <v>4</v>
      </c>
      <c r="F38" s="70" t="str">
        <f>AU766</f>
        <v/>
      </c>
      <c r="G38" s="71"/>
      <c r="H38" s="71"/>
      <c r="I38" s="71"/>
      <c r="J38" s="71"/>
      <c r="K38" s="72"/>
      <c r="L38" s="75" t="str">
        <f>AZ766</f>
        <v/>
      </c>
      <c r="M38" s="76"/>
      <c r="N38" s="76"/>
      <c r="O38" s="76"/>
      <c r="P38" s="76"/>
      <c r="Q38" s="77"/>
      <c r="R38" s="78" t="str">
        <f>IF(M39="",L38,M39)</f>
        <v/>
      </c>
      <c r="S38" s="78"/>
      <c r="T38" s="78"/>
      <c r="U38" s="78"/>
      <c r="V38" s="78"/>
      <c r="W38" s="78"/>
      <c r="X38" s="78"/>
      <c r="Y38" s="25"/>
      <c r="Z38" s="25"/>
      <c r="AA38" s="25"/>
      <c r="AB38" s="25"/>
      <c r="AC38" s="25"/>
      <c r="AD38" s="25"/>
      <c r="AF38" s="29"/>
      <c r="AG38" s="29"/>
      <c r="AS38" s="17"/>
      <c r="AT38" s="18"/>
      <c r="AU38" s="17"/>
      <c r="CU38" s="16"/>
      <c r="CV38" s="16"/>
    </row>
    <row r="39" spans="2:100" x14ac:dyDescent="0.25">
      <c r="C39" s="23" t="str">
        <f>CONCATENATE($C$35)</f>
        <v xml:space="preserve">úprava jména : </v>
      </c>
      <c r="D39" s="13" t="s">
        <v>13</v>
      </c>
      <c r="I39" t="str">
        <f>CONCATENATE($I$35)</f>
        <v>uprava názvu oddílu:</v>
      </c>
      <c r="M39" s="75"/>
      <c r="N39" s="68"/>
      <c r="O39" s="68"/>
      <c r="P39" s="68"/>
      <c r="Q39" s="68"/>
      <c r="R39" s="68"/>
      <c r="S39" s="68"/>
      <c r="T39" s="68"/>
      <c r="U39" s="69"/>
      <c r="AF39" s="29"/>
      <c r="AG39" s="29"/>
      <c r="AS39" s="17"/>
      <c r="AT39" s="18"/>
      <c r="AU39" s="17"/>
    </row>
    <row r="40" spans="2:100" x14ac:dyDescent="0.25">
      <c r="AF40" s="29"/>
      <c r="AG40" s="29"/>
      <c r="AS40" s="17"/>
      <c r="AT40" s="18"/>
      <c r="AU40" s="17"/>
    </row>
    <row r="41" spans="2:100" x14ac:dyDescent="0.25">
      <c r="R41" t="s">
        <v>1</v>
      </c>
      <c r="AF41" s="29"/>
      <c r="AG41" s="29"/>
      <c r="AS41" s="17"/>
      <c r="AT41" s="18"/>
      <c r="AU41" s="17"/>
    </row>
    <row r="42" spans="2:100" x14ac:dyDescent="0.25">
      <c r="B42" s="13" t="s">
        <v>5</v>
      </c>
      <c r="F42" s="70" t="str">
        <f>AU767</f>
        <v/>
      </c>
      <c r="G42" s="71"/>
      <c r="H42" s="71"/>
      <c r="I42" s="71"/>
      <c r="J42" s="71"/>
      <c r="K42" s="72"/>
      <c r="L42" s="75" t="str">
        <f>AZ767</f>
        <v/>
      </c>
      <c r="M42" s="76"/>
      <c r="N42" s="76"/>
      <c r="O42" s="76"/>
      <c r="P42" s="76"/>
      <c r="Q42" s="77"/>
      <c r="R42" s="78" t="str">
        <f>IF(M43="",L42,M43)</f>
        <v/>
      </c>
      <c r="S42" s="78"/>
      <c r="T42" s="78"/>
      <c r="U42" s="78"/>
      <c r="V42" s="78"/>
      <c r="W42" s="78"/>
      <c r="X42" s="78"/>
      <c r="Y42" s="25"/>
      <c r="Z42" s="25"/>
      <c r="AA42" s="25"/>
      <c r="AB42" s="25"/>
      <c r="AC42" s="25"/>
      <c r="AD42" s="25"/>
      <c r="AF42" s="29"/>
      <c r="AG42" s="29"/>
      <c r="AS42" s="17"/>
      <c r="AT42" s="18"/>
      <c r="AU42" s="17"/>
      <c r="CU42" s="16"/>
      <c r="CV42" s="16"/>
    </row>
    <row r="43" spans="2:100" x14ac:dyDescent="0.25">
      <c r="C43" s="23" t="str">
        <f>CONCATENATE($C$35)</f>
        <v xml:space="preserve">úprava jména : </v>
      </c>
      <c r="D43" s="13" t="s">
        <v>14</v>
      </c>
      <c r="I43" t="str">
        <f>CONCATENATE($I$35)</f>
        <v>uprava názvu oddílu:</v>
      </c>
      <c r="M43" s="67"/>
      <c r="N43" s="68"/>
      <c r="O43" s="68"/>
      <c r="P43" s="68"/>
      <c r="Q43" s="68"/>
      <c r="R43" s="68"/>
      <c r="S43" s="68"/>
      <c r="T43" s="68"/>
      <c r="U43" s="69"/>
      <c r="AS43" s="17"/>
      <c r="AT43" s="18"/>
      <c r="AU43" s="17"/>
    </row>
    <row r="44" spans="2:100" x14ac:dyDescent="0.25">
      <c r="AS44" s="17"/>
      <c r="AT44" s="18"/>
      <c r="AU44" s="17"/>
    </row>
    <row r="45" spans="2:100" x14ac:dyDescent="0.25">
      <c r="AS45" s="17"/>
      <c r="AT45" s="18"/>
      <c r="AU45" s="17"/>
    </row>
    <row r="46" spans="2:100" ht="15.6" x14ac:dyDescent="0.3">
      <c r="B46" s="13"/>
      <c r="E46" s="46"/>
      <c r="J46" s="12" t="str">
        <f>[2]List1!$A$7</f>
        <v>věk. kat.</v>
      </c>
      <c r="M46" s="70" t="str">
        <f>AW765</f>
        <v/>
      </c>
      <c r="N46" s="71"/>
      <c r="O46" s="71"/>
      <c r="P46" s="71"/>
      <c r="Q46" s="71"/>
      <c r="R46" s="71"/>
      <c r="S46" s="71"/>
      <c r="T46" s="71"/>
      <c r="U46" s="72"/>
      <c r="AS46" s="17"/>
      <c r="AT46" s="18"/>
      <c r="AU46" s="17"/>
    </row>
    <row r="47" spans="2:100" x14ac:dyDescent="0.25">
      <c r="Q47" s="13" t="str">
        <f>CONCATENATE([1]Oddíly!$E5)</f>
        <v/>
      </c>
      <c r="AS47" s="17"/>
      <c r="AT47" s="18"/>
      <c r="AU47" s="17"/>
    </row>
    <row r="48" spans="2:100" x14ac:dyDescent="0.25">
      <c r="AS48" s="17"/>
      <c r="AT48" s="18"/>
      <c r="AU48" s="17"/>
    </row>
    <row r="49" spans="1:97" x14ac:dyDescent="0.25">
      <c r="O49" s="26"/>
      <c r="Q49" s="47"/>
      <c r="T49" s="47"/>
      <c r="W49" s="47"/>
      <c r="AA49" s="47"/>
      <c r="AC49" s="12"/>
      <c r="AD49" s="47"/>
      <c r="AS49" s="17"/>
      <c r="AT49" s="18"/>
      <c r="AU49" s="17"/>
    </row>
    <row r="50" spans="1:97" s="32" customFormat="1" hidden="1" x14ac:dyDescent="0.25">
      <c r="A50" s="31" t="s">
        <v>17</v>
      </c>
      <c r="B50" s="28"/>
      <c r="C50" s="28"/>
      <c r="D50" s="28"/>
      <c r="F50" s="28" t="s">
        <v>15</v>
      </c>
      <c r="G50" s="28"/>
      <c r="H50" s="28"/>
      <c r="I50" s="28"/>
      <c r="J50" s="28"/>
      <c r="K50" s="32" t="s">
        <v>16</v>
      </c>
      <c r="L50" s="28"/>
      <c r="O50" s="28"/>
      <c r="R50" s="34" t="s">
        <v>3</v>
      </c>
      <c r="U50" s="28"/>
      <c r="V50" s="28"/>
      <c r="W50" s="34" t="s">
        <v>4</v>
      </c>
      <c r="AB50" s="34" t="s">
        <v>5</v>
      </c>
      <c r="AE50" s="30"/>
      <c r="AF50" s="33"/>
      <c r="AG50" s="33"/>
      <c r="AH50" s="33"/>
      <c r="AI50" s="30"/>
      <c r="AJ50" s="33"/>
      <c r="AK50" s="33"/>
      <c r="AL50" s="30"/>
      <c r="AM50" s="33"/>
      <c r="AN50" s="33"/>
      <c r="AO50" s="33"/>
      <c r="AP50" s="30"/>
      <c r="AQ50" s="36"/>
      <c r="AR50" s="33"/>
      <c r="AS50" s="17"/>
      <c r="AT50" s="18"/>
      <c r="AU50" s="17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</row>
    <row r="51" spans="1:97" s="32" customFormat="1" hidden="1" x14ac:dyDescent="0.25">
      <c r="A51" s="28"/>
      <c r="B51" s="28"/>
      <c r="C51" s="28"/>
      <c r="D51" s="28"/>
      <c r="F51" s="28"/>
      <c r="G51" s="28"/>
      <c r="H51" s="28"/>
      <c r="I51" s="28"/>
      <c r="J51" s="28"/>
      <c r="L51" s="28"/>
      <c r="O51" s="28"/>
      <c r="T51" s="34" t="s">
        <v>33</v>
      </c>
      <c r="U51" s="28"/>
      <c r="V51" s="28"/>
      <c r="Y51" s="34" t="s">
        <v>33</v>
      </c>
      <c r="AD51" s="34" t="s">
        <v>33</v>
      </c>
      <c r="AE51" s="30"/>
      <c r="AF51" s="33"/>
      <c r="AG51" s="33"/>
      <c r="AH51" s="33"/>
      <c r="AI51" s="30"/>
      <c r="AJ51" s="33"/>
      <c r="AK51" s="33"/>
      <c r="AL51" s="30"/>
      <c r="AM51" s="33"/>
      <c r="AN51" s="33"/>
      <c r="AO51" s="33"/>
      <c r="AP51" s="30"/>
      <c r="AQ51" s="36"/>
      <c r="AR51" s="33"/>
      <c r="AS51" s="17"/>
      <c r="AT51" s="18"/>
      <c r="AU51" s="17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</row>
    <row r="52" spans="1:97" s="32" customFormat="1" hidden="1" x14ac:dyDescent="0.25">
      <c r="A52" s="28" t="str">
        <f>CONCATENATE([1]Oddíly!$A10)</f>
        <v>1</v>
      </c>
      <c r="B52" s="28"/>
      <c r="C52" s="31" t="str">
        <f>CONCATENATE([1]Oddíly!$C10)</f>
        <v>01001</v>
      </c>
      <c r="D52" s="28"/>
      <c r="F52" s="31" t="str">
        <f>CONCATENATE([1]Oddíly!$E10)</f>
        <v>Bohem.</v>
      </c>
      <c r="G52" s="28"/>
      <c r="H52" s="28"/>
      <c r="I52" s="28"/>
      <c r="J52" s="28"/>
      <c r="K52" s="32" t="str">
        <f>CONCATENATE([1]Oddíly!$D10)</f>
        <v>TJ KZ Bohemians Praha</v>
      </c>
      <c r="L52" s="28"/>
      <c r="O52" s="28"/>
      <c r="R52" s="28">
        <f>IF($AV$765=F52,1,0)</f>
        <v>0</v>
      </c>
      <c r="S52" s="28">
        <f>VALUE(IF(R52=0,99,$A52))</f>
        <v>99</v>
      </c>
      <c r="T52" s="28">
        <f>SMALL($S$52:$S$131,A52)</f>
        <v>76</v>
      </c>
      <c r="U52" s="28"/>
      <c r="V52" s="28"/>
      <c r="W52" s="28">
        <f>IF($AV$766=F52,1,0)</f>
        <v>0</v>
      </c>
      <c r="X52" s="28">
        <f>VALUE(IF(W52=0,99,$A52))</f>
        <v>99</v>
      </c>
      <c r="Y52" s="28">
        <f>SMALL($X$52:$X$131,A52)</f>
        <v>76</v>
      </c>
      <c r="AB52" s="28">
        <f>IF($AV$767=F52,1,0)</f>
        <v>0</v>
      </c>
      <c r="AC52" s="28">
        <f>VALUE(IF(AB52=0,99,A52))</f>
        <v>99</v>
      </c>
      <c r="AD52" s="28">
        <f>SMALL($AC$52:$AC$131,A52)</f>
        <v>76</v>
      </c>
      <c r="AE52" s="30"/>
      <c r="AF52" s="33"/>
      <c r="AG52" s="33"/>
      <c r="AH52" s="33"/>
      <c r="AI52" s="30"/>
      <c r="AJ52" s="33"/>
      <c r="AK52" s="33"/>
      <c r="AL52" s="30"/>
      <c r="AM52" s="33"/>
      <c r="AN52" s="33"/>
      <c r="AO52" s="33"/>
      <c r="AP52" s="30"/>
      <c r="AQ52" s="36"/>
      <c r="AR52" s="33"/>
      <c r="AS52" s="17"/>
      <c r="AT52" s="18"/>
      <c r="AU52" s="17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</row>
    <row r="53" spans="1:97" s="32" customFormat="1" hidden="1" x14ac:dyDescent="0.25">
      <c r="A53" s="28" t="str">
        <f>CONCATENATE([1]Oddíly!$A11)</f>
        <v>2</v>
      </c>
      <c r="B53" s="28"/>
      <c r="C53" s="31" t="str">
        <f>CONCATENATE([1]Oddíly!$C11)</f>
        <v>01002</v>
      </c>
      <c r="D53" s="28"/>
      <c r="F53" s="31" t="str">
        <f>CONCATENATE([1]Oddíly!$E11)</f>
        <v>Smích.</v>
      </c>
      <c r="G53" s="28"/>
      <c r="H53" s="28"/>
      <c r="I53" s="28"/>
      <c r="J53" s="28"/>
      <c r="K53" s="32" t="str">
        <f>CONCATENATE([1]Oddíly!$D11)</f>
        <v>TJ K.A. Smíchov</v>
      </c>
      <c r="L53" s="28"/>
      <c r="O53" s="28"/>
      <c r="R53" s="28">
        <f t="shared" ref="R53:R116" si="8">IF($AV$765=F53,1,0)</f>
        <v>0</v>
      </c>
      <c r="S53" s="28">
        <f t="shared" ref="S53:S116" si="9">VALUE(IF(R53=0,99,A53))</f>
        <v>99</v>
      </c>
      <c r="T53" s="28">
        <f t="shared" ref="T53:T116" si="10">SMALL($S$52:$S$131,A53)</f>
        <v>77</v>
      </c>
      <c r="U53" s="28"/>
      <c r="V53" s="28"/>
      <c r="W53" s="28">
        <f t="shared" ref="W53:W116" si="11">IF($AV$766=F53,1,0)</f>
        <v>0</v>
      </c>
      <c r="X53" s="28">
        <f t="shared" ref="X53:X116" si="12">VALUE(IF(W53=0,99,$A53))</f>
        <v>99</v>
      </c>
      <c r="Y53" s="28">
        <f t="shared" ref="Y53:Y116" si="13">SMALL($X$52:$X$131,A53)</f>
        <v>77</v>
      </c>
      <c r="AB53" s="28">
        <f t="shared" ref="AB53:AB116" si="14">IF($AV$767=F53,1,0)</f>
        <v>0</v>
      </c>
      <c r="AC53" s="28">
        <f t="shared" ref="AC53:AC116" si="15">VALUE(IF(AB53=0,99,A53))</f>
        <v>99</v>
      </c>
      <c r="AD53" s="28">
        <f t="shared" ref="AD53:AD116" si="16">SMALL($AC$52:$AC$131,A53)</f>
        <v>77</v>
      </c>
      <c r="AE53" s="30"/>
      <c r="AF53" s="33"/>
      <c r="AG53" s="33"/>
      <c r="AH53" s="33"/>
      <c r="AI53" s="30"/>
      <c r="AJ53" s="33"/>
      <c r="AK53" s="33"/>
      <c r="AL53" s="30"/>
      <c r="AM53" s="33"/>
      <c r="AN53" s="33"/>
      <c r="AO53" s="33"/>
      <c r="AP53" s="30"/>
      <c r="AQ53" s="36"/>
      <c r="AR53" s="33"/>
      <c r="AS53" s="17"/>
      <c r="AT53" s="18"/>
      <c r="AU53" s="17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</row>
    <row r="54" spans="1:97" s="32" customFormat="1" hidden="1" x14ac:dyDescent="0.25">
      <c r="A54" s="28" t="str">
        <f>CONCATENATE([1]Oddíly!$A12)</f>
        <v>3</v>
      </c>
      <c r="B54" s="28"/>
      <c r="C54" s="31" t="str">
        <f>CONCATENATE([1]Oddíly!$C12)</f>
        <v>01003</v>
      </c>
      <c r="D54" s="28"/>
      <c r="F54" s="31" t="str">
        <f>CONCATENATE([1]Oddíly!$E12)</f>
        <v>Olymp</v>
      </c>
      <c r="G54" s="28"/>
      <c r="H54" s="28"/>
      <c r="I54" s="28"/>
      <c r="J54" s="28"/>
      <c r="K54" s="32" t="str">
        <f>CONCATENATE([1]Oddíly!$D12)</f>
        <v>TJ PSK Olymp Praha</v>
      </c>
      <c r="L54" s="28"/>
      <c r="O54" s="28"/>
      <c r="R54" s="28">
        <f t="shared" si="8"/>
        <v>0</v>
      </c>
      <c r="S54" s="28">
        <f t="shared" si="9"/>
        <v>99</v>
      </c>
      <c r="T54" s="28">
        <f t="shared" si="10"/>
        <v>78</v>
      </c>
      <c r="U54" s="28"/>
      <c r="V54" s="28"/>
      <c r="W54" s="28">
        <f t="shared" si="11"/>
        <v>0</v>
      </c>
      <c r="X54" s="28">
        <f t="shared" si="12"/>
        <v>99</v>
      </c>
      <c r="Y54" s="28">
        <f t="shared" si="13"/>
        <v>78</v>
      </c>
      <c r="AB54" s="28">
        <f t="shared" si="14"/>
        <v>0</v>
      </c>
      <c r="AC54" s="28">
        <f t="shared" si="15"/>
        <v>99</v>
      </c>
      <c r="AD54" s="28">
        <f t="shared" si="16"/>
        <v>78</v>
      </c>
      <c r="AE54" s="30"/>
      <c r="AF54" s="33"/>
      <c r="AG54" s="33"/>
      <c r="AH54" s="33"/>
      <c r="AI54" s="30"/>
      <c r="AJ54" s="33"/>
      <c r="AK54" s="33"/>
      <c r="AL54" s="30"/>
      <c r="AM54" s="33"/>
      <c r="AN54" s="33"/>
      <c r="AO54" s="33"/>
      <c r="AP54" s="30"/>
      <c r="AQ54" s="36"/>
      <c r="AR54" s="33"/>
      <c r="AS54" s="17"/>
      <c r="AT54" s="18"/>
      <c r="AU54" s="17"/>
      <c r="AV54" s="33"/>
      <c r="AW54" s="33"/>
      <c r="AX54" s="33"/>
      <c r="AY54" s="33"/>
      <c r="AZ54" s="33"/>
      <c r="BA54" s="33"/>
      <c r="BB54" s="33"/>
      <c r="BC54" s="33"/>
      <c r="BD54" s="33"/>
      <c r="BE54" s="33"/>
      <c r="BF54" s="33"/>
      <c r="BG54" s="33"/>
      <c r="BH54" s="33"/>
      <c r="BI54" s="33"/>
      <c r="BJ54" s="33"/>
      <c r="BK54" s="33"/>
      <c r="BL54" s="33"/>
      <c r="BM54" s="33"/>
      <c r="BN54" s="33"/>
      <c r="BO54" s="33"/>
      <c r="BP54" s="33"/>
      <c r="BQ54" s="33"/>
      <c r="BR54" s="33"/>
      <c r="BS54" s="33"/>
      <c r="BT54" s="33"/>
      <c r="BU54" s="33"/>
      <c r="BV54" s="33"/>
      <c r="BW54" s="33"/>
      <c r="BX54" s="33"/>
      <c r="BY54" s="33"/>
      <c r="BZ54" s="33"/>
      <c r="CA54" s="33"/>
      <c r="CB54" s="33"/>
      <c r="CC54" s="33"/>
      <c r="CD54" s="33"/>
      <c r="CE54" s="33"/>
      <c r="CF54" s="33"/>
      <c r="CG54" s="33"/>
      <c r="CH54" s="33"/>
      <c r="CI54" s="33"/>
      <c r="CJ54" s="33"/>
      <c r="CK54" s="33"/>
      <c r="CL54" s="33"/>
      <c r="CM54" s="33"/>
      <c r="CN54" s="33"/>
      <c r="CO54" s="33"/>
      <c r="CP54" s="33"/>
      <c r="CQ54" s="33"/>
      <c r="CR54" s="33"/>
      <c r="CS54" s="33"/>
    </row>
    <row r="55" spans="1:97" s="32" customFormat="1" hidden="1" x14ac:dyDescent="0.25">
      <c r="A55" s="28" t="str">
        <f>CONCATENATE([1]Oddíly!$A13)</f>
        <v>4</v>
      </c>
      <c r="B55" s="28"/>
      <c r="C55" s="31" t="str">
        <f>CONCATENATE([1]Oddíly!$C13)</f>
        <v>01004</v>
      </c>
      <c r="D55" s="28"/>
      <c r="F55" s="31" t="str">
        <f>CONCATENATE([1]Oddíly!$E13)</f>
        <v>Vyšeh.</v>
      </c>
      <c r="G55" s="28"/>
      <c r="H55" s="28"/>
      <c r="I55" s="28"/>
      <c r="J55" s="28"/>
      <c r="K55" s="32" t="str">
        <f>CONCATENATE([1]Oddíly!$D13)</f>
        <v xml:space="preserve">T.J. Sokol Vyšehrad                                      </v>
      </c>
      <c r="L55" s="28"/>
      <c r="O55" s="28"/>
      <c r="R55" s="28">
        <f t="shared" si="8"/>
        <v>0</v>
      </c>
      <c r="S55" s="28">
        <f t="shared" si="9"/>
        <v>99</v>
      </c>
      <c r="T55" s="28">
        <f t="shared" si="10"/>
        <v>79</v>
      </c>
      <c r="U55" s="28"/>
      <c r="V55" s="28"/>
      <c r="W55" s="28">
        <f t="shared" si="11"/>
        <v>0</v>
      </c>
      <c r="X55" s="28">
        <f t="shared" si="12"/>
        <v>99</v>
      </c>
      <c r="Y55" s="28">
        <f t="shared" si="13"/>
        <v>79</v>
      </c>
      <c r="AB55" s="28">
        <f t="shared" si="14"/>
        <v>0</v>
      </c>
      <c r="AC55" s="28">
        <f t="shared" si="15"/>
        <v>99</v>
      </c>
      <c r="AD55" s="28">
        <f t="shared" si="16"/>
        <v>79</v>
      </c>
      <c r="AE55" s="30"/>
      <c r="AF55" s="33"/>
      <c r="AG55" s="33"/>
      <c r="AH55" s="33"/>
      <c r="AI55" s="30"/>
      <c r="AJ55" s="33"/>
      <c r="AK55" s="33"/>
      <c r="AL55" s="30"/>
      <c r="AM55" s="33"/>
      <c r="AN55" s="33"/>
      <c r="AO55" s="33"/>
      <c r="AP55" s="30"/>
      <c r="AQ55" s="36"/>
      <c r="AR55" s="33"/>
      <c r="AS55" s="17"/>
      <c r="AT55" s="18"/>
      <c r="AU55" s="17"/>
      <c r="AV55" s="33"/>
      <c r="AW55" s="33"/>
      <c r="AX55" s="33"/>
      <c r="AY55" s="33"/>
      <c r="AZ55" s="33"/>
      <c r="BA55" s="33"/>
      <c r="BB55" s="33"/>
      <c r="BC55" s="33"/>
      <c r="BD55" s="33"/>
      <c r="BE55" s="33"/>
      <c r="BF55" s="33"/>
      <c r="BG55" s="33"/>
      <c r="BH55" s="33"/>
      <c r="BI55" s="33"/>
      <c r="BJ55" s="33"/>
      <c r="BK55" s="33"/>
      <c r="BL55" s="33"/>
      <c r="BM55" s="33"/>
      <c r="BN55" s="33"/>
      <c r="BO55" s="33"/>
      <c r="BP55" s="33"/>
      <c r="BQ55" s="33"/>
      <c r="BR55" s="33"/>
      <c r="BS55" s="33"/>
      <c r="BT55" s="33"/>
      <c r="BU55" s="33"/>
      <c r="BV55" s="33"/>
      <c r="BW55" s="33"/>
      <c r="BX55" s="33"/>
      <c r="BY55" s="33"/>
      <c r="BZ55" s="33"/>
      <c r="CA55" s="33"/>
      <c r="CB55" s="33"/>
      <c r="CC55" s="33"/>
      <c r="CD55" s="33"/>
      <c r="CE55" s="33"/>
      <c r="CF55" s="33"/>
      <c r="CG55" s="33"/>
      <c r="CH55" s="33"/>
      <c r="CI55" s="33"/>
      <c r="CJ55" s="33"/>
      <c r="CK55" s="33"/>
      <c r="CL55" s="33"/>
      <c r="CM55" s="33"/>
      <c r="CN55" s="33"/>
      <c r="CO55" s="33"/>
      <c r="CP55" s="33"/>
      <c r="CQ55" s="33"/>
      <c r="CR55" s="33"/>
      <c r="CS55" s="33"/>
    </row>
    <row r="56" spans="1:97" s="32" customFormat="1" hidden="1" x14ac:dyDescent="0.25">
      <c r="A56" s="28" t="str">
        <f>CONCATENATE([1]Oddíly!$A14)</f>
        <v>5</v>
      </c>
      <c r="B56" s="28"/>
      <c r="C56" s="31" t="str">
        <f>CONCATENATE([1]Oddíly!$C14)</f>
        <v>01005</v>
      </c>
      <c r="D56" s="28"/>
      <c r="F56" s="31" t="str">
        <f>CONCATENATE([1]Oddíly!$E14)</f>
        <v>M.Bol.</v>
      </c>
      <c r="G56" s="28"/>
      <c r="H56" s="28"/>
      <c r="I56" s="28"/>
      <c r="J56" s="28"/>
      <c r="K56" s="32" t="str">
        <f>CONCATENATE([1]Oddíly!$D14)</f>
        <v>T.J. Sokol Mladá Boleslav</v>
      </c>
      <c r="L56" s="28"/>
      <c r="O56" s="28"/>
      <c r="R56" s="28">
        <f t="shared" si="8"/>
        <v>0</v>
      </c>
      <c r="S56" s="28">
        <f t="shared" si="9"/>
        <v>99</v>
      </c>
      <c r="T56" s="28">
        <f t="shared" si="10"/>
        <v>80</v>
      </c>
      <c r="U56" s="28"/>
      <c r="V56" s="28"/>
      <c r="W56" s="28">
        <f t="shared" si="11"/>
        <v>0</v>
      </c>
      <c r="X56" s="28">
        <f t="shared" si="12"/>
        <v>99</v>
      </c>
      <c r="Y56" s="28">
        <f t="shared" si="13"/>
        <v>80</v>
      </c>
      <c r="AB56" s="28">
        <f t="shared" si="14"/>
        <v>0</v>
      </c>
      <c r="AC56" s="28">
        <f t="shared" si="15"/>
        <v>99</v>
      </c>
      <c r="AD56" s="28">
        <f t="shared" si="16"/>
        <v>80</v>
      </c>
      <c r="AE56" s="30"/>
      <c r="AF56" s="33"/>
      <c r="AG56" s="33"/>
      <c r="AH56" s="33"/>
      <c r="AI56" s="30"/>
      <c r="AJ56" s="33"/>
      <c r="AK56" s="33"/>
      <c r="AL56" s="30"/>
      <c r="AM56" s="33"/>
      <c r="AN56" s="33"/>
      <c r="AO56" s="33"/>
      <c r="AP56" s="30"/>
      <c r="AQ56" s="36"/>
      <c r="AR56" s="33"/>
      <c r="AS56" s="17"/>
      <c r="AT56" s="18"/>
      <c r="AU56" s="17"/>
      <c r="AV56" s="33"/>
      <c r="AW56" s="33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  <c r="BN56" s="33"/>
      <c r="BO56" s="33"/>
      <c r="BP56" s="33"/>
      <c r="BQ56" s="33"/>
      <c r="BR56" s="33"/>
      <c r="BS56" s="33"/>
      <c r="BT56" s="33"/>
      <c r="BU56" s="33"/>
      <c r="BV56" s="33"/>
      <c r="BW56" s="33"/>
      <c r="BX56" s="33"/>
      <c r="BY56" s="33"/>
      <c r="BZ56" s="33"/>
      <c r="CA56" s="33"/>
      <c r="CB56" s="33"/>
      <c r="CC56" s="33"/>
      <c r="CD56" s="33"/>
      <c r="CE56" s="33"/>
      <c r="CF56" s="33"/>
      <c r="CG56" s="33"/>
      <c r="CH56" s="33"/>
      <c r="CI56" s="33"/>
      <c r="CJ56" s="33"/>
      <c r="CK56" s="33"/>
      <c r="CL56" s="33"/>
      <c r="CM56" s="33"/>
      <c r="CN56" s="33"/>
      <c r="CO56" s="33"/>
      <c r="CP56" s="33"/>
      <c r="CQ56" s="33"/>
      <c r="CR56" s="33"/>
      <c r="CS56" s="33"/>
    </row>
    <row r="57" spans="1:97" s="32" customFormat="1" hidden="1" x14ac:dyDescent="0.25">
      <c r="A57" s="28" t="str">
        <f>CONCATENATE([1]Oddíly!$A15)</f>
        <v>6</v>
      </c>
      <c r="B57" s="28"/>
      <c r="C57" s="31" t="str">
        <f>CONCATENATE([1]Oddíly!$C15)</f>
        <v>01006</v>
      </c>
      <c r="D57" s="28"/>
      <c r="F57" s="31" t="str">
        <f>CONCATENATE([1]Oddíly!$E15)</f>
        <v>Hnid.</v>
      </c>
      <c r="G57" s="28"/>
      <c r="H57" s="28"/>
      <c r="I57" s="28"/>
      <c r="J57" s="28"/>
      <c r="K57" s="32" t="str">
        <f>CONCATENATE([1]Oddíly!$D15)</f>
        <v>T.J. Sokol Hnidousy Motyčín</v>
      </c>
      <c r="L57" s="28"/>
      <c r="O57" s="28"/>
      <c r="R57" s="28">
        <f t="shared" si="8"/>
        <v>0</v>
      </c>
      <c r="S57" s="28">
        <f t="shared" si="9"/>
        <v>99</v>
      </c>
      <c r="T57" s="28">
        <f t="shared" si="10"/>
        <v>99</v>
      </c>
      <c r="U57" s="28"/>
      <c r="V57" s="28"/>
      <c r="W57" s="28">
        <f t="shared" si="11"/>
        <v>0</v>
      </c>
      <c r="X57" s="28">
        <f t="shared" si="12"/>
        <v>99</v>
      </c>
      <c r="Y57" s="28">
        <f t="shared" si="13"/>
        <v>99</v>
      </c>
      <c r="AB57" s="28">
        <f t="shared" si="14"/>
        <v>0</v>
      </c>
      <c r="AC57" s="28">
        <f t="shared" si="15"/>
        <v>99</v>
      </c>
      <c r="AD57" s="28">
        <f t="shared" si="16"/>
        <v>99</v>
      </c>
      <c r="AE57" s="30"/>
      <c r="AF57" s="33"/>
      <c r="AG57" s="33"/>
      <c r="AH57" s="33"/>
      <c r="AI57" s="30"/>
      <c r="AJ57" s="33"/>
      <c r="AK57" s="33"/>
      <c r="AL57" s="30"/>
      <c r="AM57" s="33"/>
      <c r="AN57" s="33"/>
      <c r="AO57" s="33"/>
      <c r="AP57" s="30"/>
      <c r="AQ57" s="36"/>
      <c r="AR57" s="33"/>
      <c r="AS57" s="17"/>
      <c r="AT57" s="18"/>
      <c r="AU57" s="17"/>
      <c r="AV57" s="33"/>
      <c r="AW57" s="33"/>
      <c r="AX57" s="33"/>
      <c r="AY57" s="33"/>
      <c r="AZ57" s="33"/>
      <c r="BA57" s="33"/>
      <c r="BB57" s="33"/>
      <c r="BC57" s="33"/>
      <c r="BD57" s="33"/>
      <c r="BE57" s="33"/>
      <c r="BF57" s="33"/>
      <c r="BG57" s="33"/>
      <c r="BH57" s="33"/>
      <c r="BI57" s="33"/>
      <c r="BJ57" s="33"/>
      <c r="BK57" s="33"/>
      <c r="BL57" s="33"/>
      <c r="BM57" s="33"/>
      <c r="BN57" s="33"/>
      <c r="BO57" s="33"/>
      <c r="BP57" s="33"/>
      <c r="BQ57" s="33"/>
      <c r="BR57" s="33"/>
      <c r="BS57" s="33"/>
      <c r="BT57" s="33"/>
      <c r="BU57" s="33"/>
      <c r="BV57" s="33"/>
      <c r="BW57" s="33"/>
      <c r="BX57" s="33"/>
      <c r="BY57" s="33"/>
      <c r="BZ57" s="33"/>
      <c r="CA57" s="33"/>
      <c r="CB57" s="33"/>
      <c r="CC57" s="33"/>
      <c r="CD57" s="33"/>
      <c r="CE57" s="33"/>
      <c r="CF57" s="33"/>
      <c r="CG57" s="33"/>
      <c r="CH57" s="33"/>
      <c r="CI57" s="33"/>
      <c r="CJ57" s="33"/>
      <c r="CK57" s="33"/>
      <c r="CL57" s="33"/>
      <c r="CM57" s="33"/>
      <c r="CN57" s="33"/>
      <c r="CO57" s="33"/>
      <c r="CP57" s="33"/>
      <c r="CQ57" s="33"/>
      <c r="CR57" s="33"/>
      <c r="CS57" s="33"/>
    </row>
    <row r="58" spans="1:97" s="32" customFormat="1" hidden="1" x14ac:dyDescent="0.25">
      <c r="A58" s="28" t="str">
        <f>CONCATENATE([1]Oddíly!$A16)</f>
        <v>7</v>
      </c>
      <c r="B58" s="28"/>
      <c r="C58" s="31" t="str">
        <f>CONCATENATE([1]Oddíly!$C16)</f>
        <v>01007</v>
      </c>
      <c r="D58" s="28"/>
      <c r="F58" s="31" t="str">
        <f>CONCATENATE([1]Oddíly!$E16)</f>
        <v>Stoch.</v>
      </c>
      <c r="G58" s="28"/>
      <c r="H58" s="28"/>
      <c r="I58" s="28"/>
      <c r="J58" s="28"/>
      <c r="K58" s="32" t="str">
        <f>CONCATENATE([1]Oddíly!$D16)</f>
        <v>T.J. Sokol Stochov-Honice</v>
      </c>
      <c r="L58" s="28"/>
      <c r="O58" s="28"/>
      <c r="R58" s="28">
        <f t="shared" si="8"/>
        <v>0</v>
      </c>
      <c r="S58" s="28">
        <f t="shared" si="9"/>
        <v>99</v>
      </c>
      <c r="T58" s="28">
        <f t="shared" si="10"/>
        <v>99</v>
      </c>
      <c r="U58" s="28"/>
      <c r="V58" s="28"/>
      <c r="W58" s="28">
        <f t="shared" si="11"/>
        <v>0</v>
      </c>
      <c r="X58" s="28">
        <f t="shared" si="12"/>
        <v>99</v>
      </c>
      <c r="Y58" s="28">
        <f t="shared" si="13"/>
        <v>99</v>
      </c>
      <c r="AB58" s="28">
        <f t="shared" si="14"/>
        <v>0</v>
      </c>
      <c r="AC58" s="28">
        <f t="shared" si="15"/>
        <v>99</v>
      </c>
      <c r="AD58" s="28">
        <f t="shared" si="16"/>
        <v>99</v>
      </c>
      <c r="AE58" s="30"/>
      <c r="AF58" s="33"/>
      <c r="AG58" s="33"/>
      <c r="AH58" s="33"/>
      <c r="AI58" s="30"/>
      <c r="AJ58" s="33"/>
      <c r="AK58" s="33"/>
      <c r="AL58" s="30"/>
      <c r="AM58" s="33"/>
      <c r="AN58" s="33"/>
      <c r="AO58" s="33"/>
      <c r="AP58" s="30"/>
      <c r="AQ58" s="36"/>
      <c r="AR58" s="33"/>
      <c r="AS58" s="17"/>
      <c r="AT58" s="18"/>
      <c r="AU58" s="17"/>
      <c r="AV58" s="33"/>
      <c r="AW58" s="33"/>
      <c r="AX58" s="33"/>
      <c r="AY58" s="33"/>
      <c r="AZ58" s="33"/>
      <c r="BA58" s="33"/>
      <c r="BB58" s="33"/>
      <c r="BC58" s="33"/>
      <c r="BD58" s="33"/>
      <c r="BE58" s="33"/>
      <c r="BF58" s="33"/>
      <c r="BG58" s="33"/>
      <c r="BH58" s="33"/>
      <c r="BI58" s="33"/>
      <c r="BJ58" s="33"/>
      <c r="BK58" s="33"/>
      <c r="BL58" s="33"/>
      <c r="BM58" s="33"/>
      <c r="BN58" s="33"/>
      <c r="BO58" s="33"/>
      <c r="BP58" s="33"/>
      <c r="BQ58" s="33"/>
      <c r="BR58" s="33"/>
      <c r="BS58" s="33"/>
      <c r="BT58" s="33"/>
      <c r="BU58" s="33"/>
      <c r="BV58" s="33"/>
      <c r="BW58" s="33"/>
      <c r="BX58" s="33"/>
      <c r="BY58" s="33"/>
      <c r="BZ58" s="33"/>
      <c r="CA58" s="33"/>
      <c r="CB58" s="33"/>
      <c r="CC58" s="33"/>
      <c r="CD58" s="33"/>
      <c r="CE58" s="33"/>
      <c r="CF58" s="33"/>
      <c r="CG58" s="33"/>
      <c r="CH58" s="33"/>
      <c r="CI58" s="33"/>
      <c r="CJ58" s="33"/>
      <c r="CK58" s="33"/>
      <c r="CL58" s="33"/>
      <c r="CM58" s="33"/>
      <c r="CN58" s="33"/>
      <c r="CO58" s="33"/>
      <c r="CP58" s="33"/>
      <c r="CQ58" s="33"/>
      <c r="CR58" s="33"/>
      <c r="CS58" s="33"/>
    </row>
    <row r="59" spans="1:97" s="32" customFormat="1" hidden="1" x14ac:dyDescent="0.25">
      <c r="A59" s="28" t="str">
        <f>CONCATENATE([1]Oddíly!$A17)</f>
        <v>8</v>
      </c>
      <c r="B59" s="28"/>
      <c r="C59" s="31" t="str">
        <f>CONCATENATE([1]Oddíly!$C17)</f>
        <v>02001</v>
      </c>
      <c r="D59" s="28"/>
      <c r="F59" s="31" t="str">
        <f>CONCATENATE([1]Oddíly!$E17)</f>
        <v>Stříb.</v>
      </c>
      <c r="G59" s="28"/>
      <c r="H59" s="28"/>
      <c r="I59" s="28"/>
      <c r="J59" s="28"/>
      <c r="K59" s="32" t="str">
        <f>CONCATENATE([1]Oddíly!$D17)</f>
        <v>Zápas Stříbro</v>
      </c>
      <c r="L59" s="28"/>
      <c r="O59" s="28"/>
      <c r="R59" s="28">
        <f t="shared" si="8"/>
        <v>0</v>
      </c>
      <c r="S59" s="28">
        <f t="shared" si="9"/>
        <v>99</v>
      </c>
      <c r="T59" s="28">
        <f t="shared" si="10"/>
        <v>99</v>
      </c>
      <c r="U59" s="28"/>
      <c r="V59" s="28"/>
      <c r="W59" s="28">
        <f t="shared" si="11"/>
        <v>0</v>
      </c>
      <c r="X59" s="28">
        <f t="shared" si="12"/>
        <v>99</v>
      </c>
      <c r="Y59" s="28">
        <f t="shared" si="13"/>
        <v>99</v>
      </c>
      <c r="AB59" s="28">
        <f t="shared" si="14"/>
        <v>0</v>
      </c>
      <c r="AC59" s="28">
        <f t="shared" si="15"/>
        <v>99</v>
      </c>
      <c r="AD59" s="28">
        <f t="shared" si="16"/>
        <v>99</v>
      </c>
      <c r="AE59" s="30"/>
      <c r="AF59" s="33"/>
      <c r="AG59" s="33"/>
      <c r="AH59" s="33"/>
      <c r="AI59" s="30"/>
      <c r="AJ59" s="33"/>
      <c r="AK59" s="33"/>
      <c r="AL59" s="30"/>
      <c r="AM59" s="33"/>
      <c r="AN59" s="33"/>
      <c r="AO59" s="33"/>
      <c r="AP59" s="30"/>
      <c r="AQ59" s="36"/>
      <c r="AR59" s="33"/>
      <c r="AS59" s="17"/>
      <c r="AT59" s="18"/>
      <c r="AU59" s="17"/>
      <c r="AV59" s="33"/>
      <c r="AW59" s="33"/>
      <c r="AX59" s="33"/>
      <c r="AY59" s="33"/>
      <c r="AZ59" s="33"/>
      <c r="BA59" s="33"/>
      <c r="BB59" s="33"/>
      <c r="BC59" s="33"/>
      <c r="BD59" s="33"/>
      <c r="BE59" s="33"/>
      <c r="BF59" s="33"/>
      <c r="BG59" s="33"/>
      <c r="BH59" s="33"/>
      <c r="BI59" s="33"/>
      <c r="BJ59" s="33"/>
      <c r="BK59" s="33"/>
      <c r="BL59" s="33"/>
      <c r="BM59" s="33"/>
      <c r="BN59" s="33"/>
      <c r="BO59" s="33"/>
      <c r="BP59" s="33"/>
      <c r="BQ59" s="33"/>
      <c r="BR59" s="33"/>
      <c r="BS59" s="33"/>
      <c r="BT59" s="33"/>
      <c r="BU59" s="33"/>
      <c r="BV59" s="33"/>
      <c r="BW59" s="33"/>
      <c r="BX59" s="33"/>
      <c r="BY59" s="33"/>
      <c r="BZ59" s="33"/>
      <c r="CA59" s="33"/>
      <c r="CB59" s="33"/>
      <c r="CC59" s="33"/>
      <c r="CD59" s="33"/>
      <c r="CE59" s="33"/>
      <c r="CF59" s="33"/>
      <c r="CG59" s="33"/>
      <c r="CH59" s="33"/>
      <c r="CI59" s="33"/>
      <c r="CJ59" s="33"/>
      <c r="CK59" s="33"/>
      <c r="CL59" s="33"/>
      <c r="CM59" s="33"/>
      <c r="CN59" s="33"/>
      <c r="CO59" s="33"/>
      <c r="CP59" s="33"/>
      <c r="CQ59" s="33"/>
      <c r="CR59" s="33"/>
      <c r="CS59" s="33"/>
    </row>
    <row r="60" spans="1:97" s="32" customFormat="1" hidden="1" x14ac:dyDescent="0.25">
      <c r="A60" s="28" t="str">
        <f>CONCATENATE([1]Oddíly!$A18)</f>
        <v>9</v>
      </c>
      <c r="B60" s="28"/>
      <c r="C60" s="31" t="str">
        <f>CONCATENATE([1]Oddíly!$C18)</f>
        <v>02002</v>
      </c>
      <c r="D60" s="28"/>
      <c r="F60" s="31" t="str">
        <f>CONCATENATE([1]Oddíly!$E18)</f>
        <v>Nejd.</v>
      </c>
      <c r="G60" s="28"/>
      <c r="H60" s="28"/>
      <c r="I60" s="28"/>
      <c r="J60" s="28"/>
      <c r="K60" s="32" t="str">
        <f>CONCATENATE([1]Oddíly!$D18)</f>
        <v>TJ Jiskra Nejdek</v>
      </c>
      <c r="L60" s="28"/>
      <c r="O60" s="28"/>
      <c r="R60" s="28">
        <f t="shared" si="8"/>
        <v>0</v>
      </c>
      <c r="S60" s="28">
        <f t="shared" si="9"/>
        <v>99</v>
      </c>
      <c r="T60" s="28">
        <f t="shared" si="10"/>
        <v>99</v>
      </c>
      <c r="U60" s="28"/>
      <c r="V60" s="28"/>
      <c r="W60" s="28">
        <f t="shared" si="11"/>
        <v>0</v>
      </c>
      <c r="X60" s="28">
        <f t="shared" si="12"/>
        <v>99</v>
      </c>
      <c r="Y60" s="28">
        <f t="shared" si="13"/>
        <v>99</v>
      </c>
      <c r="AB60" s="28">
        <f t="shared" si="14"/>
        <v>0</v>
      </c>
      <c r="AC60" s="28">
        <f t="shared" si="15"/>
        <v>99</v>
      </c>
      <c r="AD60" s="28">
        <f t="shared" si="16"/>
        <v>99</v>
      </c>
      <c r="AE60" s="30"/>
      <c r="AF60" s="33"/>
      <c r="AG60" s="33"/>
      <c r="AH60" s="33"/>
      <c r="AI60" s="30"/>
      <c r="AJ60" s="33"/>
      <c r="AK60" s="33"/>
      <c r="AL60" s="30"/>
      <c r="AM60" s="33"/>
      <c r="AN60" s="33"/>
      <c r="AO60" s="33"/>
      <c r="AP60" s="30"/>
      <c r="AQ60" s="36"/>
      <c r="AR60" s="33"/>
      <c r="AS60" s="17"/>
      <c r="AT60" s="18"/>
      <c r="AU60" s="17"/>
      <c r="AV60" s="33"/>
      <c r="AW60" s="33"/>
      <c r="AX60" s="33"/>
      <c r="AY60" s="33"/>
      <c r="AZ60" s="33"/>
      <c r="BA60" s="33"/>
      <c r="BB60" s="33"/>
      <c r="BC60" s="33"/>
      <c r="BD60" s="33"/>
      <c r="BE60" s="33"/>
      <c r="BF60" s="33"/>
      <c r="BG60" s="33"/>
      <c r="BH60" s="33"/>
      <c r="BI60" s="33"/>
      <c r="BJ60" s="33"/>
      <c r="BK60" s="33"/>
      <c r="BL60" s="33"/>
      <c r="BM60" s="33"/>
      <c r="BN60" s="33"/>
      <c r="BO60" s="33"/>
      <c r="BP60" s="33"/>
      <c r="BQ60" s="33"/>
      <c r="BR60" s="33"/>
      <c r="BS60" s="33"/>
      <c r="BT60" s="33"/>
      <c r="BU60" s="33"/>
      <c r="BV60" s="33"/>
      <c r="BW60" s="33"/>
      <c r="BX60" s="33"/>
      <c r="BY60" s="33"/>
      <c r="BZ60" s="33"/>
      <c r="CA60" s="33"/>
      <c r="CB60" s="33"/>
      <c r="CC60" s="33"/>
      <c r="CD60" s="33"/>
      <c r="CE60" s="33"/>
      <c r="CF60" s="33"/>
      <c r="CG60" s="33"/>
      <c r="CH60" s="33"/>
      <c r="CI60" s="33"/>
      <c r="CJ60" s="33"/>
      <c r="CK60" s="33"/>
      <c r="CL60" s="33"/>
      <c r="CM60" s="33"/>
      <c r="CN60" s="33"/>
      <c r="CO60" s="33"/>
      <c r="CP60" s="33"/>
      <c r="CQ60" s="33"/>
      <c r="CR60" s="33"/>
      <c r="CS60" s="33"/>
    </row>
    <row r="61" spans="1:97" s="32" customFormat="1" hidden="1" x14ac:dyDescent="0.25">
      <c r="A61" s="28" t="str">
        <f>CONCATENATE([1]Oddíly!$A19)</f>
        <v>10</v>
      </c>
      <c r="B61" s="28"/>
      <c r="C61" s="31" t="str">
        <f>CONCATENATE([1]Oddíly!$C19)</f>
        <v>02003</v>
      </c>
      <c r="D61" s="28"/>
      <c r="F61" s="31" t="str">
        <f>CONCATENATE([1]Oddíly!$E19)</f>
        <v>Holyš.</v>
      </c>
      <c r="G61" s="28"/>
      <c r="H61" s="28"/>
      <c r="I61" s="28"/>
      <c r="J61" s="28"/>
      <c r="K61" s="32" t="str">
        <f>CONCATENATE([1]Oddíly!$D19)</f>
        <v xml:space="preserve">TJ Holýšov </v>
      </c>
      <c r="L61" s="28"/>
      <c r="O61" s="28"/>
      <c r="R61" s="28">
        <f t="shared" si="8"/>
        <v>0</v>
      </c>
      <c r="S61" s="28">
        <f t="shared" si="9"/>
        <v>99</v>
      </c>
      <c r="T61" s="28">
        <f t="shared" si="10"/>
        <v>99</v>
      </c>
      <c r="U61" s="28"/>
      <c r="V61" s="28"/>
      <c r="W61" s="28">
        <f t="shared" si="11"/>
        <v>0</v>
      </c>
      <c r="X61" s="28">
        <f t="shared" si="12"/>
        <v>99</v>
      </c>
      <c r="Y61" s="28">
        <f t="shared" si="13"/>
        <v>99</v>
      </c>
      <c r="AB61" s="28">
        <f t="shared" si="14"/>
        <v>0</v>
      </c>
      <c r="AC61" s="28">
        <f t="shared" si="15"/>
        <v>99</v>
      </c>
      <c r="AD61" s="28">
        <f t="shared" si="16"/>
        <v>99</v>
      </c>
      <c r="AE61" s="30"/>
      <c r="AF61" s="33"/>
      <c r="AG61" s="33"/>
      <c r="AH61" s="33"/>
      <c r="AI61" s="30"/>
      <c r="AJ61" s="33"/>
      <c r="AK61" s="33"/>
      <c r="AL61" s="30"/>
      <c r="AM61" s="33"/>
      <c r="AN61" s="33"/>
      <c r="AO61" s="33"/>
      <c r="AP61" s="30"/>
      <c r="AQ61" s="36"/>
      <c r="AR61" s="33"/>
      <c r="AS61" s="17"/>
      <c r="AT61" s="18"/>
      <c r="AU61" s="17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  <c r="BK61" s="33"/>
      <c r="BL61" s="33"/>
      <c r="BM61" s="33"/>
      <c r="BN61" s="33"/>
      <c r="BO61" s="33"/>
      <c r="BP61" s="33"/>
      <c r="BQ61" s="33"/>
      <c r="BR61" s="33"/>
      <c r="BS61" s="33"/>
      <c r="BT61" s="33"/>
      <c r="BU61" s="33"/>
      <c r="BV61" s="33"/>
      <c r="BW61" s="33"/>
      <c r="BX61" s="33"/>
      <c r="BY61" s="33"/>
      <c r="BZ61" s="33"/>
      <c r="CA61" s="33"/>
      <c r="CB61" s="33"/>
      <c r="CC61" s="33"/>
      <c r="CD61" s="33"/>
      <c r="CE61" s="33"/>
      <c r="CF61" s="33"/>
      <c r="CG61" s="33"/>
      <c r="CH61" s="33"/>
      <c r="CI61" s="33"/>
      <c r="CJ61" s="33"/>
      <c r="CK61" s="33"/>
      <c r="CL61" s="33"/>
      <c r="CM61" s="33"/>
      <c r="CN61" s="33"/>
      <c r="CO61" s="33"/>
      <c r="CP61" s="33"/>
      <c r="CQ61" s="33"/>
      <c r="CR61" s="33"/>
      <c r="CS61" s="33"/>
    </row>
    <row r="62" spans="1:97" s="32" customFormat="1" hidden="1" x14ac:dyDescent="0.25">
      <c r="A62" s="28" t="str">
        <f>CONCATENATE([1]Oddíly!$A20)</f>
        <v>11</v>
      </c>
      <c r="B62" s="28"/>
      <c r="C62" s="31" t="str">
        <f>CONCATENATE([1]Oddíly!$C20)</f>
        <v>02004</v>
      </c>
      <c r="D62" s="28"/>
      <c r="F62" s="31" t="str">
        <f>CONCATENATE([1]Oddíly!$E20)</f>
        <v>Lok.Pl.</v>
      </c>
      <c r="G62" s="28"/>
      <c r="H62" s="28"/>
      <c r="I62" s="28"/>
      <c r="J62" s="28"/>
      <c r="K62" s="32" t="str">
        <f>CONCATENATE([1]Oddíly!$D20)</f>
        <v>TJ Lokomotiva Plzeň</v>
      </c>
      <c r="L62" s="28"/>
      <c r="O62" s="28"/>
      <c r="R62" s="28">
        <f t="shared" si="8"/>
        <v>0</v>
      </c>
      <c r="S62" s="28">
        <f t="shared" si="9"/>
        <v>99</v>
      </c>
      <c r="T62" s="28">
        <f t="shared" si="10"/>
        <v>99</v>
      </c>
      <c r="U62" s="28"/>
      <c r="V62" s="28"/>
      <c r="W62" s="28">
        <f t="shared" si="11"/>
        <v>0</v>
      </c>
      <c r="X62" s="28">
        <f t="shared" si="12"/>
        <v>99</v>
      </c>
      <c r="Y62" s="28">
        <f t="shared" si="13"/>
        <v>99</v>
      </c>
      <c r="AB62" s="28">
        <f t="shared" si="14"/>
        <v>0</v>
      </c>
      <c r="AC62" s="28">
        <f t="shared" si="15"/>
        <v>99</v>
      </c>
      <c r="AD62" s="28">
        <f t="shared" si="16"/>
        <v>99</v>
      </c>
      <c r="AE62" s="30"/>
      <c r="AF62" s="33"/>
      <c r="AG62" s="33"/>
      <c r="AH62" s="33"/>
      <c r="AI62" s="30"/>
      <c r="AJ62" s="33"/>
      <c r="AK62" s="33"/>
      <c r="AL62" s="30"/>
      <c r="AM62" s="33"/>
      <c r="AN62" s="33"/>
      <c r="AO62" s="33"/>
      <c r="AP62" s="30"/>
      <c r="AQ62" s="36"/>
      <c r="AR62" s="33"/>
      <c r="AS62" s="17"/>
      <c r="AT62" s="18"/>
      <c r="AU62" s="17"/>
      <c r="AV62" s="33"/>
      <c r="AW62" s="33"/>
      <c r="AX62" s="33"/>
      <c r="AY62" s="33"/>
      <c r="AZ62" s="33"/>
      <c r="BA62" s="33"/>
      <c r="BB62" s="33"/>
      <c r="BC62" s="33"/>
      <c r="BD62" s="33"/>
      <c r="BE62" s="33"/>
      <c r="BF62" s="33"/>
      <c r="BG62" s="33"/>
      <c r="BH62" s="33"/>
      <c r="BI62" s="33"/>
      <c r="BJ62" s="33"/>
      <c r="BK62" s="33"/>
      <c r="BL62" s="33"/>
      <c r="BM62" s="33"/>
      <c r="BN62" s="33"/>
      <c r="BO62" s="33"/>
      <c r="BP62" s="33"/>
      <c r="BQ62" s="33"/>
      <c r="BR62" s="33"/>
      <c r="BS62" s="33"/>
      <c r="BT62" s="33"/>
      <c r="BU62" s="33"/>
      <c r="BV62" s="33"/>
      <c r="BW62" s="33"/>
      <c r="BX62" s="33"/>
      <c r="BY62" s="33"/>
      <c r="BZ62" s="33"/>
      <c r="CA62" s="33"/>
      <c r="CB62" s="33"/>
      <c r="CC62" s="33"/>
      <c r="CD62" s="33"/>
      <c r="CE62" s="33"/>
      <c r="CF62" s="33"/>
      <c r="CG62" s="33"/>
      <c r="CH62" s="33"/>
      <c r="CI62" s="33"/>
      <c r="CJ62" s="33"/>
      <c r="CK62" s="33"/>
      <c r="CL62" s="33"/>
      <c r="CM62" s="33"/>
      <c r="CN62" s="33"/>
      <c r="CO62" s="33"/>
      <c r="CP62" s="33"/>
      <c r="CQ62" s="33"/>
      <c r="CR62" s="33"/>
      <c r="CS62" s="33"/>
    </row>
    <row r="63" spans="1:97" s="32" customFormat="1" hidden="1" x14ac:dyDescent="0.25">
      <c r="A63" s="28" t="str">
        <f>CONCATENATE([1]Oddíly!$A21)</f>
        <v>12</v>
      </c>
      <c r="B63" s="28"/>
      <c r="C63" s="31" t="str">
        <f>CONCATENATE([1]Oddíly!$C21)</f>
        <v>02005</v>
      </c>
      <c r="D63" s="28"/>
      <c r="F63" s="31" t="str">
        <f>CONCATENATE([1]Oddíly!$E21)</f>
        <v>Břez.</v>
      </c>
      <c r="G63" s="28"/>
      <c r="H63" s="28"/>
      <c r="I63" s="28"/>
      <c r="J63" s="28"/>
      <c r="K63" s="32" t="str">
        <f>CONCATENATE([1]Oddíly!$D21)</f>
        <v>TJ Olympie Březová</v>
      </c>
      <c r="L63" s="28"/>
      <c r="O63" s="28"/>
      <c r="R63" s="28">
        <f t="shared" si="8"/>
        <v>0</v>
      </c>
      <c r="S63" s="28">
        <f t="shared" si="9"/>
        <v>99</v>
      </c>
      <c r="T63" s="28">
        <f t="shared" si="10"/>
        <v>99</v>
      </c>
      <c r="U63" s="28"/>
      <c r="V63" s="28"/>
      <c r="W63" s="28">
        <f t="shared" si="11"/>
        <v>0</v>
      </c>
      <c r="X63" s="28">
        <f t="shared" si="12"/>
        <v>99</v>
      </c>
      <c r="Y63" s="28">
        <f t="shared" si="13"/>
        <v>99</v>
      </c>
      <c r="AB63" s="28">
        <f t="shared" si="14"/>
        <v>0</v>
      </c>
      <c r="AC63" s="28">
        <f t="shared" si="15"/>
        <v>99</v>
      </c>
      <c r="AD63" s="28">
        <f t="shared" si="16"/>
        <v>99</v>
      </c>
      <c r="AE63" s="30"/>
      <c r="AF63" s="33"/>
      <c r="AG63" s="33"/>
      <c r="AH63" s="33"/>
      <c r="AI63" s="30"/>
      <c r="AJ63" s="33"/>
      <c r="AK63" s="33"/>
      <c r="AL63" s="30"/>
      <c r="AM63" s="33"/>
      <c r="AN63" s="33"/>
      <c r="AO63" s="33"/>
      <c r="AP63" s="30"/>
      <c r="AQ63" s="36"/>
      <c r="AR63" s="33"/>
      <c r="AS63" s="17"/>
      <c r="AT63" s="18"/>
      <c r="AU63" s="17"/>
      <c r="AV63" s="33"/>
      <c r="AW63" s="33"/>
      <c r="AX63" s="33"/>
      <c r="AY63" s="33"/>
      <c r="AZ63" s="33"/>
      <c r="BA63" s="33"/>
      <c r="BB63" s="33"/>
      <c r="BC63" s="33"/>
      <c r="BD63" s="33"/>
      <c r="BE63" s="33"/>
      <c r="BF63" s="33"/>
      <c r="BG63" s="33"/>
      <c r="BH63" s="33"/>
      <c r="BI63" s="33"/>
      <c r="BJ63" s="33"/>
      <c r="BK63" s="33"/>
      <c r="BL63" s="33"/>
      <c r="BM63" s="33"/>
      <c r="BN63" s="33"/>
      <c r="BO63" s="33"/>
      <c r="BP63" s="33"/>
      <c r="BQ63" s="33"/>
      <c r="BR63" s="33"/>
      <c r="BS63" s="33"/>
      <c r="BT63" s="33"/>
      <c r="BU63" s="33"/>
      <c r="BV63" s="33"/>
      <c r="BW63" s="33"/>
      <c r="BX63" s="33"/>
      <c r="BY63" s="33"/>
      <c r="BZ63" s="33"/>
      <c r="CA63" s="33"/>
      <c r="CB63" s="33"/>
      <c r="CC63" s="33"/>
      <c r="CD63" s="33"/>
      <c r="CE63" s="33"/>
      <c r="CF63" s="33"/>
      <c r="CG63" s="33"/>
      <c r="CH63" s="33"/>
      <c r="CI63" s="33"/>
      <c r="CJ63" s="33"/>
      <c r="CK63" s="33"/>
      <c r="CL63" s="33"/>
      <c r="CM63" s="33"/>
      <c r="CN63" s="33"/>
      <c r="CO63" s="33"/>
      <c r="CP63" s="33"/>
      <c r="CQ63" s="33"/>
      <c r="CR63" s="33"/>
      <c r="CS63" s="33"/>
    </row>
    <row r="64" spans="1:97" s="32" customFormat="1" hidden="1" x14ac:dyDescent="0.25">
      <c r="A64" s="28" t="str">
        <f>CONCATENATE([1]Oddíly!$A22)</f>
        <v>13</v>
      </c>
      <c r="B64" s="28"/>
      <c r="C64" s="31" t="str">
        <f>CONCATENATE([1]Oddíly!$C22)</f>
        <v>02006</v>
      </c>
      <c r="D64" s="28"/>
      <c r="F64" s="31" t="str">
        <f>CONCATENATE([1]Oddíly!$E22)</f>
        <v>Sl.Plz.</v>
      </c>
      <c r="G64" s="28"/>
      <c r="H64" s="28"/>
      <c r="I64" s="28"/>
      <c r="J64" s="28"/>
      <c r="K64" s="32" t="str">
        <f>CONCATENATE([1]Oddíly!$D22)</f>
        <v>TJ Slavoj Plzeň</v>
      </c>
      <c r="L64" s="28"/>
      <c r="O64" s="28"/>
      <c r="R64" s="28">
        <f t="shared" si="8"/>
        <v>0</v>
      </c>
      <c r="S64" s="28">
        <f t="shared" si="9"/>
        <v>99</v>
      </c>
      <c r="T64" s="28">
        <f t="shared" si="10"/>
        <v>99</v>
      </c>
      <c r="U64" s="28"/>
      <c r="V64" s="28"/>
      <c r="W64" s="28">
        <f t="shared" si="11"/>
        <v>0</v>
      </c>
      <c r="X64" s="28">
        <f t="shared" si="12"/>
        <v>99</v>
      </c>
      <c r="Y64" s="28">
        <f t="shared" si="13"/>
        <v>99</v>
      </c>
      <c r="AB64" s="28">
        <f t="shared" si="14"/>
        <v>0</v>
      </c>
      <c r="AC64" s="28">
        <f t="shared" si="15"/>
        <v>99</v>
      </c>
      <c r="AD64" s="28">
        <f t="shared" si="16"/>
        <v>99</v>
      </c>
      <c r="AE64" s="30"/>
      <c r="AF64" s="33"/>
      <c r="AG64" s="33"/>
      <c r="AH64" s="33"/>
      <c r="AI64" s="30"/>
      <c r="AJ64" s="33"/>
      <c r="AK64" s="33"/>
      <c r="AL64" s="30"/>
      <c r="AM64" s="33"/>
      <c r="AN64" s="33"/>
      <c r="AO64" s="33"/>
      <c r="AP64" s="30"/>
      <c r="AQ64" s="36"/>
      <c r="AR64" s="33"/>
      <c r="AS64" s="17"/>
      <c r="AT64" s="18"/>
      <c r="AU64" s="17"/>
      <c r="AV64" s="33"/>
      <c r="AW64" s="33"/>
      <c r="AX64" s="33"/>
      <c r="AY64" s="33"/>
      <c r="AZ64" s="33"/>
      <c r="BA64" s="33"/>
      <c r="BB64" s="33"/>
      <c r="BC64" s="33"/>
      <c r="BD64" s="33"/>
      <c r="BE64" s="33"/>
      <c r="BF64" s="33"/>
      <c r="BG64" s="33"/>
      <c r="BH64" s="33"/>
      <c r="BI64" s="33"/>
      <c r="BJ64" s="33"/>
      <c r="BK64" s="33"/>
      <c r="BL64" s="33"/>
      <c r="BM64" s="33"/>
      <c r="BN64" s="33"/>
      <c r="BO64" s="33"/>
      <c r="BP64" s="33"/>
      <c r="BQ64" s="33"/>
      <c r="BR64" s="33"/>
      <c r="BS64" s="33"/>
      <c r="BT64" s="33"/>
      <c r="BU64" s="33"/>
      <c r="BV64" s="33"/>
      <c r="BW64" s="33"/>
      <c r="BX64" s="33"/>
      <c r="BY64" s="33"/>
      <c r="BZ64" s="33"/>
      <c r="CA64" s="33"/>
      <c r="CB64" s="33"/>
      <c r="CC64" s="33"/>
      <c r="CD64" s="33"/>
      <c r="CE64" s="33"/>
      <c r="CF64" s="33"/>
      <c r="CG64" s="33"/>
      <c r="CH64" s="33"/>
      <c r="CI64" s="33"/>
      <c r="CJ64" s="33"/>
      <c r="CK64" s="33"/>
      <c r="CL64" s="33"/>
      <c r="CM64" s="33"/>
      <c r="CN64" s="33"/>
      <c r="CO64" s="33"/>
      <c r="CP64" s="33"/>
      <c r="CQ64" s="33"/>
      <c r="CR64" s="33"/>
      <c r="CS64" s="33"/>
    </row>
    <row r="65" spans="1:97" s="32" customFormat="1" hidden="1" x14ac:dyDescent="0.25">
      <c r="A65" s="28" t="str">
        <f>CONCATENATE([1]Oddíly!$A23)</f>
        <v>14</v>
      </c>
      <c r="B65" s="28"/>
      <c r="C65" s="31" t="str">
        <f>CONCATENATE([1]Oddíly!$C23)</f>
        <v>02007</v>
      </c>
      <c r="D65" s="28"/>
      <c r="F65" s="31" t="str">
        <f>CONCATENATE([1]Oddíly!$E23)</f>
        <v>Sok.Pl.</v>
      </c>
      <c r="G65" s="28"/>
      <c r="H65" s="28"/>
      <c r="I65" s="28"/>
      <c r="J65" s="28"/>
      <c r="K65" s="32" t="str">
        <f>CONCATENATE([1]Oddíly!$D23)</f>
        <v>T.J. Sokol Plzeň I</v>
      </c>
      <c r="L65" s="28"/>
      <c r="O65" s="28"/>
      <c r="R65" s="28">
        <f t="shared" si="8"/>
        <v>0</v>
      </c>
      <c r="S65" s="28">
        <f t="shared" si="9"/>
        <v>99</v>
      </c>
      <c r="T65" s="28">
        <f t="shared" si="10"/>
        <v>99</v>
      </c>
      <c r="U65" s="28"/>
      <c r="V65" s="28"/>
      <c r="W65" s="28">
        <f t="shared" si="11"/>
        <v>0</v>
      </c>
      <c r="X65" s="28">
        <f t="shared" si="12"/>
        <v>99</v>
      </c>
      <c r="Y65" s="28">
        <f t="shared" si="13"/>
        <v>99</v>
      </c>
      <c r="AB65" s="28">
        <f t="shared" si="14"/>
        <v>0</v>
      </c>
      <c r="AC65" s="28">
        <f t="shared" si="15"/>
        <v>99</v>
      </c>
      <c r="AD65" s="28">
        <f t="shared" si="16"/>
        <v>99</v>
      </c>
      <c r="AE65" s="30"/>
      <c r="AF65" s="33"/>
      <c r="AG65" s="33"/>
      <c r="AH65" s="33"/>
      <c r="AI65" s="30"/>
      <c r="AJ65" s="33"/>
      <c r="AK65" s="33"/>
      <c r="AL65" s="30"/>
      <c r="AM65" s="33"/>
      <c r="AN65" s="33"/>
      <c r="AO65" s="33"/>
      <c r="AP65" s="30"/>
      <c r="AQ65" s="36"/>
      <c r="AR65" s="33"/>
      <c r="AS65" s="17"/>
      <c r="AT65" s="18"/>
      <c r="AU65" s="17"/>
      <c r="AV65" s="33"/>
      <c r="AW65" s="33"/>
      <c r="AX65" s="33"/>
      <c r="AY65" s="33"/>
      <c r="AZ65" s="33"/>
      <c r="BA65" s="33"/>
      <c r="BB65" s="33"/>
      <c r="BC65" s="33"/>
      <c r="BD65" s="33"/>
      <c r="BE65" s="33"/>
      <c r="BF65" s="33"/>
      <c r="BG65" s="33"/>
      <c r="BH65" s="33"/>
      <c r="BI65" s="33"/>
      <c r="BJ65" s="33"/>
      <c r="BK65" s="33"/>
      <c r="BL65" s="33"/>
      <c r="BM65" s="33"/>
      <c r="BN65" s="33"/>
      <c r="BO65" s="33"/>
      <c r="BP65" s="33"/>
      <c r="BQ65" s="33"/>
      <c r="BR65" s="33"/>
      <c r="BS65" s="33"/>
      <c r="BT65" s="33"/>
      <c r="BU65" s="33"/>
      <c r="BV65" s="33"/>
      <c r="BW65" s="33"/>
      <c r="BX65" s="33"/>
      <c r="BY65" s="33"/>
      <c r="BZ65" s="33"/>
      <c r="CA65" s="33"/>
      <c r="CB65" s="33"/>
      <c r="CC65" s="33"/>
      <c r="CD65" s="33"/>
      <c r="CE65" s="33"/>
      <c r="CF65" s="33"/>
      <c r="CG65" s="33"/>
      <c r="CH65" s="33"/>
      <c r="CI65" s="33"/>
      <c r="CJ65" s="33"/>
      <c r="CK65" s="33"/>
      <c r="CL65" s="33"/>
      <c r="CM65" s="33"/>
      <c r="CN65" s="33"/>
      <c r="CO65" s="33"/>
      <c r="CP65" s="33"/>
      <c r="CQ65" s="33"/>
      <c r="CR65" s="33"/>
      <c r="CS65" s="33"/>
    </row>
    <row r="66" spans="1:97" s="32" customFormat="1" hidden="1" x14ac:dyDescent="0.25">
      <c r="A66" s="28" t="str">
        <f>CONCATENATE([1]Oddíly!$A24)</f>
        <v>15</v>
      </c>
      <c r="B66" s="28"/>
      <c r="C66" s="31" t="str">
        <f>CONCATENATE([1]Oddíly!$C24)</f>
        <v>02008</v>
      </c>
      <c r="D66" s="28"/>
      <c r="F66" s="31" t="str">
        <f>CONCATENATE([1]Oddíly!$E24)</f>
        <v>M.Láz.</v>
      </c>
      <c r="G66" s="28"/>
      <c r="H66" s="28"/>
      <c r="I66" s="28"/>
      <c r="J66" s="28"/>
      <c r="K66" s="32" t="str">
        <f>CONCATENATE([1]Oddíly!$D24)</f>
        <v>T.J. Sokol Mariánské Lázně</v>
      </c>
      <c r="L66" s="28"/>
      <c r="O66" s="28"/>
      <c r="R66" s="28">
        <f t="shared" si="8"/>
        <v>0</v>
      </c>
      <c r="S66" s="28">
        <f t="shared" si="9"/>
        <v>99</v>
      </c>
      <c r="T66" s="28">
        <f t="shared" si="10"/>
        <v>99</v>
      </c>
      <c r="U66" s="28"/>
      <c r="V66" s="28"/>
      <c r="W66" s="28">
        <f t="shared" si="11"/>
        <v>0</v>
      </c>
      <c r="X66" s="28">
        <f t="shared" si="12"/>
        <v>99</v>
      </c>
      <c r="Y66" s="28">
        <f t="shared" si="13"/>
        <v>99</v>
      </c>
      <c r="AB66" s="28">
        <f t="shared" si="14"/>
        <v>0</v>
      </c>
      <c r="AC66" s="28">
        <f t="shared" si="15"/>
        <v>99</v>
      </c>
      <c r="AD66" s="28">
        <f t="shared" si="16"/>
        <v>99</v>
      </c>
      <c r="AE66" s="30"/>
      <c r="AF66" s="33"/>
      <c r="AG66" s="33"/>
      <c r="AH66" s="33"/>
      <c r="AI66" s="30"/>
      <c r="AJ66" s="33"/>
      <c r="AK66" s="33"/>
      <c r="AL66" s="30"/>
      <c r="AM66" s="33"/>
      <c r="AN66" s="33"/>
      <c r="AO66" s="33"/>
      <c r="AP66" s="30"/>
      <c r="AQ66" s="36"/>
      <c r="AR66" s="33"/>
      <c r="AS66" s="17"/>
      <c r="AT66" s="18"/>
      <c r="AU66" s="17"/>
      <c r="AV66" s="33"/>
      <c r="AW66" s="33"/>
      <c r="AX66" s="33"/>
      <c r="AY66" s="33"/>
      <c r="AZ66" s="33"/>
      <c r="BA66" s="33"/>
      <c r="BB66" s="33"/>
      <c r="BC66" s="33"/>
      <c r="BD66" s="33"/>
      <c r="BE66" s="33"/>
      <c r="BF66" s="33"/>
      <c r="BG66" s="33"/>
      <c r="BH66" s="33"/>
      <c r="BI66" s="33"/>
      <c r="BJ66" s="33"/>
      <c r="BK66" s="33"/>
      <c r="BL66" s="33"/>
      <c r="BM66" s="33"/>
      <c r="BN66" s="33"/>
      <c r="BO66" s="33"/>
      <c r="BP66" s="33"/>
      <c r="BQ66" s="33"/>
      <c r="BR66" s="33"/>
      <c r="BS66" s="33"/>
      <c r="BT66" s="33"/>
      <c r="BU66" s="33"/>
      <c r="BV66" s="33"/>
      <c r="BW66" s="33"/>
      <c r="BX66" s="33"/>
      <c r="BY66" s="33"/>
      <c r="BZ66" s="33"/>
      <c r="CA66" s="33"/>
      <c r="CB66" s="33"/>
      <c r="CC66" s="33"/>
      <c r="CD66" s="33"/>
      <c r="CE66" s="33"/>
      <c r="CF66" s="33"/>
      <c r="CG66" s="33"/>
      <c r="CH66" s="33"/>
      <c r="CI66" s="33"/>
      <c r="CJ66" s="33"/>
      <c r="CK66" s="33"/>
      <c r="CL66" s="33"/>
      <c r="CM66" s="33"/>
      <c r="CN66" s="33"/>
      <c r="CO66" s="33"/>
      <c r="CP66" s="33"/>
      <c r="CQ66" s="33"/>
      <c r="CR66" s="33"/>
      <c r="CS66" s="33"/>
    </row>
    <row r="67" spans="1:97" s="32" customFormat="1" hidden="1" x14ac:dyDescent="0.25">
      <c r="A67" s="28" t="str">
        <f>CONCATENATE([1]Oddíly!$A25)</f>
        <v>16</v>
      </c>
      <c r="B67" s="28"/>
      <c r="C67" s="31" t="str">
        <f>CONCATENATE([1]Oddíly!$C25)</f>
        <v>03001</v>
      </c>
      <c r="D67" s="28"/>
      <c r="F67" s="31" t="str">
        <f>CONCATENATE([1]Oddíly!$E25)</f>
        <v>Mezib.</v>
      </c>
      <c r="G67" s="28"/>
      <c r="H67" s="28"/>
      <c r="I67" s="28"/>
      <c r="J67" s="28"/>
      <c r="K67" s="32" t="str">
        <f>CONCATENATE([1]Oddíly!$D25)</f>
        <v>TJ Baník Meziboří</v>
      </c>
      <c r="L67" s="28"/>
      <c r="O67" s="28"/>
      <c r="R67" s="28">
        <f t="shared" si="8"/>
        <v>0</v>
      </c>
      <c r="S67" s="28">
        <f t="shared" si="9"/>
        <v>99</v>
      </c>
      <c r="T67" s="28">
        <f t="shared" si="10"/>
        <v>99</v>
      </c>
      <c r="U67" s="28"/>
      <c r="V67" s="28"/>
      <c r="W67" s="28">
        <f t="shared" si="11"/>
        <v>0</v>
      </c>
      <c r="X67" s="28">
        <f t="shared" si="12"/>
        <v>99</v>
      </c>
      <c r="Y67" s="28">
        <f t="shared" si="13"/>
        <v>99</v>
      </c>
      <c r="AB67" s="28">
        <f t="shared" si="14"/>
        <v>0</v>
      </c>
      <c r="AC67" s="28">
        <f t="shared" si="15"/>
        <v>99</v>
      </c>
      <c r="AD67" s="28">
        <f t="shared" si="16"/>
        <v>99</v>
      </c>
      <c r="AE67" s="30"/>
      <c r="AF67" s="33"/>
      <c r="AG67" s="33"/>
      <c r="AH67" s="33"/>
      <c r="AI67" s="30"/>
      <c r="AJ67" s="33"/>
      <c r="AK67" s="33"/>
      <c r="AL67" s="30"/>
      <c r="AM67" s="33"/>
      <c r="AN67" s="33"/>
      <c r="AO67" s="33"/>
      <c r="AP67" s="30"/>
      <c r="AQ67" s="36"/>
      <c r="AR67" s="33"/>
      <c r="AS67" s="17"/>
      <c r="AT67" s="18"/>
      <c r="AU67" s="17"/>
      <c r="AV67" s="33"/>
      <c r="AW67" s="33"/>
      <c r="AX67" s="33"/>
      <c r="AY67" s="33"/>
      <c r="AZ67" s="33"/>
      <c r="BA67" s="33"/>
      <c r="BB67" s="33"/>
      <c r="BC67" s="33"/>
      <c r="BD67" s="33"/>
      <c r="BE67" s="33"/>
      <c r="BF67" s="33"/>
      <c r="BG67" s="33"/>
      <c r="BH67" s="33"/>
      <c r="BI67" s="33"/>
      <c r="BJ67" s="33"/>
      <c r="BK67" s="33"/>
      <c r="BL67" s="33"/>
      <c r="BM67" s="33"/>
      <c r="BN67" s="33"/>
      <c r="BO67" s="33"/>
      <c r="BP67" s="33"/>
      <c r="BQ67" s="33"/>
      <c r="BR67" s="33"/>
      <c r="BS67" s="33"/>
      <c r="BT67" s="33"/>
      <c r="BU67" s="33"/>
      <c r="BV67" s="33"/>
      <c r="BW67" s="33"/>
      <c r="BX67" s="33"/>
      <c r="BY67" s="33"/>
      <c r="BZ67" s="33"/>
      <c r="CA67" s="33"/>
      <c r="CB67" s="33"/>
      <c r="CC67" s="33"/>
      <c r="CD67" s="33"/>
      <c r="CE67" s="33"/>
      <c r="CF67" s="33"/>
      <c r="CG67" s="33"/>
      <c r="CH67" s="33"/>
      <c r="CI67" s="33"/>
      <c r="CJ67" s="33"/>
      <c r="CK67" s="33"/>
      <c r="CL67" s="33"/>
      <c r="CM67" s="33"/>
      <c r="CN67" s="33"/>
      <c r="CO67" s="33"/>
      <c r="CP67" s="33"/>
      <c r="CQ67" s="33"/>
      <c r="CR67" s="33"/>
      <c r="CS67" s="33"/>
    </row>
    <row r="68" spans="1:97" s="32" customFormat="1" hidden="1" x14ac:dyDescent="0.25">
      <c r="A68" s="28" t="str">
        <f>CONCATENATE([1]Oddíly!$A26)</f>
        <v>17</v>
      </c>
      <c r="B68" s="28"/>
      <c r="C68" s="31" t="str">
        <f>CONCATENATE([1]Oddíly!$C26)</f>
        <v>03002</v>
      </c>
      <c r="D68" s="28"/>
      <c r="F68" s="31" t="str">
        <f>CONCATENATE([1]Oddíly!$E26)</f>
        <v>Tepl.</v>
      </c>
      <c r="G68" s="28"/>
      <c r="H68" s="28"/>
      <c r="I68" s="28"/>
      <c r="J68" s="28"/>
      <c r="K68" s="32" t="str">
        <f>CONCATENATE([1]Oddíly!$D26)</f>
        <v>SO Zápas Teplice</v>
      </c>
      <c r="L68" s="28"/>
      <c r="O68" s="28"/>
      <c r="R68" s="28">
        <f t="shared" si="8"/>
        <v>0</v>
      </c>
      <c r="S68" s="28">
        <f t="shared" si="9"/>
        <v>99</v>
      </c>
      <c r="T68" s="28">
        <f t="shared" si="10"/>
        <v>99</v>
      </c>
      <c r="U68" s="28"/>
      <c r="V68" s="28"/>
      <c r="W68" s="28">
        <f t="shared" si="11"/>
        <v>0</v>
      </c>
      <c r="X68" s="28">
        <f t="shared" si="12"/>
        <v>99</v>
      </c>
      <c r="Y68" s="28">
        <f t="shared" si="13"/>
        <v>99</v>
      </c>
      <c r="AB68" s="28">
        <f t="shared" si="14"/>
        <v>0</v>
      </c>
      <c r="AC68" s="28">
        <f t="shared" si="15"/>
        <v>99</v>
      </c>
      <c r="AD68" s="28">
        <f t="shared" si="16"/>
        <v>99</v>
      </c>
      <c r="AE68" s="30"/>
      <c r="AF68" s="33"/>
      <c r="AG68" s="33"/>
      <c r="AH68" s="33"/>
      <c r="AI68" s="30"/>
      <c r="AJ68" s="33"/>
      <c r="AK68" s="33"/>
      <c r="AL68" s="30"/>
      <c r="AM68" s="33"/>
      <c r="AN68" s="33"/>
      <c r="AO68" s="33"/>
      <c r="AP68" s="30"/>
      <c r="AQ68" s="36"/>
      <c r="AR68" s="33"/>
      <c r="AS68" s="17"/>
      <c r="AT68" s="18"/>
      <c r="AU68" s="17"/>
      <c r="AV68" s="33"/>
      <c r="AW68" s="33"/>
      <c r="AX68" s="33"/>
      <c r="AY68" s="33"/>
      <c r="AZ68" s="33"/>
      <c r="BA68" s="33"/>
      <c r="BB68" s="33"/>
      <c r="BC68" s="33"/>
      <c r="BD68" s="33"/>
      <c r="BE68" s="33"/>
      <c r="BF68" s="33"/>
      <c r="BG68" s="33"/>
      <c r="BH68" s="33"/>
      <c r="BI68" s="33"/>
      <c r="BJ68" s="33"/>
      <c r="BK68" s="33"/>
      <c r="BL68" s="33"/>
      <c r="BM68" s="33"/>
      <c r="BN68" s="33"/>
      <c r="BO68" s="33"/>
      <c r="BP68" s="33"/>
      <c r="BQ68" s="33"/>
      <c r="BR68" s="33"/>
      <c r="BS68" s="33"/>
      <c r="BT68" s="33"/>
      <c r="BU68" s="33"/>
      <c r="BV68" s="33"/>
      <c r="BW68" s="33"/>
      <c r="BX68" s="33"/>
      <c r="BY68" s="33"/>
      <c r="BZ68" s="33"/>
      <c r="CA68" s="33"/>
      <c r="CB68" s="33"/>
      <c r="CC68" s="33"/>
      <c r="CD68" s="33"/>
      <c r="CE68" s="33"/>
      <c r="CF68" s="33"/>
      <c r="CG68" s="33"/>
      <c r="CH68" s="33"/>
      <c r="CI68" s="33"/>
      <c r="CJ68" s="33"/>
      <c r="CK68" s="33"/>
      <c r="CL68" s="33"/>
      <c r="CM68" s="33"/>
      <c r="CN68" s="33"/>
      <c r="CO68" s="33"/>
      <c r="CP68" s="33"/>
      <c r="CQ68" s="33"/>
      <c r="CR68" s="33"/>
      <c r="CS68" s="33"/>
    </row>
    <row r="69" spans="1:97" s="32" customFormat="1" hidden="1" x14ac:dyDescent="0.25">
      <c r="A69" s="28" t="str">
        <f>CONCATENATE([1]Oddíly!$A27)</f>
        <v>18</v>
      </c>
      <c r="B69" s="28"/>
      <c r="C69" s="31" t="str">
        <f>CONCATENATE([1]Oddíly!$C27)</f>
        <v>03003</v>
      </c>
      <c r="D69" s="28"/>
      <c r="F69" s="31" t="str">
        <f>CONCATENATE([1]Oddíly!$E27)</f>
        <v>Klášt.</v>
      </c>
      <c r="G69" s="28"/>
      <c r="H69" s="28"/>
      <c r="I69" s="28"/>
      <c r="J69" s="28"/>
      <c r="K69" s="32" t="str">
        <f>CONCATENATE([1]Oddíly!$D27)</f>
        <v>TJ Klášterec n/Ohří</v>
      </c>
      <c r="L69" s="28"/>
      <c r="O69" s="28"/>
      <c r="R69" s="28">
        <f t="shared" si="8"/>
        <v>0</v>
      </c>
      <c r="S69" s="28">
        <f t="shared" si="9"/>
        <v>99</v>
      </c>
      <c r="T69" s="28">
        <f t="shared" si="10"/>
        <v>99</v>
      </c>
      <c r="U69" s="28"/>
      <c r="V69" s="28"/>
      <c r="W69" s="28">
        <f t="shared" si="11"/>
        <v>0</v>
      </c>
      <c r="X69" s="28">
        <f t="shared" si="12"/>
        <v>99</v>
      </c>
      <c r="Y69" s="28">
        <f t="shared" si="13"/>
        <v>99</v>
      </c>
      <c r="AB69" s="28">
        <f t="shared" si="14"/>
        <v>0</v>
      </c>
      <c r="AC69" s="28">
        <f t="shared" si="15"/>
        <v>99</v>
      </c>
      <c r="AD69" s="28">
        <f t="shared" si="16"/>
        <v>99</v>
      </c>
      <c r="AE69" s="30"/>
      <c r="AF69" s="33"/>
      <c r="AG69" s="33"/>
      <c r="AH69" s="33"/>
      <c r="AI69" s="30"/>
      <c r="AJ69" s="33"/>
      <c r="AK69" s="33"/>
      <c r="AL69" s="30"/>
      <c r="AM69" s="33"/>
      <c r="AN69" s="33"/>
      <c r="AO69" s="33"/>
      <c r="AP69" s="30"/>
      <c r="AQ69" s="36"/>
      <c r="AR69" s="33"/>
      <c r="AS69" s="17"/>
      <c r="AT69" s="18"/>
      <c r="AU69" s="17"/>
      <c r="AV69" s="33"/>
      <c r="AW69" s="33"/>
      <c r="AX69" s="33"/>
      <c r="AY69" s="33"/>
      <c r="AZ69" s="33"/>
      <c r="BA69" s="33"/>
      <c r="BB69" s="33"/>
      <c r="BC69" s="33"/>
      <c r="BD69" s="33"/>
      <c r="BE69" s="33"/>
      <c r="BF69" s="33"/>
      <c r="BG69" s="33"/>
      <c r="BH69" s="33"/>
      <c r="BI69" s="33"/>
      <c r="BJ69" s="33"/>
      <c r="BK69" s="33"/>
      <c r="BL69" s="33"/>
      <c r="BM69" s="33"/>
      <c r="BN69" s="33"/>
      <c r="BO69" s="33"/>
      <c r="BP69" s="33"/>
      <c r="BQ69" s="33"/>
      <c r="BR69" s="33"/>
      <c r="BS69" s="33"/>
      <c r="BT69" s="33"/>
      <c r="BU69" s="33"/>
      <c r="BV69" s="33"/>
      <c r="BW69" s="33"/>
      <c r="BX69" s="33"/>
      <c r="BY69" s="33"/>
      <c r="BZ69" s="33"/>
      <c r="CA69" s="33"/>
      <c r="CB69" s="33"/>
      <c r="CC69" s="33"/>
      <c r="CD69" s="33"/>
      <c r="CE69" s="33"/>
      <c r="CF69" s="33"/>
      <c r="CG69" s="33"/>
      <c r="CH69" s="33"/>
      <c r="CI69" s="33"/>
      <c r="CJ69" s="33"/>
      <c r="CK69" s="33"/>
      <c r="CL69" s="33"/>
      <c r="CM69" s="33"/>
      <c r="CN69" s="33"/>
      <c r="CO69" s="33"/>
      <c r="CP69" s="33"/>
      <c r="CQ69" s="33"/>
      <c r="CR69" s="33"/>
      <c r="CS69" s="33"/>
    </row>
    <row r="70" spans="1:97" s="32" customFormat="1" hidden="1" x14ac:dyDescent="0.25">
      <c r="A70" s="28" t="str">
        <f>CONCATENATE([1]Oddíly!$A28)</f>
        <v>19</v>
      </c>
      <c r="B70" s="28"/>
      <c r="C70" s="31" t="str">
        <f>CONCATENATE([1]Oddíly!$C28)</f>
        <v>03004</v>
      </c>
      <c r="D70" s="28"/>
      <c r="F70" s="31" t="str">
        <f>CONCATENATE([1]Oddíly!$E28)</f>
        <v>CW Cho.</v>
      </c>
      <c r="G70" s="28"/>
      <c r="H70" s="28"/>
      <c r="I70" s="28"/>
      <c r="J70" s="28"/>
      <c r="K70" s="32" t="str">
        <f>CONCATENATE([1]Oddíly!$D28)</f>
        <v>CZECH WRESTLING Chomutov</v>
      </c>
      <c r="L70" s="28"/>
      <c r="O70" s="28"/>
      <c r="R70" s="28">
        <f t="shared" si="8"/>
        <v>0</v>
      </c>
      <c r="S70" s="28">
        <f t="shared" si="9"/>
        <v>99</v>
      </c>
      <c r="T70" s="28">
        <f t="shared" si="10"/>
        <v>99</v>
      </c>
      <c r="U70" s="28"/>
      <c r="V70" s="28"/>
      <c r="W70" s="28">
        <f t="shared" si="11"/>
        <v>0</v>
      </c>
      <c r="X70" s="28">
        <f t="shared" si="12"/>
        <v>99</v>
      </c>
      <c r="Y70" s="28">
        <f t="shared" si="13"/>
        <v>99</v>
      </c>
      <c r="AB70" s="28">
        <f t="shared" si="14"/>
        <v>0</v>
      </c>
      <c r="AC70" s="28">
        <f t="shared" si="15"/>
        <v>99</v>
      </c>
      <c r="AD70" s="28">
        <f t="shared" si="16"/>
        <v>99</v>
      </c>
      <c r="AE70" s="30"/>
      <c r="AF70" s="33"/>
      <c r="AG70" s="33"/>
      <c r="AH70" s="33"/>
      <c r="AI70" s="30"/>
      <c r="AJ70" s="33"/>
      <c r="AK70" s="33"/>
      <c r="AL70" s="30"/>
      <c r="AM70" s="33"/>
      <c r="AN70" s="33"/>
      <c r="AO70" s="33"/>
      <c r="AP70" s="30"/>
      <c r="AQ70" s="36"/>
      <c r="AR70" s="33"/>
      <c r="AS70" s="17"/>
      <c r="AT70" s="18"/>
      <c r="AU70" s="17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</row>
    <row r="71" spans="1:97" s="32" customFormat="1" hidden="1" x14ac:dyDescent="0.25">
      <c r="A71" s="28" t="str">
        <f>CONCATENATE([1]Oddíly!$A29)</f>
        <v>20</v>
      </c>
      <c r="B71" s="28"/>
      <c r="C71" s="31" t="str">
        <f>CONCATENATE([1]Oddíly!$C29)</f>
        <v>03005</v>
      </c>
      <c r="D71" s="28"/>
      <c r="F71" s="31" t="str">
        <f>CONCATENATE([1]Oddíly!$E29)</f>
        <v>Cíl Cho.</v>
      </c>
      <c r="G71" s="28"/>
      <c r="H71" s="28"/>
      <c r="I71" s="28"/>
      <c r="J71" s="28"/>
      <c r="K71" s="32" t="str">
        <f>CONCATENATE([1]Oddíly!$D29)</f>
        <v>TJ ZK Cíl Chomutov</v>
      </c>
      <c r="L71" s="28"/>
      <c r="O71" s="28"/>
      <c r="R71" s="28">
        <f t="shared" si="8"/>
        <v>0</v>
      </c>
      <c r="S71" s="28">
        <f t="shared" si="9"/>
        <v>99</v>
      </c>
      <c r="T71" s="28">
        <f t="shared" si="10"/>
        <v>99</v>
      </c>
      <c r="U71" s="28"/>
      <c r="V71" s="28"/>
      <c r="W71" s="28">
        <f t="shared" si="11"/>
        <v>0</v>
      </c>
      <c r="X71" s="28">
        <f t="shared" si="12"/>
        <v>99</v>
      </c>
      <c r="Y71" s="28">
        <f t="shared" si="13"/>
        <v>99</v>
      </c>
      <c r="AB71" s="28">
        <f t="shared" si="14"/>
        <v>0</v>
      </c>
      <c r="AC71" s="28">
        <f t="shared" si="15"/>
        <v>99</v>
      </c>
      <c r="AD71" s="28">
        <f t="shared" si="16"/>
        <v>99</v>
      </c>
      <c r="AE71" s="30"/>
      <c r="AF71" s="33"/>
      <c r="AG71" s="33"/>
      <c r="AH71" s="33"/>
      <c r="AI71" s="30"/>
      <c r="AJ71" s="33"/>
      <c r="AK71" s="33"/>
      <c r="AL71" s="30"/>
      <c r="AM71" s="33"/>
      <c r="AN71" s="33"/>
      <c r="AO71" s="33"/>
      <c r="AP71" s="30"/>
      <c r="AQ71" s="36"/>
      <c r="AR71" s="33"/>
      <c r="AS71" s="17"/>
      <c r="AT71" s="18"/>
      <c r="AU71" s="17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</row>
    <row r="72" spans="1:97" s="32" customFormat="1" hidden="1" x14ac:dyDescent="0.25">
      <c r="A72" s="28" t="str">
        <f>CONCATENATE([1]Oddíly!$A30)</f>
        <v>21</v>
      </c>
      <c r="B72" s="28"/>
      <c r="C72" s="31" t="str">
        <f>CONCATENATE([1]Oddíly!$C30)</f>
        <v>03006</v>
      </c>
      <c r="D72" s="28"/>
      <c r="F72" s="31" t="str">
        <f>CONCATENATE([1]Oddíly!$E30)</f>
        <v>Spoř.</v>
      </c>
      <c r="G72" s="28"/>
      <c r="H72" s="28"/>
      <c r="I72" s="28"/>
      <c r="J72" s="28"/>
      <c r="K72" s="32" t="str">
        <f>CONCATENATE([1]Oddíly!$D30)</f>
        <v>TJ Sokol Zápas Spořice</v>
      </c>
      <c r="L72" s="28"/>
      <c r="O72" s="28"/>
      <c r="R72" s="28">
        <f t="shared" si="8"/>
        <v>0</v>
      </c>
      <c r="S72" s="28">
        <f t="shared" si="9"/>
        <v>99</v>
      </c>
      <c r="T72" s="28">
        <f t="shared" si="10"/>
        <v>99</v>
      </c>
      <c r="U72" s="28"/>
      <c r="V72" s="28"/>
      <c r="W72" s="28">
        <f t="shared" si="11"/>
        <v>0</v>
      </c>
      <c r="X72" s="28">
        <f t="shared" si="12"/>
        <v>99</v>
      </c>
      <c r="Y72" s="28">
        <f t="shared" si="13"/>
        <v>99</v>
      </c>
      <c r="AB72" s="28">
        <f t="shared" si="14"/>
        <v>0</v>
      </c>
      <c r="AC72" s="28">
        <f t="shared" si="15"/>
        <v>99</v>
      </c>
      <c r="AD72" s="28">
        <f t="shared" si="16"/>
        <v>99</v>
      </c>
      <c r="AE72" s="30"/>
      <c r="AF72" s="33"/>
      <c r="AG72" s="33"/>
      <c r="AH72" s="33"/>
      <c r="AI72" s="30"/>
      <c r="AJ72" s="33"/>
      <c r="AK72" s="33"/>
      <c r="AL72" s="30"/>
      <c r="AM72" s="33"/>
      <c r="AN72" s="33"/>
      <c r="AO72" s="33"/>
      <c r="AP72" s="30"/>
      <c r="AQ72" s="36"/>
      <c r="AR72" s="33"/>
      <c r="AS72" s="17"/>
      <c r="AT72" s="18"/>
      <c r="AU72" s="17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</row>
    <row r="73" spans="1:97" s="32" customFormat="1" hidden="1" x14ac:dyDescent="0.25">
      <c r="A73" s="28" t="str">
        <f>CONCATENATE([1]Oddíly!$A31)</f>
        <v>22</v>
      </c>
      <c r="B73" s="28"/>
      <c r="C73" s="31" t="str">
        <f>CONCATENATE([1]Oddíly!$C31)</f>
        <v>03007</v>
      </c>
      <c r="D73" s="28"/>
      <c r="F73" s="31" t="str">
        <f>CONCATENATE([1]Oddíly!$E31)</f>
        <v>Nur</v>
      </c>
      <c r="G73" s="28"/>
      <c r="H73" s="28"/>
      <c r="I73" s="28"/>
      <c r="J73" s="28"/>
      <c r="K73" s="32" t="str">
        <f>CONCATENATE([1]Oddíly!$D31)</f>
        <v>SK NUR Ústí nad Labem</v>
      </c>
      <c r="L73" s="28"/>
      <c r="O73" s="28"/>
      <c r="R73" s="28">
        <f t="shared" si="8"/>
        <v>0</v>
      </c>
      <c r="S73" s="28">
        <f t="shared" si="9"/>
        <v>99</v>
      </c>
      <c r="T73" s="28">
        <f t="shared" si="10"/>
        <v>99</v>
      </c>
      <c r="U73" s="28"/>
      <c r="V73" s="28"/>
      <c r="W73" s="28">
        <f t="shared" si="11"/>
        <v>0</v>
      </c>
      <c r="X73" s="28">
        <f t="shared" si="12"/>
        <v>99</v>
      </c>
      <c r="Y73" s="28">
        <f t="shared" si="13"/>
        <v>99</v>
      </c>
      <c r="AB73" s="28">
        <f t="shared" si="14"/>
        <v>0</v>
      </c>
      <c r="AC73" s="28">
        <f t="shared" si="15"/>
        <v>99</v>
      </c>
      <c r="AD73" s="28">
        <f t="shared" si="16"/>
        <v>99</v>
      </c>
      <c r="AE73" s="30"/>
      <c r="AF73" s="33"/>
      <c r="AG73" s="33"/>
      <c r="AH73" s="33"/>
      <c r="AI73" s="30"/>
      <c r="AJ73" s="33"/>
      <c r="AK73" s="33"/>
      <c r="AL73" s="30"/>
      <c r="AM73" s="33"/>
      <c r="AN73" s="33"/>
      <c r="AO73" s="33"/>
      <c r="AP73" s="30"/>
      <c r="AQ73" s="36"/>
      <c r="AR73" s="33"/>
      <c r="AS73" s="17"/>
      <c r="AT73" s="18"/>
      <c r="AU73" s="17"/>
      <c r="AV73" s="33"/>
      <c r="AW73" s="33"/>
      <c r="AX73" s="33"/>
      <c r="AY73" s="33"/>
      <c r="AZ73" s="33"/>
      <c r="BA73" s="33"/>
      <c r="BB73" s="33"/>
      <c r="BC73" s="33"/>
      <c r="BD73" s="33"/>
      <c r="BE73" s="33"/>
      <c r="BF73" s="33"/>
      <c r="BG73" s="33"/>
      <c r="BH73" s="33"/>
      <c r="BI73" s="33"/>
      <c r="BJ73" s="33"/>
      <c r="BK73" s="33"/>
      <c r="BL73" s="33"/>
      <c r="BM73" s="33"/>
      <c r="BN73" s="33"/>
      <c r="BO73" s="33"/>
      <c r="BP73" s="33"/>
      <c r="BQ73" s="33"/>
      <c r="BR73" s="33"/>
      <c r="BS73" s="33"/>
      <c r="BT73" s="33"/>
      <c r="BU73" s="33"/>
      <c r="BV73" s="33"/>
      <c r="BW73" s="33"/>
      <c r="BX73" s="33"/>
      <c r="BY73" s="33"/>
      <c r="BZ73" s="33"/>
      <c r="CA73" s="33"/>
      <c r="CB73" s="33"/>
      <c r="CC73" s="33"/>
      <c r="CD73" s="33"/>
      <c r="CE73" s="33"/>
      <c r="CF73" s="33"/>
      <c r="CG73" s="33"/>
      <c r="CH73" s="33"/>
      <c r="CI73" s="33"/>
      <c r="CJ73" s="33"/>
      <c r="CK73" s="33"/>
      <c r="CL73" s="33"/>
      <c r="CM73" s="33"/>
      <c r="CN73" s="33"/>
      <c r="CO73" s="33"/>
      <c r="CP73" s="33"/>
      <c r="CQ73" s="33"/>
      <c r="CR73" s="33"/>
      <c r="CS73" s="33"/>
    </row>
    <row r="74" spans="1:97" s="32" customFormat="1" hidden="1" x14ac:dyDescent="0.25">
      <c r="A74" s="28" t="str">
        <f>CONCATENATE([1]Oddíly!$A32)</f>
        <v>23</v>
      </c>
      <c r="B74" s="28"/>
      <c r="C74" s="31" t="str">
        <f>CONCATENATE([1]Oddíly!$C32)</f>
        <v>04001</v>
      </c>
      <c r="D74" s="28"/>
      <c r="F74" s="31" t="str">
        <f>CONCATENATE([1]Oddíly!$E32)</f>
        <v>Lib.</v>
      </c>
      <c r="G74" s="28"/>
      <c r="H74" s="28"/>
      <c r="I74" s="28"/>
      <c r="J74" s="28"/>
      <c r="K74" s="32" t="str">
        <f>CONCATENATE([1]Oddíly!$D32)</f>
        <v>TJ Lokomotiva Nelson Liberec</v>
      </c>
      <c r="L74" s="28"/>
      <c r="O74" s="28"/>
      <c r="R74" s="28">
        <f t="shared" si="8"/>
        <v>0</v>
      </c>
      <c r="S74" s="28">
        <f t="shared" si="9"/>
        <v>99</v>
      </c>
      <c r="T74" s="28">
        <f t="shared" si="10"/>
        <v>99</v>
      </c>
      <c r="U74" s="28"/>
      <c r="V74" s="28"/>
      <c r="W74" s="28">
        <f t="shared" si="11"/>
        <v>0</v>
      </c>
      <c r="X74" s="28">
        <f t="shared" si="12"/>
        <v>99</v>
      </c>
      <c r="Y74" s="28">
        <f t="shared" si="13"/>
        <v>99</v>
      </c>
      <c r="AB74" s="28">
        <f t="shared" si="14"/>
        <v>0</v>
      </c>
      <c r="AC74" s="28">
        <f t="shared" si="15"/>
        <v>99</v>
      </c>
      <c r="AD74" s="28">
        <f t="shared" si="16"/>
        <v>99</v>
      </c>
      <c r="AE74" s="30"/>
      <c r="AF74" s="33"/>
      <c r="AG74" s="33"/>
      <c r="AH74" s="33"/>
      <c r="AI74" s="30"/>
      <c r="AJ74" s="33"/>
      <c r="AK74" s="33"/>
      <c r="AL74" s="30"/>
      <c r="AM74" s="33"/>
      <c r="AN74" s="33"/>
      <c r="AO74" s="33"/>
      <c r="AP74" s="30"/>
      <c r="AQ74" s="36"/>
      <c r="AR74" s="33"/>
      <c r="AS74" s="17"/>
      <c r="AT74" s="18"/>
      <c r="AU74" s="17"/>
      <c r="AV74" s="33"/>
      <c r="AW74" s="33"/>
      <c r="AX74" s="33"/>
      <c r="AY74" s="33"/>
      <c r="AZ74" s="33"/>
      <c r="BA74" s="33"/>
      <c r="BB74" s="33"/>
      <c r="BC74" s="33"/>
      <c r="BD74" s="33"/>
      <c r="BE74" s="33"/>
      <c r="BF74" s="33"/>
      <c r="BG74" s="33"/>
      <c r="BH74" s="33"/>
      <c r="BI74" s="33"/>
      <c r="BJ74" s="33"/>
      <c r="BK74" s="33"/>
      <c r="BL74" s="33"/>
      <c r="BM74" s="33"/>
      <c r="BN74" s="33"/>
      <c r="BO74" s="33"/>
      <c r="BP74" s="33"/>
      <c r="BQ74" s="33"/>
      <c r="BR74" s="33"/>
      <c r="BS74" s="33"/>
      <c r="BT74" s="33"/>
      <c r="BU74" s="33"/>
      <c r="BV74" s="33"/>
      <c r="BW74" s="33"/>
      <c r="BX74" s="33"/>
      <c r="BY74" s="33"/>
      <c r="BZ74" s="33"/>
      <c r="CA74" s="33"/>
      <c r="CB74" s="33"/>
      <c r="CC74" s="33"/>
      <c r="CD74" s="33"/>
      <c r="CE74" s="33"/>
      <c r="CF74" s="33"/>
      <c r="CG74" s="33"/>
      <c r="CH74" s="33"/>
      <c r="CI74" s="33"/>
      <c r="CJ74" s="33"/>
      <c r="CK74" s="33"/>
      <c r="CL74" s="33"/>
      <c r="CM74" s="33"/>
      <c r="CN74" s="33"/>
      <c r="CO74" s="33"/>
      <c r="CP74" s="33"/>
      <c r="CQ74" s="33"/>
      <c r="CR74" s="33"/>
      <c r="CS74" s="33"/>
    </row>
    <row r="75" spans="1:97" s="32" customFormat="1" hidden="1" x14ac:dyDescent="0.25">
      <c r="A75" s="28" t="str">
        <f>CONCATENATE([1]Oddíly!$A33)</f>
        <v>24</v>
      </c>
      <c r="B75" s="28"/>
      <c r="C75" s="31" t="str">
        <f>CONCATENATE([1]Oddíly!$C33)</f>
        <v>04002</v>
      </c>
      <c r="D75" s="28"/>
      <c r="F75" s="31" t="str">
        <f>CONCATENATE([1]Oddíly!$E33)</f>
        <v>Varns.</v>
      </c>
      <c r="G75" s="28"/>
      <c r="H75" s="28"/>
      <c r="I75" s="28"/>
      <c r="J75" s="28"/>
      <c r="K75" s="32" t="str">
        <f>CONCATENATE([1]Oddíly!$D33)</f>
        <v>T.J. Sokol Varnsdorf</v>
      </c>
      <c r="L75" s="28"/>
      <c r="O75" s="28"/>
      <c r="R75" s="28">
        <f t="shared" si="8"/>
        <v>0</v>
      </c>
      <c r="S75" s="28">
        <f t="shared" si="9"/>
        <v>99</v>
      </c>
      <c r="T75" s="28">
        <f t="shared" si="10"/>
        <v>99</v>
      </c>
      <c r="U75" s="28"/>
      <c r="V75" s="28"/>
      <c r="W75" s="28">
        <f t="shared" si="11"/>
        <v>0</v>
      </c>
      <c r="X75" s="28">
        <f t="shared" si="12"/>
        <v>99</v>
      </c>
      <c r="Y75" s="28">
        <f t="shared" si="13"/>
        <v>99</v>
      </c>
      <c r="AB75" s="28">
        <f t="shared" si="14"/>
        <v>0</v>
      </c>
      <c r="AC75" s="28">
        <f t="shared" si="15"/>
        <v>99</v>
      </c>
      <c r="AD75" s="28">
        <f t="shared" si="16"/>
        <v>99</v>
      </c>
      <c r="AE75" s="30"/>
      <c r="AF75" s="33"/>
      <c r="AG75" s="33"/>
      <c r="AH75" s="33"/>
      <c r="AI75" s="30"/>
      <c r="AJ75" s="33"/>
      <c r="AK75" s="33"/>
      <c r="AL75" s="30"/>
      <c r="AM75" s="33"/>
      <c r="AN75" s="33"/>
      <c r="AO75" s="33"/>
      <c r="AP75" s="30"/>
      <c r="AQ75" s="36"/>
      <c r="AR75" s="33"/>
      <c r="AS75" s="17"/>
      <c r="AT75" s="18"/>
      <c r="AU75" s="17"/>
      <c r="AV75" s="33"/>
      <c r="AW75" s="33"/>
      <c r="AX75" s="33"/>
      <c r="AY75" s="33"/>
      <c r="AZ75" s="33"/>
      <c r="BA75" s="33"/>
      <c r="BB75" s="33"/>
      <c r="BC75" s="33"/>
      <c r="BD75" s="33"/>
      <c r="BE75" s="33"/>
      <c r="BF75" s="33"/>
      <c r="BG75" s="33"/>
      <c r="BH75" s="33"/>
      <c r="BI75" s="33"/>
      <c r="BJ75" s="33"/>
      <c r="BK75" s="33"/>
      <c r="BL75" s="33"/>
      <c r="BM75" s="33"/>
      <c r="BN75" s="33"/>
      <c r="BO75" s="33"/>
      <c r="BP75" s="33"/>
      <c r="BQ75" s="33"/>
      <c r="BR75" s="33"/>
      <c r="BS75" s="33"/>
      <c r="BT75" s="33"/>
      <c r="BU75" s="33"/>
      <c r="BV75" s="33"/>
      <c r="BW75" s="33"/>
      <c r="BX75" s="33"/>
      <c r="BY75" s="33"/>
      <c r="BZ75" s="33"/>
      <c r="CA75" s="33"/>
      <c r="CB75" s="33"/>
      <c r="CC75" s="33"/>
      <c r="CD75" s="33"/>
      <c r="CE75" s="33"/>
      <c r="CF75" s="33"/>
      <c r="CG75" s="33"/>
      <c r="CH75" s="33"/>
      <c r="CI75" s="33"/>
      <c r="CJ75" s="33"/>
      <c r="CK75" s="33"/>
      <c r="CL75" s="33"/>
      <c r="CM75" s="33"/>
      <c r="CN75" s="33"/>
      <c r="CO75" s="33"/>
      <c r="CP75" s="33"/>
      <c r="CQ75" s="33"/>
      <c r="CR75" s="33"/>
      <c r="CS75" s="33"/>
    </row>
    <row r="76" spans="1:97" s="32" customFormat="1" hidden="1" x14ac:dyDescent="0.25">
      <c r="A76" s="28" t="str">
        <f>CONCATENATE([1]Oddíly!$A34)</f>
        <v>25</v>
      </c>
      <c r="B76" s="28"/>
      <c r="C76" s="31" t="str">
        <f>CONCATENATE([1]Oddíly!$C34)</f>
        <v>04003</v>
      </c>
      <c r="D76" s="28"/>
      <c r="F76" s="31" t="str">
        <f>CONCATENATE([1]Oddíly!$E34)</f>
        <v>Chrast.</v>
      </c>
      <c r="G76" s="28"/>
      <c r="H76" s="28"/>
      <c r="I76" s="28"/>
      <c r="J76" s="28"/>
      <c r="K76" s="32" t="str">
        <f>CONCATENATE([1]Oddíly!$D34)</f>
        <v>TJ Spartak Nelson Chrastava</v>
      </c>
      <c r="L76" s="28"/>
      <c r="O76" s="28"/>
      <c r="R76" s="28">
        <f t="shared" si="8"/>
        <v>0</v>
      </c>
      <c r="S76" s="28">
        <f t="shared" si="9"/>
        <v>99</v>
      </c>
      <c r="T76" s="28">
        <f t="shared" si="10"/>
        <v>99</v>
      </c>
      <c r="U76" s="28"/>
      <c r="V76" s="28"/>
      <c r="W76" s="28">
        <f t="shared" si="11"/>
        <v>0</v>
      </c>
      <c r="X76" s="28">
        <f t="shared" si="12"/>
        <v>99</v>
      </c>
      <c r="Y76" s="28">
        <f t="shared" si="13"/>
        <v>99</v>
      </c>
      <c r="AB76" s="28">
        <f t="shared" si="14"/>
        <v>0</v>
      </c>
      <c r="AC76" s="28">
        <f t="shared" si="15"/>
        <v>99</v>
      </c>
      <c r="AD76" s="28">
        <f t="shared" si="16"/>
        <v>99</v>
      </c>
      <c r="AE76" s="30"/>
      <c r="AF76" s="33"/>
      <c r="AG76" s="33"/>
      <c r="AH76" s="33"/>
      <c r="AI76" s="30"/>
      <c r="AJ76" s="33"/>
      <c r="AK76" s="33"/>
      <c r="AL76" s="30"/>
      <c r="AM76" s="33"/>
      <c r="AN76" s="33"/>
      <c r="AO76" s="33"/>
      <c r="AP76" s="30"/>
      <c r="AQ76" s="36"/>
      <c r="AR76" s="33"/>
      <c r="AS76" s="17"/>
      <c r="AT76" s="18"/>
      <c r="AU76" s="17"/>
      <c r="AV76" s="33"/>
      <c r="AW76" s="33"/>
      <c r="AX76" s="33"/>
      <c r="AY76" s="33"/>
      <c r="AZ76" s="33"/>
      <c r="BA76" s="33"/>
      <c r="BB76" s="33"/>
      <c r="BC76" s="33"/>
      <c r="BD76" s="33"/>
      <c r="BE76" s="33"/>
      <c r="BF76" s="33"/>
      <c r="BG76" s="33"/>
      <c r="BH76" s="33"/>
      <c r="BI76" s="33"/>
      <c r="BJ76" s="33"/>
      <c r="BK76" s="33"/>
      <c r="BL76" s="33"/>
      <c r="BM76" s="33"/>
      <c r="BN76" s="33"/>
      <c r="BO76" s="33"/>
      <c r="BP76" s="33"/>
      <c r="BQ76" s="33"/>
      <c r="BR76" s="33"/>
      <c r="BS76" s="33"/>
      <c r="BT76" s="33"/>
      <c r="BU76" s="33"/>
      <c r="BV76" s="33"/>
      <c r="BW76" s="33"/>
      <c r="BX76" s="33"/>
      <c r="BY76" s="33"/>
      <c r="BZ76" s="33"/>
      <c r="CA76" s="33"/>
      <c r="CB76" s="33"/>
      <c r="CC76" s="33"/>
      <c r="CD76" s="33"/>
      <c r="CE76" s="33"/>
      <c r="CF76" s="33"/>
      <c r="CG76" s="33"/>
      <c r="CH76" s="33"/>
      <c r="CI76" s="33"/>
      <c r="CJ76" s="33"/>
      <c r="CK76" s="33"/>
      <c r="CL76" s="33"/>
      <c r="CM76" s="33"/>
      <c r="CN76" s="33"/>
      <c r="CO76" s="33"/>
      <c r="CP76" s="33"/>
      <c r="CQ76" s="33"/>
      <c r="CR76" s="33"/>
      <c r="CS76" s="33"/>
    </row>
    <row r="77" spans="1:97" s="32" customFormat="1" hidden="1" x14ac:dyDescent="0.25">
      <c r="A77" s="28" t="str">
        <f>CONCATENATE([1]Oddíly!$A35)</f>
        <v>26</v>
      </c>
      <c r="B77" s="28"/>
      <c r="C77" s="31" t="str">
        <f>CONCATENATE([1]Oddíly!$C35)</f>
        <v>04004</v>
      </c>
      <c r="D77" s="28"/>
      <c r="F77" s="31" t="str">
        <f>CONCATENATE([1]Oddíly!$E35)</f>
        <v>K.Lípa</v>
      </c>
      <c r="G77" s="28"/>
      <c r="H77" s="28"/>
      <c r="I77" s="28"/>
      <c r="J77" s="28"/>
      <c r="K77" s="32" t="str">
        <f>CONCATENATE([1]Oddíly!$D35)</f>
        <v>TJ Novia Krásná Lípa</v>
      </c>
      <c r="L77" s="28"/>
      <c r="O77" s="28"/>
      <c r="R77" s="28">
        <f t="shared" si="8"/>
        <v>0</v>
      </c>
      <c r="S77" s="28">
        <f t="shared" si="9"/>
        <v>99</v>
      </c>
      <c r="T77" s="28">
        <f t="shared" si="10"/>
        <v>99</v>
      </c>
      <c r="U77" s="28"/>
      <c r="V77" s="28"/>
      <c r="W77" s="28">
        <f t="shared" si="11"/>
        <v>0</v>
      </c>
      <c r="X77" s="28">
        <f t="shared" si="12"/>
        <v>99</v>
      </c>
      <c r="Y77" s="28">
        <f t="shared" si="13"/>
        <v>99</v>
      </c>
      <c r="AB77" s="28">
        <f t="shared" si="14"/>
        <v>0</v>
      </c>
      <c r="AC77" s="28">
        <f t="shared" si="15"/>
        <v>99</v>
      </c>
      <c r="AD77" s="28">
        <f t="shared" si="16"/>
        <v>99</v>
      </c>
      <c r="AE77" s="30"/>
      <c r="AF77" s="33"/>
      <c r="AG77" s="33"/>
      <c r="AH77" s="33"/>
      <c r="AI77" s="30"/>
      <c r="AJ77" s="33"/>
      <c r="AK77" s="33"/>
      <c r="AL77" s="30"/>
      <c r="AM77" s="33"/>
      <c r="AN77" s="33"/>
      <c r="AO77" s="33"/>
      <c r="AP77" s="30"/>
      <c r="AQ77" s="36"/>
      <c r="AR77" s="33"/>
      <c r="AS77" s="17"/>
      <c r="AT77" s="18"/>
      <c r="AU77" s="17"/>
      <c r="AV77" s="33"/>
      <c r="AW77" s="33"/>
      <c r="AX77" s="33"/>
      <c r="AY77" s="33"/>
      <c r="AZ77" s="33"/>
      <c r="BA77" s="33"/>
      <c r="BB77" s="33"/>
      <c r="BC77" s="33"/>
      <c r="BD77" s="33"/>
      <c r="BE77" s="33"/>
      <c r="BF77" s="33"/>
      <c r="BG77" s="33"/>
      <c r="BH77" s="33"/>
      <c r="BI77" s="33"/>
      <c r="BJ77" s="33"/>
      <c r="BK77" s="33"/>
      <c r="BL77" s="33"/>
      <c r="BM77" s="33"/>
      <c r="BN77" s="33"/>
      <c r="BO77" s="33"/>
      <c r="BP77" s="33"/>
      <c r="BQ77" s="33"/>
      <c r="BR77" s="33"/>
      <c r="BS77" s="33"/>
      <c r="BT77" s="33"/>
      <c r="BU77" s="33"/>
      <c r="BV77" s="33"/>
      <c r="BW77" s="33"/>
      <c r="BX77" s="33"/>
      <c r="BY77" s="33"/>
      <c r="BZ77" s="33"/>
      <c r="CA77" s="33"/>
      <c r="CB77" s="33"/>
      <c r="CC77" s="33"/>
      <c r="CD77" s="33"/>
      <c r="CE77" s="33"/>
      <c r="CF77" s="33"/>
      <c r="CG77" s="33"/>
      <c r="CH77" s="33"/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</row>
    <row r="78" spans="1:97" s="32" customFormat="1" hidden="1" x14ac:dyDescent="0.25">
      <c r="A78" s="28" t="str">
        <f>CONCATENATE([1]Oddíly!$A36)</f>
        <v>27</v>
      </c>
      <c r="B78" s="28"/>
      <c r="C78" s="31" t="str">
        <f>CONCATENATE([1]Oddíly!$C36)</f>
        <v>04005</v>
      </c>
      <c r="D78" s="28"/>
      <c r="F78" s="31" t="str">
        <f>CONCATENATE([1]Oddíly!$E36)</f>
        <v>Prysk</v>
      </c>
      <c r="G78" s="28"/>
      <c r="H78" s="28"/>
      <c r="I78" s="28"/>
      <c r="J78" s="28"/>
      <c r="K78" s="32" t="str">
        <f>CONCATENATE([1]Oddíly!$D36)</f>
        <v>Oddíl zápasu Prysk</v>
      </c>
      <c r="L78" s="28"/>
      <c r="O78" s="28"/>
      <c r="R78" s="28">
        <f t="shared" si="8"/>
        <v>0</v>
      </c>
      <c r="S78" s="28">
        <f t="shared" si="9"/>
        <v>99</v>
      </c>
      <c r="T78" s="28">
        <f t="shared" si="10"/>
        <v>99</v>
      </c>
      <c r="U78" s="28"/>
      <c r="V78" s="28"/>
      <c r="W78" s="28">
        <f t="shared" si="11"/>
        <v>0</v>
      </c>
      <c r="X78" s="28">
        <f t="shared" si="12"/>
        <v>99</v>
      </c>
      <c r="Y78" s="28">
        <f t="shared" si="13"/>
        <v>99</v>
      </c>
      <c r="AB78" s="28">
        <f t="shared" si="14"/>
        <v>0</v>
      </c>
      <c r="AC78" s="28">
        <f t="shared" si="15"/>
        <v>99</v>
      </c>
      <c r="AD78" s="28">
        <f t="shared" si="16"/>
        <v>99</v>
      </c>
      <c r="AE78" s="30"/>
      <c r="AF78" s="33"/>
      <c r="AG78" s="33"/>
      <c r="AH78" s="33"/>
      <c r="AI78" s="30"/>
      <c r="AJ78" s="33"/>
      <c r="AK78" s="33"/>
      <c r="AL78" s="30"/>
      <c r="AM78" s="33"/>
      <c r="AN78" s="33"/>
      <c r="AO78" s="33"/>
      <c r="AP78" s="30"/>
      <c r="AQ78" s="36"/>
      <c r="AR78" s="33"/>
      <c r="AS78" s="17"/>
      <c r="AT78" s="18"/>
      <c r="AU78" s="17"/>
      <c r="AV78" s="33"/>
      <c r="AW78" s="33"/>
      <c r="AX78" s="33"/>
      <c r="AY78" s="33"/>
      <c r="AZ78" s="33"/>
      <c r="BA78" s="33"/>
      <c r="BB78" s="33"/>
      <c r="BC78" s="33"/>
      <c r="BD78" s="33"/>
      <c r="BE78" s="33"/>
      <c r="BF78" s="33"/>
      <c r="BG78" s="33"/>
      <c r="BH78" s="33"/>
      <c r="BI78" s="33"/>
      <c r="BJ78" s="33"/>
      <c r="BK78" s="33"/>
      <c r="BL78" s="33"/>
      <c r="BM78" s="33"/>
      <c r="BN78" s="33"/>
      <c r="BO78" s="33"/>
      <c r="BP78" s="33"/>
      <c r="BQ78" s="33"/>
      <c r="BR78" s="33"/>
      <c r="BS78" s="33"/>
      <c r="BT78" s="33"/>
      <c r="BU78" s="33"/>
      <c r="BV78" s="33"/>
      <c r="BW78" s="33"/>
      <c r="BX78" s="33"/>
      <c r="BY78" s="33"/>
      <c r="BZ78" s="33"/>
      <c r="CA78" s="33"/>
      <c r="CB78" s="33"/>
      <c r="CC78" s="33"/>
      <c r="CD78" s="33"/>
      <c r="CE78" s="33"/>
      <c r="CF78" s="33"/>
      <c r="CG78" s="33"/>
      <c r="CH78" s="33"/>
      <c r="CI78" s="33"/>
      <c r="CJ78" s="33"/>
      <c r="CK78" s="33"/>
      <c r="CL78" s="33"/>
      <c r="CM78" s="33"/>
      <c r="CN78" s="33"/>
      <c r="CO78" s="33"/>
      <c r="CP78" s="33"/>
      <c r="CQ78" s="33"/>
      <c r="CR78" s="33"/>
      <c r="CS78" s="33"/>
    </row>
    <row r="79" spans="1:97" s="32" customFormat="1" hidden="1" x14ac:dyDescent="0.25">
      <c r="A79" s="28" t="str">
        <f>CONCATENATE([1]Oddíly!$A37)</f>
        <v>28</v>
      </c>
      <c r="B79" s="28"/>
      <c r="C79" s="31" t="str">
        <f>CONCATENATE([1]Oddíly!$C37)</f>
        <v>05001</v>
      </c>
      <c r="D79" s="28"/>
      <c r="F79" s="31" t="str">
        <f>CONCATENATE([1]Oddíly!$E37)</f>
        <v>H.Brod</v>
      </c>
      <c r="G79" s="28"/>
      <c r="H79" s="28"/>
      <c r="I79" s="28"/>
      <c r="J79" s="28"/>
      <c r="K79" s="32" t="str">
        <f>CONCATENATE([1]Oddíly!$D37)</f>
        <v>TJ Jiskra Havlíčkův Brod</v>
      </c>
      <c r="L79" s="28"/>
      <c r="O79" s="28"/>
      <c r="R79" s="28">
        <f t="shared" si="8"/>
        <v>0</v>
      </c>
      <c r="S79" s="28">
        <f t="shared" si="9"/>
        <v>99</v>
      </c>
      <c r="T79" s="28">
        <f t="shared" si="10"/>
        <v>99</v>
      </c>
      <c r="U79" s="28"/>
      <c r="V79" s="28"/>
      <c r="W79" s="28">
        <f t="shared" si="11"/>
        <v>0</v>
      </c>
      <c r="X79" s="28">
        <f t="shared" si="12"/>
        <v>99</v>
      </c>
      <c r="Y79" s="28">
        <f t="shared" si="13"/>
        <v>99</v>
      </c>
      <c r="AB79" s="28">
        <f t="shared" si="14"/>
        <v>0</v>
      </c>
      <c r="AC79" s="28">
        <f t="shared" si="15"/>
        <v>99</v>
      </c>
      <c r="AD79" s="28">
        <f t="shared" si="16"/>
        <v>99</v>
      </c>
      <c r="AE79" s="30"/>
      <c r="AF79" s="33"/>
      <c r="AG79" s="33"/>
      <c r="AH79" s="33"/>
      <c r="AI79" s="30"/>
      <c r="AJ79" s="33"/>
      <c r="AK79" s="33"/>
      <c r="AL79" s="30"/>
      <c r="AM79" s="33"/>
      <c r="AN79" s="33"/>
      <c r="AO79" s="33"/>
      <c r="AP79" s="30"/>
      <c r="AQ79" s="36"/>
      <c r="AR79" s="33"/>
      <c r="AS79" s="17"/>
      <c r="AT79" s="18"/>
      <c r="AU79" s="17"/>
      <c r="AV79" s="33"/>
      <c r="AW79" s="33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  <c r="BN79" s="33"/>
      <c r="BO79" s="33"/>
      <c r="BP79" s="33"/>
      <c r="BQ79" s="33"/>
      <c r="BR79" s="33"/>
      <c r="BS79" s="33"/>
      <c r="BT79" s="33"/>
      <c r="BU79" s="33"/>
      <c r="BV79" s="33"/>
      <c r="BW79" s="33"/>
      <c r="BX79" s="33"/>
      <c r="BY79" s="33"/>
      <c r="BZ79" s="33"/>
      <c r="CA79" s="33"/>
      <c r="CB79" s="33"/>
      <c r="CC79" s="33"/>
      <c r="CD79" s="33"/>
      <c r="CE79" s="33"/>
      <c r="CF79" s="33"/>
      <c r="CG79" s="33"/>
      <c r="CH79" s="33"/>
      <c r="CI79" s="33"/>
      <c r="CJ79" s="33"/>
      <c r="CK79" s="33"/>
      <c r="CL79" s="33"/>
      <c r="CM79" s="33"/>
      <c r="CN79" s="33"/>
      <c r="CO79" s="33"/>
      <c r="CP79" s="33"/>
      <c r="CQ79" s="33"/>
      <c r="CR79" s="33"/>
      <c r="CS79" s="33"/>
    </row>
    <row r="80" spans="1:97" s="32" customFormat="1" hidden="1" x14ac:dyDescent="0.25">
      <c r="A80" s="28" t="str">
        <f>CONCATENATE([1]Oddíly!$A38)</f>
        <v>29</v>
      </c>
      <c r="B80" s="28"/>
      <c r="C80" s="31" t="str">
        <f>CONCATENATE([1]Oddíly!$C38)</f>
        <v>05002</v>
      </c>
      <c r="D80" s="28"/>
      <c r="F80" s="31" t="str">
        <f>CONCATENATE([1]Oddíly!$E38)</f>
        <v>Boroh.</v>
      </c>
      <c r="G80" s="28"/>
      <c r="H80" s="28"/>
      <c r="I80" s="28"/>
      <c r="J80" s="28"/>
      <c r="K80" s="32" t="str">
        <f>CONCATENATE([1]Oddíly!$D38)</f>
        <v>T.J. Sokol Borohrádek</v>
      </c>
      <c r="L80" s="28"/>
      <c r="O80" s="28"/>
      <c r="R80" s="28">
        <f t="shared" si="8"/>
        <v>0</v>
      </c>
      <c r="S80" s="28">
        <f t="shared" si="9"/>
        <v>99</v>
      </c>
      <c r="T80" s="28">
        <f t="shared" si="10"/>
        <v>99</v>
      </c>
      <c r="U80" s="28"/>
      <c r="V80" s="28"/>
      <c r="W80" s="28">
        <f t="shared" si="11"/>
        <v>0</v>
      </c>
      <c r="X80" s="28">
        <f t="shared" si="12"/>
        <v>99</v>
      </c>
      <c r="Y80" s="28">
        <f t="shared" si="13"/>
        <v>99</v>
      </c>
      <c r="AB80" s="28">
        <f t="shared" si="14"/>
        <v>0</v>
      </c>
      <c r="AC80" s="28">
        <f t="shared" si="15"/>
        <v>99</v>
      </c>
      <c r="AD80" s="28">
        <f t="shared" si="16"/>
        <v>99</v>
      </c>
      <c r="AE80" s="30"/>
      <c r="AF80" s="33"/>
      <c r="AG80" s="33"/>
      <c r="AH80" s="33"/>
      <c r="AI80" s="30"/>
      <c r="AJ80" s="33"/>
      <c r="AK80" s="33"/>
      <c r="AL80" s="30"/>
      <c r="AM80" s="33"/>
      <c r="AN80" s="33"/>
      <c r="AO80" s="33"/>
      <c r="AP80" s="30"/>
      <c r="AQ80" s="36"/>
      <c r="AR80" s="33"/>
      <c r="AS80" s="17"/>
      <c r="AT80" s="18"/>
      <c r="AU80" s="17"/>
      <c r="AV80" s="33"/>
      <c r="AW80" s="33"/>
      <c r="AX80" s="33"/>
      <c r="AY80" s="33"/>
      <c r="AZ80" s="33"/>
      <c r="BA80" s="33"/>
      <c r="BB80" s="33"/>
      <c r="BC80" s="33"/>
      <c r="BD80" s="33"/>
      <c r="BE80" s="33"/>
      <c r="BF80" s="33"/>
      <c r="BG80" s="33"/>
      <c r="BH80" s="33"/>
      <c r="BI80" s="33"/>
      <c r="BJ80" s="33"/>
      <c r="BK80" s="33"/>
      <c r="BL80" s="33"/>
      <c r="BM80" s="33"/>
      <c r="BN80" s="33"/>
      <c r="BO80" s="33"/>
      <c r="BP80" s="33"/>
      <c r="BQ80" s="33"/>
      <c r="BR80" s="33"/>
      <c r="BS80" s="33"/>
      <c r="BT80" s="33"/>
      <c r="BU80" s="33"/>
      <c r="BV80" s="33"/>
      <c r="BW80" s="33"/>
      <c r="BX80" s="33"/>
      <c r="BY80" s="33"/>
      <c r="BZ80" s="33"/>
      <c r="CA80" s="33"/>
      <c r="CB80" s="33"/>
      <c r="CC80" s="33"/>
      <c r="CD80" s="33"/>
      <c r="CE80" s="33"/>
      <c r="CF80" s="33"/>
      <c r="CG80" s="33"/>
      <c r="CH80" s="33"/>
      <c r="CI80" s="33"/>
      <c r="CJ80" s="33"/>
      <c r="CK80" s="33"/>
      <c r="CL80" s="33"/>
      <c r="CM80" s="33"/>
      <c r="CN80" s="33"/>
      <c r="CO80" s="33"/>
      <c r="CP80" s="33"/>
      <c r="CQ80" s="33"/>
      <c r="CR80" s="33"/>
      <c r="CS80" s="33"/>
    </row>
    <row r="81" spans="1:97" s="32" customFormat="1" hidden="1" x14ac:dyDescent="0.25">
      <c r="A81" s="28" t="str">
        <f>CONCATENATE([1]Oddíly!$A39)</f>
        <v>30</v>
      </c>
      <c r="B81" s="28"/>
      <c r="C81" s="31" t="str">
        <f>CONCATENATE([1]Oddíly!$C39)</f>
        <v>05003</v>
      </c>
      <c r="D81" s="28"/>
      <c r="F81" s="31" t="str">
        <f>CONCATENATE([1]Oddíly!$E39)</f>
        <v>Rtyně</v>
      </c>
      <c r="G81" s="28"/>
      <c r="H81" s="28"/>
      <c r="I81" s="28"/>
      <c r="J81" s="28"/>
      <c r="K81" s="32" t="str">
        <f>CONCATENATE([1]Oddíly!$D39)</f>
        <v>T.J. Sokol Rtyně</v>
      </c>
      <c r="L81" s="28"/>
      <c r="O81" s="28"/>
      <c r="R81" s="28">
        <f t="shared" si="8"/>
        <v>0</v>
      </c>
      <c r="S81" s="28">
        <f t="shared" si="9"/>
        <v>99</v>
      </c>
      <c r="T81" s="28">
        <f t="shared" si="10"/>
        <v>99</v>
      </c>
      <c r="U81" s="28"/>
      <c r="V81" s="28"/>
      <c r="W81" s="28">
        <f t="shared" si="11"/>
        <v>0</v>
      </c>
      <c r="X81" s="28">
        <f t="shared" si="12"/>
        <v>99</v>
      </c>
      <c r="Y81" s="28">
        <f t="shared" si="13"/>
        <v>99</v>
      </c>
      <c r="AB81" s="28">
        <f t="shared" si="14"/>
        <v>0</v>
      </c>
      <c r="AC81" s="28">
        <f t="shared" si="15"/>
        <v>99</v>
      </c>
      <c r="AD81" s="28">
        <f t="shared" si="16"/>
        <v>99</v>
      </c>
      <c r="AE81" s="30"/>
      <c r="AF81" s="33"/>
      <c r="AG81" s="33"/>
      <c r="AH81" s="33"/>
      <c r="AI81" s="30"/>
      <c r="AJ81" s="33"/>
      <c r="AK81" s="33"/>
      <c r="AL81" s="30"/>
      <c r="AM81" s="33"/>
      <c r="AN81" s="33"/>
      <c r="AO81" s="33"/>
      <c r="AP81" s="30"/>
      <c r="AQ81" s="36"/>
      <c r="AR81" s="33"/>
      <c r="AS81" s="17"/>
      <c r="AT81" s="18"/>
      <c r="AU81" s="17"/>
      <c r="AV81" s="33"/>
      <c r="AW81" s="33"/>
      <c r="AX81" s="33"/>
      <c r="AY81" s="33"/>
      <c r="AZ81" s="33"/>
      <c r="BA81" s="33"/>
      <c r="BB81" s="33"/>
      <c r="BC81" s="33"/>
      <c r="BD81" s="33"/>
      <c r="BE81" s="33"/>
      <c r="BF81" s="33"/>
      <c r="BG81" s="33"/>
      <c r="BH81" s="33"/>
      <c r="BI81" s="33"/>
      <c r="BJ81" s="33"/>
      <c r="BK81" s="33"/>
      <c r="BL81" s="33"/>
      <c r="BM81" s="33"/>
      <c r="BN81" s="33"/>
      <c r="BO81" s="33"/>
      <c r="BP81" s="33"/>
      <c r="BQ81" s="33"/>
      <c r="BR81" s="33"/>
      <c r="BS81" s="33"/>
      <c r="BT81" s="33"/>
      <c r="BU81" s="33"/>
      <c r="BV81" s="33"/>
      <c r="BW81" s="33"/>
      <c r="BX81" s="33"/>
      <c r="BY81" s="33"/>
      <c r="BZ81" s="33"/>
      <c r="CA81" s="33"/>
      <c r="CB81" s="33"/>
      <c r="CC81" s="33"/>
      <c r="CD81" s="33"/>
      <c r="CE81" s="33"/>
      <c r="CF81" s="33"/>
      <c r="CG81" s="33"/>
      <c r="CH81" s="33"/>
      <c r="CI81" s="33"/>
      <c r="CJ81" s="33"/>
      <c r="CK81" s="33"/>
      <c r="CL81" s="33"/>
      <c r="CM81" s="33"/>
      <c r="CN81" s="33"/>
      <c r="CO81" s="33"/>
      <c r="CP81" s="33"/>
      <c r="CQ81" s="33"/>
      <c r="CR81" s="33"/>
      <c r="CS81" s="33"/>
    </row>
    <row r="82" spans="1:97" s="32" customFormat="1" hidden="1" x14ac:dyDescent="0.25">
      <c r="A82" s="28" t="str">
        <f>CONCATENATE([1]Oddíly!$A40)</f>
        <v>31</v>
      </c>
      <c r="B82" s="28"/>
      <c r="C82" s="31" t="str">
        <f>CONCATENATE([1]Oddíly!$C40)</f>
        <v>05004</v>
      </c>
      <c r="D82" s="28"/>
      <c r="F82" s="31" t="str">
        <f>CONCATENATE([1]Oddíly!$E40)</f>
        <v>Sok.HK</v>
      </c>
      <c r="G82" s="28"/>
      <c r="H82" s="28"/>
      <c r="I82" s="28"/>
      <c r="J82" s="28"/>
      <c r="K82" s="32" t="str">
        <f>CONCATENATE([1]Oddíly!$D40)</f>
        <v>T.J. Sokol Hradec Králové</v>
      </c>
      <c r="L82" s="28"/>
      <c r="O82" s="28"/>
      <c r="R82" s="28">
        <f t="shared" si="8"/>
        <v>0</v>
      </c>
      <c r="S82" s="28">
        <f t="shared" si="9"/>
        <v>99</v>
      </c>
      <c r="T82" s="28">
        <f t="shared" si="10"/>
        <v>99</v>
      </c>
      <c r="U82" s="28"/>
      <c r="V82" s="28"/>
      <c r="W82" s="28">
        <f t="shared" si="11"/>
        <v>0</v>
      </c>
      <c r="X82" s="28">
        <f t="shared" si="12"/>
        <v>99</v>
      </c>
      <c r="Y82" s="28">
        <f t="shared" si="13"/>
        <v>99</v>
      </c>
      <c r="AB82" s="28">
        <f t="shared" si="14"/>
        <v>0</v>
      </c>
      <c r="AC82" s="28">
        <f t="shared" si="15"/>
        <v>99</v>
      </c>
      <c r="AD82" s="28">
        <f t="shared" si="16"/>
        <v>99</v>
      </c>
      <c r="AE82" s="30"/>
      <c r="AF82" s="33"/>
      <c r="AG82" s="33"/>
      <c r="AH82" s="33"/>
      <c r="AI82" s="30"/>
      <c r="AJ82" s="33"/>
      <c r="AK82" s="33"/>
      <c r="AL82" s="30"/>
      <c r="AM82" s="33"/>
      <c r="AN82" s="33"/>
      <c r="AO82" s="33"/>
      <c r="AP82" s="30"/>
      <c r="AQ82" s="36"/>
      <c r="AR82" s="33"/>
      <c r="AS82" s="17"/>
      <c r="AT82" s="18"/>
      <c r="AU82" s="17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</row>
    <row r="83" spans="1:97" s="32" customFormat="1" hidden="1" x14ac:dyDescent="0.25">
      <c r="A83" s="28" t="str">
        <f>CONCATENATE([1]Oddíly!$A41)</f>
        <v>32</v>
      </c>
      <c r="B83" s="28"/>
      <c r="C83" s="31" t="str">
        <f>CONCATENATE([1]Oddíly!$C41)</f>
        <v>05005</v>
      </c>
      <c r="D83" s="28"/>
      <c r="F83" s="31" t="str">
        <f>CONCATENATE([1]Oddíly!$E41)</f>
        <v>Sla.HK</v>
      </c>
      <c r="G83" s="28"/>
      <c r="H83" s="28"/>
      <c r="I83" s="28"/>
      <c r="J83" s="28"/>
      <c r="K83" s="32" t="str">
        <f>CONCATENATE([1]Oddíly!$D41)</f>
        <v>TJ Slavia Hradec Králové</v>
      </c>
      <c r="L83" s="28"/>
      <c r="O83" s="28"/>
      <c r="R83" s="28">
        <f t="shared" si="8"/>
        <v>0</v>
      </c>
      <c r="S83" s="28">
        <f t="shared" si="9"/>
        <v>99</v>
      </c>
      <c r="T83" s="28">
        <f t="shared" si="10"/>
        <v>99</v>
      </c>
      <c r="U83" s="28"/>
      <c r="V83" s="28"/>
      <c r="W83" s="28">
        <f t="shared" si="11"/>
        <v>0</v>
      </c>
      <c r="X83" s="28">
        <f t="shared" si="12"/>
        <v>99</v>
      </c>
      <c r="Y83" s="28">
        <f t="shared" si="13"/>
        <v>99</v>
      </c>
      <c r="AB83" s="28">
        <f t="shared" si="14"/>
        <v>0</v>
      </c>
      <c r="AC83" s="28">
        <f t="shared" si="15"/>
        <v>99</v>
      </c>
      <c r="AD83" s="28">
        <f t="shared" si="16"/>
        <v>99</v>
      </c>
      <c r="AE83" s="30"/>
      <c r="AF83" s="33"/>
      <c r="AG83" s="33"/>
      <c r="AH83" s="33"/>
      <c r="AI83" s="30"/>
      <c r="AJ83" s="33"/>
      <c r="AK83" s="33"/>
      <c r="AL83" s="30"/>
      <c r="AM83" s="33"/>
      <c r="AN83" s="33"/>
      <c r="AO83" s="33"/>
      <c r="AP83" s="30"/>
      <c r="AQ83" s="36"/>
      <c r="AR83" s="33"/>
      <c r="AS83" s="17"/>
      <c r="AT83" s="18"/>
      <c r="AU83" s="17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</row>
    <row r="84" spans="1:97" s="32" customFormat="1" hidden="1" x14ac:dyDescent="0.25">
      <c r="A84" s="28" t="str">
        <f>CONCATENATE([1]Oddíly!$A42)</f>
        <v>33</v>
      </c>
      <c r="B84" s="28"/>
      <c r="C84" s="31" t="str">
        <f>CONCATENATE([1]Oddíly!$C42)</f>
        <v>06001</v>
      </c>
      <c r="D84" s="28"/>
      <c r="F84" s="31" t="str">
        <f>CONCATENATE([1]Oddíly!$E42)</f>
        <v>Nivn.</v>
      </c>
      <c r="G84" s="28"/>
      <c r="H84" s="28"/>
      <c r="I84" s="28"/>
      <c r="J84" s="28"/>
      <c r="K84" s="32" t="str">
        <f>CONCATENATE([1]Oddíly!$D42)</f>
        <v>TJ Nivnice</v>
      </c>
      <c r="L84" s="28"/>
      <c r="O84" s="28"/>
      <c r="R84" s="28">
        <f t="shared" si="8"/>
        <v>0</v>
      </c>
      <c r="S84" s="28">
        <f t="shared" si="9"/>
        <v>99</v>
      </c>
      <c r="T84" s="28">
        <f t="shared" si="10"/>
        <v>99</v>
      </c>
      <c r="U84" s="28"/>
      <c r="V84" s="28"/>
      <c r="W84" s="28">
        <f t="shared" si="11"/>
        <v>0</v>
      </c>
      <c r="X84" s="28">
        <f t="shared" si="12"/>
        <v>99</v>
      </c>
      <c r="Y84" s="28">
        <f t="shared" si="13"/>
        <v>99</v>
      </c>
      <c r="AB84" s="28">
        <f t="shared" si="14"/>
        <v>0</v>
      </c>
      <c r="AC84" s="28">
        <f t="shared" si="15"/>
        <v>99</v>
      </c>
      <c r="AD84" s="28">
        <f t="shared" si="16"/>
        <v>99</v>
      </c>
      <c r="AE84" s="30"/>
      <c r="AF84" s="33"/>
      <c r="AG84" s="33"/>
      <c r="AH84" s="33"/>
      <c r="AI84" s="30"/>
      <c r="AJ84" s="33"/>
      <c r="AK84" s="33"/>
      <c r="AL84" s="30"/>
      <c r="AM84" s="33"/>
      <c r="AN84" s="33"/>
      <c r="AO84" s="33"/>
      <c r="AP84" s="30"/>
      <c r="AQ84" s="36"/>
      <c r="AR84" s="33"/>
      <c r="AS84" s="17"/>
      <c r="AT84" s="18"/>
      <c r="AU84" s="17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</row>
    <row r="85" spans="1:97" s="32" customFormat="1" hidden="1" x14ac:dyDescent="0.25">
      <c r="A85" s="28" t="str">
        <f>CONCATENATE([1]Oddíly!$A43)</f>
        <v>34</v>
      </c>
      <c r="B85" s="28"/>
      <c r="C85" s="31" t="str">
        <f>CONCATENATE([1]Oddíly!$C43)</f>
        <v>06002</v>
      </c>
      <c r="D85" s="28"/>
      <c r="F85" s="31" t="str">
        <f>CONCATENATE([1]Oddíly!$E43)</f>
        <v>Jihl.</v>
      </c>
      <c r="G85" s="28"/>
      <c r="H85" s="28"/>
      <c r="I85" s="28"/>
      <c r="J85" s="28"/>
      <c r="K85" s="32" t="str">
        <f>CONCATENATE([1]Oddíly!$D43)</f>
        <v>TJ SK Jihlava</v>
      </c>
      <c r="L85" s="28"/>
      <c r="O85" s="28"/>
      <c r="R85" s="28">
        <f t="shared" si="8"/>
        <v>0</v>
      </c>
      <c r="S85" s="28">
        <f t="shared" si="9"/>
        <v>99</v>
      </c>
      <c r="T85" s="28">
        <f t="shared" si="10"/>
        <v>99</v>
      </c>
      <c r="U85" s="28"/>
      <c r="V85" s="28"/>
      <c r="W85" s="28">
        <f t="shared" si="11"/>
        <v>0</v>
      </c>
      <c r="X85" s="28">
        <f t="shared" si="12"/>
        <v>99</v>
      </c>
      <c r="Y85" s="28">
        <f t="shared" si="13"/>
        <v>99</v>
      </c>
      <c r="AB85" s="28">
        <f t="shared" si="14"/>
        <v>0</v>
      </c>
      <c r="AC85" s="28">
        <f t="shared" si="15"/>
        <v>99</v>
      </c>
      <c r="AD85" s="28">
        <f t="shared" si="16"/>
        <v>99</v>
      </c>
      <c r="AE85" s="30"/>
      <c r="AF85" s="33"/>
      <c r="AG85" s="33"/>
      <c r="AH85" s="33"/>
      <c r="AI85" s="30"/>
      <c r="AJ85" s="33"/>
      <c r="AK85" s="33"/>
      <c r="AL85" s="30"/>
      <c r="AM85" s="33"/>
      <c r="AN85" s="33"/>
      <c r="AO85" s="33"/>
      <c r="AP85" s="30"/>
      <c r="AQ85" s="36"/>
      <c r="AR85" s="33"/>
      <c r="AS85" s="17"/>
      <c r="AT85" s="18"/>
      <c r="AU85" s="17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</row>
    <row r="86" spans="1:97" s="32" customFormat="1" hidden="1" x14ac:dyDescent="0.25">
      <c r="A86" s="28" t="str">
        <f>CONCATENATE([1]Oddíly!$A44)</f>
        <v>35</v>
      </c>
      <c r="B86" s="28"/>
      <c r="C86" s="31" t="str">
        <f>CONCATENATE([1]Oddíly!$C44)</f>
        <v>06003</v>
      </c>
      <c r="D86" s="28"/>
      <c r="F86" s="31" t="str">
        <f>CONCATENATE([1]Oddíly!$E44)</f>
        <v>Prosť.</v>
      </c>
      <c r="G86" s="28"/>
      <c r="H86" s="28"/>
      <c r="I86" s="28"/>
      <c r="J86" s="28"/>
      <c r="K86" s="32" t="str">
        <f>CONCATENATE([1]Oddíly!$D44)</f>
        <v xml:space="preserve">T.J. Sokol I Prostějov </v>
      </c>
      <c r="L86" s="28"/>
      <c r="O86" s="28"/>
      <c r="R86" s="28">
        <f t="shared" si="8"/>
        <v>0</v>
      </c>
      <c r="S86" s="28">
        <f t="shared" si="9"/>
        <v>99</v>
      </c>
      <c r="T86" s="28">
        <f t="shared" si="10"/>
        <v>99</v>
      </c>
      <c r="U86" s="28"/>
      <c r="V86" s="28"/>
      <c r="W86" s="28">
        <f t="shared" si="11"/>
        <v>0</v>
      </c>
      <c r="X86" s="28">
        <f t="shared" si="12"/>
        <v>99</v>
      </c>
      <c r="Y86" s="28">
        <f t="shared" si="13"/>
        <v>99</v>
      </c>
      <c r="AB86" s="28">
        <f t="shared" si="14"/>
        <v>0</v>
      </c>
      <c r="AC86" s="28">
        <f t="shared" si="15"/>
        <v>99</v>
      </c>
      <c r="AD86" s="28">
        <f t="shared" si="16"/>
        <v>99</v>
      </c>
      <c r="AE86" s="30"/>
      <c r="AF86" s="33"/>
      <c r="AG86" s="33"/>
      <c r="AH86" s="33"/>
      <c r="AI86" s="30"/>
      <c r="AJ86" s="33"/>
      <c r="AK86" s="33"/>
      <c r="AL86" s="30"/>
      <c r="AM86" s="33"/>
      <c r="AN86" s="33"/>
      <c r="AO86" s="33"/>
      <c r="AP86" s="30"/>
      <c r="AQ86" s="36"/>
      <c r="AR86" s="33"/>
      <c r="AS86" s="17"/>
      <c r="AT86" s="18"/>
      <c r="AU86" s="17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</row>
    <row r="87" spans="1:97" s="32" customFormat="1" hidden="1" x14ac:dyDescent="0.25">
      <c r="A87" s="28" t="str">
        <f>CONCATENATE([1]Oddíly!$A45)</f>
        <v>36</v>
      </c>
      <c r="B87" s="28"/>
      <c r="C87" s="31" t="str">
        <f>CONCATENATE([1]Oddíly!$C45)</f>
        <v>06004</v>
      </c>
      <c r="D87" s="28"/>
      <c r="F87" s="31" t="str">
        <f>CONCATENATE([1]Oddíly!$E45)</f>
        <v>Hod.</v>
      </c>
      <c r="G87" s="28"/>
      <c r="H87" s="28"/>
      <c r="I87" s="28"/>
      <c r="J87" s="28"/>
      <c r="K87" s="32" t="str">
        <f>CONCATENATE([1]Oddíly!$D45)</f>
        <v>T.J. Sokol Hodonín</v>
      </c>
      <c r="L87" s="28"/>
      <c r="O87" s="28"/>
      <c r="R87" s="28">
        <f t="shared" si="8"/>
        <v>0</v>
      </c>
      <c r="S87" s="28">
        <f t="shared" si="9"/>
        <v>99</v>
      </c>
      <c r="T87" s="28">
        <f t="shared" si="10"/>
        <v>99</v>
      </c>
      <c r="U87" s="28"/>
      <c r="V87" s="28"/>
      <c r="W87" s="28">
        <f t="shared" si="11"/>
        <v>0</v>
      </c>
      <c r="X87" s="28">
        <f t="shared" si="12"/>
        <v>99</v>
      </c>
      <c r="Y87" s="28">
        <f t="shared" si="13"/>
        <v>99</v>
      </c>
      <c r="AB87" s="28">
        <f t="shared" si="14"/>
        <v>0</v>
      </c>
      <c r="AC87" s="28">
        <f t="shared" si="15"/>
        <v>99</v>
      </c>
      <c r="AD87" s="28">
        <f t="shared" si="16"/>
        <v>99</v>
      </c>
      <c r="AE87" s="30"/>
      <c r="AF87" s="33"/>
      <c r="AG87" s="33"/>
      <c r="AH87" s="33"/>
      <c r="AI87" s="30"/>
      <c r="AJ87" s="33"/>
      <c r="AK87" s="33"/>
      <c r="AL87" s="30"/>
      <c r="AM87" s="33"/>
      <c r="AN87" s="33"/>
      <c r="AO87" s="33"/>
      <c r="AP87" s="30"/>
      <c r="AQ87" s="36"/>
      <c r="AR87" s="33"/>
      <c r="AS87" s="17"/>
      <c r="AT87" s="18"/>
      <c r="AU87" s="17"/>
      <c r="AV87" s="33"/>
      <c r="AW87" s="33"/>
      <c r="AX87" s="33"/>
      <c r="AY87" s="33"/>
      <c r="AZ87" s="33"/>
      <c r="BA87" s="33"/>
      <c r="BB87" s="33"/>
      <c r="BC87" s="33"/>
      <c r="BD87" s="33"/>
      <c r="BE87" s="33"/>
      <c r="BF87" s="33"/>
      <c r="BG87" s="33"/>
      <c r="BH87" s="33"/>
      <c r="BI87" s="33"/>
      <c r="BJ87" s="33"/>
      <c r="BK87" s="33"/>
      <c r="BL87" s="33"/>
      <c r="BM87" s="33"/>
      <c r="BN87" s="33"/>
      <c r="BO87" s="33"/>
      <c r="BP87" s="33"/>
      <c r="BQ87" s="33"/>
      <c r="BR87" s="33"/>
      <c r="BS87" s="33"/>
      <c r="BT87" s="33"/>
      <c r="BU87" s="33"/>
      <c r="BV87" s="33"/>
      <c r="BW87" s="33"/>
      <c r="BX87" s="33"/>
      <c r="BY87" s="33"/>
      <c r="BZ87" s="33"/>
      <c r="CA87" s="33"/>
      <c r="CB87" s="33"/>
      <c r="CC87" s="33"/>
      <c r="CD87" s="33"/>
      <c r="CE87" s="33"/>
      <c r="CF87" s="33"/>
      <c r="CG87" s="33"/>
      <c r="CH87" s="33"/>
      <c r="CI87" s="33"/>
      <c r="CJ87" s="33"/>
      <c r="CK87" s="33"/>
      <c r="CL87" s="33"/>
      <c r="CM87" s="33"/>
      <c r="CN87" s="33"/>
      <c r="CO87" s="33"/>
      <c r="CP87" s="33"/>
      <c r="CQ87" s="33"/>
      <c r="CR87" s="33"/>
      <c r="CS87" s="33"/>
    </row>
    <row r="88" spans="1:97" s="32" customFormat="1" hidden="1" x14ac:dyDescent="0.25">
      <c r="A88" s="28" t="str">
        <f>CONCATENATE([1]Oddíly!$A46)</f>
        <v>37</v>
      </c>
      <c r="B88" s="28"/>
      <c r="C88" s="31" t="str">
        <f>CONCATENATE([1]Oddíly!$C46)</f>
        <v>06005</v>
      </c>
      <c r="D88" s="28"/>
      <c r="F88" s="31" t="str">
        <f>CONCATENATE([1]Oddíly!$E46)</f>
        <v>Buč.</v>
      </c>
      <c r="G88" s="28"/>
      <c r="H88" s="28"/>
      <c r="I88" s="28"/>
      <c r="J88" s="28"/>
      <c r="K88" s="32" t="str">
        <f>CONCATENATE([1]Oddíly!$D46)</f>
        <v>TJ Bučovice</v>
      </c>
      <c r="L88" s="28"/>
      <c r="O88" s="28"/>
      <c r="R88" s="28">
        <f t="shared" si="8"/>
        <v>0</v>
      </c>
      <c r="S88" s="28">
        <f t="shared" si="9"/>
        <v>99</v>
      </c>
      <c r="T88" s="28">
        <f t="shared" si="10"/>
        <v>99</v>
      </c>
      <c r="U88" s="28"/>
      <c r="V88" s="28"/>
      <c r="W88" s="28">
        <f t="shared" si="11"/>
        <v>0</v>
      </c>
      <c r="X88" s="28">
        <f t="shared" si="12"/>
        <v>99</v>
      </c>
      <c r="Y88" s="28">
        <f t="shared" si="13"/>
        <v>99</v>
      </c>
      <c r="AB88" s="28">
        <f t="shared" si="14"/>
        <v>0</v>
      </c>
      <c r="AC88" s="28">
        <f t="shared" si="15"/>
        <v>99</v>
      </c>
      <c r="AD88" s="28">
        <f t="shared" si="16"/>
        <v>99</v>
      </c>
      <c r="AE88" s="30"/>
      <c r="AF88" s="33"/>
      <c r="AG88" s="33"/>
      <c r="AH88" s="33"/>
      <c r="AI88" s="30"/>
      <c r="AJ88" s="33"/>
      <c r="AK88" s="33"/>
      <c r="AL88" s="30"/>
      <c r="AM88" s="33"/>
      <c r="AN88" s="33"/>
      <c r="AO88" s="33"/>
      <c r="AP88" s="30"/>
      <c r="AQ88" s="36"/>
      <c r="AR88" s="33"/>
      <c r="AS88" s="17"/>
      <c r="AT88" s="18"/>
      <c r="AU88" s="17"/>
      <c r="AV88" s="33"/>
      <c r="AW88" s="33"/>
      <c r="AX88" s="33"/>
      <c r="AY88" s="33"/>
      <c r="AZ88" s="33"/>
      <c r="BA88" s="33"/>
      <c r="BB88" s="33"/>
      <c r="BC88" s="33"/>
      <c r="BD88" s="33"/>
      <c r="BE88" s="33"/>
      <c r="BF88" s="33"/>
      <c r="BG88" s="33"/>
      <c r="BH88" s="33"/>
      <c r="BI88" s="33"/>
      <c r="BJ88" s="33"/>
      <c r="BK88" s="33"/>
      <c r="BL88" s="33"/>
      <c r="BM88" s="33"/>
      <c r="BN88" s="33"/>
      <c r="BO88" s="33"/>
      <c r="BP88" s="33"/>
      <c r="BQ88" s="33"/>
      <c r="BR88" s="33"/>
      <c r="BS88" s="33"/>
      <c r="BT88" s="33"/>
      <c r="BU88" s="33"/>
      <c r="BV88" s="33"/>
      <c r="BW88" s="33"/>
      <c r="BX88" s="33"/>
      <c r="BY88" s="33"/>
      <c r="BZ88" s="33"/>
      <c r="CA88" s="33"/>
      <c r="CB88" s="33"/>
      <c r="CC88" s="33"/>
      <c r="CD88" s="33"/>
      <c r="CE88" s="33"/>
      <c r="CF88" s="33"/>
      <c r="CG88" s="33"/>
      <c r="CH88" s="33"/>
      <c r="CI88" s="33"/>
      <c r="CJ88" s="33"/>
      <c r="CK88" s="33"/>
      <c r="CL88" s="33"/>
      <c r="CM88" s="33"/>
      <c r="CN88" s="33"/>
      <c r="CO88" s="33"/>
      <c r="CP88" s="33"/>
      <c r="CQ88" s="33"/>
      <c r="CR88" s="33"/>
      <c r="CS88" s="33"/>
    </row>
    <row r="89" spans="1:97" s="32" customFormat="1" hidden="1" x14ac:dyDescent="0.25">
      <c r="A89" s="28" t="str">
        <f>CONCATENATE([1]Oddíly!$A47)</f>
        <v>38</v>
      </c>
      <c r="B89" s="28"/>
      <c r="C89" s="31" t="str">
        <f>CONCATENATE([1]Oddíly!$C47)</f>
        <v>06006</v>
      </c>
      <c r="D89" s="28"/>
      <c r="F89" s="31" t="str">
        <f>CONCATENATE([1]Oddíly!$E47)</f>
        <v>TJ Třeb.</v>
      </c>
      <c r="G89" s="28"/>
      <c r="H89" s="28"/>
      <c r="I89" s="28"/>
      <c r="J89" s="28"/>
      <c r="K89" s="32" t="str">
        <f>CONCATENATE([1]Oddíly!$D47)</f>
        <v>TJ Třebíč</v>
      </c>
      <c r="L89" s="28"/>
      <c r="O89" s="28"/>
      <c r="R89" s="28">
        <f t="shared" si="8"/>
        <v>0</v>
      </c>
      <c r="S89" s="28">
        <f t="shared" si="9"/>
        <v>99</v>
      </c>
      <c r="T89" s="28">
        <f t="shared" si="10"/>
        <v>99</v>
      </c>
      <c r="U89" s="28"/>
      <c r="V89" s="28"/>
      <c r="W89" s="28">
        <f t="shared" si="11"/>
        <v>0</v>
      </c>
      <c r="X89" s="28">
        <f t="shared" si="12"/>
        <v>99</v>
      </c>
      <c r="Y89" s="28">
        <f t="shared" si="13"/>
        <v>99</v>
      </c>
      <c r="AB89" s="28">
        <f t="shared" si="14"/>
        <v>0</v>
      </c>
      <c r="AC89" s="28">
        <f t="shared" si="15"/>
        <v>99</v>
      </c>
      <c r="AD89" s="28">
        <f t="shared" si="16"/>
        <v>99</v>
      </c>
      <c r="AE89" s="30"/>
      <c r="AF89" s="33"/>
      <c r="AG89" s="33"/>
      <c r="AH89" s="33"/>
      <c r="AI89" s="30"/>
      <c r="AJ89" s="33"/>
      <c r="AK89" s="33"/>
      <c r="AL89" s="30"/>
      <c r="AM89" s="33"/>
      <c r="AN89" s="33"/>
      <c r="AO89" s="33"/>
      <c r="AP89" s="30"/>
      <c r="AQ89" s="36"/>
      <c r="AR89" s="33"/>
      <c r="AS89" s="17"/>
      <c r="AT89" s="18"/>
      <c r="AU89" s="17"/>
      <c r="AV89" s="33"/>
      <c r="AW89" s="33"/>
      <c r="AX89" s="33"/>
      <c r="AY89" s="33"/>
      <c r="AZ89" s="33"/>
      <c r="BA89" s="33"/>
      <c r="BB89" s="33"/>
      <c r="BC89" s="33"/>
      <c r="BD89" s="33"/>
      <c r="BE89" s="33"/>
      <c r="BF89" s="33"/>
      <c r="BG89" s="33"/>
      <c r="BH89" s="33"/>
      <c r="BI89" s="33"/>
      <c r="BJ89" s="33"/>
      <c r="BK89" s="33"/>
      <c r="BL89" s="33"/>
      <c r="BM89" s="33"/>
      <c r="BN89" s="33"/>
      <c r="BO89" s="33"/>
      <c r="BP89" s="33"/>
      <c r="BQ89" s="33"/>
      <c r="BR89" s="33"/>
      <c r="BS89" s="33"/>
      <c r="BT89" s="33"/>
      <c r="BU89" s="33"/>
      <c r="BV89" s="33"/>
      <c r="BW89" s="33"/>
      <c r="BX89" s="33"/>
      <c r="BY89" s="33"/>
      <c r="BZ89" s="33"/>
      <c r="CA89" s="33"/>
      <c r="CB89" s="33"/>
      <c r="CC89" s="33"/>
      <c r="CD89" s="33"/>
      <c r="CE89" s="33"/>
      <c r="CF89" s="33"/>
      <c r="CG89" s="33"/>
      <c r="CH89" s="33"/>
      <c r="CI89" s="33"/>
      <c r="CJ89" s="33"/>
      <c r="CK89" s="33"/>
      <c r="CL89" s="33"/>
      <c r="CM89" s="33"/>
      <c r="CN89" s="33"/>
      <c r="CO89" s="33"/>
      <c r="CP89" s="33"/>
      <c r="CQ89" s="33"/>
      <c r="CR89" s="33"/>
      <c r="CS89" s="33"/>
    </row>
    <row r="90" spans="1:97" s="32" customFormat="1" hidden="1" x14ac:dyDescent="0.25">
      <c r="A90" s="28" t="str">
        <f>CONCATENATE([1]Oddíly!$A48)</f>
        <v>39</v>
      </c>
      <c r="B90" s="28"/>
      <c r="C90" s="31" t="str">
        <f>CONCATENATE([1]Oddíly!$C48)</f>
        <v>06007</v>
      </c>
      <c r="D90" s="28"/>
      <c r="F90" s="31" t="str">
        <f>CONCATENATE([1]Oddíly!$E48)</f>
        <v>Brno</v>
      </c>
      <c r="G90" s="28"/>
      <c r="H90" s="28"/>
      <c r="I90" s="28"/>
      <c r="J90" s="28"/>
      <c r="K90" s="32" t="str">
        <f>CONCATENATE([1]Oddíly!$D48)</f>
        <v>TAK Hellas Brno</v>
      </c>
      <c r="L90" s="28"/>
      <c r="O90" s="28"/>
      <c r="R90" s="28">
        <f t="shared" si="8"/>
        <v>0</v>
      </c>
      <c r="S90" s="28">
        <f t="shared" si="9"/>
        <v>99</v>
      </c>
      <c r="T90" s="28">
        <f t="shared" si="10"/>
        <v>99</v>
      </c>
      <c r="U90" s="28"/>
      <c r="V90" s="28"/>
      <c r="W90" s="28">
        <f t="shared" si="11"/>
        <v>0</v>
      </c>
      <c r="X90" s="28">
        <f t="shared" si="12"/>
        <v>99</v>
      </c>
      <c r="Y90" s="28">
        <f t="shared" si="13"/>
        <v>99</v>
      </c>
      <c r="AB90" s="28">
        <f t="shared" si="14"/>
        <v>0</v>
      </c>
      <c r="AC90" s="28">
        <f t="shared" si="15"/>
        <v>99</v>
      </c>
      <c r="AD90" s="28">
        <f t="shared" si="16"/>
        <v>99</v>
      </c>
      <c r="AE90" s="30"/>
      <c r="AF90" s="33"/>
      <c r="AG90" s="33"/>
      <c r="AH90" s="33"/>
      <c r="AI90" s="30"/>
      <c r="AJ90" s="33"/>
      <c r="AK90" s="33"/>
      <c r="AL90" s="30"/>
      <c r="AM90" s="33"/>
      <c r="AN90" s="33"/>
      <c r="AO90" s="33"/>
      <c r="AP90" s="30"/>
      <c r="AQ90" s="36"/>
      <c r="AR90" s="33"/>
      <c r="AS90" s="17"/>
      <c r="AT90" s="18"/>
      <c r="AU90" s="17"/>
      <c r="AV90" s="33"/>
      <c r="AW90" s="33"/>
      <c r="AX90" s="33"/>
      <c r="AY90" s="33"/>
      <c r="AZ90" s="33"/>
      <c r="BA90" s="33"/>
      <c r="BB90" s="33"/>
      <c r="BC90" s="33"/>
      <c r="BD90" s="33"/>
      <c r="BE90" s="33"/>
      <c r="BF90" s="33"/>
      <c r="BG90" s="33"/>
      <c r="BH90" s="33"/>
      <c r="BI90" s="33"/>
      <c r="BJ90" s="33"/>
      <c r="BK90" s="33"/>
      <c r="BL90" s="33"/>
      <c r="BM90" s="33"/>
      <c r="BN90" s="33"/>
      <c r="BO90" s="33"/>
      <c r="BP90" s="33"/>
      <c r="BQ90" s="33"/>
      <c r="BR90" s="33"/>
      <c r="BS90" s="33"/>
      <c r="BT90" s="33"/>
      <c r="BU90" s="33"/>
      <c r="BV90" s="33"/>
      <c r="BW90" s="33"/>
      <c r="BX90" s="33"/>
      <c r="BY90" s="33"/>
      <c r="BZ90" s="33"/>
      <c r="CA90" s="33"/>
      <c r="CB90" s="33"/>
      <c r="CC90" s="33"/>
      <c r="CD90" s="33"/>
      <c r="CE90" s="33"/>
      <c r="CF90" s="33"/>
      <c r="CG90" s="33"/>
      <c r="CH90" s="33"/>
      <c r="CI90" s="33"/>
      <c r="CJ90" s="33"/>
      <c r="CK90" s="33"/>
      <c r="CL90" s="33"/>
      <c r="CM90" s="33"/>
      <c r="CN90" s="33"/>
      <c r="CO90" s="33"/>
      <c r="CP90" s="33"/>
      <c r="CQ90" s="33"/>
      <c r="CR90" s="33"/>
      <c r="CS90" s="33"/>
    </row>
    <row r="91" spans="1:97" s="32" customFormat="1" hidden="1" x14ac:dyDescent="0.25">
      <c r="A91" s="28" t="str">
        <f>CONCATENATE([1]Oddíly!$A49)</f>
        <v>40</v>
      </c>
      <c r="B91" s="28"/>
      <c r="C91" s="31" t="str">
        <f>CONCATENATE([1]Oddíly!$C49)</f>
        <v>06008</v>
      </c>
      <c r="D91" s="28"/>
      <c r="F91" s="31" t="str">
        <f>CONCATENATE([1]Oddíly!$E49)</f>
        <v>Čech.</v>
      </c>
      <c r="G91" s="28"/>
      <c r="H91" s="28"/>
      <c r="I91" s="28"/>
      <c r="J91" s="28"/>
      <c r="K91" s="32" t="str">
        <f>CONCATENATE([1]Oddíly!$D49)</f>
        <v>TJ Sokol Čechovice (ČUS)</v>
      </c>
      <c r="L91" s="28"/>
      <c r="O91" s="28"/>
      <c r="R91" s="28">
        <f t="shared" si="8"/>
        <v>0</v>
      </c>
      <c r="S91" s="28">
        <f t="shared" si="9"/>
        <v>99</v>
      </c>
      <c r="T91" s="28">
        <f t="shared" si="10"/>
        <v>99</v>
      </c>
      <c r="U91" s="28"/>
      <c r="V91" s="28"/>
      <c r="W91" s="28">
        <f t="shared" si="11"/>
        <v>0</v>
      </c>
      <c r="X91" s="28">
        <f t="shared" si="12"/>
        <v>99</v>
      </c>
      <c r="Y91" s="28">
        <f t="shared" si="13"/>
        <v>99</v>
      </c>
      <c r="AB91" s="28">
        <f t="shared" si="14"/>
        <v>0</v>
      </c>
      <c r="AC91" s="28">
        <f t="shared" si="15"/>
        <v>99</v>
      </c>
      <c r="AD91" s="28">
        <f t="shared" si="16"/>
        <v>99</v>
      </c>
      <c r="AE91" s="30"/>
      <c r="AF91" s="33"/>
      <c r="AG91" s="33"/>
      <c r="AH91" s="33"/>
      <c r="AI91" s="30"/>
      <c r="AJ91" s="33"/>
      <c r="AK91" s="33"/>
      <c r="AL91" s="30"/>
      <c r="AM91" s="33"/>
      <c r="AN91" s="33"/>
      <c r="AO91" s="33"/>
      <c r="AP91" s="30"/>
      <c r="AQ91" s="36"/>
      <c r="AR91" s="33"/>
      <c r="AS91" s="17"/>
      <c r="AT91" s="18"/>
      <c r="AU91" s="17"/>
      <c r="AV91" s="33"/>
      <c r="AW91" s="33"/>
      <c r="AX91" s="33"/>
      <c r="AY91" s="33"/>
      <c r="AZ91" s="33"/>
      <c r="BA91" s="33"/>
      <c r="BB91" s="33"/>
      <c r="BC91" s="33"/>
      <c r="BD91" s="33"/>
      <c r="BE91" s="33"/>
      <c r="BF91" s="33"/>
      <c r="BG91" s="33"/>
      <c r="BH91" s="33"/>
      <c r="BI91" s="33"/>
      <c r="BJ91" s="33"/>
      <c r="BK91" s="33"/>
      <c r="BL91" s="33"/>
      <c r="BM91" s="33"/>
      <c r="BN91" s="33"/>
      <c r="BO91" s="33"/>
      <c r="BP91" s="33"/>
      <c r="BQ91" s="33"/>
      <c r="BR91" s="33"/>
      <c r="BS91" s="33"/>
      <c r="BT91" s="33"/>
      <c r="BU91" s="33"/>
      <c r="BV91" s="33"/>
      <c r="BW91" s="33"/>
      <c r="BX91" s="33"/>
      <c r="BY91" s="33"/>
      <c r="BZ91" s="33"/>
      <c r="CA91" s="33"/>
      <c r="CB91" s="33"/>
      <c r="CC91" s="33"/>
      <c r="CD91" s="33"/>
      <c r="CE91" s="33"/>
      <c r="CF91" s="33"/>
      <c r="CG91" s="33"/>
      <c r="CH91" s="33"/>
      <c r="CI91" s="33"/>
      <c r="CJ91" s="33"/>
      <c r="CK91" s="33"/>
      <c r="CL91" s="33"/>
      <c r="CM91" s="33"/>
      <c r="CN91" s="33"/>
      <c r="CO91" s="33"/>
      <c r="CP91" s="33"/>
      <c r="CQ91" s="33"/>
      <c r="CR91" s="33"/>
      <c r="CS91" s="33"/>
    </row>
    <row r="92" spans="1:97" s="32" customFormat="1" hidden="1" x14ac:dyDescent="0.25">
      <c r="A92" s="28" t="str">
        <f>CONCATENATE([1]Oddíly!$A50)</f>
        <v>41</v>
      </c>
      <c r="B92" s="28"/>
      <c r="C92" s="31" t="str">
        <f>CONCATENATE([1]Oddíly!$C50)</f>
        <v>06009</v>
      </c>
      <c r="D92" s="28"/>
      <c r="F92" s="31" t="str">
        <f>CONCATENATE([1]Oddíly!$E50)</f>
        <v>Debl.</v>
      </c>
      <c r="G92" s="28"/>
      <c r="H92" s="28"/>
      <c r="I92" s="28"/>
      <c r="J92" s="28"/>
      <c r="K92" s="32" t="str">
        <f>CONCATENATE([1]Oddíly!$D50)</f>
        <v>TJ Sokol Deblín</v>
      </c>
      <c r="L92" s="28"/>
      <c r="O92" s="28"/>
      <c r="R92" s="28">
        <f t="shared" si="8"/>
        <v>0</v>
      </c>
      <c r="S92" s="28">
        <f t="shared" si="9"/>
        <v>99</v>
      </c>
      <c r="T92" s="28">
        <f t="shared" si="10"/>
        <v>99</v>
      </c>
      <c r="U92" s="28"/>
      <c r="V92" s="28"/>
      <c r="W92" s="28">
        <f t="shared" si="11"/>
        <v>0</v>
      </c>
      <c r="X92" s="28">
        <f t="shared" si="12"/>
        <v>99</v>
      </c>
      <c r="Y92" s="28">
        <f t="shared" si="13"/>
        <v>99</v>
      </c>
      <c r="AB92" s="28">
        <f t="shared" si="14"/>
        <v>0</v>
      </c>
      <c r="AC92" s="28">
        <f t="shared" si="15"/>
        <v>99</v>
      </c>
      <c r="AD92" s="28">
        <f t="shared" si="16"/>
        <v>99</v>
      </c>
      <c r="AE92" s="30"/>
      <c r="AF92" s="33"/>
      <c r="AG92" s="33"/>
      <c r="AH92" s="33"/>
      <c r="AI92" s="30"/>
      <c r="AJ92" s="33"/>
      <c r="AK92" s="33"/>
      <c r="AL92" s="30"/>
      <c r="AM92" s="33"/>
      <c r="AN92" s="33"/>
      <c r="AO92" s="33"/>
      <c r="AP92" s="30"/>
      <c r="AQ92" s="36"/>
      <c r="AR92" s="33"/>
      <c r="AS92" s="17"/>
      <c r="AT92" s="18"/>
      <c r="AU92" s="17"/>
      <c r="AV92" s="33"/>
      <c r="AW92" s="33"/>
      <c r="AX92" s="33"/>
      <c r="AY92" s="33"/>
      <c r="AZ92" s="33"/>
      <c r="BA92" s="33"/>
      <c r="BB92" s="33"/>
      <c r="BC92" s="33"/>
      <c r="BD92" s="33"/>
      <c r="BE92" s="33"/>
      <c r="BF92" s="33"/>
      <c r="BG92" s="33"/>
      <c r="BH92" s="33"/>
      <c r="BI92" s="33"/>
      <c r="BJ92" s="33"/>
      <c r="BK92" s="33"/>
      <c r="BL92" s="33"/>
      <c r="BM92" s="33"/>
      <c r="BN92" s="33"/>
      <c r="BO92" s="33"/>
      <c r="BP92" s="33"/>
      <c r="BQ92" s="33"/>
      <c r="BR92" s="33"/>
      <c r="BS92" s="33"/>
      <c r="BT92" s="33"/>
      <c r="BU92" s="33"/>
      <c r="BV92" s="33"/>
      <c r="BW92" s="33"/>
      <c r="BX92" s="33"/>
      <c r="BY92" s="33"/>
      <c r="BZ92" s="33"/>
      <c r="CA92" s="33"/>
      <c r="CB92" s="33"/>
      <c r="CC92" s="33"/>
      <c r="CD92" s="33"/>
      <c r="CE92" s="33"/>
      <c r="CF92" s="33"/>
      <c r="CG92" s="33"/>
      <c r="CH92" s="33"/>
      <c r="CI92" s="33"/>
      <c r="CJ92" s="33"/>
      <c r="CK92" s="33"/>
      <c r="CL92" s="33"/>
      <c r="CM92" s="33"/>
      <c r="CN92" s="33"/>
      <c r="CO92" s="33"/>
      <c r="CP92" s="33"/>
      <c r="CQ92" s="33"/>
      <c r="CR92" s="33"/>
      <c r="CS92" s="33"/>
    </row>
    <row r="93" spans="1:97" s="32" customFormat="1" hidden="1" x14ac:dyDescent="0.25">
      <c r="A93" s="28" t="str">
        <f>CONCATENATE([1]Oddíly!$A51)</f>
        <v>42</v>
      </c>
      <c r="B93" s="28"/>
      <c r="C93" s="31" t="str">
        <f>CONCATENATE([1]Oddíly!$C51)</f>
        <v>06010</v>
      </c>
      <c r="D93" s="28"/>
      <c r="F93" s="31" t="str">
        <f>CONCATENATE([1]Oddíly!$E51)</f>
        <v>Wr.Třeb.</v>
      </c>
      <c r="G93" s="28"/>
      <c r="H93" s="28"/>
      <c r="I93" s="28"/>
      <c r="J93" s="28"/>
      <c r="K93" s="32" t="str">
        <f>CONCATENATE([1]Oddíly!$D51)</f>
        <v>Wrestling Club Třebíč</v>
      </c>
      <c r="L93" s="28"/>
      <c r="O93" s="28"/>
      <c r="R93" s="28">
        <f t="shared" si="8"/>
        <v>0</v>
      </c>
      <c r="S93" s="28">
        <f t="shared" si="9"/>
        <v>99</v>
      </c>
      <c r="T93" s="28">
        <f t="shared" si="10"/>
        <v>99</v>
      </c>
      <c r="U93" s="28"/>
      <c r="V93" s="28"/>
      <c r="W93" s="28">
        <f t="shared" si="11"/>
        <v>0</v>
      </c>
      <c r="X93" s="28">
        <f t="shared" si="12"/>
        <v>99</v>
      </c>
      <c r="Y93" s="28">
        <f t="shared" si="13"/>
        <v>99</v>
      </c>
      <c r="AB93" s="28">
        <f t="shared" si="14"/>
        <v>0</v>
      </c>
      <c r="AC93" s="28">
        <f t="shared" si="15"/>
        <v>99</v>
      </c>
      <c r="AD93" s="28">
        <f t="shared" si="16"/>
        <v>99</v>
      </c>
      <c r="AE93" s="30"/>
      <c r="AF93" s="33"/>
      <c r="AG93" s="33"/>
      <c r="AH93" s="33"/>
      <c r="AI93" s="30"/>
      <c r="AJ93" s="33"/>
      <c r="AK93" s="33"/>
      <c r="AL93" s="30"/>
      <c r="AM93" s="33"/>
      <c r="AN93" s="33"/>
      <c r="AO93" s="33"/>
      <c r="AP93" s="30"/>
      <c r="AQ93" s="36"/>
      <c r="AR93" s="33"/>
      <c r="AS93" s="17"/>
      <c r="AT93" s="18"/>
      <c r="AU93" s="17"/>
      <c r="AV93" s="33"/>
      <c r="AW93" s="33"/>
      <c r="AX93" s="33"/>
      <c r="AY93" s="33"/>
      <c r="AZ93" s="33"/>
      <c r="BA93" s="33"/>
      <c r="BB93" s="33"/>
      <c r="BC93" s="33"/>
      <c r="BD93" s="33"/>
      <c r="BE93" s="33"/>
      <c r="BF93" s="33"/>
      <c r="BG93" s="33"/>
      <c r="BH93" s="33"/>
      <c r="BI93" s="33"/>
      <c r="BJ93" s="33"/>
      <c r="BK93" s="33"/>
      <c r="BL93" s="33"/>
      <c r="BM93" s="33"/>
      <c r="BN93" s="33"/>
      <c r="BO93" s="33"/>
      <c r="BP93" s="33"/>
      <c r="BQ93" s="33"/>
      <c r="BR93" s="33"/>
      <c r="BS93" s="33"/>
      <c r="BT93" s="33"/>
      <c r="BU93" s="33"/>
      <c r="BV93" s="33"/>
      <c r="BW93" s="33"/>
      <c r="BX93" s="33"/>
      <c r="BY93" s="33"/>
      <c r="BZ93" s="33"/>
      <c r="CA93" s="33"/>
      <c r="CB93" s="33"/>
      <c r="CC93" s="33"/>
      <c r="CD93" s="33"/>
      <c r="CE93" s="33"/>
      <c r="CF93" s="33"/>
      <c r="CG93" s="33"/>
      <c r="CH93" s="33"/>
      <c r="CI93" s="33"/>
      <c r="CJ93" s="33"/>
      <c r="CK93" s="33"/>
      <c r="CL93" s="33"/>
      <c r="CM93" s="33"/>
      <c r="CN93" s="33"/>
      <c r="CO93" s="33"/>
      <c r="CP93" s="33"/>
      <c r="CQ93" s="33"/>
      <c r="CR93" s="33"/>
      <c r="CS93" s="33"/>
    </row>
    <row r="94" spans="1:97" s="32" customFormat="1" hidden="1" x14ac:dyDescent="0.25">
      <c r="A94" s="28" t="str">
        <f>CONCATENATE([1]Oddíly!$A52)</f>
        <v>43</v>
      </c>
      <c r="B94" s="28"/>
      <c r="C94" s="31" t="str">
        <f>CONCATENATE([1]Oddíly!$C52)</f>
        <v>07001</v>
      </c>
      <c r="D94" s="28"/>
      <c r="F94" s="31" t="str">
        <f>CONCATENATE([1]Oddíly!$E52)</f>
        <v>Ostr.</v>
      </c>
      <c r="G94" s="28"/>
      <c r="H94" s="28"/>
      <c r="I94" s="28"/>
      <c r="J94" s="28"/>
      <c r="K94" s="32" t="str">
        <f>CONCATENATE([1]Oddíly!$D52)</f>
        <v>T.J. Sokol Moravská Ostrava II.</v>
      </c>
      <c r="L94" s="28"/>
      <c r="O94" s="28"/>
      <c r="R94" s="28">
        <f t="shared" si="8"/>
        <v>0</v>
      </c>
      <c r="S94" s="28">
        <f t="shared" si="9"/>
        <v>99</v>
      </c>
      <c r="T94" s="28">
        <f t="shared" si="10"/>
        <v>99</v>
      </c>
      <c r="U94" s="28"/>
      <c r="V94" s="28"/>
      <c r="W94" s="28">
        <f t="shared" si="11"/>
        <v>0</v>
      </c>
      <c r="X94" s="28">
        <f t="shared" si="12"/>
        <v>99</v>
      </c>
      <c r="Y94" s="28">
        <f t="shared" si="13"/>
        <v>99</v>
      </c>
      <c r="AB94" s="28">
        <f t="shared" si="14"/>
        <v>0</v>
      </c>
      <c r="AC94" s="28">
        <f t="shared" si="15"/>
        <v>99</v>
      </c>
      <c r="AD94" s="28">
        <f t="shared" si="16"/>
        <v>99</v>
      </c>
      <c r="AE94" s="30"/>
      <c r="AF94" s="33"/>
      <c r="AG94" s="33"/>
      <c r="AH94" s="33"/>
      <c r="AI94" s="30"/>
      <c r="AJ94" s="33"/>
      <c r="AK94" s="33"/>
      <c r="AL94" s="30"/>
      <c r="AM94" s="33"/>
      <c r="AN94" s="33"/>
      <c r="AO94" s="33"/>
      <c r="AP94" s="30"/>
      <c r="AQ94" s="36"/>
      <c r="AR94" s="33"/>
      <c r="AS94" s="17"/>
      <c r="AT94" s="18"/>
      <c r="AU94" s="17"/>
      <c r="AV94" s="33"/>
      <c r="AW94" s="33"/>
      <c r="AX94" s="33"/>
      <c r="AY94" s="33"/>
      <c r="AZ94" s="33"/>
      <c r="BA94" s="33"/>
      <c r="BB94" s="33"/>
      <c r="BC94" s="33"/>
      <c r="BD94" s="33"/>
      <c r="BE94" s="33"/>
      <c r="BF94" s="33"/>
      <c r="BG94" s="33"/>
      <c r="BH94" s="33"/>
      <c r="BI94" s="33"/>
      <c r="BJ94" s="33"/>
      <c r="BK94" s="33"/>
      <c r="BL94" s="33"/>
      <c r="BM94" s="33"/>
      <c r="BN94" s="33"/>
      <c r="BO94" s="33"/>
      <c r="BP94" s="33"/>
      <c r="BQ94" s="33"/>
      <c r="BR94" s="33"/>
      <c r="BS94" s="33"/>
      <c r="BT94" s="33"/>
      <c r="BU94" s="33"/>
      <c r="BV94" s="33"/>
      <c r="BW94" s="33"/>
      <c r="BX94" s="33"/>
      <c r="BY94" s="33"/>
      <c r="BZ94" s="33"/>
      <c r="CA94" s="33"/>
      <c r="CB94" s="33"/>
      <c r="CC94" s="33"/>
      <c r="CD94" s="33"/>
      <c r="CE94" s="33"/>
      <c r="CF94" s="33"/>
      <c r="CG94" s="33"/>
      <c r="CH94" s="33"/>
      <c r="CI94" s="33"/>
      <c r="CJ94" s="33"/>
      <c r="CK94" s="33"/>
      <c r="CL94" s="33"/>
      <c r="CM94" s="33"/>
      <c r="CN94" s="33"/>
      <c r="CO94" s="33"/>
      <c r="CP94" s="33"/>
      <c r="CQ94" s="33"/>
      <c r="CR94" s="33"/>
      <c r="CS94" s="33"/>
    </row>
    <row r="95" spans="1:97" s="32" customFormat="1" hidden="1" x14ac:dyDescent="0.25">
      <c r="A95" s="28" t="str">
        <f>CONCATENATE([1]Oddíly!$A53)</f>
        <v>44</v>
      </c>
      <c r="B95" s="28"/>
      <c r="C95" s="31" t="str">
        <f>CONCATENATE([1]Oddíly!$C53)</f>
        <v>07002</v>
      </c>
      <c r="D95" s="28"/>
      <c r="F95" s="31" t="str">
        <f>CONCATENATE([1]Oddíly!$E53)</f>
        <v>Krn.</v>
      </c>
      <c r="G95" s="28"/>
      <c r="H95" s="28"/>
      <c r="I95" s="28"/>
      <c r="J95" s="28"/>
      <c r="K95" s="32" t="str">
        <f>CONCATENATE([1]Oddíly!$D53)</f>
        <v>TJ Lokomotiva Krnov</v>
      </c>
      <c r="L95" s="28"/>
      <c r="O95" s="28"/>
      <c r="R95" s="28">
        <f t="shared" si="8"/>
        <v>0</v>
      </c>
      <c r="S95" s="28">
        <f t="shared" si="9"/>
        <v>99</v>
      </c>
      <c r="T95" s="28">
        <f t="shared" si="10"/>
        <v>99</v>
      </c>
      <c r="U95" s="28"/>
      <c r="V95" s="28"/>
      <c r="W95" s="28">
        <f t="shared" si="11"/>
        <v>0</v>
      </c>
      <c r="X95" s="28">
        <f t="shared" si="12"/>
        <v>99</v>
      </c>
      <c r="Y95" s="28">
        <f t="shared" si="13"/>
        <v>99</v>
      </c>
      <c r="AB95" s="28">
        <f t="shared" si="14"/>
        <v>0</v>
      </c>
      <c r="AC95" s="28">
        <f t="shared" si="15"/>
        <v>99</v>
      </c>
      <c r="AD95" s="28">
        <f t="shared" si="16"/>
        <v>99</v>
      </c>
      <c r="AE95" s="30"/>
      <c r="AF95" s="33"/>
      <c r="AG95" s="33"/>
      <c r="AH95" s="33"/>
      <c r="AI95" s="30"/>
      <c r="AJ95" s="33"/>
      <c r="AK95" s="33"/>
      <c r="AL95" s="30"/>
      <c r="AM95" s="33"/>
      <c r="AN95" s="33"/>
      <c r="AO95" s="33"/>
      <c r="AP95" s="30"/>
      <c r="AQ95" s="36"/>
      <c r="AR95" s="33"/>
      <c r="AS95" s="17"/>
      <c r="AT95" s="18"/>
      <c r="AU95" s="17"/>
      <c r="AV95" s="33"/>
      <c r="AW95" s="33"/>
      <c r="AX95" s="33"/>
      <c r="AY95" s="33"/>
      <c r="AZ95" s="33"/>
      <c r="BA95" s="33"/>
      <c r="BB95" s="33"/>
      <c r="BC95" s="33"/>
      <c r="BD95" s="33"/>
      <c r="BE95" s="33"/>
      <c r="BF95" s="33"/>
      <c r="BG95" s="33"/>
      <c r="BH95" s="33"/>
      <c r="BI95" s="33"/>
      <c r="BJ95" s="33"/>
      <c r="BK95" s="33"/>
      <c r="BL95" s="33"/>
      <c r="BM95" s="33"/>
      <c r="BN95" s="33"/>
      <c r="BO95" s="33"/>
      <c r="BP95" s="33"/>
      <c r="BQ95" s="33"/>
      <c r="BR95" s="33"/>
      <c r="BS95" s="33"/>
      <c r="BT95" s="33"/>
      <c r="BU95" s="33"/>
      <c r="BV95" s="33"/>
      <c r="BW95" s="33"/>
      <c r="BX95" s="33"/>
      <c r="BY95" s="33"/>
      <c r="BZ95" s="33"/>
      <c r="CA95" s="33"/>
      <c r="CB95" s="33"/>
      <c r="CC95" s="33"/>
      <c r="CD95" s="33"/>
      <c r="CE95" s="33"/>
      <c r="CF95" s="33"/>
      <c r="CG95" s="33"/>
      <c r="CH95" s="33"/>
      <c r="CI95" s="33"/>
      <c r="CJ95" s="33"/>
      <c r="CK95" s="33"/>
      <c r="CL95" s="33"/>
      <c r="CM95" s="33"/>
      <c r="CN95" s="33"/>
      <c r="CO95" s="33"/>
      <c r="CP95" s="33"/>
      <c r="CQ95" s="33"/>
      <c r="CR95" s="33"/>
      <c r="CS95" s="33"/>
    </row>
    <row r="96" spans="1:97" s="32" customFormat="1" hidden="1" x14ac:dyDescent="0.25">
      <c r="A96" s="28" t="str">
        <f>CONCATENATE([1]Oddíly!$A54)</f>
        <v>45</v>
      </c>
      <c r="B96" s="28"/>
      <c r="C96" s="31" t="str">
        <f>CONCATENATE([1]Oddíly!$C54)</f>
        <v>07003</v>
      </c>
      <c r="D96" s="28"/>
      <c r="F96" s="31" t="str">
        <f>CONCATENATE([1]Oddíly!$E54)</f>
        <v>N.Jič.</v>
      </c>
      <c r="G96" s="28"/>
      <c r="H96" s="28"/>
      <c r="I96" s="28"/>
      <c r="J96" s="28"/>
      <c r="K96" s="32" t="str">
        <f>CONCATENATE([1]Oddíly!$D54)</f>
        <v>TJ Nový Jičín</v>
      </c>
      <c r="L96" s="28"/>
      <c r="O96" s="28"/>
      <c r="R96" s="28">
        <f t="shared" si="8"/>
        <v>0</v>
      </c>
      <c r="S96" s="28">
        <f t="shared" si="9"/>
        <v>99</v>
      </c>
      <c r="T96" s="28">
        <f t="shared" si="10"/>
        <v>99</v>
      </c>
      <c r="U96" s="28"/>
      <c r="V96" s="28"/>
      <c r="W96" s="28">
        <f t="shared" si="11"/>
        <v>0</v>
      </c>
      <c r="X96" s="28">
        <f t="shared" si="12"/>
        <v>99</v>
      </c>
      <c r="Y96" s="28">
        <f t="shared" si="13"/>
        <v>99</v>
      </c>
      <c r="AB96" s="28">
        <f t="shared" si="14"/>
        <v>0</v>
      </c>
      <c r="AC96" s="28">
        <f t="shared" si="15"/>
        <v>99</v>
      </c>
      <c r="AD96" s="28">
        <f t="shared" si="16"/>
        <v>99</v>
      </c>
      <c r="AE96" s="30"/>
      <c r="AF96" s="33"/>
      <c r="AG96" s="33"/>
      <c r="AH96" s="33"/>
      <c r="AI96" s="30"/>
      <c r="AJ96" s="33"/>
      <c r="AK96" s="33"/>
      <c r="AL96" s="30"/>
      <c r="AM96" s="33"/>
      <c r="AN96" s="33"/>
      <c r="AO96" s="33"/>
      <c r="AP96" s="30"/>
      <c r="AQ96" s="36"/>
      <c r="AR96" s="33"/>
      <c r="AS96" s="17"/>
      <c r="AT96" s="18"/>
      <c r="AU96" s="17"/>
      <c r="AV96" s="33"/>
      <c r="AW96" s="33"/>
      <c r="AX96" s="33"/>
      <c r="AY96" s="33"/>
      <c r="AZ96" s="33"/>
      <c r="BA96" s="33"/>
      <c r="BB96" s="33"/>
      <c r="BC96" s="33"/>
      <c r="BD96" s="33"/>
      <c r="BE96" s="33"/>
      <c r="BF96" s="33"/>
      <c r="BG96" s="33"/>
      <c r="BH96" s="33"/>
      <c r="BI96" s="33"/>
      <c r="BJ96" s="33"/>
      <c r="BK96" s="33"/>
      <c r="BL96" s="33"/>
      <c r="BM96" s="33"/>
      <c r="BN96" s="33"/>
      <c r="BO96" s="33"/>
      <c r="BP96" s="33"/>
      <c r="BQ96" s="33"/>
      <c r="BR96" s="33"/>
      <c r="BS96" s="33"/>
      <c r="BT96" s="33"/>
      <c r="BU96" s="33"/>
      <c r="BV96" s="33"/>
      <c r="BW96" s="33"/>
      <c r="BX96" s="33"/>
      <c r="BY96" s="33"/>
      <c r="BZ96" s="33"/>
      <c r="CA96" s="33"/>
      <c r="CB96" s="33"/>
      <c r="CC96" s="33"/>
      <c r="CD96" s="33"/>
      <c r="CE96" s="33"/>
      <c r="CF96" s="33"/>
      <c r="CG96" s="33"/>
      <c r="CH96" s="33"/>
      <c r="CI96" s="33"/>
      <c r="CJ96" s="33"/>
      <c r="CK96" s="33"/>
      <c r="CL96" s="33"/>
      <c r="CM96" s="33"/>
      <c r="CN96" s="33"/>
      <c r="CO96" s="33"/>
      <c r="CP96" s="33"/>
      <c r="CQ96" s="33"/>
      <c r="CR96" s="33"/>
      <c r="CS96" s="33"/>
    </row>
    <row r="97" spans="1:97" s="32" customFormat="1" hidden="1" x14ac:dyDescent="0.25">
      <c r="A97" s="28" t="str">
        <f>CONCATENATE([1]Oddíly!$A55)</f>
        <v>46</v>
      </c>
      <c r="B97" s="28"/>
      <c r="C97" s="31" t="str">
        <f>CONCATENATE([1]Oddíly!$C55)</f>
        <v>07004</v>
      </c>
      <c r="D97" s="28"/>
      <c r="F97" s="31" t="str">
        <f>CONCATENATE([1]Oddíly!$E55)</f>
        <v>Třin.</v>
      </c>
      <c r="G97" s="28"/>
      <c r="H97" s="28"/>
      <c r="I97" s="28"/>
      <c r="J97" s="28"/>
      <c r="K97" s="32" t="str">
        <f>CONCATENATE([1]Oddíly!$D55)</f>
        <v>TJ TŽ Třinec</v>
      </c>
      <c r="L97" s="28"/>
      <c r="O97" s="28"/>
      <c r="R97" s="28">
        <f t="shared" si="8"/>
        <v>0</v>
      </c>
      <c r="S97" s="28">
        <f t="shared" si="9"/>
        <v>99</v>
      </c>
      <c r="T97" s="28">
        <f t="shared" si="10"/>
        <v>99</v>
      </c>
      <c r="U97" s="28"/>
      <c r="V97" s="28"/>
      <c r="W97" s="28">
        <f t="shared" si="11"/>
        <v>0</v>
      </c>
      <c r="X97" s="28">
        <f t="shared" si="12"/>
        <v>99</v>
      </c>
      <c r="Y97" s="28">
        <f t="shared" si="13"/>
        <v>99</v>
      </c>
      <c r="AB97" s="28">
        <f t="shared" si="14"/>
        <v>0</v>
      </c>
      <c r="AC97" s="28">
        <f t="shared" si="15"/>
        <v>99</v>
      </c>
      <c r="AD97" s="28">
        <f t="shared" si="16"/>
        <v>99</v>
      </c>
      <c r="AE97" s="30"/>
      <c r="AF97" s="33"/>
      <c r="AG97" s="33"/>
      <c r="AH97" s="33"/>
      <c r="AI97" s="30"/>
      <c r="AJ97" s="33"/>
      <c r="AK97" s="33"/>
      <c r="AL97" s="30"/>
      <c r="AM97" s="33"/>
      <c r="AN97" s="33"/>
      <c r="AO97" s="33"/>
      <c r="AP97" s="30"/>
      <c r="AQ97" s="36"/>
      <c r="AR97" s="33"/>
      <c r="AS97" s="17"/>
      <c r="AT97" s="18"/>
      <c r="AU97" s="17"/>
      <c r="AV97" s="33"/>
      <c r="AW97" s="33"/>
      <c r="AX97" s="33"/>
      <c r="AY97" s="33"/>
      <c r="AZ97" s="33"/>
      <c r="BA97" s="33"/>
      <c r="BB97" s="33"/>
      <c r="BC97" s="33"/>
      <c r="BD97" s="33"/>
      <c r="BE97" s="33"/>
      <c r="BF97" s="33"/>
      <c r="BG97" s="33"/>
      <c r="BH97" s="33"/>
      <c r="BI97" s="33"/>
      <c r="BJ97" s="33"/>
      <c r="BK97" s="33"/>
      <c r="BL97" s="33"/>
      <c r="BM97" s="33"/>
      <c r="BN97" s="33"/>
      <c r="BO97" s="33"/>
      <c r="BP97" s="33"/>
      <c r="BQ97" s="33"/>
      <c r="BR97" s="33"/>
      <c r="BS97" s="33"/>
      <c r="BT97" s="33"/>
      <c r="BU97" s="33"/>
      <c r="BV97" s="33"/>
      <c r="BW97" s="33"/>
      <c r="BX97" s="33"/>
      <c r="BY97" s="33"/>
      <c r="BZ97" s="33"/>
      <c r="CA97" s="33"/>
      <c r="CB97" s="33"/>
      <c r="CC97" s="33"/>
      <c r="CD97" s="33"/>
      <c r="CE97" s="33"/>
      <c r="CF97" s="33"/>
      <c r="CG97" s="33"/>
      <c r="CH97" s="33"/>
      <c r="CI97" s="33"/>
      <c r="CJ97" s="33"/>
      <c r="CK97" s="33"/>
      <c r="CL97" s="33"/>
      <c r="CM97" s="33"/>
      <c r="CN97" s="33"/>
      <c r="CO97" s="33"/>
      <c r="CP97" s="33"/>
      <c r="CQ97" s="33"/>
      <c r="CR97" s="33"/>
      <c r="CS97" s="33"/>
    </row>
    <row r="98" spans="1:97" s="32" customFormat="1" hidden="1" x14ac:dyDescent="0.25">
      <c r="A98" s="28" t="str">
        <f>CONCATENATE([1]Oddíly!$A56)</f>
        <v>47</v>
      </c>
      <c r="B98" s="28"/>
      <c r="C98" s="31" t="str">
        <f>CONCATENATE([1]Oddíly!$C56)</f>
        <v>07005</v>
      </c>
      <c r="D98" s="28"/>
      <c r="F98" s="31" t="str">
        <f>CONCATENATE([1]Oddíly!$E56)</f>
        <v>SSK Vít.</v>
      </c>
      <c r="G98" s="28"/>
      <c r="H98" s="28"/>
      <c r="I98" s="28"/>
      <c r="J98" s="28"/>
      <c r="K98" s="32" t="str">
        <f>CONCATENATE([1]Oddíly!$D56)</f>
        <v>TJ SSK Vítkovice</v>
      </c>
      <c r="L98" s="28"/>
      <c r="O98" s="28"/>
      <c r="R98" s="28">
        <f t="shared" si="8"/>
        <v>0</v>
      </c>
      <c r="S98" s="28">
        <f t="shared" si="9"/>
        <v>99</v>
      </c>
      <c r="T98" s="28">
        <f t="shared" si="10"/>
        <v>99</v>
      </c>
      <c r="U98" s="28"/>
      <c r="V98" s="28"/>
      <c r="W98" s="28">
        <f t="shared" si="11"/>
        <v>0</v>
      </c>
      <c r="X98" s="28">
        <f t="shared" si="12"/>
        <v>99</v>
      </c>
      <c r="Y98" s="28">
        <f t="shared" si="13"/>
        <v>99</v>
      </c>
      <c r="AB98" s="28">
        <f t="shared" si="14"/>
        <v>0</v>
      </c>
      <c r="AC98" s="28">
        <f t="shared" si="15"/>
        <v>99</v>
      </c>
      <c r="AD98" s="28">
        <f t="shared" si="16"/>
        <v>99</v>
      </c>
      <c r="AE98" s="30"/>
      <c r="AF98" s="33"/>
      <c r="AG98" s="33"/>
      <c r="AH98" s="33"/>
      <c r="AI98" s="30"/>
      <c r="AJ98" s="33"/>
      <c r="AK98" s="33"/>
      <c r="AL98" s="30"/>
      <c r="AM98" s="33"/>
      <c r="AN98" s="33"/>
      <c r="AO98" s="33"/>
      <c r="AP98" s="30"/>
      <c r="AQ98" s="36"/>
      <c r="AR98" s="33"/>
      <c r="AS98" s="17"/>
      <c r="AT98" s="18"/>
      <c r="AU98" s="17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  <c r="BX98" s="33"/>
      <c r="BY98" s="33"/>
      <c r="BZ98" s="33"/>
      <c r="CA98" s="33"/>
      <c r="CB98" s="33"/>
      <c r="CC98" s="33"/>
      <c r="CD98" s="33"/>
      <c r="CE98" s="33"/>
      <c r="CF98" s="33"/>
      <c r="CG98" s="33"/>
      <c r="CH98" s="33"/>
      <c r="CI98" s="33"/>
      <c r="CJ98" s="33"/>
      <c r="CK98" s="33"/>
      <c r="CL98" s="33"/>
      <c r="CM98" s="33"/>
      <c r="CN98" s="33"/>
      <c r="CO98" s="33"/>
      <c r="CP98" s="33"/>
      <c r="CQ98" s="33"/>
      <c r="CR98" s="33"/>
      <c r="CS98" s="33"/>
    </row>
    <row r="99" spans="1:97" s="32" customFormat="1" hidden="1" x14ac:dyDescent="0.25">
      <c r="A99" s="28" t="str">
        <f>CONCATENATE([1]Oddíly!$A57)</f>
        <v>48</v>
      </c>
      <c r="B99" s="28"/>
      <c r="C99" s="31" t="str">
        <f>CONCATENATE([1]Oddíly!$C57)</f>
        <v>07006</v>
      </c>
      <c r="D99" s="28"/>
      <c r="F99" s="31" t="str">
        <f>CONCATENATE([1]Oddíly!$E57)</f>
        <v>Tichá</v>
      </c>
      <c r="G99" s="28"/>
      <c r="H99" s="28"/>
      <c r="I99" s="28"/>
      <c r="J99" s="28"/>
      <c r="K99" s="32" t="str">
        <f>CONCATENATE([1]Oddíly!$D57)</f>
        <v>SK Tichá</v>
      </c>
      <c r="L99" s="28"/>
      <c r="O99" s="28"/>
      <c r="R99" s="28">
        <f t="shared" si="8"/>
        <v>0</v>
      </c>
      <c r="S99" s="28">
        <f t="shared" si="9"/>
        <v>99</v>
      </c>
      <c r="T99" s="28">
        <f t="shared" si="10"/>
        <v>99</v>
      </c>
      <c r="U99" s="28"/>
      <c r="V99" s="28"/>
      <c r="W99" s="28">
        <f t="shared" si="11"/>
        <v>0</v>
      </c>
      <c r="X99" s="28">
        <f t="shared" si="12"/>
        <v>99</v>
      </c>
      <c r="Y99" s="28">
        <f t="shared" si="13"/>
        <v>99</v>
      </c>
      <c r="AB99" s="28">
        <f t="shared" si="14"/>
        <v>0</v>
      </c>
      <c r="AC99" s="28">
        <f t="shared" si="15"/>
        <v>99</v>
      </c>
      <c r="AD99" s="28">
        <f t="shared" si="16"/>
        <v>99</v>
      </c>
      <c r="AE99" s="30"/>
      <c r="AF99" s="33"/>
      <c r="AG99" s="33"/>
      <c r="AH99" s="33"/>
      <c r="AI99" s="30"/>
      <c r="AJ99" s="33"/>
      <c r="AK99" s="33"/>
      <c r="AL99" s="30"/>
      <c r="AM99" s="33"/>
      <c r="AN99" s="33"/>
      <c r="AO99" s="33"/>
      <c r="AP99" s="30"/>
      <c r="AQ99" s="36"/>
      <c r="AR99" s="33"/>
      <c r="AS99" s="17"/>
      <c r="AT99" s="18"/>
      <c r="AU99" s="17"/>
      <c r="AV99" s="33"/>
      <c r="AW99" s="33"/>
      <c r="AX99" s="33"/>
      <c r="AY99" s="33"/>
      <c r="AZ99" s="33"/>
      <c r="BA99" s="33"/>
      <c r="BB99" s="33"/>
      <c r="BC99" s="33"/>
      <c r="BD99" s="33"/>
      <c r="BE99" s="33"/>
      <c r="BF99" s="33"/>
      <c r="BG99" s="33"/>
      <c r="BH99" s="33"/>
      <c r="BI99" s="33"/>
      <c r="BJ99" s="33"/>
      <c r="BK99" s="33"/>
      <c r="BL99" s="33"/>
      <c r="BM99" s="33"/>
      <c r="BN99" s="33"/>
      <c r="BO99" s="33"/>
      <c r="BP99" s="33"/>
      <c r="BQ99" s="33"/>
      <c r="BR99" s="33"/>
      <c r="BS99" s="33"/>
      <c r="BT99" s="33"/>
      <c r="BU99" s="33"/>
      <c r="BV99" s="33"/>
      <c r="BW99" s="33"/>
      <c r="BX99" s="33"/>
      <c r="BY99" s="33"/>
      <c r="BZ99" s="33"/>
      <c r="CA99" s="33"/>
      <c r="CB99" s="33"/>
      <c r="CC99" s="33"/>
      <c r="CD99" s="33"/>
      <c r="CE99" s="33"/>
      <c r="CF99" s="33"/>
      <c r="CG99" s="33"/>
      <c r="CH99" s="33"/>
      <c r="CI99" s="33"/>
      <c r="CJ99" s="33"/>
      <c r="CK99" s="33"/>
      <c r="CL99" s="33"/>
      <c r="CM99" s="33"/>
      <c r="CN99" s="33"/>
      <c r="CO99" s="33"/>
      <c r="CP99" s="33"/>
      <c r="CQ99" s="33"/>
      <c r="CR99" s="33"/>
      <c r="CS99" s="33"/>
    </row>
    <row r="100" spans="1:97" s="32" customFormat="1" hidden="1" x14ac:dyDescent="0.25">
      <c r="A100" s="28" t="str">
        <f>CONCATENATE([1]Oddíly!$A58)</f>
        <v>49</v>
      </c>
      <c r="B100" s="28"/>
      <c r="C100" s="31" t="str">
        <f>CONCATENATE([1]Oddíly!$C58)</f>
        <v>07007</v>
      </c>
      <c r="D100" s="28"/>
      <c r="F100" s="31" t="str">
        <f>CONCATENATE([1]Oddíly!$E58)</f>
        <v>Sok.Vít.</v>
      </c>
      <c r="G100" s="28"/>
      <c r="H100" s="28"/>
      <c r="I100" s="28"/>
      <c r="J100" s="28"/>
      <c r="K100" s="32" t="str">
        <f>CONCATENATE([1]Oddíly!$D58)</f>
        <v>T.J. Sokol Vítkovice</v>
      </c>
      <c r="L100" s="28"/>
      <c r="O100" s="28"/>
      <c r="R100" s="28">
        <f t="shared" si="8"/>
        <v>0</v>
      </c>
      <c r="S100" s="28">
        <f t="shared" si="9"/>
        <v>99</v>
      </c>
      <c r="T100" s="28">
        <f t="shared" si="10"/>
        <v>99</v>
      </c>
      <c r="U100" s="28"/>
      <c r="V100" s="28"/>
      <c r="W100" s="28">
        <f t="shared" si="11"/>
        <v>0</v>
      </c>
      <c r="X100" s="28">
        <f t="shared" si="12"/>
        <v>99</v>
      </c>
      <c r="Y100" s="28">
        <f t="shared" si="13"/>
        <v>99</v>
      </c>
      <c r="AB100" s="28">
        <f t="shared" si="14"/>
        <v>0</v>
      </c>
      <c r="AC100" s="28">
        <f t="shared" si="15"/>
        <v>99</v>
      </c>
      <c r="AD100" s="28">
        <f t="shared" si="16"/>
        <v>99</v>
      </c>
      <c r="AE100" s="30"/>
      <c r="AF100" s="33"/>
      <c r="AG100" s="33"/>
      <c r="AH100" s="33"/>
      <c r="AI100" s="30"/>
      <c r="AJ100" s="33"/>
      <c r="AK100" s="33"/>
      <c r="AL100" s="30"/>
      <c r="AM100" s="33"/>
      <c r="AN100" s="33"/>
      <c r="AO100" s="33"/>
      <c r="AP100" s="30"/>
      <c r="AQ100" s="36"/>
      <c r="AR100" s="33"/>
      <c r="AS100" s="17"/>
      <c r="AT100" s="18"/>
      <c r="AU100" s="17"/>
      <c r="AV100" s="33"/>
      <c r="AW100" s="33"/>
      <c r="AX100" s="33"/>
      <c r="AY100" s="33"/>
      <c r="AZ100" s="33"/>
      <c r="BA100" s="33"/>
      <c r="BB100" s="33"/>
      <c r="BC100" s="33"/>
      <c r="BD100" s="33"/>
      <c r="BE100" s="33"/>
      <c r="BF100" s="33"/>
      <c r="BG100" s="33"/>
      <c r="BH100" s="33"/>
      <c r="BI100" s="33"/>
      <c r="BJ100" s="33"/>
      <c r="BK100" s="33"/>
      <c r="BL100" s="33"/>
      <c r="BM100" s="33"/>
      <c r="BN100" s="33"/>
      <c r="BO100" s="33"/>
      <c r="BP100" s="33"/>
      <c r="BQ100" s="33"/>
      <c r="BR100" s="33"/>
      <c r="BS100" s="33"/>
      <c r="BT100" s="33"/>
      <c r="BU100" s="33"/>
      <c r="BV100" s="33"/>
      <c r="BW100" s="33"/>
      <c r="BX100" s="33"/>
      <c r="BY100" s="33"/>
      <c r="BZ100" s="33"/>
      <c r="CA100" s="33"/>
      <c r="CB100" s="33"/>
      <c r="CC100" s="33"/>
      <c r="CD100" s="33"/>
      <c r="CE100" s="33"/>
      <c r="CF100" s="33"/>
      <c r="CG100" s="33"/>
      <c r="CH100" s="33"/>
      <c r="CI100" s="33"/>
      <c r="CJ100" s="33"/>
      <c r="CK100" s="33"/>
      <c r="CL100" s="33"/>
      <c r="CM100" s="33"/>
      <c r="CN100" s="33"/>
      <c r="CO100" s="33"/>
      <c r="CP100" s="33"/>
      <c r="CQ100" s="33"/>
      <c r="CR100" s="33"/>
      <c r="CS100" s="33"/>
    </row>
    <row r="101" spans="1:97" s="32" customFormat="1" hidden="1" x14ac:dyDescent="0.25">
      <c r="A101" s="28" t="str">
        <f>CONCATENATE([1]Oddíly!$A59)</f>
        <v>50</v>
      </c>
      <c r="B101" s="28"/>
      <c r="C101" s="31" t="str">
        <f>CONCATENATE([1]Oddíly!$C59)</f>
        <v>07008</v>
      </c>
      <c r="D101" s="28"/>
      <c r="F101" s="31" t="str">
        <f>CONCATENATE([1]Oddíly!$E59)</f>
        <v>Ban.Ost.</v>
      </c>
      <c r="G101" s="28"/>
      <c r="H101" s="28"/>
      <c r="I101" s="28"/>
      <c r="J101" s="28"/>
      <c r="K101" s="32" t="str">
        <f>CONCATENATE([1]Oddíly!$D59)</f>
        <v xml:space="preserve">TJ Baník Ostrava </v>
      </c>
      <c r="L101" s="28"/>
      <c r="O101" s="28"/>
      <c r="R101" s="28">
        <f t="shared" si="8"/>
        <v>0</v>
      </c>
      <c r="S101" s="28">
        <f t="shared" si="9"/>
        <v>99</v>
      </c>
      <c r="T101" s="28">
        <f t="shared" si="10"/>
        <v>99</v>
      </c>
      <c r="U101" s="28"/>
      <c r="V101" s="28"/>
      <c r="W101" s="28">
        <f t="shared" si="11"/>
        <v>0</v>
      </c>
      <c r="X101" s="28">
        <f t="shared" si="12"/>
        <v>99</v>
      </c>
      <c r="Y101" s="28">
        <f t="shared" si="13"/>
        <v>99</v>
      </c>
      <c r="AB101" s="28">
        <f t="shared" si="14"/>
        <v>0</v>
      </c>
      <c r="AC101" s="28">
        <f t="shared" si="15"/>
        <v>99</v>
      </c>
      <c r="AD101" s="28">
        <f t="shared" si="16"/>
        <v>99</v>
      </c>
      <c r="AE101" s="30"/>
      <c r="AF101" s="33"/>
      <c r="AG101" s="33"/>
      <c r="AH101" s="33"/>
      <c r="AI101" s="30"/>
      <c r="AJ101" s="33"/>
      <c r="AK101" s="33"/>
      <c r="AL101" s="30"/>
      <c r="AM101" s="33"/>
      <c r="AN101" s="33"/>
      <c r="AO101" s="33"/>
      <c r="AP101" s="30"/>
      <c r="AQ101" s="36"/>
      <c r="AR101" s="33"/>
      <c r="AS101" s="17"/>
      <c r="AT101" s="18"/>
      <c r="AU101" s="17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  <c r="BF101" s="33"/>
      <c r="BG101" s="33"/>
      <c r="BH101" s="33"/>
      <c r="BI101" s="33"/>
      <c r="BJ101" s="33"/>
      <c r="BK101" s="33"/>
      <c r="BL101" s="33"/>
      <c r="BM101" s="33"/>
      <c r="BN101" s="33"/>
      <c r="BO101" s="33"/>
      <c r="BP101" s="33"/>
      <c r="BQ101" s="33"/>
      <c r="BR101" s="33"/>
      <c r="BS101" s="33"/>
      <c r="BT101" s="33"/>
      <c r="BU101" s="33"/>
      <c r="BV101" s="33"/>
      <c r="BW101" s="33"/>
      <c r="BX101" s="33"/>
      <c r="BY101" s="33"/>
      <c r="BZ101" s="33"/>
      <c r="CA101" s="33"/>
      <c r="CB101" s="33"/>
      <c r="CC101" s="33"/>
      <c r="CD101" s="33"/>
      <c r="CE101" s="33"/>
      <c r="CF101" s="33"/>
      <c r="CG101" s="33"/>
      <c r="CH101" s="33"/>
      <c r="CI101" s="33"/>
      <c r="CJ101" s="33"/>
      <c r="CK101" s="33"/>
      <c r="CL101" s="33"/>
      <c r="CM101" s="33"/>
      <c r="CN101" s="33"/>
      <c r="CO101" s="33"/>
      <c r="CP101" s="33"/>
      <c r="CQ101" s="33"/>
      <c r="CR101" s="33"/>
      <c r="CS101" s="33"/>
    </row>
    <row r="102" spans="1:97" s="32" customFormat="1" hidden="1" x14ac:dyDescent="0.25">
      <c r="A102" s="28" t="str">
        <f>CONCATENATE([1]Oddíly!$A60)</f>
        <v>51</v>
      </c>
      <c r="B102" s="28"/>
      <c r="C102" s="31" t="str">
        <f>CONCATENATE([1]Oddíly!$C60)</f>
        <v>07009</v>
      </c>
      <c r="D102" s="28"/>
      <c r="F102" s="31" t="str">
        <f>CONCATENATE([1]Oddíly!$E60)</f>
        <v>Olom.</v>
      </c>
      <c r="G102" s="28"/>
      <c r="H102" s="28"/>
      <c r="I102" s="28"/>
      <c r="J102" s="28"/>
      <c r="K102" s="32" t="str">
        <f>CONCATENATE([1]Oddíly!$D60)</f>
        <v>T.J. Sokol Olomouc</v>
      </c>
      <c r="L102" s="28"/>
      <c r="O102" s="28"/>
      <c r="R102" s="28">
        <f t="shared" si="8"/>
        <v>0</v>
      </c>
      <c r="S102" s="28">
        <f t="shared" si="9"/>
        <v>99</v>
      </c>
      <c r="T102" s="28">
        <f t="shared" si="10"/>
        <v>99</v>
      </c>
      <c r="U102" s="28"/>
      <c r="V102" s="28"/>
      <c r="W102" s="28">
        <f t="shared" si="11"/>
        <v>0</v>
      </c>
      <c r="X102" s="28">
        <f t="shared" si="12"/>
        <v>99</v>
      </c>
      <c r="Y102" s="28">
        <f t="shared" si="13"/>
        <v>99</v>
      </c>
      <c r="AB102" s="28">
        <f t="shared" si="14"/>
        <v>0</v>
      </c>
      <c r="AC102" s="28">
        <f t="shared" si="15"/>
        <v>99</v>
      </c>
      <c r="AD102" s="28">
        <f t="shared" si="16"/>
        <v>99</v>
      </c>
      <c r="AE102" s="30"/>
      <c r="AF102" s="33"/>
      <c r="AG102" s="33"/>
      <c r="AH102" s="33"/>
      <c r="AI102" s="30"/>
      <c r="AJ102" s="33"/>
      <c r="AK102" s="33"/>
      <c r="AL102" s="30"/>
      <c r="AM102" s="33"/>
      <c r="AN102" s="33"/>
      <c r="AO102" s="33"/>
      <c r="AP102" s="30"/>
      <c r="AQ102" s="36"/>
      <c r="AR102" s="33"/>
      <c r="AS102" s="17"/>
      <c r="AT102" s="18"/>
      <c r="AU102" s="17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  <c r="BF102" s="33"/>
      <c r="BG102" s="33"/>
      <c r="BH102" s="33"/>
      <c r="BI102" s="33"/>
      <c r="BJ102" s="33"/>
      <c r="BK102" s="33"/>
      <c r="BL102" s="33"/>
      <c r="BM102" s="33"/>
      <c r="BN102" s="33"/>
      <c r="BO102" s="33"/>
      <c r="BP102" s="33"/>
      <c r="BQ102" s="33"/>
      <c r="BR102" s="33"/>
      <c r="BS102" s="33"/>
      <c r="BT102" s="33"/>
      <c r="BU102" s="33"/>
      <c r="BV102" s="33"/>
      <c r="BW102" s="33"/>
      <c r="BX102" s="33"/>
      <c r="BY102" s="33"/>
      <c r="BZ102" s="33"/>
      <c r="CA102" s="33"/>
      <c r="CB102" s="33"/>
      <c r="CC102" s="33"/>
      <c r="CD102" s="33"/>
      <c r="CE102" s="33"/>
      <c r="CF102" s="33"/>
      <c r="CG102" s="33"/>
      <c r="CH102" s="33"/>
      <c r="CI102" s="33"/>
      <c r="CJ102" s="33"/>
      <c r="CK102" s="33"/>
      <c r="CL102" s="33"/>
      <c r="CM102" s="33"/>
      <c r="CN102" s="33"/>
      <c r="CO102" s="33"/>
      <c r="CP102" s="33"/>
      <c r="CQ102" s="33"/>
      <c r="CR102" s="33"/>
      <c r="CS102" s="33"/>
    </row>
    <row r="103" spans="1:97" s="32" customFormat="1" hidden="1" x14ac:dyDescent="0.25">
      <c r="A103" s="28" t="str">
        <f>CONCATENATE([1]Oddíly!$A61)</f>
        <v>52</v>
      </c>
      <c r="B103" s="28"/>
      <c r="C103" s="31" t="str">
        <f>CONCATENATE([1]Oddíly!$C61)</f>
        <v>07010</v>
      </c>
      <c r="D103" s="28"/>
      <c r="F103" s="31" t="str">
        <f>CONCATENATE([1]Oddíly!$E61)</f>
        <v>Dub</v>
      </c>
      <c r="G103" s="28"/>
      <c r="H103" s="28"/>
      <c r="I103" s="28"/>
      <c r="J103" s="28"/>
      <c r="K103" s="32" t="str">
        <f>CONCATENATE([1]Oddíly!$D61)</f>
        <v>T.J. Sokol Dub</v>
      </c>
      <c r="L103" s="28"/>
      <c r="O103" s="28"/>
      <c r="R103" s="28">
        <f t="shared" si="8"/>
        <v>0</v>
      </c>
      <c r="S103" s="28">
        <f t="shared" si="9"/>
        <v>99</v>
      </c>
      <c r="T103" s="28">
        <f t="shared" si="10"/>
        <v>99</v>
      </c>
      <c r="U103" s="28"/>
      <c r="V103" s="28"/>
      <c r="W103" s="28">
        <f t="shared" si="11"/>
        <v>0</v>
      </c>
      <c r="X103" s="28">
        <f t="shared" si="12"/>
        <v>99</v>
      </c>
      <c r="Y103" s="28">
        <f t="shared" si="13"/>
        <v>99</v>
      </c>
      <c r="AB103" s="28">
        <f t="shared" si="14"/>
        <v>0</v>
      </c>
      <c r="AC103" s="28">
        <f t="shared" si="15"/>
        <v>99</v>
      </c>
      <c r="AD103" s="28">
        <f t="shared" si="16"/>
        <v>99</v>
      </c>
      <c r="AE103" s="30"/>
      <c r="AF103" s="33"/>
      <c r="AG103" s="33"/>
      <c r="AH103" s="33"/>
      <c r="AI103" s="30"/>
      <c r="AJ103" s="33"/>
      <c r="AK103" s="33"/>
      <c r="AL103" s="30"/>
      <c r="AM103" s="33"/>
      <c r="AN103" s="33"/>
      <c r="AO103" s="33"/>
      <c r="AP103" s="30"/>
      <c r="AQ103" s="36"/>
      <c r="AR103" s="33"/>
      <c r="AS103" s="17"/>
      <c r="AT103" s="18"/>
      <c r="AU103" s="17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  <c r="BN103" s="33"/>
      <c r="BO103" s="33"/>
      <c r="BP103" s="33"/>
      <c r="BQ103" s="33"/>
      <c r="BR103" s="33"/>
      <c r="BS103" s="33"/>
      <c r="BT103" s="33"/>
      <c r="BU103" s="33"/>
      <c r="BV103" s="33"/>
      <c r="BW103" s="33"/>
      <c r="BX103" s="33"/>
      <c r="BY103" s="33"/>
      <c r="BZ103" s="33"/>
      <c r="CA103" s="33"/>
      <c r="CB103" s="33"/>
      <c r="CC103" s="33"/>
      <c r="CD103" s="33"/>
      <c r="CE103" s="33"/>
      <c r="CF103" s="33"/>
      <c r="CG103" s="33"/>
      <c r="CH103" s="33"/>
      <c r="CI103" s="33"/>
      <c r="CJ103" s="33"/>
      <c r="CK103" s="33"/>
      <c r="CL103" s="33"/>
      <c r="CM103" s="33"/>
      <c r="CN103" s="33"/>
      <c r="CO103" s="33"/>
      <c r="CP103" s="33"/>
      <c r="CQ103" s="33"/>
      <c r="CR103" s="33"/>
      <c r="CS103" s="33"/>
    </row>
    <row r="104" spans="1:97" s="32" customFormat="1" hidden="1" x14ac:dyDescent="0.25">
      <c r="A104" s="28" t="str">
        <f>CONCATENATE([1]Oddíly!$A62)</f>
        <v>53</v>
      </c>
      <c r="B104" s="28"/>
      <c r="C104" s="31" t="str">
        <f>CONCATENATE([1]Oddíly!$C62)</f>
        <v>00000</v>
      </c>
      <c r="D104" s="28"/>
      <c r="F104" s="31" t="str">
        <f>CONCATENATE([1]Oddíly!$E62)</f>
        <v>Klesin</v>
      </c>
      <c r="G104" s="28"/>
      <c r="H104" s="28"/>
      <c r="I104" s="28"/>
      <c r="J104" s="28"/>
      <c r="K104" s="32" t="str">
        <f>CONCATENATE([1]Oddíly!$D62)</f>
        <v>SC "Favorit Klesin" - UKR</v>
      </c>
      <c r="L104" s="28"/>
      <c r="O104" s="28"/>
      <c r="R104" s="28">
        <f t="shared" si="8"/>
        <v>0</v>
      </c>
      <c r="S104" s="28">
        <f t="shared" si="9"/>
        <v>99</v>
      </c>
      <c r="T104" s="28">
        <f t="shared" si="10"/>
        <v>99</v>
      </c>
      <c r="U104" s="28"/>
      <c r="V104" s="28"/>
      <c r="W104" s="28">
        <f t="shared" si="11"/>
        <v>0</v>
      </c>
      <c r="X104" s="28">
        <f t="shared" si="12"/>
        <v>99</v>
      </c>
      <c r="Y104" s="28">
        <f t="shared" si="13"/>
        <v>99</v>
      </c>
      <c r="AB104" s="28">
        <f t="shared" si="14"/>
        <v>0</v>
      </c>
      <c r="AC104" s="28">
        <f t="shared" si="15"/>
        <v>99</v>
      </c>
      <c r="AD104" s="28">
        <f t="shared" si="16"/>
        <v>99</v>
      </c>
      <c r="AE104" s="30"/>
      <c r="AF104" s="33"/>
      <c r="AG104" s="33"/>
      <c r="AH104" s="33"/>
      <c r="AI104" s="30"/>
      <c r="AJ104" s="33"/>
      <c r="AK104" s="33"/>
      <c r="AL104" s="30"/>
      <c r="AM104" s="33"/>
      <c r="AN104" s="33"/>
      <c r="AO104" s="33"/>
      <c r="AP104" s="30"/>
      <c r="AQ104" s="36"/>
      <c r="AR104" s="33"/>
      <c r="AS104" s="17"/>
      <c r="AT104" s="18"/>
      <c r="AU104" s="17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  <c r="BF104" s="33"/>
      <c r="BG104" s="33"/>
      <c r="BH104" s="33"/>
      <c r="BI104" s="33"/>
      <c r="BJ104" s="33"/>
      <c r="BK104" s="33"/>
      <c r="BL104" s="33"/>
      <c r="BM104" s="33"/>
      <c r="BN104" s="33"/>
      <c r="BO104" s="33"/>
      <c r="BP104" s="33"/>
      <c r="BQ104" s="33"/>
      <c r="BR104" s="33"/>
      <c r="BS104" s="33"/>
      <c r="BT104" s="33"/>
      <c r="BU104" s="33"/>
      <c r="BV104" s="33"/>
      <c r="BW104" s="33"/>
      <c r="BX104" s="33"/>
      <c r="BY104" s="33"/>
      <c r="BZ104" s="33"/>
      <c r="CA104" s="33"/>
      <c r="CB104" s="33"/>
      <c r="CC104" s="33"/>
      <c r="CD104" s="33"/>
      <c r="CE104" s="33"/>
      <c r="CF104" s="33"/>
      <c r="CG104" s="33"/>
      <c r="CH104" s="33"/>
      <c r="CI104" s="33"/>
      <c r="CJ104" s="33"/>
      <c r="CK104" s="33"/>
      <c r="CL104" s="33"/>
      <c r="CM104" s="33"/>
      <c r="CN104" s="33"/>
      <c r="CO104" s="33"/>
      <c r="CP104" s="33"/>
      <c r="CQ104" s="33"/>
      <c r="CR104" s="33"/>
      <c r="CS104" s="33"/>
    </row>
    <row r="105" spans="1:97" s="32" customFormat="1" hidden="1" x14ac:dyDescent="0.25">
      <c r="A105" s="28" t="str">
        <f>CONCATENATE([1]Oddíly!$A63)</f>
        <v>54</v>
      </c>
      <c r="B105" s="28"/>
      <c r="C105" s="31" t="str">
        <f>CONCATENATE([1]Oddíly!$C63)</f>
        <v>00000</v>
      </c>
      <c r="D105" s="28"/>
      <c r="F105" s="31" t="str">
        <f>CONCATENATE([1]Oddíly!$E63)</f>
        <v>Blava</v>
      </c>
      <c r="G105" s="28"/>
      <c r="H105" s="28"/>
      <c r="I105" s="28"/>
      <c r="J105" s="28"/>
      <c r="K105" s="32" t="str">
        <f>CONCATENATE([1]Oddíly!$D63)</f>
        <v>ZK Ursus Bratislava - SVK</v>
      </c>
      <c r="L105" s="28"/>
      <c r="O105" s="28"/>
      <c r="R105" s="28">
        <f t="shared" si="8"/>
        <v>0</v>
      </c>
      <c r="S105" s="28">
        <f t="shared" si="9"/>
        <v>99</v>
      </c>
      <c r="T105" s="28">
        <f t="shared" si="10"/>
        <v>99</v>
      </c>
      <c r="U105" s="28"/>
      <c r="V105" s="28"/>
      <c r="W105" s="28">
        <f t="shared" si="11"/>
        <v>0</v>
      </c>
      <c r="X105" s="28">
        <f t="shared" si="12"/>
        <v>99</v>
      </c>
      <c r="Y105" s="28">
        <f t="shared" si="13"/>
        <v>99</v>
      </c>
      <c r="AB105" s="28">
        <f t="shared" si="14"/>
        <v>0</v>
      </c>
      <c r="AC105" s="28">
        <f t="shared" si="15"/>
        <v>99</v>
      </c>
      <c r="AD105" s="28">
        <f t="shared" si="16"/>
        <v>99</v>
      </c>
      <c r="AE105" s="30"/>
      <c r="AF105" s="33"/>
      <c r="AG105" s="33"/>
      <c r="AH105" s="33"/>
      <c r="AI105" s="30"/>
      <c r="AJ105" s="33"/>
      <c r="AK105" s="33"/>
      <c r="AL105" s="30"/>
      <c r="AM105" s="33"/>
      <c r="AN105" s="33"/>
      <c r="AO105" s="33"/>
      <c r="AP105" s="30"/>
      <c r="AQ105" s="36"/>
      <c r="AR105" s="33"/>
      <c r="AS105" s="17"/>
      <c r="AT105" s="18"/>
      <c r="AU105" s="17"/>
      <c r="AV105" s="33"/>
      <c r="AW105" s="33"/>
      <c r="AX105" s="33"/>
      <c r="AY105" s="33"/>
      <c r="AZ105" s="33"/>
      <c r="BA105" s="33"/>
      <c r="BB105" s="33"/>
      <c r="BC105" s="33"/>
      <c r="BD105" s="33"/>
      <c r="BE105" s="33"/>
      <c r="BF105" s="33"/>
      <c r="BG105" s="33"/>
      <c r="BH105" s="33"/>
      <c r="BI105" s="33"/>
      <c r="BJ105" s="33"/>
      <c r="BK105" s="33"/>
      <c r="BL105" s="33"/>
      <c r="BM105" s="33"/>
      <c r="BN105" s="33"/>
      <c r="BO105" s="33"/>
      <c r="BP105" s="33"/>
      <c r="BQ105" s="33"/>
      <c r="BR105" s="33"/>
      <c r="BS105" s="33"/>
      <c r="BT105" s="33"/>
      <c r="BU105" s="33"/>
      <c r="BV105" s="33"/>
      <c r="BW105" s="33"/>
      <c r="BX105" s="33"/>
      <c r="BY105" s="33"/>
      <c r="BZ105" s="33"/>
      <c r="CA105" s="33"/>
      <c r="CB105" s="33"/>
      <c r="CC105" s="33"/>
      <c r="CD105" s="33"/>
      <c r="CE105" s="33"/>
      <c r="CF105" s="33"/>
      <c r="CG105" s="33"/>
      <c r="CH105" s="33"/>
      <c r="CI105" s="33"/>
      <c r="CJ105" s="33"/>
      <c r="CK105" s="33"/>
      <c r="CL105" s="33"/>
      <c r="CM105" s="33"/>
      <c r="CN105" s="33"/>
      <c r="CO105" s="33"/>
      <c r="CP105" s="33"/>
      <c r="CQ105" s="33"/>
      <c r="CR105" s="33"/>
      <c r="CS105" s="33"/>
    </row>
    <row r="106" spans="1:97" s="32" customFormat="1" hidden="1" x14ac:dyDescent="0.25">
      <c r="A106" s="28" t="str">
        <f>CONCATENATE([1]Oddíly!$A64)</f>
        <v>55</v>
      </c>
      <c r="B106" s="28"/>
      <c r="C106" s="31" t="str">
        <f>CONCATENATE([1]Oddíly!$C64)</f>
        <v>00000</v>
      </c>
      <c r="D106" s="28"/>
      <c r="F106" s="31" t="str">
        <f>CONCATENATE([1]Oddíly!$E64)</f>
        <v>Košice</v>
      </c>
      <c r="G106" s="28"/>
      <c r="H106" s="28"/>
      <c r="I106" s="28"/>
      <c r="J106" s="28"/>
      <c r="K106" s="32" t="str">
        <f>CONCATENATE([1]Oddíly!$D64)</f>
        <v>ZK Košice 1904 - SVK</v>
      </c>
      <c r="L106" s="28"/>
      <c r="O106" s="28"/>
      <c r="R106" s="28">
        <f t="shared" si="8"/>
        <v>0</v>
      </c>
      <c r="S106" s="28">
        <f t="shared" si="9"/>
        <v>99</v>
      </c>
      <c r="T106" s="28">
        <f t="shared" si="10"/>
        <v>99</v>
      </c>
      <c r="U106" s="28"/>
      <c r="V106" s="28"/>
      <c r="W106" s="28">
        <f t="shared" si="11"/>
        <v>0</v>
      </c>
      <c r="X106" s="28">
        <f t="shared" si="12"/>
        <v>99</v>
      </c>
      <c r="Y106" s="28">
        <f t="shared" si="13"/>
        <v>99</v>
      </c>
      <c r="AB106" s="28">
        <f t="shared" si="14"/>
        <v>0</v>
      </c>
      <c r="AC106" s="28">
        <f t="shared" si="15"/>
        <v>99</v>
      </c>
      <c r="AD106" s="28">
        <f t="shared" si="16"/>
        <v>99</v>
      </c>
      <c r="AE106" s="30"/>
      <c r="AF106" s="33"/>
      <c r="AG106" s="33"/>
      <c r="AH106" s="33"/>
      <c r="AI106" s="30"/>
      <c r="AJ106" s="33"/>
      <c r="AK106" s="33"/>
      <c r="AL106" s="30"/>
      <c r="AM106" s="33"/>
      <c r="AN106" s="33"/>
      <c r="AO106" s="33"/>
      <c r="AP106" s="30"/>
      <c r="AQ106" s="36"/>
      <c r="AR106" s="33"/>
      <c r="AS106" s="17"/>
      <c r="AT106" s="18"/>
      <c r="AU106" s="17"/>
      <c r="AV106" s="33"/>
      <c r="AW106" s="33"/>
      <c r="AX106" s="33"/>
      <c r="AY106" s="33"/>
      <c r="AZ106" s="33"/>
      <c r="BA106" s="33"/>
      <c r="BB106" s="33"/>
      <c r="BC106" s="33"/>
      <c r="BD106" s="33"/>
      <c r="BE106" s="33"/>
      <c r="BF106" s="33"/>
      <c r="BG106" s="33"/>
      <c r="BH106" s="33"/>
      <c r="BI106" s="33"/>
      <c r="BJ106" s="33"/>
      <c r="BK106" s="33"/>
      <c r="BL106" s="33"/>
      <c r="BM106" s="33"/>
      <c r="BN106" s="33"/>
      <c r="BO106" s="33"/>
      <c r="BP106" s="33"/>
      <c r="BQ106" s="33"/>
      <c r="BR106" s="33"/>
      <c r="BS106" s="33"/>
      <c r="BT106" s="33"/>
      <c r="BU106" s="33"/>
      <c r="BV106" s="33"/>
      <c r="BW106" s="33"/>
      <c r="BX106" s="33"/>
      <c r="BY106" s="33"/>
      <c r="BZ106" s="33"/>
      <c r="CA106" s="33"/>
      <c r="CB106" s="33"/>
      <c r="CC106" s="33"/>
      <c r="CD106" s="33"/>
      <c r="CE106" s="33"/>
      <c r="CF106" s="33"/>
      <c r="CG106" s="33"/>
      <c r="CH106" s="33"/>
      <c r="CI106" s="33"/>
      <c r="CJ106" s="33"/>
      <c r="CK106" s="33"/>
      <c r="CL106" s="33"/>
      <c r="CM106" s="33"/>
      <c r="CN106" s="33"/>
      <c r="CO106" s="33"/>
      <c r="CP106" s="33"/>
      <c r="CQ106" s="33"/>
      <c r="CR106" s="33"/>
      <c r="CS106" s="33"/>
    </row>
    <row r="107" spans="1:97" s="32" customFormat="1" hidden="1" x14ac:dyDescent="0.25">
      <c r="A107" s="28" t="str">
        <f>CONCATENATE([1]Oddíly!$A65)</f>
        <v>56</v>
      </c>
      <c r="B107" s="28"/>
      <c r="C107" s="31" t="str">
        <f>CONCATENATE([1]Oddíly!$C65)</f>
        <v>00000</v>
      </c>
      <c r="D107" s="28"/>
      <c r="F107" s="31" t="str">
        <f>CONCATENATE([1]Oddíly!$E65)</f>
        <v>Budap.</v>
      </c>
      <c r="G107" s="28"/>
      <c r="H107" s="28"/>
      <c r="I107" s="28"/>
      <c r="J107" s="28"/>
      <c r="K107" s="32" t="str">
        <f>CONCATENATE([1]Oddíly!$D65)</f>
        <v>TC Ferencvaros Budapest - HUN</v>
      </c>
      <c r="L107" s="28"/>
      <c r="O107" s="28"/>
      <c r="R107" s="28">
        <f t="shared" si="8"/>
        <v>0</v>
      </c>
      <c r="S107" s="28">
        <f t="shared" si="9"/>
        <v>99</v>
      </c>
      <c r="T107" s="28">
        <f t="shared" si="10"/>
        <v>99</v>
      </c>
      <c r="U107" s="28"/>
      <c r="V107" s="28"/>
      <c r="W107" s="28">
        <f t="shared" si="11"/>
        <v>0</v>
      </c>
      <c r="X107" s="28">
        <f t="shared" si="12"/>
        <v>99</v>
      </c>
      <c r="Y107" s="28">
        <f t="shared" si="13"/>
        <v>99</v>
      </c>
      <c r="AB107" s="28">
        <f t="shared" si="14"/>
        <v>0</v>
      </c>
      <c r="AC107" s="28">
        <f t="shared" si="15"/>
        <v>99</v>
      </c>
      <c r="AD107" s="28">
        <f t="shared" si="16"/>
        <v>99</v>
      </c>
      <c r="AE107" s="30"/>
      <c r="AF107" s="33"/>
      <c r="AG107" s="33"/>
      <c r="AH107" s="33"/>
      <c r="AI107" s="30"/>
      <c r="AJ107" s="33"/>
      <c r="AK107" s="33"/>
      <c r="AL107" s="30"/>
      <c r="AM107" s="33"/>
      <c r="AN107" s="33"/>
      <c r="AO107" s="33"/>
      <c r="AP107" s="30"/>
      <c r="AQ107" s="36"/>
      <c r="AR107" s="33"/>
      <c r="AS107" s="17"/>
      <c r="AT107" s="18"/>
      <c r="AU107" s="17"/>
      <c r="AV107" s="33"/>
      <c r="AW107" s="33"/>
      <c r="AX107" s="33"/>
      <c r="AY107" s="33"/>
      <c r="AZ107" s="33"/>
      <c r="BA107" s="33"/>
      <c r="BB107" s="33"/>
      <c r="BC107" s="33"/>
      <c r="BD107" s="33"/>
      <c r="BE107" s="33"/>
      <c r="BF107" s="33"/>
      <c r="BG107" s="33"/>
      <c r="BH107" s="33"/>
      <c r="BI107" s="33"/>
      <c r="BJ107" s="33"/>
      <c r="BK107" s="33"/>
      <c r="BL107" s="33"/>
      <c r="BM107" s="33"/>
      <c r="BN107" s="33"/>
      <c r="BO107" s="33"/>
      <c r="BP107" s="33"/>
      <c r="BQ107" s="33"/>
      <c r="BR107" s="33"/>
      <c r="BS107" s="33"/>
      <c r="BT107" s="33"/>
      <c r="BU107" s="33"/>
      <c r="BV107" s="33"/>
      <c r="BW107" s="33"/>
      <c r="BX107" s="33"/>
      <c r="BY107" s="33"/>
      <c r="BZ107" s="33"/>
      <c r="CA107" s="33"/>
      <c r="CB107" s="33"/>
      <c r="CC107" s="33"/>
      <c r="CD107" s="33"/>
      <c r="CE107" s="33"/>
      <c r="CF107" s="33"/>
      <c r="CG107" s="33"/>
      <c r="CH107" s="33"/>
      <c r="CI107" s="33"/>
      <c r="CJ107" s="33"/>
      <c r="CK107" s="33"/>
      <c r="CL107" s="33"/>
      <c r="CM107" s="33"/>
      <c r="CN107" s="33"/>
      <c r="CO107" s="33"/>
      <c r="CP107" s="33"/>
      <c r="CQ107" s="33"/>
      <c r="CR107" s="33"/>
      <c r="CS107" s="33"/>
    </row>
    <row r="108" spans="1:97" s="32" customFormat="1" hidden="1" x14ac:dyDescent="0.25">
      <c r="A108" s="28" t="str">
        <f>CONCATENATE([1]Oddíly!$A66)</f>
        <v>57</v>
      </c>
      <c r="B108" s="28"/>
      <c r="C108" s="31" t="str">
        <f>CONCATENATE([1]Oddíly!$C66)</f>
        <v>00000</v>
      </c>
      <c r="D108" s="28"/>
      <c r="F108" s="31" t="str">
        <f>CONCATENATE([1]Oddíly!$E66)</f>
        <v>Sowa</v>
      </c>
      <c r="G108" s="28"/>
      <c r="H108" s="28"/>
      <c r="I108" s="28"/>
      <c r="J108" s="28"/>
      <c r="K108" s="32" t="str">
        <f>CONCATENATE([1]Oddíly!$D66)</f>
        <v>ULKS "Sowa" Pieszyce - POL</v>
      </c>
      <c r="L108" s="28"/>
      <c r="O108" s="28"/>
      <c r="R108" s="28">
        <f t="shared" si="8"/>
        <v>0</v>
      </c>
      <c r="S108" s="28">
        <f t="shared" si="9"/>
        <v>99</v>
      </c>
      <c r="T108" s="28">
        <f t="shared" si="10"/>
        <v>99</v>
      </c>
      <c r="U108" s="28"/>
      <c r="V108" s="28"/>
      <c r="W108" s="28">
        <f t="shared" si="11"/>
        <v>0</v>
      </c>
      <c r="X108" s="28">
        <f t="shared" si="12"/>
        <v>99</v>
      </c>
      <c r="Y108" s="28">
        <f t="shared" si="13"/>
        <v>99</v>
      </c>
      <c r="AB108" s="28">
        <f t="shared" si="14"/>
        <v>0</v>
      </c>
      <c r="AC108" s="28">
        <f t="shared" si="15"/>
        <v>99</v>
      </c>
      <c r="AD108" s="28">
        <f t="shared" si="16"/>
        <v>99</v>
      </c>
      <c r="AE108" s="30"/>
      <c r="AF108" s="33"/>
      <c r="AG108" s="33"/>
      <c r="AH108" s="33"/>
      <c r="AI108" s="30"/>
      <c r="AJ108" s="33"/>
      <c r="AK108" s="33"/>
      <c r="AL108" s="30"/>
      <c r="AM108" s="33"/>
      <c r="AN108" s="33"/>
      <c r="AO108" s="33"/>
      <c r="AP108" s="30"/>
      <c r="AQ108" s="36"/>
      <c r="AR108" s="33"/>
      <c r="AS108" s="17"/>
      <c r="AT108" s="18"/>
      <c r="AU108" s="17"/>
      <c r="AV108" s="33"/>
      <c r="AW108" s="33"/>
      <c r="AX108" s="33"/>
      <c r="AY108" s="33"/>
      <c r="AZ108" s="33"/>
      <c r="BA108" s="33"/>
      <c r="BB108" s="33"/>
      <c r="BC108" s="33"/>
      <c r="BD108" s="33"/>
      <c r="BE108" s="33"/>
      <c r="BF108" s="33"/>
      <c r="BG108" s="33"/>
      <c r="BH108" s="33"/>
      <c r="BI108" s="33"/>
      <c r="BJ108" s="33"/>
      <c r="BK108" s="33"/>
      <c r="BL108" s="33"/>
      <c r="BM108" s="33"/>
      <c r="BN108" s="33"/>
      <c r="BO108" s="33"/>
      <c r="BP108" s="33"/>
      <c r="BQ108" s="33"/>
      <c r="BR108" s="33"/>
      <c r="BS108" s="33"/>
      <c r="BT108" s="33"/>
      <c r="BU108" s="33"/>
      <c r="BV108" s="33"/>
      <c r="BW108" s="33"/>
      <c r="BX108" s="33"/>
      <c r="BY108" s="33"/>
      <c r="BZ108" s="33"/>
      <c r="CA108" s="33"/>
      <c r="CB108" s="33"/>
      <c r="CC108" s="33"/>
      <c r="CD108" s="33"/>
      <c r="CE108" s="33"/>
      <c r="CF108" s="33"/>
      <c r="CG108" s="33"/>
      <c r="CH108" s="33"/>
      <c r="CI108" s="33"/>
      <c r="CJ108" s="33"/>
      <c r="CK108" s="33"/>
      <c r="CL108" s="33"/>
      <c r="CM108" s="33"/>
      <c r="CN108" s="33"/>
      <c r="CO108" s="33"/>
      <c r="CP108" s="33"/>
      <c r="CQ108" s="33"/>
      <c r="CR108" s="33"/>
      <c r="CS108" s="33"/>
    </row>
    <row r="109" spans="1:97" s="32" customFormat="1" hidden="1" x14ac:dyDescent="0.25">
      <c r="A109" s="28" t="str">
        <f>CONCATENATE([1]Oddíly!$A67)</f>
        <v>58</v>
      </c>
      <c r="B109" s="28"/>
      <c r="C109" s="31" t="str">
        <f>CONCATENATE([1]Oddíly!$C67)</f>
        <v>00000</v>
      </c>
      <c r="D109" s="28"/>
      <c r="F109" s="31" t="str">
        <f>CONCATENATE([1]Oddíly!$E67)</f>
        <v>Feniks</v>
      </c>
      <c r="G109" s="28"/>
      <c r="H109" s="28"/>
      <c r="I109" s="28"/>
      <c r="J109" s="28"/>
      <c r="K109" s="32" t="str">
        <f>CONCATENATE([1]Oddíly!$D67)</f>
        <v>LKS "Feniks" Stargard - POL</v>
      </c>
      <c r="L109" s="28"/>
      <c r="O109" s="28"/>
      <c r="R109" s="28">
        <f t="shared" si="8"/>
        <v>0</v>
      </c>
      <c r="S109" s="28">
        <f t="shared" si="9"/>
        <v>99</v>
      </c>
      <c r="T109" s="28">
        <f t="shared" si="10"/>
        <v>99</v>
      </c>
      <c r="U109" s="28"/>
      <c r="V109" s="28"/>
      <c r="W109" s="28">
        <f t="shared" si="11"/>
        <v>0</v>
      </c>
      <c r="X109" s="28">
        <f t="shared" si="12"/>
        <v>99</v>
      </c>
      <c r="Y109" s="28">
        <f t="shared" si="13"/>
        <v>99</v>
      </c>
      <c r="AB109" s="28">
        <f t="shared" si="14"/>
        <v>0</v>
      </c>
      <c r="AC109" s="28">
        <f t="shared" si="15"/>
        <v>99</v>
      </c>
      <c r="AD109" s="28">
        <f t="shared" si="16"/>
        <v>99</v>
      </c>
      <c r="AE109" s="30"/>
      <c r="AF109" s="33"/>
      <c r="AG109" s="33"/>
      <c r="AH109" s="33"/>
      <c r="AI109" s="30"/>
      <c r="AJ109" s="33"/>
      <c r="AK109" s="33"/>
      <c r="AL109" s="30"/>
      <c r="AM109" s="33"/>
      <c r="AN109" s="33"/>
      <c r="AO109" s="33"/>
      <c r="AP109" s="30"/>
      <c r="AQ109" s="36"/>
      <c r="AR109" s="33"/>
      <c r="AS109" s="17"/>
      <c r="AT109" s="18"/>
      <c r="AU109" s="17"/>
      <c r="AV109" s="33"/>
      <c r="AW109" s="33"/>
      <c r="AX109" s="33"/>
      <c r="AY109" s="33"/>
      <c r="AZ109" s="33"/>
      <c r="BA109" s="33"/>
      <c r="BB109" s="33"/>
      <c r="BC109" s="33"/>
      <c r="BD109" s="33"/>
      <c r="BE109" s="33"/>
      <c r="BF109" s="33"/>
      <c r="BG109" s="33"/>
      <c r="BH109" s="33"/>
      <c r="BI109" s="33"/>
      <c r="BJ109" s="33"/>
      <c r="BK109" s="33"/>
      <c r="BL109" s="33"/>
      <c r="BM109" s="33"/>
      <c r="BN109" s="33"/>
      <c r="BO109" s="33"/>
      <c r="BP109" s="33"/>
      <c r="BQ109" s="33"/>
      <c r="BR109" s="33"/>
      <c r="BS109" s="33"/>
      <c r="BT109" s="33"/>
      <c r="BU109" s="33"/>
      <c r="BV109" s="33"/>
      <c r="BW109" s="33"/>
      <c r="BX109" s="33"/>
      <c r="BY109" s="33"/>
      <c r="BZ109" s="33"/>
      <c r="CA109" s="33"/>
      <c r="CB109" s="33"/>
      <c r="CC109" s="33"/>
      <c r="CD109" s="33"/>
      <c r="CE109" s="33"/>
      <c r="CF109" s="33"/>
      <c r="CG109" s="33"/>
      <c r="CH109" s="33"/>
      <c r="CI109" s="33"/>
      <c r="CJ109" s="33"/>
      <c r="CK109" s="33"/>
      <c r="CL109" s="33"/>
      <c r="CM109" s="33"/>
      <c r="CN109" s="33"/>
      <c r="CO109" s="33"/>
      <c r="CP109" s="33"/>
      <c r="CQ109" s="33"/>
      <c r="CR109" s="33"/>
      <c r="CS109" s="33"/>
    </row>
    <row r="110" spans="1:97" s="32" customFormat="1" hidden="1" x14ac:dyDescent="0.25">
      <c r="A110" s="28" t="str">
        <f>CONCATENATE([1]Oddíly!$A68)</f>
        <v>59</v>
      </c>
      <c r="B110" s="28"/>
      <c r="C110" s="31" t="str">
        <f>CONCATENATE([1]Oddíly!$C68)</f>
        <v>00000</v>
      </c>
      <c r="D110" s="28"/>
      <c r="F110" s="31" t="str">
        <f>CONCATENATE([1]Oddíly!$E68)</f>
        <v>Lucken.</v>
      </c>
      <c r="G110" s="28"/>
      <c r="H110" s="28"/>
      <c r="I110" s="28"/>
      <c r="J110" s="28"/>
      <c r="K110" s="32" t="str">
        <f>CONCATENATE([1]Oddíly!$D68)</f>
        <v>1. Luckenwalde SC - GER</v>
      </c>
      <c r="L110" s="28"/>
      <c r="O110" s="28"/>
      <c r="R110" s="28">
        <f t="shared" si="8"/>
        <v>0</v>
      </c>
      <c r="S110" s="28">
        <f t="shared" si="9"/>
        <v>99</v>
      </c>
      <c r="T110" s="28">
        <f t="shared" si="10"/>
        <v>99</v>
      </c>
      <c r="U110" s="28"/>
      <c r="V110" s="28"/>
      <c r="W110" s="28">
        <f t="shared" si="11"/>
        <v>0</v>
      </c>
      <c r="X110" s="28">
        <f t="shared" si="12"/>
        <v>99</v>
      </c>
      <c r="Y110" s="28">
        <f t="shared" si="13"/>
        <v>99</v>
      </c>
      <c r="AB110" s="28">
        <f t="shared" si="14"/>
        <v>0</v>
      </c>
      <c r="AC110" s="28">
        <f t="shared" si="15"/>
        <v>99</v>
      </c>
      <c r="AD110" s="28">
        <f t="shared" si="16"/>
        <v>99</v>
      </c>
      <c r="AE110" s="30"/>
      <c r="AF110" s="33"/>
      <c r="AG110" s="33"/>
      <c r="AH110" s="33"/>
      <c r="AI110" s="30"/>
      <c r="AJ110" s="33"/>
      <c r="AK110" s="33"/>
      <c r="AL110" s="30"/>
      <c r="AM110" s="33"/>
      <c r="AN110" s="33"/>
      <c r="AO110" s="33"/>
      <c r="AP110" s="30"/>
      <c r="AQ110" s="36"/>
      <c r="AR110" s="33"/>
      <c r="AS110" s="17"/>
      <c r="AT110" s="18"/>
      <c r="AU110" s="17"/>
      <c r="AV110" s="33"/>
      <c r="AW110" s="33"/>
      <c r="AX110" s="33"/>
      <c r="AY110" s="33"/>
      <c r="AZ110" s="33"/>
      <c r="BA110" s="33"/>
      <c r="BB110" s="33"/>
      <c r="BC110" s="33"/>
      <c r="BD110" s="33"/>
      <c r="BE110" s="33"/>
      <c r="BF110" s="33"/>
      <c r="BG110" s="33"/>
      <c r="BH110" s="33"/>
      <c r="BI110" s="33"/>
      <c r="BJ110" s="33"/>
      <c r="BK110" s="33"/>
      <c r="BL110" s="33"/>
      <c r="BM110" s="33"/>
      <c r="BN110" s="33"/>
      <c r="BO110" s="33"/>
      <c r="BP110" s="33"/>
      <c r="BQ110" s="33"/>
      <c r="BR110" s="33"/>
      <c r="BS110" s="33"/>
      <c r="BT110" s="33"/>
      <c r="BU110" s="33"/>
      <c r="BV110" s="33"/>
      <c r="BW110" s="33"/>
      <c r="BX110" s="33"/>
      <c r="BY110" s="33"/>
      <c r="BZ110" s="33"/>
      <c r="CA110" s="33"/>
      <c r="CB110" s="33"/>
      <c r="CC110" s="33"/>
      <c r="CD110" s="33"/>
      <c r="CE110" s="33"/>
      <c r="CF110" s="33"/>
      <c r="CG110" s="33"/>
      <c r="CH110" s="33"/>
      <c r="CI110" s="33"/>
      <c r="CJ110" s="33"/>
      <c r="CK110" s="33"/>
      <c r="CL110" s="33"/>
      <c r="CM110" s="33"/>
      <c r="CN110" s="33"/>
      <c r="CO110" s="33"/>
      <c r="CP110" s="33"/>
      <c r="CQ110" s="33"/>
      <c r="CR110" s="33"/>
      <c r="CS110" s="33"/>
    </row>
    <row r="111" spans="1:97" s="32" customFormat="1" hidden="1" x14ac:dyDescent="0.25">
      <c r="A111" s="28" t="str">
        <f>CONCATENATE([1]Oddíly!$A69)</f>
        <v>60</v>
      </c>
      <c r="B111" s="28"/>
      <c r="C111" s="31" t="str">
        <f>CONCATENATE([1]Oddíly!$C69)</f>
        <v>00000</v>
      </c>
      <c r="D111" s="28"/>
      <c r="F111" s="31" t="str">
        <f>CONCATENATE([1]Oddíly!$E69)</f>
        <v>Valievo</v>
      </c>
      <c r="G111" s="28"/>
      <c r="H111" s="28"/>
      <c r="I111" s="28"/>
      <c r="J111" s="28"/>
      <c r="K111" s="32" t="str">
        <f>CONCATENATE([1]Oddíly!$D69)</f>
        <v>RK "Mladost" Valievo - SRB</v>
      </c>
      <c r="L111" s="28"/>
      <c r="O111" s="28"/>
      <c r="R111" s="28">
        <f t="shared" si="8"/>
        <v>0</v>
      </c>
      <c r="S111" s="28">
        <f t="shared" si="9"/>
        <v>99</v>
      </c>
      <c r="T111" s="28">
        <f t="shared" si="10"/>
        <v>99</v>
      </c>
      <c r="U111" s="28"/>
      <c r="V111" s="28"/>
      <c r="W111" s="28">
        <f t="shared" si="11"/>
        <v>0</v>
      </c>
      <c r="X111" s="28">
        <f t="shared" si="12"/>
        <v>99</v>
      </c>
      <c r="Y111" s="28">
        <f t="shared" si="13"/>
        <v>99</v>
      </c>
      <c r="AB111" s="28">
        <f t="shared" si="14"/>
        <v>0</v>
      </c>
      <c r="AC111" s="28">
        <f t="shared" si="15"/>
        <v>99</v>
      </c>
      <c r="AD111" s="28">
        <f t="shared" si="16"/>
        <v>99</v>
      </c>
      <c r="AE111" s="30"/>
      <c r="AF111" s="33"/>
      <c r="AG111" s="33"/>
      <c r="AH111" s="33"/>
      <c r="AI111" s="30"/>
      <c r="AJ111" s="33"/>
      <c r="AK111" s="33"/>
      <c r="AL111" s="30"/>
      <c r="AM111" s="33"/>
      <c r="AN111" s="33"/>
      <c r="AO111" s="33"/>
      <c r="AP111" s="30"/>
      <c r="AQ111" s="36"/>
      <c r="AR111" s="33"/>
      <c r="AS111" s="17"/>
      <c r="AT111" s="18"/>
      <c r="AU111" s="17"/>
      <c r="AV111" s="33"/>
      <c r="AW111" s="33"/>
      <c r="AX111" s="33"/>
      <c r="AY111" s="33"/>
      <c r="AZ111" s="33"/>
      <c r="BA111" s="33"/>
      <c r="BB111" s="33"/>
      <c r="BC111" s="33"/>
      <c r="BD111" s="33"/>
      <c r="BE111" s="33"/>
      <c r="BF111" s="33"/>
      <c r="BG111" s="33"/>
      <c r="BH111" s="33"/>
      <c r="BI111" s="33"/>
      <c r="BJ111" s="33"/>
      <c r="BK111" s="33"/>
      <c r="BL111" s="33"/>
      <c r="BM111" s="33"/>
      <c r="BN111" s="33"/>
      <c r="BO111" s="33"/>
      <c r="BP111" s="33"/>
      <c r="BQ111" s="33"/>
      <c r="BR111" s="33"/>
      <c r="BS111" s="33"/>
      <c r="BT111" s="33"/>
      <c r="BU111" s="33"/>
      <c r="BV111" s="33"/>
      <c r="BW111" s="33"/>
      <c r="BX111" s="33"/>
      <c r="BY111" s="33"/>
      <c r="BZ111" s="33"/>
      <c r="CA111" s="33"/>
      <c r="CB111" s="33"/>
      <c r="CC111" s="33"/>
      <c r="CD111" s="33"/>
      <c r="CE111" s="33"/>
      <c r="CF111" s="33"/>
      <c r="CG111" s="33"/>
      <c r="CH111" s="33"/>
      <c r="CI111" s="33"/>
      <c r="CJ111" s="33"/>
      <c r="CK111" s="33"/>
      <c r="CL111" s="33"/>
      <c r="CM111" s="33"/>
      <c r="CN111" s="33"/>
      <c r="CO111" s="33"/>
      <c r="CP111" s="33"/>
      <c r="CQ111" s="33"/>
      <c r="CR111" s="33"/>
      <c r="CS111" s="33"/>
    </row>
    <row r="112" spans="1:97" s="32" customFormat="1" hidden="1" x14ac:dyDescent="0.25">
      <c r="A112" s="28" t="str">
        <f>CONCATENATE([1]Oddíly!$A70)</f>
        <v>61</v>
      </c>
      <c r="B112" s="28"/>
      <c r="C112" s="31" t="str">
        <f>CONCATENATE([1]Oddíly!$C70)</f>
        <v>00000</v>
      </c>
      <c r="D112" s="28"/>
      <c r="F112" s="31" t="str">
        <f>CONCATENATE([1]Oddíly!$E70)</f>
        <v>Alania</v>
      </c>
      <c r="G112" s="28"/>
      <c r="H112" s="28"/>
      <c r="I112" s="28"/>
      <c r="J112" s="28"/>
      <c r="K112" s="32" t="str">
        <f>CONCATENATE([1]Oddíly!$D70)</f>
        <v>Alania Vladikavkaz - RUS</v>
      </c>
      <c r="L112" s="28"/>
      <c r="O112" s="28"/>
      <c r="R112" s="28">
        <f t="shared" si="8"/>
        <v>0</v>
      </c>
      <c r="S112" s="28">
        <f t="shared" si="9"/>
        <v>99</v>
      </c>
      <c r="T112" s="28">
        <f t="shared" si="10"/>
        <v>99</v>
      </c>
      <c r="U112" s="28"/>
      <c r="V112" s="28"/>
      <c r="W112" s="28">
        <f t="shared" si="11"/>
        <v>0</v>
      </c>
      <c r="X112" s="28">
        <f t="shared" si="12"/>
        <v>99</v>
      </c>
      <c r="Y112" s="28">
        <f t="shared" si="13"/>
        <v>99</v>
      </c>
      <c r="AB112" s="28">
        <f t="shared" si="14"/>
        <v>0</v>
      </c>
      <c r="AC112" s="28">
        <f t="shared" si="15"/>
        <v>99</v>
      </c>
      <c r="AD112" s="28">
        <f t="shared" si="16"/>
        <v>99</v>
      </c>
      <c r="AE112" s="30"/>
      <c r="AF112" s="33"/>
      <c r="AG112" s="33"/>
      <c r="AH112" s="33"/>
      <c r="AI112" s="30"/>
      <c r="AJ112" s="33"/>
      <c r="AK112" s="33"/>
      <c r="AL112" s="30"/>
      <c r="AM112" s="33"/>
      <c r="AN112" s="33"/>
      <c r="AO112" s="33"/>
      <c r="AP112" s="30"/>
      <c r="AQ112" s="36"/>
      <c r="AR112" s="33"/>
      <c r="AS112" s="17"/>
      <c r="AT112" s="18"/>
      <c r="AU112" s="17"/>
      <c r="AV112" s="33"/>
      <c r="AW112" s="33"/>
      <c r="AX112" s="33"/>
      <c r="AY112" s="33"/>
      <c r="AZ112" s="33"/>
      <c r="BA112" s="33"/>
      <c r="BB112" s="33"/>
      <c r="BC112" s="33"/>
      <c r="BD112" s="33"/>
      <c r="BE112" s="33"/>
      <c r="BF112" s="33"/>
      <c r="BG112" s="33"/>
      <c r="BH112" s="33"/>
      <c r="BI112" s="33"/>
      <c r="BJ112" s="33"/>
      <c r="BK112" s="33"/>
      <c r="BL112" s="33"/>
      <c r="BM112" s="33"/>
      <c r="BN112" s="33"/>
      <c r="BO112" s="33"/>
      <c r="BP112" s="33"/>
      <c r="BQ112" s="33"/>
      <c r="BR112" s="33"/>
      <c r="BS112" s="33"/>
      <c r="BT112" s="33"/>
      <c r="BU112" s="33"/>
      <c r="BV112" s="33"/>
      <c r="BW112" s="33"/>
      <c r="BX112" s="33"/>
      <c r="BY112" s="33"/>
      <c r="BZ112" s="33"/>
      <c r="CA112" s="33"/>
      <c r="CB112" s="33"/>
      <c r="CC112" s="33"/>
      <c r="CD112" s="33"/>
      <c r="CE112" s="33"/>
      <c r="CF112" s="33"/>
      <c r="CG112" s="33"/>
      <c r="CH112" s="33"/>
      <c r="CI112" s="33"/>
      <c r="CJ112" s="33"/>
      <c r="CK112" s="33"/>
      <c r="CL112" s="33"/>
      <c r="CM112" s="33"/>
      <c r="CN112" s="33"/>
      <c r="CO112" s="33"/>
      <c r="CP112" s="33"/>
      <c r="CQ112" s="33"/>
      <c r="CR112" s="33"/>
      <c r="CS112" s="33"/>
    </row>
    <row r="113" spans="1:97" s="32" customFormat="1" hidden="1" x14ac:dyDescent="0.25">
      <c r="A113" s="28" t="str">
        <f>CONCATENATE([1]Oddíly!$A71)</f>
        <v>62</v>
      </c>
      <c r="B113" s="28"/>
      <c r="C113" s="31" t="str">
        <f>CONCATENATE([1]Oddíly!$C71)</f>
        <v>00000</v>
      </c>
      <c r="D113" s="28"/>
      <c r="F113" s="31" t="str">
        <f>CONCATENATE([1]Oddíly!$E71)</f>
        <v>Gabčík.</v>
      </c>
      <c r="G113" s="28"/>
      <c r="H113" s="28"/>
      <c r="I113" s="28"/>
      <c r="J113" s="28"/>
      <c r="K113" s="32" t="str">
        <f>CONCATENATE([1]Oddíly!$D71)</f>
        <v>ZŠK Gabčíkovo - SVK</v>
      </c>
      <c r="L113" s="28"/>
      <c r="O113" s="28"/>
      <c r="R113" s="28">
        <f t="shared" si="8"/>
        <v>0</v>
      </c>
      <c r="S113" s="28">
        <f t="shared" si="9"/>
        <v>99</v>
      </c>
      <c r="T113" s="28">
        <f t="shared" si="10"/>
        <v>99</v>
      </c>
      <c r="U113" s="28"/>
      <c r="V113" s="28"/>
      <c r="W113" s="28">
        <f t="shared" si="11"/>
        <v>0</v>
      </c>
      <c r="X113" s="28">
        <f t="shared" si="12"/>
        <v>99</v>
      </c>
      <c r="Y113" s="28">
        <f t="shared" si="13"/>
        <v>99</v>
      </c>
      <c r="AB113" s="28">
        <f t="shared" si="14"/>
        <v>0</v>
      </c>
      <c r="AC113" s="28">
        <f t="shared" si="15"/>
        <v>99</v>
      </c>
      <c r="AD113" s="28">
        <f t="shared" si="16"/>
        <v>99</v>
      </c>
      <c r="AE113" s="30"/>
      <c r="AF113" s="33"/>
      <c r="AG113" s="33"/>
      <c r="AH113" s="33"/>
      <c r="AI113" s="30"/>
      <c r="AJ113" s="33"/>
      <c r="AK113" s="33"/>
      <c r="AL113" s="30"/>
      <c r="AM113" s="33"/>
      <c r="AN113" s="33"/>
      <c r="AO113" s="33"/>
      <c r="AP113" s="30"/>
      <c r="AQ113" s="36"/>
      <c r="AR113" s="33"/>
      <c r="AS113" s="17"/>
      <c r="AT113" s="18"/>
      <c r="AU113" s="17"/>
      <c r="AV113" s="33"/>
      <c r="AW113" s="33"/>
      <c r="AX113" s="33"/>
      <c r="AY113" s="33"/>
      <c r="AZ113" s="33"/>
      <c r="BA113" s="33"/>
      <c r="BB113" s="33"/>
      <c r="BC113" s="33"/>
      <c r="BD113" s="33"/>
      <c r="BE113" s="33"/>
      <c r="BF113" s="33"/>
      <c r="BG113" s="33"/>
      <c r="BH113" s="33"/>
      <c r="BI113" s="33"/>
      <c r="BJ113" s="33"/>
      <c r="BK113" s="33"/>
      <c r="BL113" s="33"/>
      <c r="BM113" s="33"/>
      <c r="BN113" s="33"/>
      <c r="BO113" s="33"/>
      <c r="BP113" s="33"/>
      <c r="BQ113" s="33"/>
      <c r="BR113" s="33"/>
      <c r="BS113" s="33"/>
      <c r="BT113" s="33"/>
      <c r="BU113" s="33"/>
      <c r="BV113" s="33"/>
      <c r="BW113" s="33"/>
      <c r="BX113" s="33"/>
      <c r="BY113" s="33"/>
      <c r="BZ113" s="33"/>
      <c r="CA113" s="33"/>
      <c r="CB113" s="33"/>
      <c r="CC113" s="33"/>
      <c r="CD113" s="33"/>
      <c r="CE113" s="33"/>
      <c r="CF113" s="33"/>
      <c r="CG113" s="33"/>
      <c r="CH113" s="33"/>
      <c r="CI113" s="33"/>
      <c r="CJ113" s="33"/>
      <c r="CK113" s="33"/>
      <c r="CL113" s="33"/>
      <c r="CM113" s="33"/>
      <c r="CN113" s="33"/>
      <c r="CO113" s="33"/>
      <c r="CP113" s="33"/>
      <c r="CQ113" s="33"/>
      <c r="CR113" s="33"/>
      <c r="CS113" s="33"/>
    </row>
    <row r="114" spans="1:97" s="32" customFormat="1" hidden="1" x14ac:dyDescent="0.25">
      <c r="A114" s="28" t="str">
        <f>CONCATENATE([1]Oddíly!$A72)</f>
        <v>63</v>
      </c>
      <c r="B114" s="28"/>
      <c r="C114" s="31" t="str">
        <f>CONCATENATE([1]Oddíly!$C72)</f>
        <v>00000</v>
      </c>
      <c r="D114" s="28"/>
      <c r="F114" s="31" t="str">
        <f>CONCATENATE([1]Oddíly!$E72)</f>
        <v>Streda</v>
      </c>
      <c r="G114" s="28"/>
      <c r="H114" s="28"/>
      <c r="I114" s="28"/>
      <c r="J114" s="28"/>
      <c r="K114" s="32" t="str">
        <f>CONCATENATE([1]Oddíly!$D72)</f>
        <v>ZK Dunajská Streda - SVK</v>
      </c>
      <c r="L114" s="28"/>
      <c r="O114" s="28"/>
      <c r="R114" s="28">
        <f t="shared" si="8"/>
        <v>0</v>
      </c>
      <c r="S114" s="28">
        <f t="shared" si="9"/>
        <v>99</v>
      </c>
      <c r="T114" s="28">
        <f t="shared" si="10"/>
        <v>99</v>
      </c>
      <c r="U114" s="28"/>
      <c r="V114" s="28"/>
      <c r="W114" s="28">
        <f t="shared" si="11"/>
        <v>0</v>
      </c>
      <c r="X114" s="28">
        <f t="shared" si="12"/>
        <v>99</v>
      </c>
      <c r="Y114" s="28">
        <f t="shared" si="13"/>
        <v>99</v>
      </c>
      <c r="AB114" s="28">
        <f t="shared" si="14"/>
        <v>0</v>
      </c>
      <c r="AC114" s="28">
        <f t="shared" si="15"/>
        <v>99</v>
      </c>
      <c r="AD114" s="28">
        <f t="shared" si="16"/>
        <v>99</v>
      </c>
      <c r="AE114" s="30"/>
      <c r="AF114" s="33"/>
      <c r="AG114" s="33"/>
      <c r="AH114" s="33"/>
      <c r="AI114" s="30"/>
      <c r="AJ114" s="33"/>
      <c r="AK114" s="33"/>
      <c r="AL114" s="30"/>
      <c r="AM114" s="33"/>
      <c r="AN114" s="33"/>
      <c r="AO114" s="33"/>
      <c r="AP114" s="30"/>
      <c r="AQ114" s="36"/>
      <c r="AR114" s="33"/>
      <c r="AS114" s="17"/>
      <c r="AT114" s="18"/>
      <c r="AU114" s="17"/>
      <c r="AV114" s="33"/>
      <c r="AW114" s="33"/>
      <c r="AX114" s="33"/>
      <c r="AY114" s="33"/>
      <c r="AZ114" s="33"/>
      <c r="BA114" s="33"/>
      <c r="BB114" s="33"/>
      <c r="BC114" s="33"/>
      <c r="BD114" s="33"/>
      <c r="BE114" s="33"/>
      <c r="BF114" s="33"/>
      <c r="BG114" s="33"/>
      <c r="BH114" s="33"/>
      <c r="BI114" s="33"/>
      <c r="BJ114" s="33"/>
      <c r="BK114" s="33"/>
      <c r="BL114" s="33"/>
      <c r="BM114" s="33"/>
      <c r="BN114" s="33"/>
      <c r="BO114" s="33"/>
      <c r="BP114" s="33"/>
      <c r="BQ114" s="33"/>
      <c r="BR114" s="33"/>
      <c r="BS114" s="33"/>
      <c r="BT114" s="33"/>
      <c r="BU114" s="33"/>
      <c r="BV114" s="33"/>
      <c r="BW114" s="33"/>
      <c r="BX114" s="33"/>
      <c r="BY114" s="33"/>
      <c r="BZ114" s="33"/>
      <c r="CA114" s="33"/>
      <c r="CB114" s="33"/>
      <c r="CC114" s="33"/>
      <c r="CD114" s="33"/>
      <c r="CE114" s="33"/>
      <c r="CF114" s="33"/>
      <c r="CG114" s="33"/>
      <c r="CH114" s="33"/>
      <c r="CI114" s="33"/>
      <c r="CJ114" s="33"/>
      <c r="CK114" s="33"/>
      <c r="CL114" s="33"/>
      <c r="CM114" s="33"/>
      <c r="CN114" s="33"/>
      <c r="CO114" s="33"/>
      <c r="CP114" s="33"/>
      <c r="CQ114" s="33"/>
      <c r="CR114" s="33"/>
      <c r="CS114" s="33"/>
    </row>
    <row r="115" spans="1:97" s="32" customFormat="1" hidden="1" x14ac:dyDescent="0.25">
      <c r="A115" s="28" t="str">
        <f>CONCATENATE([1]Oddíly!$A73)</f>
        <v>64</v>
      </c>
      <c r="B115" s="28"/>
      <c r="C115" s="31" t="str">
        <f>CONCATENATE([1]Oddíly!$C73)</f>
        <v>00000</v>
      </c>
      <c r="D115" s="28"/>
      <c r="F115" s="31" t="str">
        <f>CONCATENATE([1]Oddíly!$E73)</f>
        <v>Dunaj.</v>
      </c>
      <c r="G115" s="28"/>
      <c r="H115" s="28"/>
      <c r="I115" s="28"/>
      <c r="J115" s="28"/>
      <c r="K115" s="32" t="str">
        <f>CONCATENATE([1]Oddíly!$D73)</f>
        <v>ZK Dunajplavba Bratislava - SVK</v>
      </c>
      <c r="L115" s="28"/>
      <c r="O115" s="28"/>
      <c r="R115" s="28">
        <f t="shared" si="8"/>
        <v>0</v>
      </c>
      <c r="S115" s="28">
        <f t="shared" si="9"/>
        <v>99</v>
      </c>
      <c r="T115" s="28">
        <f t="shared" si="10"/>
        <v>99</v>
      </c>
      <c r="U115" s="28"/>
      <c r="V115" s="28"/>
      <c r="W115" s="28">
        <f t="shared" si="11"/>
        <v>0</v>
      </c>
      <c r="X115" s="28">
        <f t="shared" si="12"/>
        <v>99</v>
      </c>
      <c r="Y115" s="28">
        <f t="shared" si="13"/>
        <v>99</v>
      </c>
      <c r="AB115" s="28">
        <f t="shared" si="14"/>
        <v>0</v>
      </c>
      <c r="AC115" s="28">
        <f t="shared" si="15"/>
        <v>99</v>
      </c>
      <c r="AD115" s="28">
        <f t="shared" si="16"/>
        <v>99</v>
      </c>
      <c r="AE115" s="30"/>
      <c r="AF115" s="33"/>
      <c r="AG115" s="33"/>
      <c r="AH115" s="33"/>
      <c r="AI115" s="30"/>
      <c r="AJ115" s="33"/>
      <c r="AK115" s="33"/>
      <c r="AL115" s="30"/>
      <c r="AM115" s="33"/>
      <c r="AN115" s="33"/>
      <c r="AO115" s="33"/>
      <c r="AP115" s="30"/>
      <c r="AQ115" s="36"/>
      <c r="AR115" s="33"/>
      <c r="AS115" s="17"/>
      <c r="AT115" s="18"/>
      <c r="AU115" s="17"/>
      <c r="AV115" s="33"/>
      <c r="AW115" s="33"/>
      <c r="AX115" s="33"/>
      <c r="AY115" s="33"/>
      <c r="AZ115" s="33"/>
      <c r="BA115" s="33"/>
      <c r="BB115" s="33"/>
      <c r="BC115" s="33"/>
      <c r="BD115" s="33"/>
      <c r="BE115" s="33"/>
      <c r="BF115" s="33"/>
      <c r="BG115" s="33"/>
      <c r="BH115" s="33"/>
      <c r="BI115" s="33"/>
      <c r="BJ115" s="33"/>
      <c r="BK115" s="33"/>
      <c r="BL115" s="33"/>
      <c r="BM115" s="33"/>
      <c r="BN115" s="33"/>
      <c r="BO115" s="33"/>
      <c r="BP115" s="33"/>
      <c r="BQ115" s="33"/>
      <c r="BR115" s="33"/>
      <c r="BS115" s="33"/>
      <c r="BT115" s="33"/>
      <c r="BU115" s="33"/>
      <c r="BV115" s="33"/>
      <c r="BW115" s="33"/>
      <c r="BX115" s="33"/>
      <c r="BY115" s="33"/>
      <c r="BZ115" s="33"/>
      <c r="CA115" s="33"/>
      <c r="CB115" s="33"/>
      <c r="CC115" s="33"/>
      <c r="CD115" s="33"/>
      <c r="CE115" s="33"/>
      <c r="CF115" s="33"/>
      <c r="CG115" s="33"/>
      <c r="CH115" s="33"/>
      <c r="CI115" s="33"/>
      <c r="CJ115" s="33"/>
      <c r="CK115" s="33"/>
      <c r="CL115" s="33"/>
      <c r="CM115" s="33"/>
      <c r="CN115" s="33"/>
      <c r="CO115" s="33"/>
      <c r="CP115" s="33"/>
      <c r="CQ115" s="33"/>
      <c r="CR115" s="33"/>
      <c r="CS115" s="33"/>
    </row>
    <row r="116" spans="1:97" s="32" customFormat="1" hidden="1" x14ac:dyDescent="0.25">
      <c r="A116" s="28" t="str">
        <f>CONCATENATE([1]Oddíly!$A74)</f>
        <v>65</v>
      </c>
      <c r="B116" s="28"/>
      <c r="C116" s="31" t="str">
        <f>CONCATENATE([1]Oddíly!$C74)</f>
        <v>00000</v>
      </c>
      <c r="D116" s="28"/>
      <c r="F116" s="31" t="str">
        <f>CONCATENATE([1]Oddíly!$E74)</f>
        <v>Trenč.</v>
      </c>
      <c r="G116" s="28"/>
      <c r="H116" s="28"/>
      <c r="I116" s="28"/>
      <c r="J116" s="28"/>
      <c r="K116" s="32" t="str">
        <f>CONCATENATE([1]Oddíly!$D74)</f>
        <v>LLC Trenčík - SVK</v>
      </c>
      <c r="L116" s="28"/>
      <c r="O116" s="28"/>
      <c r="R116" s="28">
        <f t="shared" si="8"/>
        <v>0</v>
      </c>
      <c r="S116" s="28">
        <f t="shared" si="9"/>
        <v>99</v>
      </c>
      <c r="T116" s="28">
        <f t="shared" si="10"/>
        <v>99</v>
      </c>
      <c r="U116" s="28"/>
      <c r="V116" s="28"/>
      <c r="W116" s="28">
        <f t="shared" si="11"/>
        <v>0</v>
      </c>
      <c r="X116" s="28">
        <f t="shared" si="12"/>
        <v>99</v>
      </c>
      <c r="Y116" s="28">
        <f t="shared" si="13"/>
        <v>99</v>
      </c>
      <c r="AB116" s="28">
        <f t="shared" si="14"/>
        <v>0</v>
      </c>
      <c r="AC116" s="28">
        <f t="shared" si="15"/>
        <v>99</v>
      </c>
      <c r="AD116" s="28">
        <f t="shared" si="16"/>
        <v>99</v>
      </c>
      <c r="AE116" s="30"/>
      <c r="AF116" s="33"/>
      <c r="AG116" s="33"/>
      <c r="AH116" s="33"/>
      <c r="AI116" s="30"/>
      <c r="AJ116" s="33"/>
      <c r="AK116" s="33"/>
      <c r="AL116" s="30"/>
      <c r="AM116" s="33"/>
      <c r="AN116" s="33"/>
      <c r="AO116" s="33"/>
      <c r="AP116" s="30"/>
      <c r="AQ116" s="36"/>
      <c r="AR116" s="33"/>
      <c r="AS116" s="17"/>
      <c r="AT116" s="18"/>
      <c r="AU116" s="17"/>
      <c r="AV116" s="33"/>
      <c r="AW116" s="33"/>
      <c r="AX116" s="33"/>
      <c r="AY116" s="33"/>
      <c r="AZ116" s="33"/>
      <c r="BA116" s="33"/>
      <c r="BB116" s="33"/>
      <c r="BC116" s="33"/>
      <c r="BD116" s="33"/>
      <c r="BE116" s="33"/>
      <c r="BF116" s="33"/>
      <c r="BG116" s="33"/>
      <c r="BH116" s="33"/>
      <c r="BI116" s="33"/>
      <c r="BJ116" s="33"/>
      <c r="BK116" s="33"/>
      <c r="BL116" s="33"/>
      <c r="BM116" s="33"/>
      <c r="BN116" s="33"/>
      <c r="BO116" s="33"/>
      <c r="BP116" s="33"/>
      <c r="BQ116" s="33"/>
      <c r="BR116" s="33"/>
      <c r="BS116" s="33"/>
      <c r="BT116" s="33"/>
      <c r="BU116" s="33"/>
      <c r="BV116" s="33"/>
      <c r="BW116" s="33"/>
      <c r="BX116" s="33"/>
      <c r="BY116" s="33"/>
      <c r="BZ116" s="33"/>
      <c r="CA116" s="33"/>
      <c r="CB116" s="33"/>
      <c r="CC116" s="33"/>
      <c r="CD116" s="33"/>
      <c r="CE116" s="33"/>
      <c r="CF116" s="33"/>
      <c r="CG116" s="33"/>
      <c r="CH116" s="33"/>
      <c r="CI116" s="33"/>
      <c r="CJ116" s="33"/>
      <c r="CK116" s="33"/>
      <c r="CL116" s="33"/>
      <c r="CM116" s="33"/>
      <c r="CN116" s="33"/>
      <c r="CO116" s="33"/>
      <c r="CP116" s="33"/>
      <c r="CQ116" s="33"/>
      <c r="CR116" s="33"/>
      <c r="CS116" s="33"/>
    </row>
    <row r="117" spans="1:97" s="32" customFormat="1" hidden="1" x14ac:dyDescent="0.25">
      <c r="A117" s="28" t="str">
        <f>CONCATENATE([1]Oddíly!$A75)</f>
        <v>66</v>
      </c>
      <c r="B117" s="28"/>
      <c r="C117" s="31" t="str">
        <f>CONCATENATE([1]Oddíly!$C75)</f>
        <v>00000</v>
      </c>
      <c r="D117" s="28"/>
      <c r="F117" s="31" t="str">
        <f>CONCATENATE([1]Oddíly!$E75)</f>
        <v>Kolár.</v>
      </c>
      <c r="G117" s="28"/>
      <c r="H117" s="28"/>
      <c r="I117" s="28"/>
      <c r="J117" s="28"/>
      <c r="K117" s="32" t="str">
        <f>CONCATENATE([1]Oddíly!$D75)</f>
        <v>KZ Kolárovo - SVK</v>
      </c>
      <c r="L117" s="28"/>
      <c r="O117" s="28"/>
      <c r="R117" s="28">
        <f t="shared" ref="R117:R131" si="17">IF($AV$765=F117,1,0)</f>
        <v>0</v>
      </c>
      <c r="S117" s="28">
        <f t="shared" ref="S117:S131" si="18">VALUE(IF(R117=0,99,A117))</f>
        <v>99</v>
      </c>
      <c r="T117" s="28">
        <f t="shared" ref="T117:T130" si="19">SMALL($S$52:$S$131,A117)</f>
        <v>99</v>
      </c>
      <c r="U117" s="28"/>
      <c r="V117" s="28"/>
      <c r="W117" s="28">
        <f t="shared" ref="W117:W131" si="20">IF($AV$766=F117,1,0)</f>
        <v>0</v>
      </c>
      <c r="X117" s="28">
        <f t="shared" ref="X117:X131" si="21">VALUE(IF(W117=0,99,$A117))</f>
        <v>99</v>
      </c>
      <c r="Y117" s="28">
        <f t="shared" ref="Y117:Y131" si="22">SMALL($X$52:$X$131,A117)</f>
        <v>99</v>
      </c>
      <c r="AB117" s="28">
        <f t="shared" ref="AB117:AB131" si="23">IF($AV$767=F117,1,0)</f>
        <v>0</v>
      </c>
      <c r="AC117" s="28">
        <f t="shared" ref="AC117:AC131" si="24">VALUE(IF(AB117=0,99,A117))</f>
        <v>99</v>
      </c>
      <c r="AD117" s="28">
        <f t="shared" ref="AD117:AD131" si="25">SMALL($AC$52:$AC$131,A117)</f>
        <v>99</v>
      </c>
      <c r="AE117" s="30"/>
      <c r="AF117" s="33"/>
      <c r="AG117" s="33"/>
      <c r="AH117" s="33"/>
      <c r="AI117" s="30"/>
      <c r="AJ117" s="33"/>
      <c r="AK117" s="33"/>
      <c r="AL117" s="30"/>
      <c r="AM117" s="33"/>
      <c r="AN117" s="33"/>
      <c r="AO117" s="33"/>
      <c r="AP117" s="30"/>
      <c r="AQ117" s="36"/>
      <c r="AR117" s="33"/>
      <c r="AS117" s="17"/>
      <c r="AT117" s="18"/>
      <c r="AU117" s="17"/>
      <c r="AV117" s="33"/>
      <c r="AW117" s="33"/>
      <c r="AX117" s="33"/>
      <c r="AY117" s="33"/>
      <c r="AZ117" s="33"/>
      <c r="BA117" s="33"/>
      <c r="BB117" s="33"/>
      <c r="BC117" s="33"/>
      <c r="BD117" s="33"/>
      <c r="BE117" s="33"/>
      <c r="BF117" s="33"/>
      <c r="BG117" s="33"/>
      <c r="BH117" s="33"/>
      <c r="BI117" s="33"/>
      <c r="BJ117" s="33"/>
      <c r="BK117" s="33"/>
      <c r="BL117" s="33"/>
      <c r="BM117" s="33"/>
      <c r="BN117" s="33"/>
      <c r="BO117" s="33"/>
      <c r="BP117" s="33"/>
      <c r="BQ117" s="33"/>
      <c r="BR117" s="33"/>
      <c r="BS117" s="33"/>
      <c r="BT117" s="33"/>
      <c r="BU117" s="33"/>
      <c r="BV117" s="33"/>
      <c r="BW117" s="33"/>
      <c r="BX117" s="33"/>
      <c r="BY117" s="33"/>
      <c r="BZ117" s="33"/>
      <c r="CA117" s="33"/>
      <c r="CB117" s="33"/>
      <c r="CC117" s="33"/>
      <c r="CD117" s="33"/>
      <c r="CE117" s="33"/>
      <c r="CF117" s="33"/>
      <c r="CG117" s="33"/>
      <c r="CH117" s="33"/>
      <c r="CI117" s="33"/>
      <c r="CJ117" s="33"/>
      <c r="CK117" s="33"/>
      <c r="CL117" s="33"/>
      <c r="CM117" s="33"/>
      <c r="CN117" s="33"/>
      <c r="CO117" s="33"/>
      <c r="CP117" s="33"/>
      <c r="CQ117" s="33"/>
      <c r="CR117" s="33"/>
      <c r="CS117" s="33"/>
    </row>
    <row r="118" spans="1:97" s="32" customFormat="1" hidden="1" x14ac:dyDescent="0.25">
      <c r="A118" s="28" t="str">
        <f>CONCATENATE([1]Oddíly!$A76)</f>
        <v>67</v>
      </c>
      <c r="B118" s="28"/>
      <c r="C118" s="31" t="str">
        <f>CONCATENATE([1]Oddíly!$C76)</f>
        <v>00000</v>
      </c>
      <c r="D118" s="28"/>
      <c r="F118" s="31" t="str">
        <f>CONCATENATE([1]Oddíly!$E76)</f>
        <v>Medér</v>
      </c>
      <c r="G118" s="28"/>
      <c r="H118" s="28"/>
      <c r="I118" s="28"/>
      <c r="J118" s="28"/>
      <c r="K118" s="32" t="str">
        <f>CONCATENATE([1]Oddíly!$D76)</f>
        <v>KZ Veĺký Medér - SVK</v>
      </c>
      <c r="L118" s="28"/>
      <c r="O118" s="28"/>
      <c r="R118" s="28">
        <f t="shared" si="17"/>
        <v>0</v>
      </c>
      <c r="S118" s="28">
        <f t="shared" si="18"/>
        <v>99</v>
      </c>
      <c r="T118" s="28">
        <f t="shared" si="19"/>
        <v>99</v>
      </c>
      <c r="U118" s="28"/>
      <c r="V118" s="28"/>
      <c r="W118" s="28">
        <f t="shared" si="20"/>
        <v>0</v>
      </c>
      <c r="X118" s="28">
        <f t="shared" si="21"/>
        <v>99</v>
      </c>
      <c r="Y118" s="28">
        <f t="shared" si="22"/>
        <v>99</v>
      </c>
      <c r="AB118" s="28">
        <f t="shared" si="23"/>
        <v>0</v>
      </c>
      <c r="AC118" s="28">
        <f t="shared" si="24"/>
        <v>99</v>
      </c>
      <c r="AD118" s="28">
        <f t="shared" si="25"/>
        <v>99</v>
      </c>
      <c r="AE118" s="30"/>
      <c r="AF118" s="33"/>
      <c r="AG118" s="33"/>
      <c r="AH118" s="33"/>
      <c r="AI118" s="30"/>
      <c r="AJ118" s="33"/>
      <c r="AK118" s="33"/>
      <c r="AL118" s="30"/>
      <c r="AM118" s="33"/>
      <c r="AN118" s="33"/>
      <c r="AO118" s="33"/>
      <c r="AP118" s="30"/>
      <c r="AQ118" s="36"/>
      <c r="AR118" s="33"/>
      <c r="AS118" s="17"/>
      <c r="AT118" s="18"/>
      <c r="AU118" s="17"/>
      <c r="AV118" s="33"/>
      <c r="AW118" s="33"/>
      <c r="AX118" s="33"/>
      <c r="AY118" s="33"/>
      <c r="AZ118" s="33"/>
      <c r="BA118" s="33"/>
      <c r="BB118" s="33"/>
      <c r="BC118" s="33"/>
      <c r="BD118" s="33"/>
      <c r="BE118" s="33"/>
      <c r="BF118" s="33"/>
      <c r="BG118" s="33"/>
      <c r="BH118" s="33"/>
      <c r="BI118" s="33"/>
      <c r="BJ118" s="33"/>
      <c r="BK118" s="33"/>
      <c r="BL118" s="33"/>
      <c r="BM118" s="33"/>
      <c r="BN118" s="33"/>
      <c r="BO118" s="33"/>
      <c r="BP118" s="33"/>
      <c r="BQ118" s="33"/>
      <c r="BR118" s="33"/>
      <c r="BS118" s="33"/>
      <c r="BT118" s="33"/>
      <c r="BU118" s="33"/>
      <c r="BV118" s="33"/>
      <c r="BW118" s="33"/>
      <c r="BX118" s="33"/>
      <c r="BY118" s="33"/>
      <c r="BZ118" s="33"/>
      <c r="CA118" s="33"/>
      <c r="CB118" s="33"/>
      <c r="CC118" s="33"/>
      <c r="CD118" s="33"/>
      <c r="CE118" s="33"/>
      <c r="CF118" s="33"/>
      <c r="CG118" s="33"/>
      <c r="CH118" s="33"/>
      <c r="CI118" s="33"/>
      <c r="CJ118" s="33"/>
      <c r="CK118" s="33"/>
      <c r="CL118" s="33"/>
      <c r="CM118" s="33"/>
      <c r="CN118" s="33"/>
      <c r="CO118" s="33"/>
      <c r="CP118" s="33"/>
      <c r="CQ118" s="33"/>
      <c r="CR118" s="33"/>
      <c r="CS118" s="33"/>
    </row>
    <row r="119" spans="1:97" s="32" customFormat="1" hidden="1" x14ac:dyDescent="0.25">
      <c r="A119" s="28" t="str">
        <f>CONCATENATE([1]Oddíly!$A77)</f>
        <v>68</v>
      </c>
      <c r="B119" s="28"/>
      <c r="C119" s="31" t="str">
        <f>CONCATENATE([1]Oddíly!$C77)</f>
        <v>00000</v>
      </c>
      <c r="D119" s="28"/>
      <c r="F119" s="31" t="str">
        <f>CONCATENATE([1]Oddíly!$E77)</f>
        <v>Bánovce</v>
      </c>
      <c r="G119" s="28"/>
      <c r="H119" s="28"/>
      <c r="I119" s="28"/>
      <c r="J119" s="28"/>
      <c r="K119" s="32" t="str">
        <f>CONCATENATE([1]Oddíly!$D77)</f>
        <v>KZ Bánovce - SVK</v>
      </c>
      <c r="L119" s="28"/>
      <c r="O119" s="28"/>
      <c r="R119" s="28">
        <f t="shared" si="17"/>
        <v>0</v>
      </c>
      <c r="S119" s="28">
        <f t="shared" si="18"/>
        <v>99</v>
      </c>
      <c r="T119" s="28">
        <f t="shared" si="19"/>
        <v>99</v>
      </c>
      <c r="U119" s="28"/>
      <c r="V119" s="28"/>
      <c r="W119" s="28">
        <f t="shared" si="20"/>
        <v>0</v>
      </c>
      <c r="X119" s="28">
        <f t="shared" si="21"/>
        <v>99</v>
      </c>
      <c r="Y119" s="28">
        <f t="shared" si="22"/>
        <v>99</v>
      </c>
      <c r="AB119" s="28">
        <f t="shared" si="23"/>
        <v>0</v>
      </c>
      <c r="AC119" s="28">
        <f t="shared" si="24"/>
        <v>99</v>
      </c>
      <c r="AD119" s="28">
        <f t="shared" si="25"/>
        <v>99</v>
      </c>
      <c r="AE119" s="30"/>
      <c r="AF119" s="33"/>
      <c r="AG119" s="33"/>
      <c r="AH119" s="33"/>
      <c r="AI119" s="30"/>
      <c r="AJ119" s="33"/>
      <c r="AK119" s="33"/>
      <c r="AL119" s="30"/>
      <c r="AM119" s="33"/>
      <c r="AN119" s="33"/>
      <c r="AO119" s="33"/>
      <c r="AP119" s="30"/>
      <c r="AQ119" s="36"/>
      <c r="AR119" s="33"/>
      <c r="AS119" s="17"/>
      <c r="AT119" s="18"/>
      <c r="AU119" s="17"/>
      <c r="AV119" s="33"/>
      <c r="AW119" s="33"/>
      <c r="AX119" s="33"/>
      <c r="AY119" s="33"/>
      <c r="AZ119" s="33"/>
      <c r="BA119" s="33"/>
      <c r="BB119" s="33"/>
      <c r="BC119" s="33"/>
      <c r="BD119" s="33"/>
      <c r="BE119" s="33"/>
      <c r="BF119" s="33"/>
      <c r="BG119" s="33"/>
      <c r="BH119" s="33"/>
      <c r="BI119" s="33"/>
      <c r="BJ119" s="33"/>
      <c r="BK119" s="33"/>
      <c r="BL119" s="33"/>
      <c r="BM119" s="33"/>
      <c r="BN119" s="33"/>
      <c r="BO119" s="33"/>
      <c r="BP119" s="33"/>
      <c r="BQ119" s="33"/>
      <c r="BR119" s="33"/>
      <c r="BS119" s="33"/>
      <c r="BT119" s="33"/>
      <c r="BU119" s="33"/>
      <c r="BV119" s="33"/>
      <c r="BW119" s="33"/>
      <c r="BX119" s="33"/>
      <c r="BY119" s="33"/>
      <c r="BZ119" s="33"/>
      <c r="CA119" s="33"/>
      <c r="CB119" s="33"/>
      <c r="CC119" s="33"/>
      <c r="CD119" s="33"/>
      <c r="CE119" s="33"/>
      <c r="CF119" s="33"/>
      <c r="CG119" s="33"/>
      <c r="CH119" s="33"/>
      <c r="CI119" s="33"/>
      <c r="CJ119" s="33"/>
      <c r="CK119" s="33"/>
      <c r="CL119" s="33"/>
      <c r="CM119" s="33"/>
      <c r="CN119" s="33"/>
      <c r="CO119" s="33"/>
      <c r="CP119" s="33"/>
      <c r="CQ119" s="33"/>
      <c r="CR119" s="33"/>
      <c r="CS119" s="33"/>
    </row>
    <row r="120" spans="1:97" s="32" customFormat="1" hidden="1" x14ac:dyDescent="0.25">
      <c r="A120" s="28" t="str">
        <f>CONCATENATE([1]Oddíly!$A78)</f>
        <v>69</v>
      </c>
      <c r="B120" s="28"/>
      <c r="C120" s="31" t="str">
        <f>CONCATENATE([1]Oddíly!$C78)</f>
        <v>00000</v>
      </c>
      <c r="D120" s="28"/>
      <c r="F120" s="31" t="str">
        <f>CONCATENATE([1]Oddíly!$E78)</f>
        <v>Nitra</v>
      </c>
      <c r="G120" s="28"/>
      <c r="H120" s="28"/>
      <c r="I120" s="28"/>
      <c r="J120" s="28"/>
      <c r="K120" s="32" t="str">
        <f>CONCATENATE([1]Oddíly!$D78)</f>
        <v>TJ AC Nitra - SVK</v>
      </c>
      <c r="L120" s="28"/>
      <c r="O120" s="28"/>
      <c r="R120" s="28">
        <f t="shared" si="17"/>
        <v>0</v>
      </c>
      <c r="S120" s="28">
        <f t="shared" si="18"/>
        <v>99</v>
      </c>
      <c r="T120" s="28">
        <f t="shared" si="19"/>
        <v>99</v>
      </c>
      <c r="U120" s="28"/>
      <c r="V120" s="28"/>
      <c r="W120" s="28">
        <f t="shared" si="20"/>
        <v>0</v>
      </c>
      <c r="X120" s="28">
        <f t="shared" si="21"/>
        <v>99</v>
      </c>
      <c r="Y120" s="28">
        <f t="shared" si="22"/>
        <v>99</v>
      </c>
      <c r="AB120" s="28">
        <f t="shared" si="23"/>
        <v>0</v>
      </c>
      <c r="AC120" s="28">
        <f t="shared" si="24"/>
        <v>99</v>
      </c>
      <c r="AD120" s="28">
        <f t="shared" si="25"/>
        <v>99</v>
      </c>
      <c r="AE120" s="30"/>
      <c r="AF120" s="33"/>
      <c r="AG120" s="33"/>
      <c r="AH120" s="33"/>
      <c r="AI120" s="30"/>
      <c r="AJ120" s="33"/>
      <c r="AK120" s="33"/>
      <c r="AL120" s="30"/>
      <c r="AM120" s="33"/>
      <c r="AN120" s="33"/>
      <c r="AO120" s="33"/>
      <c r="AP120" s="30"/>
      <c r="AQ120" s="36"/>
      <c r="AR120" s="33"/>
      <c r="AS120" s="17"/>
      <c r="AT120" s="18"/>
      <c r="AU120" s="17"/>
      <c r="AV120" s="33"/>
      <c r="AW120" s="33"/>
      <c r="AX120" s="33"/>
      <c r="AY120" s="33"/>
      <c r="AZ120" s="33"/>
      <c r="BA120" s="33"/>
      <c r="BB120" s="33"/>
      <c r="BC120" s="33"/>
      <c r="BD120" s="33"/>
      <c r="BE120" s="33"/>
      <c r="BF120" s="33"/>
      <c r="BG120" s="33"/>
      <c r="BH120" s="33"/>
      <c r="BI120" s="33"/>
      <c r="BJ120" s="33"/>
      <c r="BK120" s="33"/>
      <c r="BL120" s="33"/>
      <c r="BM120" s="33"/>
      <c r="BN120" s="33"/>
      <c r="BO120" s="33"/>
      <c r="BP120" s="33"/>
      <c r="BQ120" s="33"/>
      <c r="BR120" s="33"/>
      <c r="BS120" s="33"/>
      <c r="BT120" s="33"/>
      <c r="BU120" s="33"/>
      <c r="BV120" s="33"/>
      <c r="BW120" s="33"/>
      <c r="BX120" s="33"/>
      <c r="BY120" s="33"/>
      <c r="BZ120" s="33"/>
      <c r="CA120" s="33"/>
      <c r="CB120" s="33"/>
      <c r="CC120" s="33"/>
      <c r="CD120" s="33"/>
      <c r="CE120" s="33"/>
      <c r="CF120" s="33"/>
      <c r="CG120" s="33"/>
      <c r="CH120" s="33"/>
      <c r="CI120" s="33"/>
      <c r="CJ120" s="33"/>
      <c r="CK120" s="33"/>
      <c r="CL120" s="33"/>
      <c r="CM120" s="33"/>
      <c r="CN120" s="33"/>
      <c r="CO120" s="33"/>
      <c r="CP120" s="33"/>
      <c r="CQ120" s="33"/>
      <c r="CR120" s="33"/>
      <c r="CS120" s="33"/>
    </row>
    <row r="121" spans="1:97" s="32" customFormat="1" hidden="1" x14ac:dyDescent="0.25">
      <c r="A121" s="28" t="str">
        <f>CONCATENATE([1]Oddíly!$A79)</f>
        <v>70</v>
      </c>
      <c r="B121" s="28"/>
      <c r="C121" s="31" t="str">
        <f>CONCATENATE([1]Oddíly!$C79)</f>
        <v>00000</v>
      </c>
      <c r="D121" s="28"/>
      <c r="F121" s="31" t="str">
        <f>CONCATENATE([1]Oddíly!$E79)</f>
        <v>Prievid.</v>
      </c>
      <c r="G121" s="28"/>
      <c r="H121" s="28"/>
      <c r="I121" s="28"/>
      <c r="J121" s="28"/>
      <c r="K121" s="32" t="str">
        <f>CONCATENATE([1]Oddíly!$D79)</f>
        <v>ZK Baník Prievidza - SVK</v>
      </c>
      <c r="L121" s="28"/>
      <c r="O121" s="28"/>
      <c r="R121" s="28">
        <f t="shared" si="17"/>
        <v>0</v>
      </c>
      <c r="S121" s="28">
        <f t="shared" si="18"/>
        <v>99</v>
      </c>
      <c r="T121" s="28">
        <f t="shared" si="19"/>
        <v>99</v>
      </c>
      <c r="U121" s="28"/>
      <c r="V121" s="28"/>
      <c r="W121" s="28">
        <f t="shared" si="20"/>
        <v>0</v>
      </c>
      <c r="X121" s="28">
        <f t="shared" si="21"/>
        <v>99</v>
      </c>
      <c r="Y121" s="28">
        <f t="shared" si="22"/>
        <v>99</v>
      </c>
      <c r="AB121" s="28">
        <f t="shared" si="23"/>
        <v>0</v>
      </c>
      <c r="AC121" s="28">
        <f t="shared" si="24"/>
        <v>99</v>
      </c>
      <c r="AD121" s="28">
        <f t="shared" si="25"/>
        <v>99</v>
      </c>
      <c r="AE121" s="30"/>
      <c r="AF121" s="33"/>
      <c r="AG121" s="33"/>
      <c r="AH121" s="33"/>
      <c r="AI121" s="30"/>
      <c r="AJ121" s="33"/>
      <c r="AK121" s="33"/>
      <c r="AL121" s="30"/>
      <c r="AM121" s="33"/>
      <c r="AN121" s="33"/>
      <c r="AO121" s="33"/>
      <c r="AP121" s="30"/>
      <c r="AQ121" s="36"/>
      <c r="AR121" s="33"/>
      <c r="AS121" s="17"/>
      <c r="AT121" s="18"/>
      <c r="AU121" s="17"/>
      <c r="AV121" s="33"/>
      <c r="AW121" s="33"/>
      <c r="AX121" s="33"/>
      <c r="AY121" s="33"/>
      <c r="AZ121" s="33"/>
      <c r="BA121" s="33"/>
      <c r="BB121" s="33"/>
      <c r="BC121" s="33"/>
      <c r="BD121" s="33"/>
      <c r="BE121" s="33"/>
      <c r="BF121" s="33"/>
      <c r="BG121" s="33"/>
      <c r="BH121" s="33"/>
      <c r="BI121" s="33"/>
      <c r="BJ121" s="33"/>
      <c r="BK121" s="33"/>
      <c r="BL121" s="33"/>
      <c r="BM121" s="33"/>
      <c r="BN121" s="33"/>
      <c r="BO121" s="33"/>
      <c r="BP121" s="33"/>
      <c r="BQ121" s="33"/>
      <c r="BR121" s="33"/>
      <c r="BS121" s="33"/>
      <c r="BT121" s="33"/>
      <c r="BU121" s="33"/>
      <c r="BV121" s="33"/>
      <c r="BW121" s="33"/>
      <c r="BX121" s="33"/>
      <c r="BY121" s="33"/>
      <c r="BZ121" s="33"/>
      <c r="CA121" s="33"/>
      <c r="CB121" s="33"/>
      <c r="CC121" s="33"/>
      <c r="CD121" s="33"/>
      <c r="CE121" s="33"/>
      <c r="CF121" s="33"/>
      <c r="CG121" s="33"/>
      <c r="CH121" s="33"/>
      <c r="CI121" s="33"/>
      <c r="CJ121" s="33"/>
      <c r="CK121" s="33"/>
      <c r="CL121" s="33"/>
      <c r="CM121" s="33"/>
      <c r="CN121" s="33"/>
      <c r="CO121" s="33"/>
      <c r="CP121" s="33"/>
      <c r="CQ121" s="33"/>
      <c r="CR121" s="33"/>
      <c r="CS121" s="33"/>
    </row>
    <row r="122" spans="1:97" s="32" customFormat="1" hidden="1" x14ac:dyDescent="0.25">
      <c r="A122" s="28" t="str">
        <f>CONCATENATE([1]Oddíly!$A80)</f>
        <v>71</v>
      </c>
      <c r="B122" s="28"/>
      <c r="C122" s="31" t="str">
        <f>CONCATENATE([1]Oddíly!$C80)</f>
        <v>00000</v>
      </c>
      <c r="D122" s="28"/>
      <c r="F122" s="31" t="str">
        <f>CONCATENATE([1]Oddíly!$E80)</f>
        <v>Racib.</v>
      </c>
      <c r="G122" s="28"/>
      <c r="H122" s="28"/>
      <c r="I122" s="28"/>
      <c r="J122" s="28"/>
      <c r="K122" s="32" t="str">
        <f>CONCATENATE([1]Oddíly!$D80)</f>
        <v>MKZ Unia Raciborz - POL</v>
      </c>
      <c r="L122" s="28"/>
      <c r="O122" s="28"/>
      <c r="R122" s="28">
        <f t="shared" si="17"/>
        <v>0</v>
      </c>
      <c r="S122" s="28">
        <f t="shared" si="18"/>
        <v>99</v>
      </c>
      <c r="T122" s="28">
        <f t="shared" si="19"/>
        <v>99</v>
      </c>
      <c r="U122" s="28"/>
      <c r="V122" s="28"/>
      <c r="W122" s="28">
        <f t="shared" si="20"/>
        <v>0</v>
      </c>
      <c r="X122" s="28">
        <f t="shared" si="21"/>
        <v>99</v>
      </c>
      <c r="Y122" s="28">
        <f t="shared" si="22"/>
        <v>99</v>
      </c>
      <c r="AB122" s="28">
        <f t="shared" si="23"/>
        <v>0</v>
      </c>
      <c r="AC122" s="28">
        <f t="shared" si="24"/>
        <v>99</v>
      </c>
      <c r="AD122" s="28">
        <f t="shared" si="25"/>
        <v>99</v>
      </c>
      <c r="AE122" s="30"/>
      <c r="AF122" s="33"/>
      <c r="AG122" s="33"/>
      <c r="AH122" s="33"/>
      <c r="AI122" s="30"/>
      <c r="AJ122" s="33"/>
      <c r="AK122" s="33"/>
      <c r="AL122" s="30"/>
      <c r="AM122" s="33"/>
      <c r="AN122" s="33"/>
      <c r="AO122" s="33"/>
      <c r="AP122" s="30"/>
      <c r="AQ122" s="36"/>
      <c r="AR122" s="33"/>
      <c r="AS122" s="17"/>
      <c r="AT122" s="18"/>
      <c r="AU122" s="17"/>
      <c r="AV122" s="33"/>
      <c r="AW122" s="33"/>
      <c r="AX122" s="33"/>
      <c r="AY122" s="33"/>
      <c r="AZ122" s="33"/>
      <c r="BA122" s="33"/>
      <c r="BB122" s="33"/>
      <c r="BC122" s="33"/>
      <c r="BD122" s="33"/>
      <c r="BE122" s="33"/>
      <c r="BF122" s="33"/>
      <c r="BG122" s="33"/>
      <c r="BH122" s="33"/>
      <c r="BI122" s="33"/>
      <c r="BJ122" s="33"/>
      <c r="BK122" s="33"/>
      <c r="BL122" s="33"/>
      <c r="BM122" s="33"/>
      <c r="BN122" s="33"/>
      <c r="BO122" s="33"/>
      <c r="BP122" s="33"/>
      <c r="BQ122" s="33"/>
      <c r="BR122" s="33"/>
      <c r="BS122" s="33"/>
      <c r="BT122" s="33"/>
      <c r="BU122" s="33"/>
      <c r="BV122" s="33"/>
      <c r="BW122" s="33"/>
      <c r="BX122" s="33"/>
      <c r="BY122" s="33"/>
      <c r="BZ122" s="33"/>
      <c r="CA122" s="33"/>
      <c r="CB122" s="33"/>
      <c r="CC122" s="33"/>
      <c r="CD122" s="33"/>
      <c r="CE122" s="33"/>
      <c r="CF122" s="33"/>
      <c r="CG122" s="33"/>
      <c r="CH122" s="33"/>
      <c r="CI122" s="33"/>
      <c r="CJ122" s="33"/>
      <c r="CK122" s="33"/>
      <c r="CL122" s="33"/>
      <c r="CM122" s="33"/>
      <c r="CN122" s="33"/>
      <c r="CO122" s="33"/>
      <c r="CP122" s="33"/>
      <c r="CQ122" s="33"/>
      <c r="CR122" s="33"/>
      <c r="CS122" s="33"/>
    </row>
    <row r="123" spans="1:97" s="32" customFormat="1" hidden="1" x14ac:dyDescent="0.25">
      <c r="A123" s="28" t="str">
        <f>CONCATENATE([1]Oddíly!$A81)</f>
        <v>72</v>
      </c>
      <c r="B123" s="28"/>
      <c r="C123" s="31" t="str">
        <f>CONCATENATE([1]Oddíly!$C81)</f>
        <v>00000</v>
      </c>
      <c r="D123" s="28"/>
      <c r="F123" s="31" t="str">
        <f>CONCATENATE([1]Oddíly!$E81)</f>
        <v>Trenčín</v>
      </c>
      <c r="G123" s="28"/>
      <c r="H123" s="28"/>
      <c r="I123" s="28"/>
      <c r="J123" s="28"/>
      <c r="K123" s="32" t="str">
        <f>CONCATENATE([1]Oddíly!$D81)</f>
        <v>Dukla Trenčín - SVK</v>
      </c>
      <c r="L123" s="28"/>
      <c r="O123" s="28"/>
      <c r="R123" s="28">
        <f t="shared" si="17"/>
        <v>0</v>
      </c>
      <c r="S123" s="28">
        <f t="shared" si="18"/>
        <v>99</v>
      </c>
      <c r="T123" s="28">
        <f t="shared" si="19"/>
        <v>99</v>
      </c>
      <c r="U123" s="28"/>
      <c r="V123" s="28"/>
      <c r="W123" s="28">
        <f t="shared" si="20"/>
        <v>0</v>
      </c>
      <c r="X123" s="28">
        <f t="shared" si="21"/>
        <v>99</v>
      </c>
      <c r="Y123" s="28">
        <f t="shared" si="22"/>
        <v>99</v>
      </c>
      <c r="AB123" s="28">
        <f t="shared" si="23"/>
        <v>0</v>
      </c>
      <c r="AC123" s="28">
        <f t="shared" si="24"/>
        <v>99</v>
      </c>
      <c r="AD123" s="28">
        <f t="shared" si="25"/>
        <v>99</v>
      </c>
      <c r="AE123" s="30"/>
      <c r="AF123" s="33"/>
      <c r="AG123" s="33"/>
      <c r="AH123" s="33"/>
      <c r="AI123" s="30"/>
      <c r="AJ123" s="33"/>
      <c r="AK123" s="33"/>
      <c r="AL123" s="30"/>
      <c r="AM123" s="33"/>
      <c r="AN123" s="33"/>
      <c r="AO123" s="33"/>
      <c r="AP123" s="30"/>
      <c r="AQ123" s="36"/>
      <c r="AR123" s="33"/>
      <c r="AS123" s="17"/>
      <c r="AT123" s="18"/>
      <c r="AU123" s="17"/>
      <c r="AV123" s="33"/>
      <c r="AW123" s="33"/>
      <c r="AX123" s="33"/>
      <c r="AY123" s="33"/>
      <c r="AZ123" s="33"/>
      <c r="BA123" s="33"/>
      <c r="BB123" s="33"/>
      <c r="BC123" s="33"/>
      <c r="BD123" s="33"/>
      <c r="BE123" s="33"/>
      <c r="BF123" s="33"/>
      <c r="BG123" s="33"/>
      <c r="BH123" s="33"/>
      <c r="BI123" s="33"/>
      <c r="BJ123" s="33"/>
      <c r="BK123" s="33"/>
      <c r="BL123" s="33"/>
      <c r="BM123" s="33"/>
      <c r="BN123" s="33"/>
      <c r="BO123" s="33"/>
      <c r="BP123" s="33"/>
      <c r="BQ123" s="33"/>
      <c r="BR123" s="33"/>
      <c r="BS123" s="33"/>
      <c r="BT123" s="33"/>
      <c r="BU123" s="33"/>
      <c r="BV123" s="33"/>
      <c r="BW123" s="33"/>
      <c r="BX123" s="33"/>
      <c r="BY123" s="33"/>
      <c r="BZ123" s="33"/>
      <c r="CA123" s="33"/>
      <c r="CB123" s="33"/>
      <c r="CC123" s="33"/>
      <c r="CD123" s="33"/>
      <c r="CE123" s="33"/>
      <c r="CF123" s="33"/>
      <c r="CG123" s="33"/>
      <c r="CH123" s="33"/>
      <c r="CI123" s="33"/>
      <c r="CJ123" s="33"/>
      <c r="CK123" s="33"/>
      <c r="CL123" s="33"/>
      <c r="CM123" s="33"/>
      <c r="CN123" s="33"/>
      <c r="CO123" s="33"/>
      <c r="CP123" s="33"/>
      <c r="CQ123" s="33"/>
      <c r="CR123" s="33"/>
      <c r="CS123" s="33"/>
    </row>
    <row r="124" spans="1:97" s="32" customFormat="1" hidden="1" x14ac:dyDescent="0.25">
      <c r="A124" s="28" t="str">
        <f>CONCATENATE([1]Oddíly!$A82)</f>
        <v>73</v>
      </c>
      <c r="B124" s="28"/>
      <c r="C124" s="31" t="str">
        <f>CONCATENATE([1]Oddíly!$C82)</f>
        <v>00000</v>
      </c>
      <c r="D124" s="28"/>
      <c r="F124" s="31" t="str">
        <f>CONCATENATE([1]Oddíly!$E82)</f>
        <v>Tr. Hr.</v>
      </c>
      <c r="G124" s="28"/>
      <c r="H124" s="28"/>
      <c r="I124" s="28"/>
      <c r="J124" s="28"/>
      <c r="K124" s="32" t="str">
        <f>CONCATENATE([1]Oddíly!$D82)</f>
        <v>ZK Trhova Hradska - SVK</v>
      </c>
      <c r="L124" s="28"/>
      <c r="O124" s="28"/>
      <c r="R124" s="28">
        <f t="shared" si="17"/>
        <v>0</v>
      </c>
      <c r="S124" s="28">
        <f t="shared" si="18"/>
        <v>99</v>
      </c>
      <c r="T124" s="28">
        <f t="shared" si="19"/>
        <v>99</v>
      </c>
      <c r="U124" s="28"/>
      <c r="V124" s="28"/>
      <c r="W124" s="28">
        <f t="shared" si="20"/>
        <v>0</v>
      </c>
      <c r="X124" s="28">
        <f t="shared" si="21"/>
        <v>99</v>
      </c>
      <c r="Y124" s="28">
        <f t="shared" si="22"/>
        <v>99</v>
      </c>
      <c r="AB124" s="28">
        <f t="shared" si="23"/>
        <v>0</v>
      </c>
      <c r="AC124" s="28">
        <f t="shared" si="24"/>
        <v>99</v>
      </c>
      <c r="AD124" s="28">
        <f t="shared" si="25"/>
        <v>99</v>
      </c>
      <c r="AE124" s="30"/>
      <c r="AF124" s="33"/>
      <c r="AG124" s="33"/>
      <c r="AH124" s="33"/>
      <c r="AI124" s="30"/>
      <c r="AJ124" s="33"/>
      <c r="AK124" s="33"/>
      <c r="AL124" s="30"/>
      <c r="AM124" s="33"/>
      <c r="AN124" s="33"/>
      <c r="AO124" s="33"/>
      <c r="AP124" s="30"/>
      <c r="AQ124" s="36"/>
      <c r="AR124" s="33"/>
      <c r="AS124" s="17"/>
      <c r="AT124" s="18"/>
      <c r="AU124" s="17"/>
      <c r="AV124" s="33"/>
      <c r="AW124" s="33"/>
      <c r="AX124" s="33"/>
      <c r="AY124" s="33"/>
      <c r="AZ124" s="33"/>
      <c r="BA124" s="33"/>
      <c r="BB124" s="33"/>
      <c r="BC124" s="33"/>
      <c r="BD124" s="33"/>
      <c r="BE124" s="33"/>
      <c r="BF124" s="33"/>
      <c r="BG124" s="33"/>
      <c r="BH124" s="33"/>
      <c r="BI124" s="33"/>
      <c r="BJ124" s="33"/>
      <c r="BK124" s="33"/>
      <c r="BL124" s="33"/>
      <c r="BM124" s="33"/>
      <c r="BN124" s="33"/>
      <c r="BO124" s="33"/>
      <c r="BP124" s="33"/>
      <c r="BQ124" s="33"/>
      <c r="BR124" s="33"/>
      <c r="BS124" s="33"/>
      <c r="BT124" s="33"/>
      <c r="BU124" s="33"/>
      <c r="BV124" s="33"/>
      <c r="BW124" s="33"/>
      <c r="BX124" s="33"/>
      <c r="BY124" s="33"/>
      <c r="BZ124" s="33"/>
      <c r="CA124" s="33"/>
      <c r="CB124" s="33"/>
      <c r="CC124" s="33"/>
      <c r="CD124" s="33"/>
      <c r="CE124" s="33"/>
      <c r="CF124" s="33"/>
      <c r="CG124" s="33"/>
      <c r="CH124" s="33"/>
      <c r="CI124" s="33"/>
      <c r="CJ124" s="33"/>
      <c r="CK124" s="33"/>
      <c r="CL124" s="33"/>
      <c r="CM124" s="33"/>
      <c r="CN124" s="33"/>
      <c r="CO124" s="33"/>
      <c r="CP124" s="33"/>
      <c r="CQ124" s="33"/>
      <c r="CR124" s="33"/>
      <c r="CS124" s="33"/>
    </row>
    <row r="125" spans="1:97" s="32" customFormat="1" hidden="1" x14ac:dyDescent="0.25">
      <c r="A125" s="28" t="str">
        <f>CONCATENATE([1]Oddíly!$A83)</f>
        <v>74</v>
      </c>
      <c r="B125" s="28"/>
      <c r="C125" s="31" t="str">
        <f>CONCATENATE([1]Oddíly!$C83)</f>
        <v>00000</v>
      </c>
      <c r="D125" s="28"/>
      <c r="F125" s="31" t="str">
        <f>CONCATENATE([1]Oddíly!$E83)</f>
        <v>Nesv.</v>
      </c>
      <c r="G125" s="28"/>
      <c r="H125" s="28"/>
      <c r="I125" s="28"/>
      <c r="J125" s="28"/>
      <c r="K125" s="32" t="str">
        <f>CONCATENATE([1]Oddíly!$D83)</f>
        <v>Nesvady</v>
      </c>
      <c r="L125" s="28"/>
      <c r="O125" s="28"/>
      <c r="R125" s="28">
        <f t="shared" si="17"/>
        <v>0</v>
      </c>
      <c r="S125" s="28">
        <f t="shared" si="18"/>
        <v>99</v>
      </c>
      <c r="T125" s="28">
        <f t="shared" si="19"/>
        <v>99</v>
      </c>
      <c r="U125" s="28"/>
      <c r="V125" s="28"/>
      <c r="W125" s="28">
        <f t="shared" si="20"/>
        <v>0</v>
      </c>
      <c r="X125" s="28">
        <f t="shared" si="21"/>
        <v>99</v>
      </c>
      <c r="Y125" s="28">
        <f t="shared" si="22"/>
        <v>99</v>
      </c>
      <c r="AB125" s="28">
        <f t="shared" si="23"/>
        <v>0</v>
      </c>
      <c r="AC125" s="28">
        <f t="shared" si="24"/>
        <v>99</v>
      </c>
      <c r="AD125" s="28">
        <f t="shared" si="25"/>
        <v>99</v>
      </c>
      <c r="AE125" s="30"/>
      <c r="AF125" s="33"/>
      <c r="AG125" s="33"/>
      <c r="AH125" s="33"/>
      <c r="AI125" s="30"/>
      <c r="AJ125" s="33"/>
      <c r="AK125" s="33"/>
      <c r="AL125" s="30"/>
      <c r="AM125" s="33"/>
      <c r="AN125" s="33"/>
      <c r="AO125" s="33"/>
      <c r="AP125" s="30"/>
      <c r="AQ125" s="36"/>
      <c r="AR125" s="33"/>
      <c r="AS125" s="17"/>
      <c r="AT125" s="18"/>
      <c r="AU125" s="17"/>
      <c r="AV125" s="33"/>
      <c r="AW125" s="33"/>
      <c r="AX125" s="33"/>
      <c r="AY125" s="33"/>
      <c r="AZ125" s="33"/>
      <c r="BA125" s="33"/>
      <c r="BB125" s="33"/>
      <c r="BC125" s="33"/>
      <c r="BD125" s="33"/>
      <c r="BE125" s="33"/>
      <c r="BF125" s="33"/>
      <c r="BG125" s="33"/>
      <c r="BH125" s="33"/>
      <c r="BI125" s="33"/>
      <c r="BJ125" s="33"/>
      <c r="BK125" s="33"/>
      <c r="BL125" s="33"/>
      <c r="BM125" s="33"/>
      <c r="BN125" s="33"/>
      <c r="BO125" s="33"/>
      <c r="BP125" s="33"/>
      <c r="BQ125" s="33"/>
      <c r="BR125" s="33"/>
      <c r="BS125" s="33"/>
      <c r="BT125" s="33"/>
      <c r="BU125" s="33"/>
      <c r="BV125" s="33"/>
      <c r="BW125" s="33"/>
      <c r="BX125" s="33"/>
      <c r="BY125" s="33"/>
      <c r="BZ125" s="33"/>
      <c r="CA125" s="33"/>
      <c r="CB125" s="33"/>
      <c r="CC125" s="33"/>
      <c r="CD125" s="33"/>
      <c r="CE125" s="33"/>
      <c r="CF125" s="33"/>
      <c r="CG125" s="33"/>
      <c r="CH125" s="33"/>
      <c r="CI125" s="33"/>
      <c r="CJ125" s="33"/>
      <c r="CK125" s="33"/>
      <c r="CL125" s="33"/>
      <c r="CM125" s="33"/>
      <c r="CN125" s="33"/>
      <c r="CO125" s="33"/>
      <c r="CP125" s="33"/>
      <c r="CQ125" s="33"/>
      <c r="CR125" s="33"/>
      <c r="CS125" s="33"/>
    </row>
    <row r="126" spans="1:97" s="32" customFormat="1" hidden="1" x14ac:dyDescent="0.25">
      <c r="A126" s="28" t="str">
        <f>CONCATENATE([1]Oddíly!$A84)</f>
        <v>75</v>
      </c>
      <c r="B126" s="28"/>
      <c r="C126" s="31" t="str">
        <f>CONCATENATE([1]Oddíly!$C84)</f>
        <v>00000</v>
      </c>
      <c r="D126" s="28"/>
      <c r="F126" s="31" t="str">
        <f>CONCATENATE([1]Oddíly!$E84)</f>
        <v>Šam.</v>
      </c>
      <c r="G126" s="28"/>
      <c r="H126" s="28"/>
      <c r="I126" s="28"/>
      <c r="J126" s="28"/>
      <c r="K126" s="32" t="str">
        <f>CONCATENATE([1]Oddíly!$D84)</f>
        <v>Šamorín</v>
      </c>
      <c r="L126" s="28"/>
      <c r="O126" s="28"/>
      <c r="R126" s="28">
        <f t="shared" si="17"/>
        <v>0</v>
      </c>
      <c r="S126" s="28">
        <f t="shared" si="18"/>
        <v>99</v>
      </c>
      <c r="T126" s="28">
        <f t="shared" si="19"/>
        <v>99</v>
      </c>
      <c r="U126" s="28"/>
      <c r="V126" s="28"/>
      <c r="W126" s="28">
        <f t="shared" si="20"/>
        <v>0</v>
      </c>
      <c r="X126" s="28">
        <f t="shared" si="21"/>
        <v>99</v>
      </c>
      <c r="Y126" s="28">
        <f t="shared" si="22"/>
        <v>99</v>
      </c>
      <c r="AB126" s="28">
        <f t="shared" si="23"/>
        <v>0</v>
      </c>
      <c r="AC126" s="28">
        <f t="shared" si="24"/>
        <v>99</v>
      </c>
      <c r="AD126" s="28">
        <f t="shared" si="25"/>
        <v>99</v>
      </c>
      <c r="AE126" s="30"/>
      <c r="AF126" s="33"/>
      <c r="AG126" s="33"/>
      <c r="AH126" s="33"/>
      <c r="AI126" s="30"/>
      <c r="AJ126" s="33"/>
      <c r="AK126" s="33"/>
      <c r="AL126" s="30"/>
      <c r="AM126" s="33"/>
      <c r="AN126" s="33"/>
      <c r="AO126" s="33"/>
      <c r="AP126" s="30"/>
      <c r="AQ126" s="36"/>
      <c r="AR126" s="33"/>
      <c r="AS126" s="17"/>
      <c r="AT126" s="18"/>
      <c r="AU126" s="17"/>
      <c r="AV126" s="33"/>
      <c r="AW126" s="33"/>
      <c r="AX126" s="33"/>
      <c r="AY126" s="33"/>
      <c r="AZ126" s="33"/>
      <c r="BA126" s="33"/>
      <c r="BB126" s="33"/>
      <c r="BC126" s="33"/>
      <c r="BD126" s="33"/>
      <c r="BE126" s="33"/>
      <c r="BF126" s="33"/>
      <c r="BG126" s="33"/>
      <c r="BH126" s="33"/>
      <c r="BI126" s="33"/>
      <c r="BJ126" s="33"/>
      <c r="BK126" s="33"/>
      <c r="BL126" s="33"/>
      <c r="BM126" s="33"/>
      <c r="BN126" s="33"/>
      <c r="BO126" s="33"/>
      <c r="BP126" s="33"/>
      <c r="BQ126" s="33"/>
      <c r="BR126" s="33"/>
      <c r="BS126" s="33"/>
      <c r="BT126" s="33"/>
      <c r="BU126" s="33"/>
      <c r="BV126" s="33"/>
      <c r="BW126" s="33"/>
      <c r="BX126" s="33"/>
      <c r="BY126" s="33"/>
      <c r="BZ126" s="33"/>
      <c r="CA126" s="33"/>
      <c r="CB126" s="33"/>
      <c r="CC126" s="33"/>
      <c r="CD126" s="33"/>
      <c r="CE126" s="33"/>
      <c r="CF126" s="33"/>
      <c r="CG126" s="33"/>
      <c r="CH126" s="33"/>
      <c r="CI126" s="33"/>
      <c r="CJ126" s="33"/>
      <c r="CK126" s="33"/>
      <c r="CL126" s="33"/>
      <c r="CM126" s="33"/>
      <c r="CN126" s="33"/>
      <c r="CO126" s="33"/>
      <c r="CP126" s="33"/>
      <c r="CQ126" s="33"/>
      <c r="CR126" s="33"/>
      <c r="CS126" s="33"/>
    </row>
    <row r="127" spans="1:97" s="32" customFormat="1" hidden="1" x14ac:dyDescent="0.25">
      <c r="A127" s="28" t="str">
        <f>CONCATENATE([1]Oddíly!$A85)</f>
        <v>76</v>
      </c>
      <c r="B127" s="28"/>
      <c r="C127" s="31" t="str">
        <f>CONCATENATE([1]Oddíly!$C85)</f>
        <v/>
      </c>
      <c r="D127" s="28"/>
      <c r="F127" s="31" t="str">
        <f>CONCATENATE([1]Oddíly!$E85)</f>
        <v/>
      </c>
      <c r="G127" s="28"/>
      <c r="H127" s="28"/>
      <c r="I127" s="28"/>
      <c r="J127" s="28"/>
      <c r="K127" s="32" t="str">
        <f>CONCATENATE([1]Oddíly!$D85)</f>
        <v/>
      </c>
      <c r="L127" s="28"/>
      <c r="O127" s="28"/>
      <c r="R127" s="28">
        <f t="shared" si="17"/>
        <v>1</v>
      </c>
      <c r="S127" s="28">
        <f t="shared" si="18"/>
        <v>76</v>
      </c>
      <c r="T127" s="28">
        <f t="shared" si="19"/>
        <v>99</v>
      </c>
      <c r="U127" s="28"/>
      <c r="V127" s="28"/>
      <c r="W127" s="28">
        <f t="shared" si="20"/>
        <v>1</v>
      </c>
      <c r="X127" s="28">
        <f t="shared" si="21"/>
        <v>76</v>
      </c>
      <c r="Y127" s="28">
        <f t="shared" si="22"/>
        <v>99</v>
      </c>
      <c r="AB127" s="28">
        <f t="shared" si="23"/>
        <v>1</v>
      </c>
      <c r="AC127" s="28">
        <f t="shared" si="24"/>
        <v>76</v>
      </c>
      <c r="AD127" s="28">
        <f t="shared" si="25"/>
        <v>99</v>
      </c>
      <c r="AE127" s="30"/>
      <c r="AF127" s="33"/>
      <c r="AG127" s="33"/>
      <c r="AH127" s="33"/>
      <c r="AI127" s="30"/>
      <c r="AJ127" s="33"/>
      <c r="AK127" s="33"/>
      <c r="AL127" s="30"/>
      <c r="AM127" s="33"/>
      <c r="AN127" s="33"/>
      <c r="AO127" s="33"/>
      <c r="AP127" s="30"/>
      <c r="AQ127" s="36"/>
      <c r="AR127" s="33"/>
      <c r="AS127" s="17"/>
      <c r="AT127" s="18"/>
      <c r="AU127" s="17"/>
      <c r="AV127" s="33"/>
      <c r="AW127" s="33"/>
      <c r="AX127" s="33"/>
      <c r="AY127" s="33"/>
      <c r="AZ127" s="33"/>
      <c r="BA127" s="33"/>
      <c r="BB127" s="33"/>
      <c r="BC127" s="33"/>
      <c r="BD127" s="33"/>
      <c r="BE127" s="33"/>
      <c r="BF127" s="33"/>
      <c r="BG127" s="33"/>
      <c r="BH127" s="33"/>
      <c r="BI127" s="33"/>
      <c r="BJ127" s="33"/>
      <c r="BK127" s="33"/>
      <c r="BL127" s="33"/>
      <c r="BM127" s="33"/>
      <c r="BN127" s="33"/>
      <c r="BO127" s="33"/>
      <c r="BP127" s="33"/>
      <c r="BQ127" s="33"/>
      <c r="BR127" s="33"/>
      <c r="BS127" s="33"/>
      <c r="BT127" s="33"/>
      <c r="BU127" s="33"/>
      <c r="BV127" s="33"/>
      <c r="BW127" s="33"/>
      <c r="BX127" s="33"/>
      <c r="BY127" s="33"/>
      <c r="BZ127" s="33"/>
      <c r="CA127" s="33"/>
      <c r="CB127" s="33"/>
      <c r="CC127" s="33"/>
      <c r="CD127" s="33"/>
      <c r="CE127" s="33"/>
      <c r="CF127" s="33"/>
      <c r="CG127" s="33"/>
      <c r="CH127" s="33"/>
      <c r="CI127" s="33"/>
      <c r="CJ127" s="33"/>
      <c r="CK127" s="33"/>
      <c r="CL127" s="33"/>
      <c r="CM127" s="33"/>
      <c r="CN127" s="33"/>
      <c r="CO127" s="33"/>
      <c r="CP127" s="33"/>
      <c r="CQ127" s="33"/>
      <c r="CR127" s="33"/>
      <c r="CS127" s="33"/>
    </row>
    <row r="128" spans="1:97" s="32" customFormat="1" hidden="1" x14ac:dyDescent="0.25">
      <c r="A128" s="28" t="str">
        <f>CONCATENATE([1]Oddíly!$A86)</f>
        <v>77</v>
      </c>
      <c r="B128" s="28"/>
      <c r="C128" s="31" t="str">
        <f>CONCATENATE([1]Oddíly!$C86)</f>
        <v/>
      </c>
      <c r="D128" s="28"/>
      <c r="F128" s="31" t="str">
        <f>CONCATENATE([1]Oddíly!$E86)</f>
        <v/>
      </c>
      <c r="G128" s="28"/>
      <c r="H128" s="28"/>
      <c r="I128" s="28"/>
      <c r="J128" s="28"/>
      <c r="K128" s="32" t="str">
        <f>CONCATENATE([1]Oddíly!$D86)</f>
        <v/>
      </c>
      <c r="L128" s="28"/>
      <c r="O128" s="28"/>
      <c r="R128" s="28">
        <f t="shared" si="17"/>
        <v>1</v>
      </c>
      <c r="S128" s="28">
        <f t="shared" si="18"/>
        <v>77</v>
      </c>
      <c r="T128" s="28">
        <f t="shared" si="19"/>
        <v>99</v>
      </c>
      <c r="U128" s="28"/>
      <c r="V128" s="28"/>
      <c r="W128" s="28">
        <f t="shared" si="20"/>
        <v>1</v>
      </c>
      <c r="X128" s="28">
        <f t="shared" si="21"/>
        <v>77</v>
      </c>
      <c r="Y128" s="28">
        <f t="shared" si="22"/>
        <v>99</v>
      </c>
      <c r="AB128" s="28">
        <f t="shared" si="23"/>
        <v>1</v>
      </c>
      <c r="AC128" s="28">
        <f t="shared" si="24"/>
        <v>77</v>
      </c>
      <c r="AD128" s="28">
        <f t="shared" si="25"/>
        <v>99</v>
      </c>
      <c r="AE128" s="30"/>
      <c r="AF128" s="33"/>
      <c r="AG128" s="33"/>
      <c r="AH128" s="33"/>
      <c r="AI128" s="30"/>
      <c r="AJ128" s="33"/>
      <c r="AK128" s="33"/>
      <c r="AL128" s="30"/>
      <c r="AM128" s="33"/>
      <c r="AN128" s="33"/>
      <c r="AO128" s="33"/>
      <c r="AP128" s="30"/>
      <c r="AQ128" s="36"/>
      <c r="AR128" s="33"/>
      <c r="AS128" s="17"/>
      <c r="AT128" s="18"/>
      <c r="AU128" s="17"/>
      <c r="AV128" s="33"/>
      <c r="AW128" s="33"/>
      <c r="AX128" s="33"/>
      <c r="AY128" s="33"/>
      <c r="AZ128" s="33"/>
      <c r="BA128" s="33"/>
      <c r="BB128" s="33"/>
      <c r="BC128" s="33"/>
      <c r="BD128" s="33"/>
      <c r="BE128" s="33"/>
      <c r="BF128" s="33"/>
      <c r="BG128" s="33"/>
      <c r="BH128" s="33"/>
      <c r="BI128" s="33"/>
      <c r="BJ128" s="33"/>
      <c r="BK128" s="33"/>
      <c r="BL128" s="33"/>
      <c r="BM128" s="33"/>
      <c r="BN128" s="33"/>
      <c r="BO128" s="33"/>
      <c r="BP128" s="33"/>
      <c r="BQ128" s="33"/>
      <c r="BR128" s="33"/>
      <c r="BS128" s="33"/>
      <c r="BT128" s="33"/>
      <c r="BU128" s="33"/>
      <c r="BV128" s="33"/>
      <c r="BW128" s="33"/>
      <c r="BX128" s="33"/>
      <c r="BY128" s="33"/>
      <c r="BZ128" s="33"/>
      <c r="CA128" s="33"/>
      <c r="CB128" s="33"/>
      <c r="CC128" s="33"/>
      <c r="CD128" s="33"/>
      <c r="CE128" s="33"/>
      <c r="CF128" s="33"/>
      <c r="CG128" s="33"/>
      <c r="CH128" s="33"/>
      <c r="CI128" s="33"/>
      <c r="CJ128" s="33"/>
      <c r="CK128" s="33"/>
      <c r="CL128" s="33"/>
      <c r="CM128" s="33"/>
      <c r="CN128" s="33"/>
      <c r="CO128" s="33"/>
      <c r="CP128" s="33"/>
      <c r="CQ128" s="33"/>
      <c r="CR128" s="33"/>
      <c r="CS128" s="33"/>
    </row>
    <row r="129" spans="1:97" s="32" customFormat="1" hidden="1" x14ac:dyDescent="0.25">
      <c r="A129" s="28" t="str">
        <f>CONCATENATE([1]Oddíly!$A87)</f>
        <v>78</v>
      </c>
      <c r="B129" s="28"/>
      <c r="C129" s="31" t="str">
        <f>CONCATENATE([1]Oddíly!$C87)</f>
        <v/>
      </c>
      <c r="D129" s="28"/>
      <c r="F129" s="31" t="str">
        <f>CONCATENATE([1]Oddíly!$E87)</f>
        <v/>
      </c>
      <c r="G129" s="28"/>
      <c r="H129" s="28"/>
      <c r="I129" s="28"/>
      <c r="J129" s="28"/>
      <c r="K129" s="32" t="str">
        <f>CONCATENATE([1]Oddíly!$D87)</f>
        <v/>
      </c>
      <c r="L129" s="28"/>
      <c r="O129" s="28"/>
      <c r="R129" s="28">
        <f t="shared" si="17"/>
        <v>1</v>
      </c>
      <c r="S129" s="28">
        <f t="shared" si="18"/>
        <v>78</v>
      </c>
      <c r="T129" s="28">
        <f t="shared" si="19"/>
        <v>99</v>
      </c>
      <c r="U129" s="28"/>
      <c r="V129" s="28"/>
      <c r="W129" s="28">
        <f t="shared" si="20"/>
        <v>1</v>
      </c>
      <c r="X129" s="28">
        <f t="shared" si="21"/>
        <v>78</v>
      </c>
      <c r="Y129" s="28">
        <f t="shared" si="22"/>
        <v>99</v>
      </c>
      <c r="AB129" s="28">
        <f t="shared" si="23"/>
        <v>1</v>
      </c>
      <c r="AC129" s="28">
        <f t="shared" si="24"/>
        <v>78</v>
      </c>
      <c r="AD129" s="28">
        <f t="shared" si="25"/>
        <v>99</v>
      </c>
      <c r="AE129" s="30"/>
      <c r="AF129" s="33"/>
      <c r="AG129" s="33"/>
      <c r="AH129" s="33"/>
      <c r="AI129" s="30"/>
      <c r="AJ129" s="33"/>
      <c r="AK129" s="33"/>
      <c r="AL129" s="30"/>
      <c r="AM129" s="33"/>
      <c r="AN129" s="33"/>
      <c r="AO129" s="33"/>
      <c r="AP129" s="30"/>
      <c r="AQ129" s="36"/>
      <c r="AR129" s="33"/>
      <c r="AS129" s="17"/>
      <c r="AT129" s="18"/>
      <c r="AU129" s="17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</row>
    <row r="130" spans="1:97" s="32" customFormat="1" hidden="1" x14ac:dyDescent="0.25">
      <c r="A130" s="28" t="str">
        <f>CONCATENATE([1]Oddíly!$A88)</f>
        <v>79</v>
      </c>
      <c r="B130" s="28"/>
      <c r="C130" s="31" t="str">
        <f>CONCATENATE([1]Oddíly!$C88)</f>
        <v/>
      </c>
      <c r="D130" s="28"/>
      <c r="F130" s="31" t="str">
        <f>CONCATENATE([1]Oddíly!$E88)</f>
        <v/>
      </c>
      <c r="G130" s="28"/>
      <c r="H130" s="28"/>
      <c r="I130" s="28"/>
      <c r="J130" s="28"/>
      <c r="K130" s="32" t="str">
        <f>CONCATENATE([1]Oddíly!$D88)</f>
        <v/>
      </c>
      <c r="L130" s="28"/>
      <c r="O130" s="28"/>
      <c r="R130" s="28">
        <f t="shared" si="17"/>
        <v>1</v>
      </c>
      <c r="S130" s="28">
        <f t="shared" si="18"/>
        <v>79</v>
      </c>
      <c r="T130" s="28">
        <f t="shared" si="19"/>
        <v>99</v>
      </c>
      <c r="U130" s="28"/>
      <c r="V130" s="28"/>
      <c r="W130" s="28">
        <f t="shared" si="20"/>
        <v>1</v>
      </c>
      <c r="X130" s="28">
        <f t="shared" si="21"/>
        <v>79</v>
      </c>
      <c r="Y130" s="28">
        <f t="shared" si="22"/>
        <v>99</v>
      </c>
      <c r="AB130" s="28">
        <f t="shared" si="23"/>
        <v>1</v>
      </c>
      <c r="AC130" s="28">
        <f t="shared" si="24"/>
        <v>79</v>
      </c>
      <c r="AD130" s="28">
        <f t="shared" si="25"/>
        <v>99</v>
      </c>
      <c r="AE130" s="30"/>
      <c r="AF130" s="33"/>
      <c r="AG130" s="33"/>
      <c r="AH130" s="33"/>
      <c r="AI130" s="30"/>
      <c r="AJ130" s="33"/>
      <c r="AK130" s="33"/>
      <c r="AL130" s="30"/>
      <c r="AM130" s="33"/>
      <c r="AN130" s="33"/>
      <c r="AO130" s="33"/>
      <c r="AP130" s="30"/>
      <c r="AQ130" s="36"/>
      <c r="AR130" s="33"/>
      <c r="AS130" s="17"/>
      <c r="AT130" s="18"/>
      <c r="AU130" s="17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</row>
    <row r="131" spans="1:97" s="32" customFormat="1" hidden="1" x14ac:dyDescent="0.25">
      <c r="A131" s="28" t="str">
        <f>CONCATENATE([1]Oddíly!$A89)</f>
        <v>80</v>
      </c>
      <c r="B131" s="28"/>
      <c r="C131" s="31" t="str">
        <f>CONCATENATE([1]Oddíly!$C89)</f>
        <v/>
      </c>
      <c r="D131" s="28"/>
      <c r="F131" s="31" t="str">
        <f>CONCATENATE([1]Oddíly!$E89)</f>
        <v/>
      </c>
      <c r="G131" s="28"/>
      <c r="H131" s="28"/>
      <c r="I131" s="28"/>
      <c r="J131" s="28"/>
      <c r="K131" s="32" t="str">
        <f>CONCATENATE([1]Oddíly!$D89)</f>
        <v/>
      </c>
      <c r="L131" s="28"/>
      <c r="O131" s="28"/>
      <c r="R131" s="28">
        <f t="shared" si="17"/>
        <v>1</v>
      </c>
      <c r="S131" s="28">
        <f t="shared" si="18"/>
        <v>80</v>
      </c>
      <c r="T131" s="28">
        <f>SMALL($S$52:$S$131,A131)</f>
        <v>99</v>
      </c>
      <c r="U131" s="28"/>
      <c r="V131" s="28"/>
      <c r="W131" s="28">
        <f t="shared" si="20"/>
        <v>1</v>
      </c>
      <c r="X131" s="28">
        <f t="shared" si="21"/>
        <v>80</v>
      </c>
      <c r="Y131" s="28">
        <f t="shared" si="22"/>
        <v>99</v>
      </c>
      <c r="AB131" s="28">
        <f t="shared" si="23"/>
        <v>1</v>
      </c>
      <c r="AC131" s="28">
        <f t="shared" si="24"/>
        <v>80</v>
      </c>
      <c r="AD131" s="28">
        <f t="shared" si="25"/>
        <v>99</v>
      </c>
      <c r="AE131" s="30"/>
      <c r="AF131" s="33"/>
      <c r="AG131" s="33"/>
      <c r="AH131" s="33"/>
      <c r="AI131" s="30"/>
      <c r="AJ131" s="33"/>
      <c r="AK131" s="33"/>
      <c r="AL131" s="30"/>
      <c r="AM131" s="33"/>
      <c r="AN131" s="33"/>
      <c r="AO131" s="33"/>
      <c r="AP131" s="30"/>
      <c r="AQ131" s="36"/>
      <c r="AR131" s="33"/>
      <c r="AS131" s="17"/>
      <c r="AT131" s="18"/>
      <c r="AU131" s="17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</row>
    <row r="132" spans="1:97" s="32" customFormat="1" hidden="1" x14ac:dyDescent="0.25">
      <c r="A132" s="28"/>
      <c r="B132" s="28"/>
      <c r="C132" s="31"/>
      <c r="D132" s="28"/>
      <c r="F132" s="28"/>
      <c r="G132" s="28"/>
      <c r="H132" s="28"/>
      <c r="I132" s="28"/>
      <c r="J132" s="28"/>
      <c r="L132" s="28"/>
      <c r="O132" s="28"/>
      <c r="U132" s="28"/>
      <c r="V132" s="28"/>
      <c r="AE132" s="30"/>
      <c r="AF132" s="33"/>
      <c r="AG132" s="33"/>
      <c r="AH132" s="33"/>
      <c r="AI132" s="30"/>
      <c r="AJ132" s="33"/>
      <c r="AK132" s="33"/>
      <c r="AL132" s="30"/>
      <c r="AM132" s="33"/>
      <c r="AN132" s="33"/>
      <c r="AO132" s="33"/>
      <c r="AP132" s="30"/>
      <c r="AQ132" s="36"/>
      <c r="AR132" s="33"/>
      <c r="AS132" s="17"/>
      <c r="AT132" s="18"/>
      <c r="AU132" s="17"/>
      <c r="AV132" s="33"/>
      <c r="AW132" s="33"/>
      <c r="AX132" s="33"/>
      <c r="AY132" s="33"/>
      <c r="AZ132" s="33"/>
      <c r="BA132" s="33"/>
      <c r="BB132" s="33"/>
      <c r="BC132" s="33"/>
      <c r="BD132" s="33"/>
      <c r="BE132" s="33"/>
      <c r="BF132" s="33"/>
      <c r="BG132" s="33"/>
      <c r="BH132" s="33"/>
      <c r="BI132" s="33"/>
      <c r="BJ132" s="33"/>
      <c r="BK132" s="33"/>
      <c r="BL132" s="33"/>
      <c r="BM132" s="33"/>
      <c r="BN132" s="33"/>
      <c r="BO132" s="33"/>
      <c r="BP132" s="33"/>
      <c r="BQ132" s="33"/>
      <c r="BR132" s="33"/>
      <c r="BS132" s="33"/>
      <c r="BT132" s="33"/>
      <c r="BU132" s="33"/>
      <c r="BV132" s="33"/>
      <c r="BW132" s="33"/>
      <c r="BX132" s="33"/>
      <c r="BY132" s="33"/>
      <c r="BZ132" s="33"/>
      <c r="CA132" s="33"/>
      <c r="CB132" s="33"/>
      <c r="CC132" s="33"/>
      <c r="CD132" s="33"/>
      <c r="CE132" s="33"/>
      <c r="CF132" s="33"/>
      <c r="CG132" s="33"/>
      <c r="CH132" s="33"/>
      <c r="CI132" s="33"/>
      <c r="CJ132" s="33"/>
      <c r="CK132" s="33"/>
      <c r="CL132" s="33"/>
      <c r="CM132" s="33"/>
      <c r="CN132" s="33"/>
      <c r="CO132" s="33"/>
      <c r="CP132" s="33"/>
      <c r="CQ132" s="33"/>
      <c r="CR132" s="33"/>
      <c r="CS132" s="33"/>
    </row>
    <row r="133" spans="1:97" s="32" customFormat="1" hidden="1" x14ac:dyDescent="0.25">
      <c r="A133" s="28"/>
      <c r="B133" s="28"/>
      <c r="C133" s="31"/>
      <c r="D133" s="28"/>
      <c r="F133" s="28"/>
      <c r="G133" s="28"/>
      <c r="H133" s="28"/>
      <c r="I133" s="28"/>
      <c r="J133" s="28"/>
      <c r="L133" s="28"/>
      <c r="O133" s="28"/>
      <c r="U133" s="28"/>
      <c r="V133" s="28"/>
      <c r="AE133" s="30"/>
      <c r="AF133" s="33"/>
      <c r="AG133" s="33"/>
      <c r="AH133" s="33"/>
      <c r="AI133" s="30"/>
      <c r="AJ133" s="33"/>
      <c r="AK133" s="33"/>
      <c r="AL133" s="30"/>
      <c r="AM133" s="33"/>
      <c r="AN133" s="33"/>
      <c r="AO133" s="33"/>
      <c r="AP133" s="30"/>
      <c r="AQ133" s="36"/>
      <c r="AR133" s="33"/>
      <c r="AS133" s="17"/>
      <c r="AT133" s="18"/>
      <c r="AU133" s="17"/>
      <c r="AV133" s="33"/>
      <c r="AW133" s="33"/>
      <c r="AX133" s="33"/>
      <c r="AY133" s="33"/>
      <c r="AZ133" s="33"/>
      <c r="BA133" s="33"/>
      <c r="BB133" s="33"/>
      <c r="BC133" s="33"/>
      <c r="BD133" s="33"/>
      <c r="BE133" s="33"/>
      <c r="BF133" s="33"/>
      <c r="BG133" s="33"/>
      <c r="BH133" s="33"/>
      <c r="BI133" s="33"/>
      <c r="BJ133" s="33"/>
      <c r="BK133" s="33"/>
      <c r="BL133" s="33"/>
      <c r="BM133" s="33"/>
      <c r="BN133" s="33"/>
      <c r="BO133" s="33"/>
      <c r="BP133" s="33"/>
      <c r="BQ133" s="33"/>
      <c r="BR133" s="33"/>
      <c r="BS133" s="33"/>
      <c r="BT133" s="33"/>
      <c r="BU133" s="33"/>
      <c r="BV133" s="33"/>
      <c r="BW133" s="33"/>
      <c r="BX133" s="33"/>
      <c r="BY133" s="33"/>
      <c r="BZ133" s="33"/>
      <c r="CA133" s="33"/>
      <c r="CB133" s="33"/>
      <c r="CC133" s="33"/>
      <c r="CD133" s="33"/>
      <c r="CE133" s="33"/>
      <c r="CF133" s="33"/>
      <c r="CG133" s="33"/>
      <c r="CH133" s="33"/>
      <c r="CI133" s="33"/>
      <c r="CJ133" s="33"/>
      <c r="CK133" s="33"/>
      <c r="CL133" s="33"/>
      <c r="CM133" s="33"/>
      <c r="CN133" s="33"/>
      <c r="CO133" s="33"/>
      <c r="CP133" s="33"/>
      <c r="CQ133" s="33"/>
      <c r="CR133" s="33"/>
      <c r="CS133" s="33"/>
    </row>
    <row r="134" spans="1:97" s="32" customFormat="1" hidden="1" x14ac:dyDescent="0.25">
      <c r="A134" s="28"/>
      <c r="B134" s="28"/>
      <c r="C134" s="28"/>
      <c r="D134" s="28"/>
      <c r="F134" s="28"/>
      <c r="G134" s="28"/>
      <c r="J134" s="28"/>
      <c r="L134" s="28"/>
      <c r="O134" s="28"/>
      <c r="U134" s="28"/>
      <c r="V134" s="28"/>
      <c r="AE134" s="30"/>
      <c r="AF134" s="33"/>
      <c r="AG134" s="33"/>
      <c r="AH134" s="33"/>
      <c r="AI134" s="30"/>
      <c r="AJ134" s="33"/>
      <c r="AK134" s="33"/>
      <c r="AL134" s="30"/>
      <c r="AM134" s="33"/>
      <c r="AN134" s="33"/>
      <c r="AO134" s="33"/>
      <c r="AP134" s="30"/>
      <c r="AQ134" s="36"/>
      <c r="AR134" s="33"/>
      <c r="AS134" s="17"/>
      <c r="AT134" s="18"/>
      <c r="AU134" s="17"/>
      <c r="AV134" s="33"/>
      <c r="AW134" s="33"/>
      <c r="AX134" s="33"/>
      <c r="AY134" s="33"/>
      <c r="AZ134" s="33"/>
      <c r="BA134" s="33"/>
      <c r="BB134" s="33"/>
      <c r="BC134" s="33"/>
      <c r="BD134" s="33"/>
      <c r="BE134" s="33"/>
      <c r="BF134" s="33"/>
      <c r="BG134" s="33"/>
      <c r="BH134" s="33"/>
      <c r="BI134" s="33"/>
      <c r="BJ134" s="33"/>
      <c r="BK134" s="33"/>
      <c r="BL134" s="33"/>
      <c r="BM134" s="33"/>
      <c r="BN134" s="33"/>
      <c r="BO134" s="33"/>
      <c r="BP134" s="33"/>
      <c r="BQ134" s="33"/>
      <c r="BR134" s="33"/>
      <c r="BS134" s="33"/>
      <c r="BT134" s="33"/>
      <c r="BU134" s="33"/>
      <c r="BV134" s="33"/>
      <c r="BW134" s="33"/>
      <c r="BX134" s="33"/>
      <c r="BY134" s="33"/>
      <c r="BZ134" s="33"/>
      <c r="CA134" s="33"/>
      <c r="CB134" s="33"/>
      <c r="CC134" s="33"/>
      <c r="CD134" s="33"/>
      <c r="CE134" s="33"/>
      <c r="CF134" s="33"/>
      <c r="CG134" s="33"/>
      <c r="CH134" s="33"/>
      <c r="CI134" s="33"/>
      <c r="CJ134" s="33"/>
      <c r="CK134" s="33"/>
      <c r="CL134" s="33"/>
      <c r="CM134" s="33"/>
      <c r="CN134" s="33"/>
      <c r="CO134" s="33"/>
      <c r="CP134" s="33"/>
      <c r="CQ134" s="33"/>
      <c r="CR134" s="33"/>
      <c r="CS134" s="33"/>
    </row>
    <row r="135" spans="1:97" s="32" customFormat="1" hidden="1" x14ac:dyDescent="0.25">
      <c r="A135" s="31" t="s">
        <v>18</v>
      </c>
      <c r="B135" s="28"/>
      <c r="C135" s="28"/>
      <c r="D135" s="28"/>
      <c r="E135" s="32" t="s">
        <v>21</v>
      </c>
      <c r="F135" s="28" t="s">
        <v>24</v>
      </c>
      <c r="G135" s="28"/>
      <c r="H135" s="28" t="s">
        <v>22</v>
      </c>
      <c r="I135" s="28" t="s">
        <v>23</v>
      </c>
      <c r="J135" s="28" t="s">
        <v>20</v>
      </c>
      <c r="K135" s="28" t="s">
        <v>19</v>
      </c>
      <c r="L135" s="28"/>
      <c r="M135" s="34" t="s">
        <v>26</v>
      </c>
      <c r="N135" s="35" t="s">
        <v>27</v>
      </c>
      <c r="O135" s="35" t="s">
        <v>32</v>
      </c>
      <c r="P135" s="35" t="s">
        <v>28</v>
      </c>
      <c r="Q135" s="34"/>
      <c r="R135" s="34" t="s">
        <v>29</v>
      </c>
      <c r="T135" s="35" t="s">
        <v>25</v>
      </c>
      <c r="U135" s="28"/>
      <c r="V135" s="35" t="s">
        <v>30</v>
      </c>
      <c r="Y135" s="34"/>
      <c r="AC135" s="34" t="s">
        <v>31</v>
      </c>
      <c r="AE135" s="30"/>
      <c r="AF135" s="33"/>
      <c r="AG135" s="33"/>
      <c r="AH135" s="33"/>
      <c r="AI135" s="30"/>
      <c r="AJ135" s="33"/>
      <c r="AK135" s="33"/>
      <c r="AL135" s="30"/>
      <c r="AM135" s="33"/>
      <c r="AN135" s="33"/>
      <c r="AO135" s="33"/>
      <c r="AP135" s="30"/>
      <c r="AQ135" s="36"/>
      <c r="AR135" s="33"/>
      <c r="AS135" s="17"/>
      <c r="AT135" s="18"/>
      <c r="AU135" s="17"/>
      <c r="AV135" s="33"/>
      <c r="AW135" s="33"/>
      <c r="AX135" s="33"/>
      <c r="AY135" s="33"/>
      <c r="AZ135" s="33"/>
      <c r="BA135" s="33"/>
      <c r="BB135" s="33"/>
      <c r="BC135" s="33"/>
      <c r="BD135" s="33"/>
      <c r="BE135" s="33"/>
      <c r="BF135" s="33"/>
      <c r="BG135" s="33"/>
      <c r="BH135" s="33"/>
      <c r="BI135" s="33"/>
      <c r="BJ135" s="33"/>
      <c r="BK135" s="33"/>
      <c r="BL135" s="33"/>
      <c r="BM135" s="33"/>
      <c r="BN135" s="33"/>
      <c r="BO135" s="33"/>
      <c r="BP135" s="33"/>
      <c r="BQ135" s="33"/>
      <c r="BR135" s="33"/>
      <c r="BS135" s="33"/>
      <c r="BT135" s="33"/>
      <c r="BU135" s="33"/>
      <c r="BV135" s="33"/>
      <c r="BW135" s="33"/>
      <c r="BX135" s="33"/>
      <c r="BY135" s="33"/>
      <c r="BZ135" s="33"/>
      <c r="CA135" s="33"/>
      <c r="CB135" s="33"/>
      <c r="CC135" s="33"/>
      <c r="CD135" s="33"/>
      <c r="CE135" s="33"/>
      <c r="CF135" s="33"/>
      <c r="CG135" s="33"/>
      <c r="CH135" s="33"/>
      <c r="CI135" s="33"/>
      <c r="CJ135" s="33"/>
      <c r="CK135" s="33"/>
      <c r="CL135" s="33"/>
      <c r="CM135" s="33"/>
      <c r="CN135" s="33"/>
      <c r="CO135" s="33"/>
      <c r="CP135" s="33"/>
      <c r="CQ135" s="33"/>
      <c r="CR135" s="33"/>
      <c r="CS135" s="33"/>
    </row>
    <row r="136" spans="1:97" s="32" customFormat="1" hidden="1" x14ac:dyDescent="0.25">
      <c r="A136" s="28"/>
      <c r="B136" s="28"/>
      <c r="C136" s="28"/>
      <c r="D136" s="28"/>
      <c r="F136" s="28"/>
      <c r="G136" s="28"/>
      <c r="H136" s="28"/>
      <c r="I136" s="28"/>
      <c r="J136" s="28"/>
      <c r="K136" s="28"/>
      <c r="L136" s="28"/>
      <c r="N136" s="28"/>
      <c r="O136" s="28"/>
      <c r="P136" s="28"/>
      <c r="U136" s="28"/>
      <c r="V136" s="28"/>
      <c r="AE136" s="30"/>
      <c r="AF136" s="33"/>
      <c r="AG136" s="33"/>
      <c r="AH136" s="33"/>
      <c r="AI136" s="30"/>
      <c r="AJ136" s="33"/>
      <c r="AK136" s="33"/>
      <c r="AL136" s="30"/>
      <c r="AM136" s="33"/>
      <c r="AN136" s="33"/>
      <c r="AO136" s="33"/>
      <c r="AP136" s="30"/>
      <c r="AQ136" s="36"/>
      <c r="AR136" s="33"/>
      <c r="AS136" s="17"/>
      <c r="AT136" s="18"/>
      <c r="AU136" s="17"/>
      <c r="AV136" s="33"/>
      <c r="AW136" s="33"/>
      <c r="AX136" s="33"/>
      <c r="AY136" s="33"/>
      <c r="AZ136" s="33"/>
      <c r="BA136" s="33"/>
      <c r="BB136" s="33"/>
      <c r="BC136" s="33"/>
      <c r="BD136" s="33"/>
      <c r="BE136" s="33"/>
      <c r="BF136" s="33"/>
      <c r="BG136" s="33"/>
      <c r="BH136" s="33"/>
      <c r="BI136" s="33"/>
      <c r="BJ136" s="33"/>
      <c r="BK136" s="33"/>
      <c r="BL136" s="33"/>
      <c r="BM136" s="33"/>
      <c r="BN136" s="33"/>
      <c r="BO136" s="33"/>
      <c r="BP136" s="33"/>
      <c r="BQ136" s="33"/>
      <c r="BR136" s="33"/>
      <c r="BS136" s="33"/>
      <c r="BT136" s="33"/>
      <c r="BU136" s="33"/>
      <c r="BV136" s="33"/>
      <c r="BW136" s="33"/>
      <c r="BX136" s="33"/>
      <c r="BY136" s="33"/>
      <c r="BZ136" s="33"/>
      <c r="CA136" s="33"/>
      <c r="CB136" s="33"/>
      <c r="CC136" s="33"/>
      <c r="CD136" s="33"/>
      <c r="CE136" s="33"/>
      <c r="CF136" s="33"/>
      <c r="CG136" s="33"/>
      <c r="CH136" s="33"/>
      <c r="CI136" s="33"/>
      <c r="CJ136" s="33"/>
      <c r="CK136" s="33"/>
      <c r="CL136" s="33"/>
      <c r="CM136" s="33"/>
      <c r="CN136" s="33"/>
      <c r="CO136" s="33"/>
      <c r="CP136" s="33"/>
      <c r="CQ136" s="33"/>
      <c r="CR136" s="33"/>
      <c r="CS136" s="33"/>
    </row>
    <row r="137" spans="1:97" s="32" customFormat="1" hidden="1" x14ac:dyDescent="0.25">
      <c r="A137" s="31" t="str">
        <f>'[1]Základní údaje'!$F17</f>
        <v>C příp. žáci</v>
      </c>
      <c r="B137" s="28"/>
      <c r="C137" s="28"/>
      <c r="D137" s="28"/>
      <c r="E137" s="28">
        <f>'[1]Základní údaje'!$H17</f>
        <v>0</v>
      </c>
      <c r="F137" s="28">
        <f>E137</f>
        <v>0</v>
      </c>
      <c r="G137" s="28"/>
      <c r="H137" s="28" t="str">
        <f>'[1]Základní údaje'!$G$7</f>
        <v>x</v>
      </c>
      <c r="I137" s="28" t="str">
        <f>'[1]Základní údaje'!$H$7</f>
        <v/>
      </c>
      <c r="J137" s="28" t="str">
        <f>'[1]Základní údaje'!$CD17</f>
        <v>ř.ř.</v>
      </c>
      <c r="K137" s="28">
        <f>'[1]Základní údaje'!$E17</f>
        <v>0</v>
      </c>
      <c r="L137" s="28"/>
      <c r="M137" s="28" t="str">
        <f>IF(H137=0,$I$135,$H$135)</f>
        <v>ř.ř.</v>
      </c>
      <c r="N137" s="28" t="str">
        <f t="shared" ref="N137:N160" si="26">IF(I137=0,$I$135,$H$135)</f>
        <v>ř.ř.</v>
      </c>
      <c r="O137" s="28" t="str">
        <f>IF(K137=0,M137,N137)</f>
        <v>ř.ř.</v>
      </c>
      <c r="P137" s="28" t="str">
        <f>[1]Hmotnosti!$V90</f>
        <v>ř.ř.</v>
      </c>
      <c r="R137" s="28">
        <v>1</v>
      </c>
      <c r="T137" s="28">
        <f>IF(P137=0,99,R137)</f>
        <v>1</v>
      </c>
      <c r="U137" s="28"/>
      <c r="V137" s="28">
        <f>SMALL($T$137:$T$160,R137)</f>
        <v>1</v>
      </c>
      <c r="Y137" s="65" t="str">
        <f>[2]List1!$C$111</f>
        <v>C příp. žáci (6 - 7 let)</v>
      </c>
      <c r="Z137" s="65"/>
      <c r="AA137" s="65"/>
      <c r="AC137" s="28">
        <v>1</v>
      </c>
      <c r="AD137" s="32" t="str">
        <f>[1]Hmotnosti!$V98</f>
        <v>A příp</v>
      </c>
      <c r="AI137" s="30"/>
      <c r="AJ137" s="33" t="str">
        <f>[1]Hmotnosti!$V82</f>
        <v>A příp, ř.ř.</v>
      </c>
      <c r="AK137" s="33"/>
      <c r="AL137" s="30"/>
      <c r="AM137" s="33"/>
      <c r="AN137" s="33"/>
      <c r="AO137" s="33"/>
      <c r="AP137" s="30"/>
      <c r="AQ137" s="36"/>
      <c r="AR137" s="33"/>
      <c r="AS137" s="17"/>
      <c r="AT137" s="18"/>
      <c r="AU137" s="17"/>
      <c r="AV137" s="33"/>
      <c r="AW137" s="33"/>
      <c r="AX137" s="33"/>
      <c r="AY137" s="33"/>
      <c r="AZ137" s="33"/>
      <c r="BA137" s="33"/>
      <c r="BB137" s="33"/>
      <c r="BC137" s="33"/>
      <c r="BD137" s="33"/>
      <c r="BE137" s="33"/>
      <c r="BF137" s="33"/>
      <c r="BG137" s="33"/>
      <c r="BH137" s="33"/>
      <c r="BI137" s="33"/>
      <c r="BJ137" s="33"/>
      <c r="BK137" s="33"/>
      <c r="BL137" s="33"/>
      <c r="BM137" s="33"/>
      <c r="BN137" s="33"/>
      <c r="BO137" s="33"/>
      <c r="BP137" s="33"/>
      <c r="BQ137" s="33"/>
      <c r="BR137" s="33"/>
      <c r="BS137" s="33"/>
      <c r="BT137" s="33"/>
      <c r="BU137" s="33"/>
      <c r="BV137" s="33"/>
      <c r="BW137" s="33"/>
      <c r="BX137" s="33"/>
      <c r="BY137" s="33"/>
      <c r="BZ137" s="33"/>
      <c r="CA137" s="33"/>
      <c r="CB137" s="33"/>
      <c r="CC137" s="33"/>
      <c r="CD137" s="33"/>
      <c r="CE137" s="33"/>
      <c r="CF137" s="33"/>
      <c r="CG137" s="33"/>
      <c r="CH137" s="33"/>
      <c r="CI137" s="33"/>
      <c r="CJ137" s="33"/>
      <c r="CK137" s="33"/>
      <c r="CL137" s="33"/>
      <c r="CM137" s="33"/>
      <c r="CN137" s="33"/>
      <c r="CO137" s="33"/>
      <c r="CP137" s="33"/>
      <c r="CQ137" s="33"/>
      <c r="CR137" s="33"/>
      <c r="CS137" s="33"/>
    </row>
    <row r="138" spans="1:97" s="32" customFormat="1" hidden="1" x14ac:dyDescent="0.25">
      <c r="A138" s="31" t="str">
        <f>'[1]Základní údaje'!$F18</f>
        <v>B příp. žáci</v>
      </c>
      <c r="B138" s="28"/>
      <c r="C138" s="28"/>
      <c r="D138" s="28"/>
      <c r="E138" s="28">
        <f>'[1]Základní údaje'!$H18</f>
        <v>0</v>
      </c>
      <c r="F138" s="28">
        <f t="shared" ref="F138:F152" si="27">E138</f>
        <v>0</v>
      </c>
      <c r="G138" s="28"/>
      <c r="H138" s="28" t="str">
        <f>'[1]Základní údaje'!$G$7</f>
        <v>x</v>
      </c>
      <c r="I138" s="28" t="str">
        <f>'[1]Základní údaje'!$H$7</f>
        <v/>
      </c>
      <c r="J138" s="28" t="str">
        <f>'[1]Základní údaje'!$CD18</f>
        <v>ř.ř.</v>
      </c>
      <c r="K138" s="28">
        <f>'[1]Základní údaje'!$E18</f>
        <v>0</v>
      </c>
      <c r="L138" s="28"/>
      <c r="M138" s="28" t="str">
        <f t="shared" ref="M138:M160" si="28">IF(H138=0,$I$135,$H$135)</f>
        <v>ř.ř.</v>
      </c>
      <c r="N138" s="28" t="str">
        <f t="shared" si="26"/>
        <v>ř.ř.</v>
      </c>
      <c r="O138" s="28" t="str">
        <f t="shared" ref="O138:O159" si="29">IF(K138=0,M138,N138)</f>
        <v>ř.ř.</v>
      </c>
      <c r="P138" s="28" t="str">
        <f>[1]Hmotnosti!$V91</f>
        <v>ř.ř.</v>
      </c>
      <c r="R138" s="28">
        <v>2</v>
      </c>
      <c r="T138" s="28">
        <f t="shared" ref="T138:T160" si="30">IF(P138=0,99,R138)</f>
        <v>2</v>
      </c>
      <c r="U138" s="28"/>
      <c r="V138" s="28">
        <f t="shared" ref="V138:V160" si="31">SMALL($T$137:$T$160,R138)</f>
        <v>2</v>
      </c>
      <c r="Y138" s="65" t="str">
        <f>[2]List1!$C$110</f>
        <v>B příp. žáci (8 - 9 let)</v>
      </c>
      <c r="Z138" s="65"/>
      <c r="AA138" s="65"/>
      <c r="AC138" s="28">
        <v>2</v>
      </c>
      <c r="AD138" s="32" t="str">
        <f>[1]Hmotnosti!$V99</f>
        <v>ml.ž</v>
      </c>
      <c r="AE138" s="30"/>
      <c r="AF138" s="33"/>
      <c r="AG138" s="36"/>
      <c r="AI138" s="30"/>
      <c r="AJ138" s="33" t="str">
        <f>[1]Hmotnosti!$V83</f>
        <v>ml.ž, ř.ř.</v>
      </c>
      <c r="AK138" s="33"/>
      <c r="AL138" s="30"/>
      <c r="AM138" s="33"/>
      <c r="AN138" s="33"/>
      <c r="AO138" s="33"/>
      <c r="AP138" s="30"/>
      <c r="AQ138" s="36"/>
      <c r="AR138" s="33"/>
      <c r="AS138" s="17"/>
      <c r="AT138" s="18"/>
      <c r="AU138" s="17"/>
      <c r="AV138" s="33"/>
      <c r="AW138" s="33"/>
      <c r="AX138" s="33"/>
      <c r="AY138" s="33"/>
      <c r="AZ138" s="33"/>
      <c r="BA138" s="33"/>
      <c r="BB138" s="33"/>
      <c r="BC138" s="33"/>
      <c r="BD138" s="33"/>
      <c r="BE138" s="33"/>
      <c r="BF138" s="33"/>
      <c r="BG138" s="33"/>
      <c r="BH138" s="33"/>
      <c r="BI138" s="33"/>
      <c r="BJ138" s="33"/>
      <c r="BK138" s="33"/>
      <c r="BL138" s="33"/>
      <c r="BM138" s="33"/>
      <c r="BN138" s="33"/>
      <c r="BO138" s="33"/>
      <c r="BP138" s="33"/>
      <c r="BQ138" s="33"/>
      <c r="BR138" s="33"/>
      <c r="BS138" s="33"/>
      <c r="BT138" s="33"/>
      <c r="BU138" s="33"/>
      <c r="BV138" s="33"/>
      <c r="BW138" s="33"/>
      <c r="BX138" s="33"/>
      <c r="BY138" s="33"/>
      <c r="BZ138" s="33"/>
      <c r="CA138" s="33"/>
      <c r="CB138" s="33"/>
      <c r="CC138" s="33"/>
      <c r="CD138" s="33"/>
      <c r="CE138" s="33"/>
      <c r="CF138" s="33"/>
      <c r="CG138" s="33"/>
      <c r="CH138" s="33"/>
      <c r="CI138" s="33"/>
      <c r="CJ138" s="33"/>
      <c r="CK138" s="33"/>
      <c r="CL138" s="33"/>
      <c r="CM138" s="33"/>
      <c r="CN138" s="33"/>
      <c r="CO138" s="33"/>
      <c r="CP138" s="33"/>
      <c r="CQ138" s="33"/>
      <c r="CR138" s="33"/>
      <c r="CS138" s="33"/>
    </row>
    <row r="139" spans="1:97" s="32" customFormat="1" hidden="1" x14ac:dyDescent="0.25">
      <c r="A139" s="31" t="str">
        <f>'[1]Základní údaje'!$F19</f>
        <v xml:space="preserve">A příp. žáci </v>
      </c>
      <c r="B139" s="28"/>
      <c r="C139" s="28"/>
      <c r="D139" s="28"/>
      <c r="E139" s="28" t="str">
        <f>'[1]Základní údaje'!$H19</f>
        <v>x</v>
      </c>
      <c r="F139" s="28" t="str">
        <f t="shared" si="27"/>
        <v>x</v>
      </c>
      <c r="G139" s="28"/>
      <c r="H139" s="28" t="str">
        <f>'[1]Základní údaje'!$G$7</f>
        <v>x</v>
      </c>
      <c r="I139" s="28" t="str">
        <f>'[1]Základní údaje'!$H$7</f>
        <v/>
      </c>
      <c r="J139" s="28" t="str">
        <f>'[1]Základní údaje'!$CD19</f>
        <v>ř.ř.</v>
      </c>
      <c r="K139" s="28">
        <f>'[1]Základní údaje'!$E19</f>
        <v>0</v>
      </c>
      <c r="L139" s="28"/>
      <c r="M139" s="28" t="str">
        <f t="shared" si="28"/>
        <v>ř.ř.</v>
      </c>
      <c r="N139" s="28" t="str">
        <f t="shared" si="26"/>
        <v>ř.ř.</v>
      </c>
      <c r="O139" s="28" t="str">
        <f t="shared" si="29"/>
        <v>ř.ř.</v>
      </c>
      <c r="P139" s="28" t="str">
        <f>[1]Hmotnosti!$V92</f>
        <v>ř.ř.</v>
      </c>
      <c r="R139" s="28">
        <v>3</v>
      </c>
      <c r="T139" s="28">
        <f t="shared" si="30"/>
        <v>3</v>
      </c>
      <c r="U139" s="28"/>
      <c r="V139" s="28">
        <f t="shared" si="31"/>
        <v>3</v>
      </c>
      <c r="Y139" s="65" t="str">
        <f>[2]List1!$C$109</f>
        <v>A příp. žáci (10 - 11 let)</v>
      </c>
      <c r="Z139" s="65"/>
      <c r="AA139" s="65"/>
      <c r="AC139" s="28">
        <v>3</v>
      </c>
      <c r="AD139" s="32" t="str">
        <f>[1]Hmotnosti!$V100</f>
        <v>žák</v>
      </c>
      <c r="AE139" s="30"/>
      <c r="AF139" s="33"/>
      <c r="AG139" s="36"/>
      <c r="AI139" s="30"/>
      <c r="AJ139" s="33" t="str">
        <f>[1]Hmotnosti!$V84</f>
        <v>žák, ř.ř.</v>
      </c>
      <c r="AK139" s="33"/>
      <c r="AL139" s="30"/>
      <c r="AM139" s="33"/>
      <c r="AN139" s="33"/>
      <c r="AO139" s="33"/>
      <c r="AP139" s="30"/>
      <c r="AQ139" s="36"/>
      <c r="AR139" s="33"/>
      <c r="AS139" s="17"/>
      <c r="AT139" s="18"/>
      <c r="AU139" s="17"/>
      <c r="AV139" s="33"/>
      <c r="AW139" s="33"/>
      <c r="AX139" s="33"/>
      <c r="AY139" s="33"/>
      <c r="AZ139" s="33"/>
      <c r="BA139" s="33"/>
      <c r="BB139" s="33"/>
      <c r="BC139" s="33"/>
      <c r="BD139" s="33"/>
      <c r="BE139" s="33"/>
      <c r="BF139" s="33"/>
      <c r="BG139" s="33"/>
      <c r="BH139" s="33"/>
      <c r="BI139" s="33"/>
      <c r="BJ139" s="33"/>
      <c r="BK139" s="33"/>
      <c r="BL139" s="33"/>
      <c r="BM139" s="33"/>
      <c r="BN139" s="33"/>
      <c r="BO139" s="33"/>
      <c r="BP139" s="33"/>
      <c r="BQ139" s="33"/>
      <c r="BR139" s="33"/>
      <c r="BS139" s="33"/>
      <c r="BT139" s="33"/>
      <c r="BU139" s="33"/>
      <c r="BV139" s="33"/>
      <c r="BW139" s="33"/>
      <c r="BX139" s="33"/>
      <c r="BY139" s="33"/>
      <c r="BZ139" s="33"/>
      <c r="CA139" s="33"/>
      <c r="CB139" s="33"/>
      <c r="CC139" s="33"/>
      <c r="CD139" s="33"/>
      <c r="CE139" s="33"/>
      <c r="CF139" s="33"/>
      <c r="CG139" s="33"/>
      <c r="CH139" s="33"/>
      <c r="CI139" s="33"/>
      <c r="CJ139" s="33"/>
      <c r="CK139" s="33"/>
      <c r="CL139" s="33"/>
      <c r="CM139" s="33"/>
      <c r="CN139" s="33"/>
      <c r="CO139" s="33"/>
      <c r="CP139" s="33"/>
      <c r="CQ139" s="33"/>
      <c r="CR139" s="33"/>
      <c r="CS139" s="33"/>
    </row>
    <row r="140" spans="1:97" s="32" customFormat="1" hidden="1" x14ac:dyDescent="0.25">
      <c r="A140" s="31" t="str">
        <f>'[1]Základní údaje'!$F20</f>
        <v>ml.ž</v>
      </c>
      <c r="B140" s="28"/>
      <c r="C140" s="28"/>
      <c r="D140" s="28"/>
      <c r="E140" s="28" t="str">
        <f>'[1]Základní údaje'!$H20</f>
        <v>x</v>
      </c>
      <c r="F140" s="28" t="str">
        <f t="shared" si="27"/>
        <v>x</v>
      </c>
      <c r="G140" s="28"/>
      <c r="H140" s="28" t="str">
        <f>'[1]Základní údaje'!$G$7</f>
        <v>x</v>
      </c>
      <c r="I140" s="28" t="str">
        <f>'[1]Základní údaje'!$H$7</f>
        <v/>
      </c>
      <c r="J140" s="28" t="str">
        <f>'[1]Základní údaje'!$CD20</f>
        <v>ř.ř.</v>
      </c>
      <c r="K140" s="28">
        <f>'[1]Základní údaje'!$E20</f>
        <v>0</v>
      </c>
      <c r="L140" s="28"/>
      <c r="M140" s="28" t="str">
        <f t="shared" si="28"/>
        <v>ř.ř.</v>
      </c>
      <c r="N140" s="28" t="str">
        <f t="shared" si="26"/>
        <v>ř.ř.</v>
      </c>
      <c r="O140" s="28" t="str">
        <f t="shared" si="29"/>
        <v>ř.ř.</v>
      </c>
      <c r="P140" s="28" t="str">
        <f>[1]Hmotnosti!$V93</f>
        <v>ř.ř.</v>
      </c>
      <c r="R140" s="28">
        <v>4</v>
      </c>
      <c r="T140" s="28">
        <f t="shared" si="30"/>
        <v>4</v>
      </c>
      <c r="U140" s="28"/>
      <c r="V140" s="28">
        <f t="shared" si="31"/>
        <v>4</v>
      </c>
      <c r="Y140" s="65" t="str">
        <f>[2]List1!$B$110</f>
        <v>mladší žáci</v>
      </c>
      <c r="Z140" s="65"/>
      <c r="AA140" s="65"/>
      <c r="AC140" s="28">
        <v>4</v>
      </c>
      <c r="AD140" s="32" t="str">
        <f>[1]Hmotnosti!$V101</f>
        <v>kad</v>
      </c>
      <c r="AE140" s="30"/>
      <c r="AF140" s="33"/>
      <c r="AG140" s="36"/>
      <c r="AI140" s="30"/>
      <c r="AJ140" s="33" t="str">
        <f>[1]Hmotnosti!$V85</f>
        <v>kad, ř.ř.</v>
      </c>
      <c r="AK140" s="33"/>
      <c r="AL140" s="30"/>
      <c r="AM140" s="33"/>
      <c r="AN140" s="33"/>
      <c r="AO140" s="33"/>
      <c r="AP140" s="30"/>
      <c r="AQ140" s="36"/>
      <c r="AR140" s="33"/>
      <c r="AS140" s="17"/>
      <c r="AT140" s="18"/>
      <c r="AU140" s="17"/>
      <c r="AV140" s="33"/>
      <c r="AW140" s="33"/>
      <c r="AX140" s="33"/>
      <c r="AY140" s="33"/>
      <c r="AZ140" s="33"/>
      <c r="BA140" s="33"/>
      <c r="BB140" s="33"/>
      <c r="BC140" s="33"/>
      <c r="BD140" s="33"/>
      <c r="BE140" s="33"/>
      <c r="BF140" s="33"/>
      <c r="BG140" s="33"/>
      <c r="BH140" s="33"/>
      <c r="BI140" s="33"/>
      <c r="BJ140" s="33"/>
      <c r="BK140" s="33"/>
      <c r="BL140" s="33"/>
      <c r="BM140" s="33"/>
      <c r="BN140" s="33"/>
      <c r="BO140" s="33"/>
      <c r="BP140" s="33"/>
      <c r="BQ140" s="33"/>
      <c r="BR140" s="33"/>
      <c r="BS140" s="33"/>
      <c r="BT140" s="33"/>
      <c r="BU140" s="33"/>
      <c r="BV140" s="33"/>
      <c r="BW140" s="33"/>
      <c r="BX140" s="33"/>
      <c r="BY140" s="33"/>
      <c r="BZ140" s="33"/>
      <c r="CA140" s="33"/>
      <c r="CB140" s="33"/>
      <c r="CC140" s="33"/>
      <c r="CD140" s="33"/>
      <c r="CE140" s="33"/>
      <c r="CF140" s="33"/>
      <c r="CG140" s="33"/>
      <c r="CH140" s="33"/>
      <c r="CI140" s="33"/>
      <c r="CJ140" s="33"/>
      <c r="CK140" s="33"/>
      <c r="CL140" s="33"/>
      <c r="CM140" s="33"/>
      <c r="CN140" s="33"/>
      <c r="CO140" s="33"/>
      <c r="CP140" s="33"/>
      <c r="CQ140" s="33"/>
      <c r="CR140" s="33"/>
      <c r="CS140" s="33"/>
    </row>
    <row r="141" spans="1:97" s="32" customFormat="1" hidden="1" x14ac:dyDescent="0.25">
      <c r="A141" s="31" t="str">
        <f>'[1]Základní údaje'!$F21</f>
        <v>žák</v>
      </c>
      <c r="B141" s="28"/>
      <c r="C141" s="28"/>
      <c r="D141" s="28"/>
      <c r="E141" s="28" t="str">
        <f>'[1]Základní údaje'!$H21</f>
        <v>x</v>
      </c>
      <c r="F141" s="28" t="str">
        <f t="shared" si="27"/>
        <v>x</v>
      </c>
      <c r="G141" s="28"/>
      <c r="H141" s="28" t="str">
        <f>'[1]Základní údaje'!$G$7</f>
        <v>x</v>
      </c>
      <c r="I141" s="28" t="str">
        <f>'[1]Základní údaje'!$H$7</f>
        <v/>
      </c>
      <c r="J141" s="28" t="str">
        <f>'[1]Základní údaje'!$CD21</f>
        <v>ř.ř.</v>
      </c>
      <c r="K141" s="28">
        <f>'[1]Základní údaje'!$E21</f>
        <v>0</v>
      </c>
      <c r="L141" s="28"/>
      <c r="M141" s="28" t="str">
        <f t="shared" si="28"/>
        <v>ř.ř.</v>
      </c>
      <c r="N141" s="28" t="str">
        <f t="shared" si="26"/>
        <v>ř.ř.</v>
      </c>
      <c r="O141" s="28" t="str">
        <f t="shared" si="29"/>
        <v>ř.ř.</v>
      </c>
      <c r="P141" s="28" t="str">
        <f>[1]Hmotnosti!$V94</f>
        <v>v.s.</v>
      </c>
      <c r="R141" s="28">
        <v>5</v>
      </c>
      <c r="T141" s="28">
        <f t="shared" si="30"/>
        <v>5</v>
      </c>
      <c r="U141" s="28"/>
      <c r="V141" s="28">
        <f t="shared" si="31"/>
        <v>5</v>
      </c>
      <c r="Y141" s="65" t="str">
        <f>[2]List1!$B$111</f>
        <v>žáci</v>
      </c>
      <c r="Z141" s="65"/>
      <c r="AA141" s="65"/>
      <c r="AC141" s="28">
        <v>5</v>
      </c>
      <c r="AD141" s="32" t="str">
        <f>[1]Hmotnosti!$V102</f>
        <v>ž-žák</v>
      </c>
      <c r="AE141" s="30"/>
      <c r="AF141" s="33"/>
      <c r="AG141" s="36"/>
      <c r="AI141" s="30"/>
      <c r="AJ141" s="33" t="str">
        <f>[1]Hmotnosti!$V86</f>
        <v>ž-žák, v.s.</v>
      </c>
      <c r="AK141" s="33"/>
      <c r="AL141" s="30"/>
      <c r="AM141" s="33"/>
      <c r="AN141" s="33"/>
      <c r="AO141" s="33"/>
      <c r="AP141" s="30"/>
      <c r="AQ141" s="36"/>
      <c r="AR141" s="33"/>
      <c r="AS141" s="17"/>
      <c r="AT141" s="18"/>
      <c r="AU141" s="17"/>
      <c r="AV141" s="33"/>
      <c r="AW141" s="33"/>
      <c r="AX141" s="33"/>
      <c r="AY141" s="33"/>
      <c r="AZ141" s="33"/>
      <c r="BA141" s="33"/>
      <c r="BB141" s="33"/>
      <c r="BC141" s="33"/>
      <c r="BD141" s="33"/>
      <c r="BE141" s="33"/>
      <c r="BF141" s="33"/>
      <c r="BG141" s="33"/>
      <c r="BH141" s="33"/>
      <c r="BI141" s="33"/>
      <c r="BJ141" s="33"/>
      <c r="BK141" s="33"/>
      <c r="BL141" s="33"/>
      <c r="BM141" s="33"/>
      <c r="BN141" s="33"/>
      <c r="BO141" s="33"/>
      <c r="BP141" s="33"/>
      <c r="BQ141" s="33"/>
      <c r="BR141" s="33"/>
      <c r="BS141" s="33"/>
      <c r="BT141" s="33"/>
      <c r="BU141" s="33"/>
      <c r="BV141" s="33"/>
      <c r="BW141" s="33"/>
      <c r="BX141" s="33"/>
      <c r="BY141" s="33"/>
      <c r="BZ141" s="33"/>
      <c r="CA141" s="33"/>
      <c r="CB141" s="33"/>
      <c r="CC141" s="33"/>
      <c r="CD141" s="33"/>
      <c r="CE141" s="33"/>
      <c r="CF141" s="33"/>
      <c r="CG141" s="33"/>
      <c r="CH141" s="33"/>
      <c r="CI141" s="33"/>
      <c r="CJ141" s="33"/>
      <c r="CK141" s="33"/>
      <c r="CL141" s="33"/>
      <c r="CM141" s="33"/>
      <c r="CN141" s="33"/>
      <c r="CO141" s="33"/>
      <c r="CP141" s="33"/>
      <c r="CQ141" s="33"/>
      <c r="CR141" s="33"/>
      <c r="CS141" s="33"/>
    </row>
    <row r="142" spans="1:97" s="32" customFormat="1" hidden="1" x14ac:dyDescent="0.25">
      <c r="A142" s="31" t="str">
        <f>'[1]Základní údaje'!$F22</f>
        <v>kad</v>
      </c>
      <c r="B142" s="28"/>
      <c r="C142" s="28"/>
      <c r="D142" s="28"/>
      <c r="E142" s="28" t="str">
        <f>'[1]Základní údaje'!$H22</f>
        <v>x</v>
      </c>
      <c r="F142" s="28" t="str">
        <f t="shared" si="27"/>
        <v>x</v>
      </c>
      <c r="G142" s="28"/>
      <c r="H142" s="28" t="str">
        <f>'[1]Základní údaje'!$G$7</f>
        <v>x</v>
      </c>
      <c r="I142" s="28" t="str">
        <f>'[1]Základní údaje'!$H$7</f>
        <v/>
      </c>
      <c r="J142" s="28" t="str">
        <f>'[1]Základní údaje'!$CD22</f>
        <v>ř.ř.</v>
      </c>
      <c r="K142" s="28">
        <f>'[1]Základní údaje'!$E22</f>
        <v>0</v>
      </c>
      <c r="L142" s="28"/>
      <c r="M142" s="28" t="str">
        <f t="shared" si="28"/>
        <v>ř.ř.</v>
      </c>
      <c r="N142" s="28" t="str">
        <f t="shared" si="26"/>
        <v>ř.ř.</v>
      </c>
      <c r="O142" s="28" t="str">
        <f t="shared" si="29"/>
        <v>ř.ř.</v>
      </c>
      <c r="P142" s="28" t="str">
        <f>[1]Hmotnosti!$V95</f>
        <v/>
      </c>
      <c r="R142" s="28">
        <v>6</v>
      </c>
      <c r="T142" s="28">
        <f t="shared" si="30"/>
        <v>6</v>
      </c>
      <c r="U142" s="28"/>
      <c r="V142" s="28">
        <f t="shared" si="31"/>
        <v>6</v>
      </c>
      <c r="Y142" s="65" t="str">
        <f>[2]List1!$B$112</f>
        <v>kadeti</v>
      </c>
      <c r="Z142" s="65"/>
      <c r="AA142" s="65"/>
      <c r="AC142" s="28">
        <v>6</v>
      </c>
      <c r="AD142" s="32" t="str">
        <f>[1]Hmotnosti!$V103</f>
        <v/>
      </c>
      <c r="AE142" s="30"/>
      <c r="AF142" s="33"/>
      <c r="AG142" s="36"/>
      <c r="AI142" s="30"/>
      <c r="AJ142" s="33" t="str">
        <f>[1]Hmotnosti!$V87</f>
        <v/>
      </c>
      <c r="AK142" s="33"/>
      <c r="AL142" s="30"/>
      <c r="AM142" s="33"/>
      <c r="AN142" s="33"/>
      <c r="AO142" s="33"/>
      <c r="AP142" s="30"/>
      <c r="AQ142" s="36"/>
      <c r="AR142" s="33"/>
      <c r="AS142" s="17"/>
      <c r="AT142" s="18"/>
      <c r="AU142" s="17"/>
      <c r="AV142" s="33"/>
      <c r="AW142" s="33"/>
      <c r="AX142" s="33"/>
      <c r="AY142" s="33"/>
      <c r="AZ142" s="33"/>
      <c r="BA142" s="33"/>
      <c r="BB142" s="33"/>
      <c r="BC142" s="33"/>
      <c r="BD142" s="33"/>
      <c r="BE142" s="33"/>
      <c r="BF142" s="33"/>
      <c r="BG142" s="33"/>
      <c r="BH142" s="33"/>
      <c r="BI142" s="33"/>
      <c r="BJ142" s="33"/>
      <c r="BK142" s="33"/>
      <c r="BL142" s="33"/>
      <c r="BM142" s="33"/>
      <c r="BN142" s="33"/>
      <c r="BO142" s="33"/>
      <c r="BP142" s="33"/>
      <c r="BQ142" s="33"/>
      <c r="BR142" s="33"/>
      <c r="BS142" s="33"/>
      <c r="BT142" s="33"/>
      <c r="BU142" s="33"/>
      <c r="BV142" s="33"/>
      <c r="BW142" s="33"/>
      <c r="BX142" s="33"/>
      <c r="BY142" s="33"/>
      <c r="BZ142" s="33"/>
      <c r="CA142" s="33"/>
      <c r="CB142" s="33"/>
      <c r="CC142" s="33"/>
      <c r="CD142" s="33"/>
      <c r="CE142" s="33"/>
      <c r="CF142" s="33"/>
      <c r="CG142" s="33"/>
      <c r="CH142" s="33"/>
      <c r="CI142" s="33"/>
      <c r="CJ142" s="33"/>
      <c r="CK142" s="33"/>
      <c r="CL142" s="33"/>
      <c r="CM142" s="33"/>
      <c r="CN142" s="33"/>
      <c r="CO142" s="33"/>
      <c r="CP142" s="33"/>
      <c r="CQ142" s="33"/>
      <c r="CR142" s="33"/>
      <c r="CS142" s="33"/>
    </row>
    <row r="143" spans="1:97" s="32" customFormat="1" hidden="1" x14ac:dyDescent="0.25">
      <c r="A143" s="31" t="str">
        <f>'[1]Základní údaje'!$F23</f>
        <v>jun</v>
      </c>
      <c r="B143" s="28"/>
      <c r="C143" s="28"/>
      <c r="D143" s="28"/>
      <c r="E143" s="28">
        <f>'[1]Základní údaje'!$H23</f>
        <v>0</v>
      </c>
      <c r="F143" s="28">
        <f t="shared" si="27"/>
        <v>0</v>
      </c>
      <c r="G143" s="28"/>
      <c r="H143" s="28" t="str">
        <f>'[1]Základní údaje'!$G$7</f>
        <v>x</v>
      </c>
      <c r="I143" s="28" t="str">
        <f>'[1]Základní údaje'!$H$7</f>
        <v/>
      </c>
      <c r="J143" s="28" t="str">
        <f>'[1]Základní údaje'!$CD23</f>
        <v>ř.ř.</v>
      </c>
      <c r="K143" s="28">
        <f>'[1]Základní údaje'!$E23</f>
        <v>0</v>
      </c>
      <c r="L143" s="28"/>
      <c r="M143" s="28" t="str">
        <f t="shared" si="28"/>
        <v>ř.ř.</v>
      </c>
      <c r="N143" s="28" t="str">
        <f t="shared" si="26"/>
        <v>ř.ř.</v>
      </c>
      <c r="O143" s="28" t="str">
        <f t="shared" si="29"/>
        <v>ř.ř.</v>
      </c>
      <c r="P143" s="28" t="str">
        <f>[1]Hmotnosti!$V96</f>
        <v/>
      </c>
      <c r="R143" s="28">
        <v>7</v>
      </c>
      <c r="T143" s="28">
        <f t="shared" si="30"/>
        <v>7</v>
      </c>
      <c r="U143" s="28"/>
      <c r="V143" s="28">
        <f t="shared" si="31"/>
        <v>7</v>
      </c>
      <c r="Y143" s="65" t="str">
        <f>[2]List1!$B$113</f>
        <v>junioři</v>
      </c>
      <c r="Z143" s="65"/>
      <c r="AA143" s="65"/>
      <c r="AC143" s="28">
        <v>7</v>
      </c>
      <c r="AD143" s="32" t="str">
        <f>[1]Hmotnosti!$V104</f>
        <v/>
      </c>
      <c r="AE143" s="30"/>
      <c r="AF143" s="33"/>
      <c r="AG143" s="36"/>
      <c r="AI143" s="30"/>
      <c r="AJ143" s="33" t="str">
        <f>[1]Hmotnosti!$V88</f>
        <v/>
      </c>
      <c r="AK143" s="33"/>
      <c r="AL143" s="30"/>
      <c r="AM143" s="33"/>
      <c r="AN143" s="33"/>
      <c r="AO143" s="33"/>
      <c r="AP143" s="30"/>
      <c r="AQ143" s="36"/>
      <c r="AR143" s="33"/>
      <c r="AS143" s="17"/>
      <c r="AT143" s="18"/>
      <c r="AU143" s="17"/>
      <c r="AV143" s="33"/>
      <c r="AW143" s="33"/>
      <c r="AX143" s="33"/>
      <c r="AY143" s="33"/>
      <c r="AZ143" s="33"/>
      <c r="BA143" s="33"/>
      <c r="BB143" s="33"/>
      <c r="BC143" s="33"/>
      <c r="BD143" s="33"/>
      <c r="BE143" s="33"/>
      <c r="BF143" s="33"/>
      <c r="BG143" s="33"/>
      <c r="BH143" s="33"/>
      <c r="BI143" s="33"/>
      <c r="BJ143" s="33"/>
      <c r="BK143" s="33"/>
      <c r="BL143" s="33"/>
      <c r="BM143" s="33"/>
      <c r="BN143" s="33"/>
      <c r="BO143" s="33"/>
      <c r="BP143" s="33"/>
      <c r="BQ143" s="33"/>
      <c r="BR143" s="33"/>
      <c r="BS143" s="33"/>
      <c r="BT143" s="33"/>
      <c r="BU143" s="33"/>
      <c r="BV143" s="33"/>
      <c r="BW143" s="33"/>
      <c r="BX143" s="33"/>
      <c r="BY143" s="33"/>
      <c r="BZ143" s="33"/>
      <c r="CA143" s="33"/>
      <c r="CB143" s="33"/>
      <c r="CC143" s="33"/>
      <c r="CD143" s="33"/>
      <c r="CE143" s="33"/>
      <c r="CF143" s="33"/>
      <c r="CG143" s="33"/>
      <c r="CH143" s="33"/>
      <c r="CI143" s="33"/>
      <c r="CJ143" s="33"/>
      <c r="CK143" s="33"/>
      <c r="CL143" s="33"/>
      <c r="CM143" s="33"/>
      <c r="CN143" s="33"/>
      <c r="CO143" s="33"/>
      <c r="CP143" s="33"/>
      <c r="CQ143" s="33"/>
      <c r="CR143" s="33"/>
      <c r="CS143" s="33"/>
    </row>
    <row r="144" spans="1:97" s="32" customFormat="1" hidden="1" x14ac:dyDescent="0.25">
      <c r="A144" s="31" t="str">
        <f>'[1]Základní údaje'!$F24</f>
        <v>sen</v>
      </c>
      <c r="B144" s="28"/>
      <c r="C144" s="28"/>
      <c r="D144" s="28"/>
      <c r="E144" s="28">
        <f>'[1]Základní údaje'!$H24</f>
        <v>0</v>
      </c>
      <c r="F144" s="28">
        <f t="shared" si="27"/>
        <v>0</v>
      </c>
      <c r="G144" s="28"/>
      <c r="H144" s="28" t="str">
        <f>'[1]Základní údaje'!$G$7</f>
        <v>x</v>
      </c>
      <c r="I144" s="28" t="str">
        <f>'[1]Základní údaje'!$H$7</f>
        <v/>
      </c>
      <c r="J144" s="28" t="str">
        <f>'[1]Základní údaje'!$CD24</f>
        <v>ř.ř.</v>
      </c>
      <c r="K144" s="28">
        <f>'[1]Základní údaje'!$E24</f>
        <v>0</v>
      </c>
      <c r="L144" s="28"/>
      <c r="M144" s="28" t="str">
        <f t="shared" si="28"/>
        <v>ř.ř.</v>
      </c>
      <c r="N144" s="28" t="str">
        <f t="shared" si="26"/>
        <v>ř.ř.</v>
      </c>
      <c r="O144" s="28" t="str">
        <f t="shared" si="29"/>
        <v>ř.ř.</v>
      </c>
      <c r="P144" s="28" t="str">
        <f>[1]Hmotnosti!$V97</f>
        <v/>
      </c>
      <c r="R144" s="28">
        <v>8</v>
      </c>
      <c r="T144" s="28">
        <f t="shared" si="30"/>
        <v>8</v>
      </c>
      <c r="U144" s="28"/>
      <c r="V144" s="28">
        <f t="shared" si="31"/>
        <v>8</v>
      </c>
      <c r="Y144" s="65" t="str">
        <f>[2]List1!$B$114</f>
        <v>senioři</v>
      </c>
      <c r="Z144" s="65"/>
      <c r="AA144" s="65"/>
      <c r="AC144" s="28">
        <v>8</v>
      </c>
      <c r="AD144" s="32" t="str">
        <f>[1]Hmotnosti!$V105</f>
        <v/>
      </c>
      <c r="AE144" s="30"/>
      <c r="AF144" s="33"/>
      <c r="AG144" s="36"/>
      <c r="AI144" s="30"/>
      <c r="AJ144" s="33" t="str">
        <f>[1]Hmotnosti!$V89</f>
        <v/>
      </c>
      <c r="AK144" s="33"/>
      <c r="AL144" s="30"/>
      <c r="AM144" s="33"/>
      <c r="AN144" s="33"/>
      <c r="AO144" s="33"/>
      <c r="AP144" s="30"/>
      <c r="AQ144" s="36"/>
      <c r="AR144" s="33"/>
      <c r="AS144" s="17"/>
      <c r="AT144" s="18"/>
      <c r="AU144" s="17"/>
      <c r="AV144" s="33"/>
      <c r="AW144" s="33"/>
      <c r="AX144" s="33"/>
      <c r="AY144" s="33"/>
      <c r="AZ144" s="33"/>
      <c r="BA144" s="33"/>
      <c r="BB144" s="33"/>
      <c r="BC144" s="33"/>
      <c r="BD144" s="33"/>
      <c r="BE144" s="33"/>
      <c r="BF144" s="33"/>
      <c r="BG144" s="33"/>
      <c r="BH144" s="33"/>
      <c r="BI144" s="33"/>
      <c r="BJ144" s="33"/>
      <c r="BK144" s="33"/>
      <c r="BL144" s="33"/>
      <c r="BM144" s="33"/>
      <c r="BN144" s="33"/>
      <c r="BO144" s="33"/>
      <c r="BP144" s="33"/>
      <c r="BQ144" s="33"/>
      <c r="BR144" s="33"/>
      <c r="BS144" s="33"/>
      <c r="BT144" s="33"/>
      <c r="BU144" s="33"/>
      <c r="BV144" s="33"/>
      <c r="BW144" s="33"/>
      <c r="BX144" s="33"/>
      <c r="BY144" s="33"/>
      <c r="BZ144" s="33"/>
      <c r="CA144" s="33"/>
      <c r="CB144" s="33"/>
      <c r="CC144" s="33"/>
      <c r="CD144" s="33"/>
      <c r="CE144" s="33"/>
      <c r="CF144" s="33"/>
      <c r="CG144" s="33"/>
      <c r="CH144" s="33"/>
      <c r="CI144" s="33"/>
      <c r="CJ144" s="33"/>
      <c r="CK144" s="33"/>
      <c r="CL144" s="33"/>
      <c r="CM144" s="33"/>
      <c r="CN144" s="33"/>
      <c r="CO144" s="33"/>
      <c r="CP144" s="33"/>
      <c r="CQ144" s="33"/>
      <c r="CR144" s="33"/>
      <c r="CS144" s="33"/>
    </row>
    <row r="145" spans="1:97" s="32" customFormat="1" hidden="1" x14ac:dyDescent="0.25">
      <c r="A145" s="31" t="str">
        <f>'[1]Základní údaje'!$F26</f>
        <v>ž-C příp</v>
      </c>
      <c r="B145" s="28"/>
      <c r="C145" s="28"/>
      <c r="D145" s="28"/>
      <c r="E145" s="28">
        <f>'[1]Základní údaje'!$H26</f>
        <v>0</v>
      </c>
      <c r="F145" s="28">
        <f t="shared" si="27"/>
        <v>0</v>
      </c>
      <c r="G145" s="28"/>
      <c r="H145" s="28">
        <v>0</v>
      </c>
      <c r="I145" s="28" t="s">
        <v>1</v>
      </c>
      <c r="J145" s="28">
        <v>0</v>
      </c>
      <c r="K145" s="28">
        <v>0</v>
      </c>
      <c r="L145" s="28"/>
      <c r="M145" s="28" t="str">
        <f t="shared" si="28"/>
        <v>v.s.</v>
      </c>
      <c r="N145" s="28" t="str">
        <f t="shared" si="26"/>
        <v>ř.ř.</v>
      </c>
      <c r="O145" s="28" t="str">
        <f t="shared" si="29"/>
        <v>v.s.</v>
      </c>
      <c r="P145" s="28"/>
      <c r="R145" s="28">
        <v>9</v>
      </c>
      <c r="T145" s="28">
        <f t="shared" si="30"/>
        <v>99</v>
      </c>
      <c r="U145" s="28"/>
      <c r="V145" s="28">
        <f t="shared" si="31"/>
        <v>99</v>
      </c>
      <c r="Y145" s="66" t="str">
        <f>[2]List1!$C$118</f>
        <v>C příp. žákyně (6 - 7 let)</v>
      </c>
      <c r="Z145" s="66"/>
      <c r="AA145" s="66"/>
      <c r="AD145" s="32" t="str">
        <f t="shared" ref="AD145:AD160" si="32">IF(V145=99,"",(INDEX($Y$137:$Y$160,V145)))</f>
        <v/>
      </c>
      <c r="AE145" s="30"/>
      <c r="AF145" s="33"/>
      <c r="AG145" s="36" t="str">
        <f t="shared" ref="AG145:AG152" si="33">IF(Z145="","",(CONCATENATE(Z145,", ",AD145)))</f>
        <v/>
      </c>
      <c r="AH145" s="32" t="str">
        <f t="shared" ref="AH145:AH160" si="34">IF(V145=99,"",(INDEX($O$137:$O$160,V145)))</f>
        <v/>
      </c>
      <c r="AI145" s="30"/>
      <c r="AJ145" s="33" t="str">
        <f t="shared" ref="AJ145:AJ160" si="35">IF(AD145="","",(CONCATENATE(AD145,", ",AH145)))</f>
        <v/>
      </c>
      <c r="AK145" s="33"/>
      <c r="AL145" s="30"/>
      <c r="AM145" s="33"/>
      <c r="AN145" s="33"/>
      <c r="AO145" s="33"/>
      <c r="AP145" s="30"/>
      <c r="AQ145" s="36"/>
      <c r="AR145" s="33"/>
      <c r="AS145" s="17"/>
      <c r="AT145" s="18"/>
      <c r="AU145" s="17"/>
      <c r="AV145" s="33"/>
      <c r="AW145" s="33"/>
      <c r="AX145" s="33"/>
      <c r="AY145" s="33"/>
      <c r="AZ145" s="33"/>
      <c r="BA145" s="33"/>
      <c r="BB145" s="33"/>
      <c r="BC145" s="33"/>
      <c r="BD145" s="33"/>
      <c r="BE145" s="33"/>
      <c r="BF145" s="33"/>
      <c r="BG145" s="33"/>
      <c r="BH145" s="33"/>
      <c r="BI145" s="33"/>
      <c r="BJ145" s="33"/>
      <c r="BK145" s="33"/>
      <c r="BL145" s="33"/>
      <c r="BM145" s="33"/>
      <c r="BN145" s="33"/>
      <c r="BO145" s="33"/>
      <c r="BP145" s="33"/>
      <c r="BQ145" s="33"/>
      <c r="BR145" s="33"/>
      <c r="BS145" s="33"/>
      <c r="BT145" s="33"/>
      <c r="BU145" s="33"/>
      <c r="BV145" s="33"/>
      <c r="BW145" s="33"/>
      <c r="BX145" s="33"/>
      <c r="BY145" s="33"/>
      <c r="BZ145" s="33"/>
      <c r="CA145" s="33"/>
      <c r="CB145" s="33"/>
      <c r="CC145" s="33"/>
      <c r="CD145" s="33"/>
      <c r="CE145" s="33"/>
      <c r="CF145" s="33"/>
      <c r="CG145" s="33"/>
      <c r="CH145" s="33"/>
      <c r="CI145" s="33"/>
      <c r="CJ145" s="33"/>
      <c r="CK145" s="33"/>
      <c r="CL145" s="33"/>
      <c r="CM145" s="33"/>
      <c r="CN145" s="33"/>
      <c r="CO145" s="33"/>
      <c r="CP145" s="33"/>
      <c r="CQ145" s="33"/>
      <c r="CR145" s="33"/>
      <c r="CS145" s="33"/>
    </row>
    <row r="146" spans="1:97" s="32" customFormat="1" hidden="1" x14ac:dyDescent="0.25">
      <c r="A146" s="31" t="str">
        <f>'[1]Základní údaje'!$F27</f>
        <v>ž-B příp</v>
      </c>
      <c r="B146" s="28"/>
      <c r="C146" s="28"/>
      <c r="D146" s="28"/>
      <c r="E146" s="28">
        <f>'[1]Základní údaje'!$H27</f>
        <v>0</v>
      </c>
      <c r="F146" s="28">
        <f t="shared" si="27"/>
        <v>0</v>
      </c>
      <c r="G146" s="28"/>
      <c r="H146" s="28">
        <v>0</v>
      </c>
      <c r="I146" s="28" t="s">
        <v>1</v>
      </c>
      <c r="J146" s="28">
        <v>0</v>
      </c>
      <c r="K146" s="28">
        <v>0</v>
      </c>
      <c r="L146" s="28"/>
      <c r="M146" s="28" t="str">
        <f t="shared" si="28"/>
        <v>v.s.</v>
      </c>
      <c r="N146" s="28" t="str">
        <f t="shared" si="26"/>
        <v>ř.ř.</v>
      </c>
      <c r="O146" s="28" t="str">
        <f t="shared" si="29"/>
        <v>v.s.</v>
      </c>
      <c r="P146" s="28"/>
      <c r="R146" s="28">
        <v>10</v>
      </c>
      <c r="T146" s="28">
        <f t="shared" si="30"/>
        <v>99</v>
      </c>
      <c r="U146" s="28"/>
      <c r="V146" s="28">
        <f t="shared" si="31"/>
        <v>99</v>
      </c>
      <c r="Y146" s="66" t="str">
        <f>[2]List1!$C$117</f>
        <v>B příp. žákyně (8 - 9 let)</v>
      </c>
      <c r="Z146" s="66"/>
      <c r="AA146" s="66"/>
      <c r="AD146" s="32" t="str">
        <f t="shared" si="32"/>
        <v/>
      </c>
      <c r="AE146" s="30"/>
      <c r="AF146" s="33"/>
      <c r="AG146" s="36" t="str">
        <f t="shared" si="33"/>
        <v/>
      </c>
      <c r="AH146" s="32" t="str">
        <f t="shared" si="34"/>
        <v/>
      </c>
      <c r="AI146" s="30"/>
      <c r="AJ146" s="33" t="str">
        <f t="shared" si="35"/>
        <v/>
      </c>
      <c r="AK146" s="33"/>
      <c r="AL146" s="30"/>
      <c r="AM146" s="33"/>
      <c r="AN146" s="33"/>
      <c r="AO146" s="33"/>
      <c r="AP146" s="30"/>
      <c r="AQ146" s="36"/>
      <c r="AR146" s="33"/>
      <c r="AS146" s="17"/>
      <c r="AT146" s="18"/>
      <c r="AU146" s="17"/>
      <c r="AV146" s="33"/>
      <c r="AW146" s="33"/>
      <c r="AX146" s="33"/>
      <c r="AY146" s="33"/>
      <c r="AZ146" s="33"/>
      <c r="BA146" s="33"/>
      <c r="BB146" s="33"/>
      <c r="BC146" s="33"/>
      <c r="BD146" s="33"/>
      <c r="BE146" s="33"/>
      <c r="BF146" s="33"/>
      <c r="BG146" s="33"/>
      <c r="BH146" s="33"/>
      <c r="BI146" s="33"/>
      <c r="BJ146" s="33"/>
      <c r="BK146" s="33"/>
      <c r="BL146" s="33"/>
      <c r="BM146" s="33"/>
      <c r="BN146" s="33"/>
      <c r="BO146" s="33"/>
      <c r="BP146" s="33"/>
      <c r="BQ146" s="33"/>
      <c r="BR146" s="33"/>
      <c r="BS146" s="33"/>
      <c r="BT146" s="33"/>
      <c r="BU146" s="33"/>
      <c r="BV146" s="33"/>
      <c r="BW146" s="33"/>
      <c r="BX146" s="33"/>
      <c r="BY146" s="33"/>
      <c r="BZ146" s="33"/>
      <c r="CA146" s="33"/>
      <c r="CB146" s="33"/>
      <c r="CC146" s="33"/>
      <c r="CD146" s="33"/>
      <c r="CE146" s="33"/>
      <c r="CF146" s="33"/>
      <c r="CG146" s="33"/>
      <c r="CH146" s="33"/>
      <c r="CI146" s="33"/>
      <c r="CJ146" s="33"/>
      <c r="CK146" s="33"/>
      <c r="CL146" s="33"/>
      <c r="CM146" s="33"/>
      <c r="CN146" s="33"/>
      <c r="CO146" s="33"/>
      <c r="CP146" s="33"/>
      <c r="CQ146" s="33"/>
      <c r="CR146" s="33"/>
      <c r="CS146" s="33"/>
    </row>
    <row r="147" spans="1:97" s="32" customFormat="1" hidden="1" x14ac:dyDescent="0.25">
      <c r="A147" s="31" t="str">
        <f>'[1]Základní údaje'!$F28</f>
        <v>ž-A příp</v>
      </c>
      <c r="B147" s="28"/>
      <c r="C147" s="28"/>
      <c r="D147" s="28"/>
      <c r="E147" s="28">
        <f>'[1]Základní údaje'!$H28</f>
        <v>0</v>
      </c>
      <c r="F147" s="28">
        <f t="shared" si="27"/>
        <v>0</v>
      </c>
      <c r="G147" s="28"/>
      <c r="H147" s="28">
        <v>0</v>
      </c>
      <c r="I147" s="28" t="s">
        <v>1</v>
      </c>
      <c r="J147" s="28">
        <v>0</v>
      </c>
      <c r="K147" s="28">
        <v>0</v>
      </c>
      <c r="L147" s="28"/>
      <c r="M147" s="28" t="str">
        <f t="shared" si="28"/>
        <v>v.s.</v>
      </c>
      <c r="N147" s="28" t="str">
        <f t="shared" si="26"/>
        <v>ř.ř.</v>
      </c>
      <c r="O147" s="28" t="str">
        <f t="shared" si="29"/>
        <v>v.s.</v>
      </c>
      <c r="P147" s="28"/>
      <c r="R147" s="28">
        <v>11</v>
      </c>
      <c r="T147" s="28">
        <f t="shared" si="30"/>
        <v>99</v>
      </c>
      <c r="U147" s="28"/>
      <c r="V147" s="28">
        <f t="shared" si="31"/>
        <v>99</v>
      </c>
      <c r="Y147" s="66" t="str">
        <f>[2]List1!$C$116</f>
        <v>A příp. žákyně (10 - 11 let)</v>
      </c>
      <c r="Z147" s="66"/>
      <c r="AA147" s="66"/>
      <c r="AD147" s="32" t="str">
        <f t="shared" si="32"/>
        <v/>
      </c>
      <c r="AE147" s="30"/>
      <c r="AF147" s="33"/>
      <c r="AG147" s="36" t="str">
        <f t="shared" si="33"/>
        <v/>
      </c>
      <c r="AH147" s="32" t="str">
        <f t="shared" si="34"/>
        <v/>
      </c>
      <c r="AI147" s="30"/>
      <c r="AJ147" s="33" t="str">
        <f t="shared" si="35"/>
        <v/>
      </c>
      <c r="AK147" s="33"/>
      <c r="AL147" s="30"/>
      <c r="AM147" s="33"/>
      <c r="AN147" s="33"/>
      <c r="AO147" s="33"/>
      <c r="AP147" s="30"/>
      <c r="AQ147" s="36"/>
      <c r="AR147" s="33"/>
      <c r="AS147" s="17"/>
      <c r="AT147" s="18"/>
      <c r="AU147" s="17"/>
      <c r="AV147" s="33"/>
      <c r="AW147" s="33"/>
      <c r="AX147" s="33"/>
      <c r="AY147" s="33"/>
      <c r="AZ147" s="33"/>
      <c r="BA147" s="33"/>
      <c r="BB147" s="33"/>
      <c r="BC147" s="33"/>
      <c r="BD147" s="33"/>
      <c r="BE147" s="33"/>
      <c r="BF147" s="33"/>
      <c r="BG147" s="33"/>
      <c r="BH147" s="33"/>
      <c r="BI147" s="33"/>
      <c r="BJ147" s="33"/>
      <c r="BK147" s="33"/>
      <c r="BL147" s="33"/>
      <c r="BM147" s="33"/>
      <c r="BN147" s="33"/>
      <c r="BO147" s="33"/>
      <c r="BP147" s="33"/>
      <c r="BQ147" s="33"/>
      <c r="BR147" s="33"/>
      <c r="BS147" s="33"/>
      <c r="BT147" s="33"/>
      <c r="BU147" s="33"/>
      <c r="BV147" s="33"/>
      <c r="BW147" s="33"/>
      <c r="BX147" s="33"/>
      <c r="BY147" s="33"/>
      <c r="BZ147" s="33"/>
      <c r="CA147" s="33"/>
      <c r="CB147" s="33"/>
      <c r="CC147" s="33"/>
      <c r="CD147" s="33"/>
      <c r="CE147" s="33"/>
      <c r="CF147" s="33"/>
      <c r="CG147" s="33"/>
      <c r="CH147" s="33"/>
      <c r="CI147" s="33"/>
      <c r="CJ147" s="33"/>
      <c r="CK147" s="33"/>
      <c r="CL147" s="33"/>
      <c r="CM147" s="33"/>
      <c r="CN147" s="33"/>
      <c r="CO147" s="33"/>
      <c r="CP147" s="33"/>
      <c r="CQ147" s="33"/>
      <c r="CR147" s="33"/>
      <c r="CS147" s="33"/>
    </row>
    <row r="148" spans="1:97" s="32" customFormat="1" hidden="1" x14ac:dyDescent="0.25">
      <c r="A148" s="31" t="str">
        <f>'[1]Základní údaje'!$F29</f>
        <v>ž-ml.ž</v>
      </c>
      <c r="B148" s="28"/>
      <c r="C148" s="28"/>
      <c r="D148" s="28"/>
      <c r="E148" s="28">
        <f>'[1]Základní údaje'!$H29</f>
        <v>0</v>
      </c>
      <c r="F148" s="28">
        <f t="shared" si="27"/>
        <v>0</v>
      </c>
      <c r="G148" s="28"/>
      <c r="H148" s="28">
        <v>0</v>
      </c>
      <c r="I148" s="28" t="s">
        <v>1</v>
      </c>
      <c r="J148" s="28">
        <v>0</v>
      </c>
      <c r="K148" s="28">
        <v>0</v>
      </c>
      <c r="L148" s="28"/>
      <c r="M148" s="28" t="str">
        <f t="shared" si="28"/>
        <v>v.s.</v>
      </c>
      <c r="N148" s="28" t="str">
        <f t="shared" si="26"/>
        <v>ř.ř.</v>
      </c>
      <c r="O148" s="28" t="str">
        <f t="shared" si="29"/>
        <v>v.s.</v>
      </c>
      <c r="P148" s="28"/>
      <c r="R148" s="28">
        <v>12</v>
      </c>
      <c r="T148" s="28">
        <f t="shared" si="30"/>
        <v>99</v>
      </c>
      <c r="U148" s="28"/>
      <c r="V148" s="28">
        <f t="shared" si="31"/>
        <v>99</v>
      </c>
      <c r="Y148" s="66" t="str">
        <f>[2]List1!$B$117</f>
        <v>mladší žákyně</v>
      </c>
      <c r="Z148" s="66"/>
      <c r="AA148" s="66"/>
      <c r="AD148" s="32" t="str">
        <f t="shared" si="32"/>
        <v/>
      </c>
      <c r="AE148" s="30"/>
      <c r="AF148" s="33"/>
      <c r="AG148" s="36" t="str">
        <f t="shared" si="33"/>
        <v/>
      </c>
      <c r="AH148" s="32" t="str">
        <f t="shared" si="34"/>
        <v/>
      </c>
      <c r="AI148" s="30"/>
      <c r="AJ148" s="33" t="str">
        <f t="shared" si="35"/>
        <v/>
      </c>
      <c r="AK148" s="33"/>
      <c r="AL148" s="30"/>
      <c r="AM148" s="33"/>
      <c r="AN148" s="33"/>
      <c r="AO148" s="33"/>
      <c r="AP148" s="30"/>
      <c r="AQ148" s="36"/>
      <c r="AR148" s="33"/>
      <c r="AS148" s="17"/>
      <c r="AT148" s="18"/>
      <c r="AU148" s="17"/>
      <c r="AV148" s="33"/>
      <c r="AW148" s="33"/>
      <c r="AX148" s="33"/>
      <c r="AY148" s="33"/>
      <c r="AZ148" s="33"/>
      <c r="BA148" s="33"/>
      <c r="BB148" s="33"/>
      <c r="BC148" s="33"/>
      <c r="BD148" s="33"/>
      <c r="BE148" s="33"/>
      <c r="BF148" s="33"/>
      <c r="BG148" s="33"/>
      <c r="BH148" s="33"/>
      <c r="BI148" s="33"/>
      <c r="BJ148" s="33"/>
      <c r="BK148" s="33"/>
      <c r="BL148" s="33"/>
      <c r="BM148" s="33"/>
      <c r="BN148" s="33"/>
      <c r="BO148" s="33"/>
      <c r="BP148" s="33"/>
      <c r="BQ148" s="33"/>
      <c r="BR148" s="33"/>
      <c r="BS148" s="33"/>
      <c r="BT148" s="33"/>
      <c r="BU148" s="33"/>
      <c r="BV148" s="33"/>
      <c r="BW148" s="33"/>
      <c r="BX148" s="33"/>
      <c r="BY148" s="33"/>
      <c r="BZ148" s="33"/>
      <c r="CA148" s="33"/>
      <c r="CB148" s="33"/>
      <c r="CC148" s="33"/>
      <c r="CD148" s="33"/>
      <c r="CE148" s="33"/>
      <c r="CF148" s="33"/>
      <c r="CG148" s="33"/>
      <c r="CH148" s="33"/>
      <c r="CI148" s="33"/>
      <c r="CJ148" s="33"/>
      <c r="CK148" s="33"/>
      <c r="CL148" s="33"/>
      <c r="CM148" s="33"/>
      <c r="CN148" s="33"/>
      <c r="CO148" s="33"/>
      <c r="CP148" s="33"/>
      <c r="CQ148" s="33"/>
      <c r="CR148" s="33"/>
      <c r="CS148" s="33"/>
    </row>
    <row r="149" spans="1:97" s="32" customFormat="1" hidden="1" x14ac:dyDescent="0.25">
      <c r="A149" s="31" t="str">
        <f>'[1]Základní údaje'!$F30</f>
        <v>ž-žák</v>
      </c>
      <c r="B149" s="28"/>
      <c r="C149" s="28"/>
      <c r="D149" s="28"/>
      <c r="E149" s="28" t="str">
        <f>'[1]Základní údaje'!$H30</f>
        <v>x</v>
      </c>
      <c r="F149" s="28" t="str">
        <f t="shared" si="27"/>
        <v>x</v>
      </c>
      <c r="G149" s="28"/>
      <c r="H149" s="28">
        <v>0</v>
      </c>
      <c r="I149" s="28" t="s">
        <v>1</v>
      </c>
      <c r="J149" s="28">
        <v>0</v>
      </c>
      <c r="K149" s="28">
        <v>0</v>
      </c>
      <c r="L149" s="28"/>
      <c r="M149" s="28" t="str">
        <f t="shared" si="28"/>
        <v>v.s.</v>
      </c>
      <c r="N149" s="28" t="str">
        <f t="shared" si="26"/>
        <v>ř.ř.</v>
      </c>
      <c r="O149" s="28" t="str">
        <f t="shared" si="29"/>
        <v>v.s.</v>
      </c>
      <c r="P149" s="28"/>
      <c r="R149" s="28">
        <v>13</v>
      </c>
      <c r="T149" s="28">
        <f t="shared" si="30"/>
        <v>99</v>
      </c>
      <c r="U149" s="28"/>
      <c r="V149" s="28">
        <f t="shared" si="31"/>
        <v>99</v>
      </c>
      <c r="Y149" s="66" t="str">
        <f>[2]List1!$B$118</f>
        <v>žákyně</v>
      </c>
      <c r="Z149" s="66"/>
      <c r="AA149" s="66"/>
      <c r="AD149" s="32" t="str">
        <f t="shared" si="32"/>
        <v/>
      </c>
      <c r="AE149" s="30"/>
      <c r="AF149" s="33"/>
      <c r="AG149" s="36" t="str">
        <f t="shared" si="33"/>
        <v/>
      </c>
      <c r="AH149" s="32" t="str">
        <f t="shared" si="34"/>
        <v/>
      </c>
      <c r="AI149" s="30"/>
      <c r="AJ149" s="33" t="str">
        <f t="shared" si="35"/>
        <v/>
      </c>
      <c r="AK149" s="33"/>
      <c r="AL149" s="30"/>
      <c r="AM149" s="33"/>
      <c r="AN149" s="33"/>
      <c r="AO149" s="33"/>
      <c r="AP149" s="30"/>
      <c r="AQ149" s="36"/>
      <c r="AR149" s="33"/>
      <c r="AS149" s="17"/>
      <c r="AT149" s="18"/>
      <c r="AU149" s="17"/>
      <c r="AV149" s="33"/>
      <c r="AW149" s="33"/>
      <c r="AX149" s="33"/>
      <c r="AY149" s="33"/>
      <c r="AZ149" s="33"/>
      <c r="BA149" s="33"/>
      <c r="BB149" s="33"/>
      <c r="BC149" s="33"/>
      <c r="BD149" s="33"/>
      <c r="BE149" s="33"/>
      <c r="BF149" s="33"/>
      <c r="BG149" s="33"/>
      <c r="BH149" s="33"/>
      <c r="BI149" s="33"/>
      <c r="BJ149" s="33"/>
      <c r="BK149" s="33"/>
      <c r="BL149" s="33"/>
      <c r="BM149" s="33"/>
      <c r="BN149" s="33"/>
      <c r="BO149" s="33"/>
      <c r="BP149" s="33"/>
      <c r="BQ149" s="33"/>
      <c r="BR149" s="33"/>
      <c r="BS149" s="33"/>
      <c r="BT149" s="33"/>
      <c r="BU149" s="33"/>
      <c r="BV149" s="33"/>
      <c r="BW149" s="33"/>
      <c r="BX149" s="33"/>
      <c r="BY149" s="33"/>
      <c r="BZ149" s="33"/>
      <c r="CA149" s="33"/>
      <c r="CB149" s="33"/>
      <c r="CC149" s="33"/>
      <c r="CD149" s="33"/>
      <c r="CE149" s="33"/>
      <c r="CF149" s="33"/>
      <c r="CG149" s="33"/>
      <c r="CH149" s="33"/>
      <c r="CI149" s="33"/>
      <c r="CJ149" s="33"/>
      <c r="CK149" s="33"/>
      <c r="CL149" s="33"/>
      <c r="CM149" s="33"/>
      <c r="CN149" s="33"/>
      <c r="CO149" s="33"/>
      <c r="CP149" s="33"/>
      <c r="CQ149" s="33"/>
      <c r="CR149" s="33"/>
      <c r="CS149" s="33"/>
    </row>
    <row r="150" spans="1:97" s="32" customFormat="1" hidden="1" x14ac:dyDescent="0.25">
      <c r="A150" s="31" t="str">
        <f>'[1]Základní údaje'!$F31</f>
        <v>ž-kad</v>
      </c>
      <c r="B150" s="28"/>
      <c r="C150" s="28"/>
      <c r="D150" s="28"/>
      <c r="E150" s="28">
        <f>'[1]Základní údaje'!$H31</f>
        <v>0</v>
      </c>
      <c r="F150" s="28">
        <f t="shared" si="27"/>
        <v>0</v>
      </c>
      <c r="G150" s="28"/>
      <c r="H150" s="28">
        <v>0</v>
      </c>
      <c r="I150" s="28" t="s">
        <v>1</v>
      </c>
      <c r="J150" s="28">
        <v>0</v>
      </c>
      <c r="K150" s="28">
        <v>0</v>
      </c>
      <c r="L150" s="28"/>
      <c r="M150" s="28" t="str">
        <f t="shared" si="28"/>
        <v>v.s.</v>
      </c>
      <c r="N150" s="28" t="str">
        <f t="shared" si="26"/>
        <v>ř.ř.</v>
      </c>
      <c r="O150" s="28" t="str">
        <f t="shared" si="29"/>
        <v>v.s.</v>
      </c>
      <c r="P150" s="28"/>
      <c r="R150" s="28">
        <v>14</v>
      </c>
      <c r="T150" s="28">
        <f t="shared" si="30"/>
        <v>99</v>
      </c>
      <c r="U150" s="28"/>
      <c r="V150" s="28">
        <f t="shared" si="31"/>
        <v>99</v>
      </c>
      <c r="Y150" s="66" t="str">
        <f>[2]List1!$B$119</f>
        <v>kadetky</v>
      </c>
      <c r="Z150" s="66"/>
      <c r="AA150" s="66"/>
      <c r="AD150" s="32" t="str">
        <f t="shared" si="32"/>
        <v/>
      </c>
      <c r="AE150" s="30"/>
      <c r="AF150" s="33"/>
      <c r="AG150" s="36" t="str">
        <f t="shared" si="33"/>
        <v/>
      </c>
      <c r="AH150" s="32" t="str">
        <f t="shared" si="34"/>
        <v/>
      </c>
      <c r="AI150" s="30"/>
      <c r="AJ150" s="33" t="str">
        <f t="shared" si="35"/>
        <v/>
      </c>
      <c r="AK150" s="33"/>
      <c r="AL150" s="30"/>
      <c r="AM150" s="33"/>
      <c r="AN150" s="33"/>
      <c r="AO150" s="33"/>
      <c r="AP150" s="30"/>
      <c r="AQ150" s="36"/>
      <c r="AR150" s="33"/>
      <c r="AS150" s="17"/>
      <c r="AT150" s="18"/>
      <c r="AU150" s="17"/>
      <c r="AV150" s="33"/>
      <c r="AW150" s="33"/>
      <c r="AX150" s="33"/>
      <c r="AY150" s="33"/>
      <c r="AZ150" s="33"/>
      <c r="BA150" s="33"/>
      <c r="BB150" s="33"/>
      <c r="BC150" s="33"/>
      <c r="BD150" s="33"/>
      <c r="BE150" s="33"/>
      <c r="BF150" s="33"/>
      <c r="BG150" s="33"/>
      <c r="BH150" s="33"/>
      <c r="BI150" s="33"/>
      <c r="BJ150" s="33"/>
      <c r="BK150" s="33"/>
      <c r="BL150" s="33"/>
      <c r="BM150" s="33"/>
      <c r="BN150" s="33"/>
      <c r="BO150" s="33"/>
      <c r="BP150" s="33"/>
      <c r="BQ150" s="33"/>
      <c r="BR150" s="33"/>
      <c r="BS150" s="33"/>
      <c r="BT150" s="33"/>
      <c r="BU150" s="33"/>
      <c r="BV150" s="33"/>
      <c r="BW150" s="33"/>
      <c r="BX150" s="33"/>
      <c r="BY150" s="33"/>
      <c r="BZ150" s="33"/>
      <c r="CA150" s="33"/>
      <c r="CB150" s="33"/>
      <c r="CC150" s="33"/>
      <c r="CD150" s="33"/>
      <c r="CE150" s="33"/>
      <c r="CF150" s="33"/>
      <c r="CG150" s="33"/>
      <c r="CH150" s="33"/>
      <c r="CI150" s="33"/>
      <c r="CJ150" s="33"/>
      <c r="CK150" s="33"/>
      <c r="CL150" s="33"/>
      <c r="CM150" s="33"/>
      <c r="CN150" s="33"/>
      <c r="CO150" s="33"/>
      <c r="CP150" s="33"/>
      <c r="CQ150" s="33"/>
      <c r="CR150" s="33"/>
      <c r="CS150" s="33"/>
    </row>
    <row r="151" spans="1:97" s="32" customFormat="1" hidden="1" x14ac:dyDescent="0.25">
      <c r="A151" s="31" t="str">
        <f>'[1]Základní údaje'!$F32</f>
        <v>ž-jun</v>
      </c>
      <c r="B151" s="28"/>
      <c r="C151" s="28"/>
      <c r="D151" s="28"/>
      <c r="E151" s="28">
        <f>'[1]Základní údaje'!$H32</f>
        <v>0</v>
      </c>
      <c r="F151" s="28">
        <f t="shared" si="27"/>
        <v>0</v>
      </c>
      <c r="G151" s="28"/>
      <c r="H151" s="28">
        <v>0</v>
      </c>
      <c r="I151" s="28" t="s">
        <v>1</v>
      </c>
      <c r="J151" s="28">
        <v>0</v>
      </c>
      <c r="K151" s="28">
        <v>0</v>
      </c>
      <c r="L151" s="28"/>
      <c r="M151" s="28" t="str">
        <f t="shared" si="28"/>
        <v>v.s.</v>
      </c>
      <c r="N151" s="28" t="str">
        <f t="shared" si="26"/>
        <v>ř.ř.</v>
      </c>
      <c r="O151" s="28" t="str">
        <f t="shared" si="29"/>
        <v>v.s.</v>
      </c>
      <c r="P151" s="28"/>
      <c r="R151" s="28">
        <v>15</v>
      </c>
      <c r="T151" s="28">
        <f t="shared" si="30"/>
        <v>99</v>
      </c>
      <c r="U151" s="28"/>
      <c r="V151" s="28">
        <f t="shared" si="31"/>
        <v>99</v>
      </c>
      <c r="Y151" s="66" t="str">
        <f>[2]List1!$B$120</f>
        <v>juniorky</v>
      </c>
      <c r="Z151" s="66"/>
      <c r="AA151" s="66"/>
      <c r="AD151" s="32" t="str">
        <f t="shared" si="32"/>
        <v/>
      </c>
      <c r="AE151" s="30"/>
      <c r="AF151" s="33"/>
      <c r="AG151" s="36" t="str">
        <f t="shared" si="33"/>
        <v/>
      </c>
      <c r="AH151" s="32" t="str">
        <f t="shared" si="34"/>
        <v/>
      </c>
      <c r="AI151" s="30"/>
      <c r="AJ151" s="33" t="str">
        <f t="shared" si="35"/>
        <v/>
      </c>
      <c r="AK151" s="33"/>
      <c r="AL151" s="30"/>
      <c r="AM151" s="33"/>
      <c r="AN151" s="33"/>
      <c r="AO151" s="33"/>
      <c r="AP151" s="30"/>
      <c r="AQ151" s="36"/>
      <c r="AR151" s="33"/>
      <c r="AS151" s="17"/>
      <c r="AT151" s="18"/>
      <c r="AU151" s="17"/>
      <c r="AV151" s="33"/>
      <c r="AW151" s="33"/>
      <c r="AX151" s="33"/>
      <c r="AY151" s="33"/>
      <c r="AZ151" s="33"/>
      <c r="BA151" s="33"/>
      <c r="BB151" s="33"/>
      <c r="BC151" s="33"/>
      <c r="BD151" s="33"/>
      <c r="BE151" s="33"/>
      <c r="BF151" s="33"/>
      <c r="BG151" s="33"/>
      <c r="BH151" s="33"/>
      <c r="BI151" s="33"/>
      <c r="BJ151" s="33"/>
      <c r="BK151" s="33"/>
      <c r="BL151" s="33"/>
      <c r="BM151" s="33"/>
      <c r="BN151" s="33"/>
      <c r="BO151" s="33"/>
      <c r="BP151" s="33"/>
      <c r="BQ151" s="33"/>
      <c r="BR151" s="33"/>
      <c r="BS151" s="33"/>
      <c r="BT151" s="33"/>
      <c r="BU151" s="33"/>
      <c r="BV151" s="33"/>
      <c r="BW151" s="33"/>
      <c r="BX151" s="33"/>
      <c r="BY151" s="33"/>
      <c r="BZ151" s="33"/>
      <c r="CA151" s="33"/>
      <c r="CB151" s="33"/>
      <c r="CC151" s="33"/>
      <c r="CD151" s="33"/>
      <c r="CE151" s="33"/>
      <c r="CF151" s="33"/>
      <c r="CG151" s="33"/>
      <c r="CH151" s="33"/>
      <c r="CI151" s="33"/>
      <c r="CJ151" s="33"/>
      <c r="CK151" s="33"/>
      <c r="CL151" s="33"/>
      <c r="CM151" s="33"/>
      <c r="CN151" s="33"/>
      <c r="CO151" s="33"/>
      <c r="CP151" s="33"/>
      <c r="CQ151" s="33"/>
      <c r="CR151" s="33"/>
      <c r="CS151" s="33"/>
    </row>
    <row r="152" spans="1:97" s="32" customFormat="1" hidden="1" x14ac:dyDescent="0.25">
      <c r="A152" s="31" t="str">
        <f>'[1]Základní údaje'!$F33</f>
        <v>ž-sen</v>
      </c>
      <c r="B152" s="28"/>
      <c r="C152" s="28"/>
      <c r="D152" s="28"/>
      <c r="E152" s="28">
        <f>'[1]Základní údaje'!$H33</f>
        <v>0</v>
      </c>
      <c r="F152" s="28">
        <f t="shared" si="27"/>
        <v>0</v>
      </c>
      <c r="G152" s="28"/>
      <c r="H152" s="28">
        <v>0</v>
      </c>
      <c r="I152" s="28" t="s">
        <v>1</v>
      </c>
      <c r="J152" s="28">
        <v>0</v>
      </c>
      <c r="K152" s="28">
        <v>0</v>
      </c>
      <c r="L152" s="28"/>
      <c r="M152" s="28" t="str">
        <f t="shared" si="28"/>
        <v>v.s.</v>
      </c>
      <c r="N152" s="28" t="str">
        <f t="shared" si="26"/>
        <v>ř.ř.</v>
      </c>
      <c r="O152" s="28" t="str">
        <f t="shared" si="29"/>
        <v>v.s.</v>
      </c>
      <c r="P152" s="28"/>
      <c r="R152" s="28">
        <v>16</v>
      </c>
      <c r="T152" s="28">
        <f t="shared" si="30"/>
        <v>99</v>
      </c>
      <c r="U152" s="28"/>
      <c r="V152" s="28">
        <f t="shared" si="31"/>
        <v>99</v>
      </c>
      <c r="Y152" s="66" t="str">
        <f>[2]List1!$B$121</f>
        <v>seniorky</v>
      </c>
      <c r="Z152" s="66"/>
      <c r="AA152" s="66"/>
      <c r="AD152" s="32" t="str">
        <f t="shared" si="32"/>
        <v/>
      </c>
      <c r="AE152" s="30"/>
      <c r="AF152" s="33"/>
      <c r="AG152" s="36" t="str">
        <f t="shared" si="33"/>
        <v/>
      </c>
      <c r="AH152" s="32" t="str">
        <f t="shared" si="34"/>
        <v/>
      </c>
      <c r="AI152" s="30"/>
      <c r="AJ152" s="33" t="str">
        <f t="shared" si="35"/>
        <v/>
      </c>
      <c r="AK152" s="33"/>
      <c r="AL152" s="30"/>
      <c r="AM152" s="33"/>
      <c r="AN152" s="33"/>
      <c r="AO152" s="33"/>
      <c r="AP152" s="30"/>
      <c r="AQ152" s="36"/>
      <c r="AR152" s="33"/>
      <c r="AS152" s="17"/>
      <c r="AT152" s="18"/>
      <c r="AU152" s="17"/>
      <c r="AV152" s="33"/>
      <c r="AW152" s="33"/>
      <c r="AX152" s="33"/>
      <c r="AY152" s="33"/>
      <c r="AZ152" s="33"/>
      <c r="BA152" s="33"/>
      <c r="BB152" s="33"/>
      <c r="BC152" s="33"/>
      <c r="BD152" s="33"/>
      <c r="BE152" s="33"/>
      <c r="BF152" s="33"/>
      <c r="BG152" s="33"/>
      <c r="BH152" s="33"/>
      <c r="BI152" s="33"/>
      <c r="BJ152" s="33"/>
      <c r="BK152" s="33"/>
      <c r="BL152" s="33"/>
      <c r="BM152" s="33"/>
      <c r="BN152" s="33"/>
      <c r="BO152" s="33"/>
      <c r="BP152" s="33"/>
      <c r="BQ152" s="33"/>
      <c r="BR152" s="33"/>
      <c r="BS152" s="33"/>
      <c r="BT152" s="33"/>
      <c r="BU152" s="33"/>
      <c r="BV152" s="33"/>
      <c r="BW152" s="33"/>
      <c r="BX152" s="33"/>
      <c r="BY152" s="33"/>
      <c r="BZ152" s="33"/>
      <c r="CA152" s="33"/>
      <c r="CB152" s="33"/>
      <c r="CC152" s="33"/>
      <c r="CD152" s="33"/>
      <c r="CE152" s="33"/>
      <c r="CF152" s="33"/>
      <c r="CG152" s="33"/>
      <c r="CH152" s="33"/>
      <c r="CI152" s="33"/>
      <c r="CJ152" s="33"/>
      <c r="CK152" s="33"/>
      <c r="CL152" s="33"/>
      <c r="CM152" s="33"/>
      <c r="CN152" s="33"/>
      <c r="CO152" s="33"/>
      <c r="CP152" s="33"/>
      <c r="CQ152" s="33"/>
      <c r="CR152" s="33"/>
      <c r="CS152" s="33"/>
    </row>
    <row r="153" spans="1:97" s="32" customFormat="1" hidden="1" x14ac:dyDescent="0.25">
      <c r="A153" s="31" t="str">
        <f>'[1]Základní údaje'!$F17</f>
        <v>C příp. žáci</v>
      </c>
      <c r="B153" s="28"/>
      <c r="C153" s="28"/>
      <c r="D153" s="28"/>
      <c r="E153" s="28">
        <f>'[1]Základní údaje'!$H17</f>
        <v>0</v>
      </c>
      <c r="F153" s="28">
        <f>IF(J153="x",(E153),0)</f>
        <v>0</v>
      </c>
      <c r="G153" s="28"/>
      <c r="H153" s="28" t="str">
        <f>'[1]Základní údaje'!$H$7</f>
        <v/>
      </c>
      <c r="I153" s="28" t="str">
        <f>'[1]Základní údaje'!$G$7</f>
        <v>x</v>
      </c>
      <c r="J153" s="28" t="str">
        <f>'[1]Základní údaje'!$CD17</f>
        <v>ř.ř.</v>
      </c>
      <c r="K153" s="28">
        <f>'[1]Základní údaje'!$E17</f>
        <v>0</v>
      </c>
      <c r="L153" s="28"/>
      <c r="M153" s="28" t="str">
        <f t="shared" si="28"/>
        <v>ř.ř.</v>
      </c>
      <c r="N153" s="28" t="str">
        <f t="shared" si="26"/>
        <v>ř.ř.</v>
      </c>
      <c r="O153" s="28" t="str">
        <f t="shared" si="29"/>
        <v>ř.ř.</v>
      </c>
      <c r="P153" s="28"/>
      <c r="R153" s="28">
        <v>17</v>
      </c>
      <c r="T153" s="28">
        <f t="shared" si="30"/>
        <v>99</v>
      </c>
      <c r="U153" s="28"/>
      <c r="V153" s="28">
        <f t="shared" si="31"/>
        <v>99</v>
      </c>
      <c r="Y153" s="65" t="str">
        <f>Y137</f>
        <v>C příp. žáci (6 - 7 let)</v>
      </c>
      <c r="Z153" s="65"/>
      <c r="AA153" s="65"/>
      <c r="AD153" s="32" t="str">
        <f t="shared" si="32"/>
        <v/>
      </c>
      <c r="AE153" s="30"/>
      <c r="AF153" s="33"/>
      <c r="AG153" s="36"/>
      <c r="AH153" s="32" t="str">
        <f t="shared" si="34"/>
        <v/>
      </c>
      <c r="AI153" s="30"/>
      <c r="AJ153" s="33" t="str">
        <f t="shared" si="35"/>
        <v/>
      </c>
      <c r="AK153" s="33"/>
      <c r="AL153" s="30"/>
      <c r="AM153" s="33"/>
      <c r="AN153" s="33"/>
      <c r="AO153" s="33"/>
      <c r="AP153" s="30"/>
      <c r="AQ153" s="36"/>
      <c r="AR153" s="33"/>
      <c r="AS153" s="17"/>
      <c r="AT153" s="18"/>
      <c r="AU153" s="17"/>
      <c r="AV153" s="33"/>
      <c r="AW153" s="33"/>
      <c r="AX153" s="33"/>
      <c r="AY153" s="33"/>
      <c r="AZ153" s="33"/>
      <c r="BA153" s="33"/>
      <c r="BB153" s="33"/>
      <c r="BC153" s="33"/>
      <c r="BD153" s="33"/>
      <c r="BE153" s="33"/>
      <c r="BF153" s="33"/>
      <c r="BG153" s="33"/>
      <c r="BH153" s="33"/>
      <c r="BI153" s="33"/>
      <c r="BJ153" s="33"/>
      <c r="BK153" s="33"/>
      <c r="BL153" s="33"/>
      <c r="BM153" s="33"/>
      <c r="BN153" s="33"/>
      <c r="BO153" s="33"/>
      <c r="BP153" s="33"/>
      <c r="BQ153" s="33"/>
      <c r="BR153" s="33"/>
      <c r="BS153" s="33"/>
      <c r="BT153" s="33"/>
      <c r="BU153" s="33"/>
      <c r="BV153" s="33"/>
      <c r="BW153" s="33"/>
      <c r="BX153" s="33"/>
      <c r="BY153" s="33"/>
      <c r="BZ153" s="33"/>
      <c r="CA153" s="33"/>
      <c r="CB153" s="33"/>
      <c r="CC153" s="33"/>
      <c r="CD153" s="33"/>
      <c r="CE153" s="33"/>
      <c r="CF153" s="33"/>
      <c r="CG153" s="33"/>
      <c r="CH153" s="33"/>
      <c r="CI153" s="33"/>
      <c r="CJ153" s="33"/>
      <c r="CK153" s="33"/>
      <c r="CL153" s="33"/>
      <c r="CM153" s="33"/>
      <c r="CN153" s="33"/>
      <c r="CO153" s="33"/>
      <c r="CP153" s="33"/>
      <c r="CQ153" s="33"/>
      <c r="CR153" s="33"/>
      <c r="CS153" s="33"/>
    </row>
    <row r="154" spans="1:97" s="32" customFormat="1" hidden="1" x14ac:dyDescent="0.25">
      <c r="A154" s="31" t="str">
        <f>'[1]Základní údaje'!$F18</f>
        <v>B příp. žáci</v>
      </c>
      <c r="B154" s="28"/>
      <c r="C154" s="28"/>
      <c r="D154" s="28"/>
      <c r="E154" s="28">
        <f>'[1]Základní údaje'!$H18</f>
        <v>0</v>
      </c>
      <c r="F154" s="28">
        <f t="shared" ref="F154:F160" si="36">IF(J154="x",(E154),0)</f>
        <v>0</v>
      </c>
      <c r="G154" s="28"/>
      <c r="H154" s="28" t="str">
        <f>'[1]Základní údaje'!$H$7</f>
        <v/>
      </c>
      <c r="I154" s="28" t="str">
        <f>'[1]Základní údaje'!$G$7</f>
        <v>x</v>
      </c>
      <c r="J154" s="28" t="str">
        <f>'[1]Základní údaje'!$CD18</f>
        <v>ř.ř.</v>
      </c>
      <c r="K154" s="28">
        <f>'[1]Základní údaje'!$E18</f>
        <v>0</v>
      </c>
      <c r="L154" s="28"/>
      <c r="M154" s="28" t="str">
        <f t="shared" si="28"/>
        <v>ř.ř.</v>
      </c>
      <c r="N154" s="28" t="str">
        <f t="shared" si="26"/>
        <v>ř.ř.</v>
      </c>
      <c r="O154" s="28" t="str">
        <f t="shared" si="29"/>
        <v>ř.ř.</v>
      </c>
      <c r="P154" s="28"/>
      <c r="R154" s="28">
        <v>18</v>
      </c>
      <c r="T154" s="28">
        <f t="shared" si="30"/>
        <v>99</v>
      </c>
      <c r="U154" s="28"/>
      <c r="V154" s="28">
        <f t="shared" si="31"/>
        <v>99</v>
      </c>
      <c r="Y154" s="65" t="str">
        <f t="shared" ref="Y154:Y160" si="37">Y138</f>
        <v>B příp. žáci (8 - 9 let)</v>
      </c>
      <c r="Z154" s="65"/>
      <c r="AA154" s="65"/>
      <c r="AD154" s="32" t="str">
        <f t="shared" si="32"/>
        <v/>
      </c>
      <c r="AE154" s="30"/>
      <c r="AF154" s="33"/>
      <c r="AG154" s="36"/>
      <c r="AH154" s="32" t="str">
        <f t="shared" si="34"/>
        <v/>
      </c>
      <c r="AI154" s="30"/>
      <c r="AJ154" s="33" t="str">
        <f t="shared" si="35"/>
        <v/>
      </c>
      <c r="AK154" s="33"/>
      <c r="AL154" s="30"/>
      <c r="AM154" s="33"/>
      <c r="AN154" s="33"/>
      <c r="AO154" s="33"/>
      <c r="AP154" s="30"/>
      <c r="AQ154" s="36"/>
      <c r="AR154" s="33"/>
      <c r="AS154" s="17"/>
      <c r="AT154" s="18"/>
      <c r="AU154" s="17"/>
      <c r="AV154" s="33"/>
      <c r="AW154" s="33"/>
      <c r="AX154" s="33"/>
      <c r="AY154" s="33"/>
      <c r="AZ154" s="33"/>
      <c r="BA154" s="33"/>
      <c r="BB154" s="33"/>
      <c r="BC154" s="33"/>
      <c r="BD154" s="33"/>
      <c r="BE154" s="33"/>
      <c r="BF154" s="33"/>
      <c r="BG154" s="33"/>
      <c r="BH154" s="33"/>
      <c r="BI154" s="33"/>
      <c r="BJ154" s="33"/>
      <c r="BK154" s="33"/>
      <c r="BL154" s="33"/>
      <c r="BM154" s="33"/>
      <c r="BN154" s="33"/>
      <c r="BO154" s="33"/>
      <c r="BP154" s="33"/>
      <c r="BQ154" s="33"/>
      <c r="BR154" s="33"/>
      <c r="BS154" s="33"/>
      <c r="BT154" s="33"/>
      <c r="BU154" s="33"/>
      <c r="BV154" s="33"/>
      <c r="BW154" s="33"/>
      <c r="BX154" s="33"/>
      <c r="BY154" s="33"/>
      <c r="BZ154" s="33"/>
      <c r="CA154" s="33"/>
      <c r="CB154" s="33"/>
      <c r="CC154" s="33"/>
      <c r="CD154" s="33"/>
      <c r="CE154" s="33"/>
      <c r="CF154" s="33"/>
      <c r="CG154" s="33"/>
      <c r="CH154" s="33"/>
      <c r="CI154" s="33"/>
      <c r="CJ154" s="33"/>
      <c r="CK154" s="33"/>
      <c r="CL154" s="33"/>
      <c r="CM154" s="33"/>
      <c r="CN154" s="33"/>
      <c r="CO154" s="33"/>
      <c r="CP154" s="33"/>
      <c r="CQ154" s="33"/>
      <c r="CR154" s="33"/>
      <c r="CS154" s="33"/>
    </row>
    <row r="155" spans="1:97" s="32" customFormat="1" hidden="1" x14ac:dyDescent="0.25">
      <c r="A155" s="31" t="str">
        <f>'[1]Základní údaje'!$F19</f>
        <v xml:space="preserve">A příp. žáci </v>
      </c>
      <c r="B155" s="28"/>
      <c r="C155" s="28"/>
      <c r="D155" s="28"/>
      <c r="E155" s="28" t="str">
        <f>'[1]Základní údaje'!$H19</f>
        <v>x</v>
      </c>
      <c r="F155" s="28">
        <f t="shared" si="36"/>
        <v>0</v>
      </c>
      <c r="G155" s="28"/>
      <c r="H155" s="28" t="str">
        <f>'[1]Základní údaje'!$H$7</f>
        <v/>
      </c>
      <c r="I155" s="28" t="str">
        <f>'[1]Základní údaje'!$G$7</f>
        <v>x</v>
      </c>
      <c r="J155" s="28" t="str">
        <f>'[1]Základní údaje'!$CD19</f>
        <v>ř.ř.</v>
      </c>
      <c r="K155" s="28">
        <f>'[1]Základní údaje'!$E19</f>
        <v>0</v>
      </c>
      <c r="L155" s="28"/>
      <c r="M155" s="28" t="str">
        <f t="shared" si="28"/>
        <v>ř.ř.</v>
      </c>
      <c r="N155" s="28" t="str">
        <f t="shared" si="26"/>
        <v>ř.ř.</v>
      </c>
      <c r="O155" s="28" t="str">
        <f t="shared" si="29"/>
        <v>ř.ř.</v>
      </c>
      <c r="P155" s="28"/>
      <c r="R155" s="28">
        <v>19</v>
      </c>
      <c r="T155" s="28">
        <f t="shared" si="30"/>
        <v>99</v>
      </c>
      <c r="U155" s="28"/>
      <c r="V155" s="28">
        <f t="shared" si="31"/>
        <v>99</v>
      </c>
      <c r="Y155" s="65" t="str">
        <f t="shared" si="37"/>
        <v>A příp. žáci (10 - 11 let)</v>
      </c>
      <c r="Z155" s="65"/>
      <c r="AA155" s="65"/>
      <c r="AD155" s="32" t="str">
        <f t="shared" si="32"/>
        <v/>
      </c>
      <c r="AE155" s="30"/>
      <c r="AF155" s="33"/>
      <c r="AG155" s="36"/>
      <c r="AH155" s="32" t="str">
        <f t="shared" si="34"/>
        <v/>
      </c>
      <c r="AI155" s="30"/>
      <c r="AJ155" s="33" t="str">
        <f t="shared" si="35"/>
        <v/>
      </c>
      <c r="AK155" s="33"/>
      <c r="AL155" s="30"/>
      <c r="AM155" s="33"/>
      <c r="AN155" s="33"/>
      <c r="AO155" s="33"/>
      <c r="AP155" s="30"/>
      <c r="AQ155" s="36"/>
      <c r="AR155" s="33"/>
      <c r="AS155" s="17"/>
      <c r="AT155" s="18"/>
      <c r="AU155" s="17"/>
      <c r="AV155" s="33"/>
      <c r="AW155" s="33"/>
      <c r="AX155" s="33"/>
      <c r="AY155" s="33"/>
      <c r="AZ155" s="33"/>
      <c r="BA155" s="33"/>
      <c r="BB155" s="33"/>
      <c r="BC155" s="33"/>
      <c r="BD155" s="33"/>
      <c r="BE155" s="33"/>
      <c r="BF155" s="33"/>
      <c r="BG155" s="33"/>
      <c r="BH155" s="33"/>
      <c r="BI155" s="33"/>
      <c r="BJ155" s="33"/>
      <c r="BK155" s="33"/>
      <c r="BL155" s="33"/>
      <c r="BM155" s="33"/>
      <c r="BN155" s="33"/>
      <c r="BO155" s="33"/>
      <c r="BP155" s="33"/>
      <c r="BQ155" s="33"/>
      <c r="BR155" s="33"/>
      <c r="BS155" s="33"/>
      <c r="BT155" s="33"/>
      <c r="BU155" s="33"/>
      <c r="BV155" s="33"/>
      <c r="BW155" s="33"/>
      <c r="BX155" s="33"/>
      <c r="BY155" s="33"/>
      <c r="BZ155" s="33"/>
      <c r="CA155" s="33"/>
      <c r="CB155" s="33"/>
      <c r="CC155" s="33"/>
      <c r="CD155" s="33"/>
      <c r="CE155" s="33"/>
      <c r="CF155" s="33"/>
      <c r="CG155" s="33"/>
      <c r="CH155" s="33"/>
      <c r="CI155" s="33"/>
      <c r="CJ155" s="33"/>
      <c r="CK155" s="33"/>
      <c r="CL155" s="33"/>
      <c r="CM155" s="33"/>
      <c r="CN155" s="33"/>
      <c r="CO155" s="33"/>
      <c r="CP155" s="33"/>
      <c r="CQ155" s="33"/>
      <c r="CR155" s="33"/>
      <c r="CS155" s="33"/>
    </row>
    <row r="156" spans="1:97" s="32" customFormat="1" hidden="1" x14ac:dyDescent="0.25">
      <c r="A156" s="31" t="str">
        <f>'[1]Základní údaje'!$F20</f>
        <v>ml.ž</v>
      </c>
      <c r="B156" s="28"/>
      <c r="C156" s="28"/>
      <c r="D156" s="28"/>
      <c r="E156" s="28" t="str">
        <f>'[1]Základní údaje'!$H20</f>
        <v>x</v>
      </c>
      <c r="F156" s="28">
        <f t="shared" si="36"/>
        <v>0</v>
      </c>
      <c r="G156" s="28"/>
      <c r="H156" s="28" t="str">
        <f>'[1]Základní údaje'!$H$7</f>
        <v/>
      </c>
      <c r="I156" s="28" t="str">
        <f>'[1]Základní údaje'!$G$7</f>
        <v>x</v>
      </c>
      <c r="J156" s="28" t="str">
        <f>'[1]Základní údaje'!$CD20</f>
        <v>ř.ř.</v>
      </c>
      <c r="K156" s="28">
        <f>'[1]Základní údaje'!$E20</f>
        <v>0</v>
      </c>
      <c r="L156" s="28"/>
      <c r="M156" s="28" t="str">
        <f t="shared" si="28"/>
        <v>ř.ř.</v>
      </c>
      <c r="N156" s="28" t="str">
        <f t="shared" si="26"/>
        <v>ř.ř.</v>
      </c>
      <c r="O156" s="28" t="str">
        <f t="shared" si="29"/>
        <v>ř.ř.</v>
      </c>
      <c r="P156" s="28"/>
      <c r="R156" s="28">
        <v>20</v>
      </c>
      <c r="T156" s="28">
        <f t="shared" si="30"/>
        <v>99</v>
      </c>
      <c r="U156" s="28"/>
      <c r="V156" s="28">
        <f t="shared" si="31"/>
        <v>99</v>
      </c>
      <c r="Y156" s="65" t="str">
        <f t="shared" si="37"/>
        <v>mladší žáci</v>
      </c>
      <c r="Z156" s="65"/>
      <c r="AA156" s="65"/>
      <c r="AD156" s="32" t="str">
        <f t="shared" si="32"/>
        <v/>
      </c>
      <c r="AE156" s="30"/>
      <c r="AF156" s="33"/>
      <c r="AG156" s="36"/>
      <c r="AH156" s="32" t="str">
        <f t="shared" si="34"/>
        <v/>
      </c>
      <c r="AI156" s="30"/>
      <c r="AJ156" s="33" t="str">
        <f t="shared" si="35"/>
        <v/>
      </c>
      <c r="AK156" s="33"/>
      <c r="AL156" s="30"/>
      <c r="AM156" s="33"/>
      <c r="AN156" s="33"/>
      <c r="AO156" s="33"/>
      <c r="AP156" s="30"/>
      <c r="AQ156" s="36"/>
      <c r="AR156" s="33"/>
      <c r="AS156" s="17"/>
      <c r="AT156" s="18"/>
      <c r="AU156" s="17"/>
      <c r="AV156" s="33"/>
      <c r="AW156" s="33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  <c r="BN156" s="33"/>
      <c r="BO156" s="33"/>
      <c r="BP156" s="33"/>
      <c r="BQ156" s="33"/>
      <c r="BR156" s="33"/>
      <c r="BS156" s="33"/>
      <c r="BT156" s="33"/>
      <c r="BU156" s="33"/>
      <c r="BV156" s="33"/>
      <c r="BW156" s="33"/>
      <c r="BX156" s="33"/>
      <c r="BY156" s="33"/>
      <c r="BZ156" s="33"/>
      <c r="CA156" s="33"/>
      <c r="CB156" s="33"/>
      <c r="CC156" s="33"/>
      <c r="CD156" s="33"/>
      <c r="CE156" s="33"/>
      <c r="CF156" s="33"/>
      <c r="CG156" s="33"/>
      <c r="CH156" s="33"/>
      <c r="CI156" s="33"/>
      <c r="CJ156" s="33"/>
      <c r="CK156" s="33"/>
      <c r="CL156" s="33"/>
      <c r="CM156" s="33"/>
      <c r="CN156" s="33"/>
      <c r="CO156" s="33"/>
      <c r="CP156" s="33"/>
      <c r="CQ156" s="33"/>
      <c r="CR156" s="33"/>
      <c r="CS156" s="33"/>
    </row>
    <row r="157" spans="1:97" s="32" customFormat="1" hidden="1" x14ac:dyDescent="0.25">
      <c r="A157" s="31" t="str">
        <f>'[1]Základní údaje'!$F21</f>
        <v>žák</v>
      </c>
      <c r="B157" s="28"/>
      <c r="C157" s="28"/>
      <c r="D157" s="28"/>
      <c r="E157" s="28" t="str">
        <f>'[1]Základní údaje'!$H21</f>
        <v>x</v>
      </c>
      <c r="F157" s="28">
        <f t="shared" si="36"/>
        <v>0</v>
      </c>
      <c r="G157" s="28"/>
      <c r="H157" s="28" t="str">
        <f>'[1]Základní údaje'!$H$7</f>
        <v/>
      </c>
      <c r="I157" s="28" t="str">
        <f>'[1]Základní údaje'!$G$7</f>
        <v>x</v>
      </c>
      <c r="J157" s="28" t="str">
        <f>'[1]Základní údaje'!$CD21</f>
        <v>ř.ř.</v>
      </c>
      <c r="K157" s="28">
        <f>'[1]Základní údaje'!$E21</f>
        <v>0</v>
      </c>
      <c r="L157" s="28"/>
      <c r="M157" s="28" t="str">
        <f t="shared" si="28"/>
        <v>ř.ř.</v>
      </c>
      <c r="N157" s="28" t="str">
        <f t="shared" si="26"/>
        <v>ř.ř.</v>
      </c>
      <c r="O157" s="28" t="str">
        <f t="shared" si="29"/>
        <v>ř.ř.</v>
      </c>
      <c r="P157" s="28"/>
      <c r="R157" s="28">
        <v>21</v>
      </c>
      <c r="T157" s="28">
        <f t="shared" si="30"/>
        <v>99</v>
      </c>
      <c r="U157" s="28"/>
      <c r="V157" s="28">
        <f t="shared" si="31"/>
        <v>99</v>
      </c>
      <c r="Y157" s="65" t="str">
        <f t="shared" si="37"/>
        <v>žáci</v>
      </c>
      <c r="Z157" s="65"/>
      <c r="AA157" s="65"/>
      <c r="AD157" s="32" t="str">
        <f t="shared" si="32"/>
        <v/>
      </c>
      <c r="AE157" s="30"/>
      <c r="AF157" s="33"/>
      <c r="AG157" s="36"/>
      <c r="AH157" s="32" t="str">
        <f t="shared" si="34"/>
        <v/>
      </c>
      <c r="AI157" s="30"/>
      <c r="AJ157" s="33" t="str">
        <f t="shared" si="35"/>
        <v/>
      </c>
      <c r="AK157" s="33"/>
      <c r="AL157" s="30"/>
      <c r="AM157" s="33"/>
      <c r="AN157" s="33"/>
      <c r="AO157" s="33"/>
      <c r="AP157" s="30"/>
      <c r="AQ157" s="36"/>
      <c r="AR157" s="33"/>
      <c r="AS157" s="17"/>
      <c r="AT157" s="18"/>
      <c r="AU157" s="17"/>
      <c r="AV157" s="33"/>
      <c r="AW157" s="33"/>
      <c r="AX157" s="33"/>
      <c r="AY157" s="33"/>
      <c r="AZ157" s="33"/>
      <c r="BA157" s="33"/>
      <c r="BB157" s="33"/>
      <c r="BC157" s="33"/>
      <c r="BD157" s="33"/>
      <c r="BE157" s="33"/>
      <c r="BF157" s="33"/>
      <c r="BG157" s="33"/>
      <c r="BH157" s="33"/>
      <c r="BI157" s="33"/>
      <c r="BJ157" s="33"/>
      <c r="BK157" s="33"/>
      <c r="BL157" s="33"/>
      <c r="BM157" s="33"/>
      <c r="BN157" s="33"/>
      <c r="BO157" s="33"/>
      <c r="BP157" s="33"/>
      <c r="BQ157" s="33"/>
      <c r="BR157" s="33"/>
      <c r="BS157" s="33"/>
      <c r="BT157" s="33"/>
      <c r="BU157" s="33"/>
      <c r="BV157" s="33"/>
      <c r="BW157" s="33"/>
      <c r="BX157" s="33"/>
      <c r="BY157" s="33"/>
      <c r="BZ157" s="33"/>
      <c r="CA157" s="33"/>
      <c r="CB157" s="33"/>
      <c r="CC157" s="33"/>
      <c r="CD157" s="33"/>
      <c r="CE157" s="33"/>
      <c r="CF157" s="33"/>
      <c r="CG157" s="33"/>
      <c r="CH157" s="33"/>
      <c r="CI157" s="33"/>
      <c r="CJ157" s="33"/>
      <c r="CK157" s="33"/>
      <c r="CL157" s="33"/>
      <c r="CM157" s="33"/>
      <c r="CN157" s="33"/>
      <c r="CO157" s="33"/>
      <c r="CP157" s="33"/>
      <c r="CQ157" s="33"/>
      <c r="CR157" s="33"/>
      <c r="CS157" s="33"/>
    </row>
    <row r="158" spans="1:97" s="32" customFormat="1" hidden="1" x14ac:dyDescent="0.25">
      <c r="A158" s="31" t="str">
        <f>'[1]Základní údaje'!$F22</f>
        <v>kad</v>
      </c>
      <c r="B158" s="28"/>
      <c r="C158" s="28"/>
      <c r="D158" s="28"/>
      <c r="E158" s="28" t="str">
        <f>'[1]Základní údaje'!$H22</f>
        <v>x</v>
      </c>
      <c r="F158" s="28">
        <f t="shared" si="36"/>
        <v>0</v>
      </c>
      <c r="G158" s="28"/>
      <c r="H158" s="28" t="str">
        <f>'[1]Základní údaje'!$H$7</f>
        <v/>
      </c>
      <c r="I158" s="28" t="str">
        <f>'[1]Základní údaje'!$G$7</f>
        <v>x</v>
      </c>
      <c r="J158" s="28" t="str">
        <f>'[1]Základní údaje'!$CD22</f>
        <v>ř.ř.</v>
      </c>
      <c r="K158" s="28">
        <f>'[1]Základní údaje'!$E22</f>
        <v>0</v>
      </c>
      <c r="L158" s="28"/>
      <c r="M158" s="28" t="str">
        <f t="shared" si="28"/>
        <v>ř.ř.</v>
      </c>
      <c r="N158" s="28" t="str">
        <f t="shared" si="26"/>
        <v>ř.ř.</v>
      </c>
      <c r="O158" s="28" t="str">
        <f t="shared" si="29"/>
        <v>ř.ř.</v>
      </c>
      <c r="P158" s="28"/>
      <c r="R158" s="28">
        <v>22</v>
      </c>
      <c r="T158" s="28">
        <f t="shared" si="30"/>
        <v>99</v>
      </c>
      <c r="U158" s="28"/>
      <c r="V158" s="28">
        <f t="shared" si="31"/>
        <v>99</v>
      </c>
      <c r="Y158" s="65" t="str">
        <f t="shared" si="37"/>
        <v>kadeti</v>
      </c>
      <c r="Z158" s="65"/>
      <c r="AA158" s="65"/>
      <c r="AD158" s="32" t="str">
        <f t="shared" si="32"/>
        <v/>
      </c>
      <c r="AE158" s="30"/>
      <c r="AF158" s="33"/>
      <c r="AG158" s="36"/>
      <c r="AH158" s="32" t="str">
        <f t="shared" si="34"/>
        <v/>
      </c>
      <c r="AI158" s="30"/>
      <c r="AJ158" s="33" t="str">
        <f t="shared" si="35"/>
        <v/>
      </c>
      <c r="AK158" s="33"/>
      <c r="AL158" s="30"/>
      <c r="AM158" s="33"/>
      <c r="AN158" s="33"/>
      <c r="AO158" s="33"/>
      <c r="AP158" s="30"/>
      <c r="AQ158" s="36"/>
      <c r="AR158" s="33"/>
      <c r="AS158" s="17"/>
      <c r="AT158" s="18"/>
      <c r="AU158" s="17"/>
      <c r="AV158" s="33"/>
      <c r="AW158" s="33"/>
      <c r="AX158" s="33"/>
      <c r="AY158" s="33"/>
      <c r="AZ158" s="33"/>
      <c r="BA158" s="33"/>
      <c r="BB158" s="33"/>
      <c r="BC158" s="33"/>
      <c r="BD158" s="33"/>
      <c r="BE158" s="33"/>
      <c r="BF158" s="33"/>
      <c r="BG158" s="33"/>
      <c r="BH158" s="33"/>
      <c r="BI158" s="33"/>
      <c r="BJ158" s="33"/>
      <c r="BK158" s="33"/>
      <c r="BL158" s="33"/>
      <c r="BM158" s="33"/>
      <c r="BN158" s="33"/>
      <c r="BO158" s="33"/>
      <c r="BP158" s="33"/>
      <c r="BQ158" s="33"/>
      <c r="BR158" s="33"/>
      <c r="BS158" s="33"/>
      <c r="BT158" s="33"/>
      <c r="BU158" s="33"/>
      <c r="BV158" s="33"/>
      <c r="BW158" s="33"/>
      <c r="BX158" s="33"/>
      <c r="BY158" s="33"/>
      <c r="BZ158" s="33"/>
      <c r="CA158" s="33"/>
      <c r="CB158" s="33"/>
      <c r="CC158" s="33"/>
      <c r="CD158" s="33"/>
      <c r="CE158" s="33"/>
      <c r="CF158" s="33"/>
      <c r="CG158" s="33"/>
      <c r="CH158" s="33"/>
      <c r="CI158" s="33"/>
      <c r="CJ158" s="33"/>
      <c r="CK158" s="33"/>
      <c r="CL158" s="33"/>
      <c r="CM158" s="33"/>
      <c r="CN158" s="33"/>
      <c r="CO158" s="33"/>
      <c r="CP158" s="33"/>
      <c r="CQ158" s="33"/>
      <c r="CR158" s="33"/>
      <c r="CS158" s="33"/>
    </row>
    <row r="159" spans="1:97" s="32" customFormat="1" hidden="1" x14ac:dyDescent="0.25">
      <c r="A159" s="31" t="str">
        <f>'[1]Základní údaje'!$F23</f>
        <v>jun</v>
      </c>
      <c r="B159" s="28"/>
      <c r="C159" s="28"/>
      <c r="D159" s="28"/>
      <c r="E159" s="28">
        <f>'[1]Základní údaje'!$H23</f>
        <v>0</v>
      </c>
      <c r="F159" s="28">
        <f t="shared" si="36"/>
        <v>0</v>
      </c>
      <c r="G159" s="28"/>
      <c r="H159" s="28" t="str">
        <f>'[1]Základní údaje'!$H$7</f>
        <v/>
      </c>
      <c r="I159" s="28" t="str">
        <f>'[1]Základní údaje'!$G$7</f>
        <v>x</v>
      </c>
      <c r="J159" s="28" t="str">
        <f>'[1]Základní údaje'!$CD23</f>
        <v>ř.ř.</v>
      </c>
      <c r="K159" s="28">
        <f>'[1]Základní údaje'!$E23</f>
        <v>0</v>
      </c>
      <c r="L159" s="28"/>
      <c r="M159" s="28" t="str">
        <f t="shared" si="28"/>
        <v>ř.ř.</v>
      </c>
      <c r="N159" s="28" t="str">
        <f t="shared" si="26"/>
        <v>ř.ř.</v>
      </c>
      <c r="O159" s="28" t="str">
        <f t="shared" si="29"/>
        <v>ř.ř.</v>
      </c>
      <c r="P159" s="28"/>
      <c r="R159" s="28">
        <v>23</v>
      </c>
      <c r="T159" s="28">
        <f t="shared" si="30"/>
        <v>99</v>
      </c>
      <c r="U159" s="28"/>
      <c r="V159" s="28">
        <f t="shared" si="31"/>
        <v>99</v>
      </c>
      <c r="Y159" s="65" t="str">
        <f t="shared" si="37"/>
        <v>junioři</v>
      </c>
      <c r="Z159" s="65"/>
      <c r="AA159" s="65"/>
      <c r="AD159" s="32" t="str">
        <f t="shared" si="32"/>
        <v/>
      </c>
      <c r="AE159" s="30"/>
      <c r="AF159" s="33"/>
      <c r="AG159" s="36"/>
      <c r="AH159" s="32" t="str">
        <f t="shared" si="34"/>
        <v/>
      </c>
      <c r="AI159" s="30"/>
      <c r="AJ159" s="33" t="str">
        <f t="shared" si="35"/>
        <v/>
      </c>
      <c r="AK159" s="33"/>
      <c r="AL159" s="30"/>
      <c r="AM159" s="33"/>
      <c r="AN159" s="33"/>
      <c r="AO159" s="33"/>
      <c r="AP159" s="30"/>
      <c r="AQ159" s="36"/>
      <c r="AR159" s="33"/>
      <c r="AS159" s="17"/>
      <c r="AT159" s="18"/>
      <c r="AU159" s="17"/>
      <c r="AV159" s="33"/>
      <c r="AW159" s="33"/>
      <c r="AX159" s="33"/>
      <c r="AY159" s="33"/>
      <c r="AZ159" s="33"/>
      <c r="BA159" s="33"/>
      <c r="BB159" s="33"/>
      <c r="BC159" s="33"/>
      <c r="BD159" s="33"/>
      <c r="BE159" s="33"/>
      <c r="BF159" s="33"/>
      <c r="BG159" s="33"/>
      <c r="BH159" s="33"/>
      <c r="BI159" s="33"/>
      <c r="BJ159" s="33"/>
      <c r="BK159" s="33"/>
      <c r="BL159" s="33"/>
      <c r="BM159" s="33"/>
      <c r="BN159" s="33"/>
      <c r="BO159" s="33"/>
      <c r="BP159" s="33"/>
      <c r="BQ159" s="33"/>
      <c r="BR159" s="33"/>
      <c r="BS159" s="33"/>
      <c r="BT159" s="33"/>
      <c r="BU159" s="33"/>
      <c r="BV159" s="33"/>
      <c r="BW159" s="33"/>
      <c r="BX159" s="33"/>
      <c r="BY159" s="33"/>
      <c r="BZ159" s="33"/>
      <c r="CA159" s="33"/>
      <c r="CB159" s="33"/>
      <c r="CC159" s="33"/>
      <c r="CD159" s="33"/>
      <c r="CE159" s="33"/>
      <c r="CF159" s="33"/>
      <c r="CG159" s="33"/>
      <c r="CH159" s="33"/>
      <c r="CI159" s="33"/>
      <c r="CJ159" s="33"/>
      <c r="CK159" s="33"/>
      <c r="CL159" s="33"/>
      <c r="CM159" s="33"/>
      <c r="CN159" s="33"/>
      <c r="CO159" s="33"/>
      <c r="CP159" s="33"/>
      <c r="CQ159" s="33"/>
      <c r="CR159" s="33"/>
      <c r="CS159" s="33"/>
    </row>
    <row r="160" spans="1:97" s="32" customFormat="1" hidden="1" x14ac:dyDescent="0.25">
      <c r="A160" s="31" t="str">
        <f>'[1]Základní údaje'!$F24</f>
        <v>sen</v>
      </c>
      <c r="B160" s="28"/>
      <c r="C160" s="28"/>
      <c r="D160" s="28"/>
      <c r="E160" s="28">
        <f>'[1]Základní údaje'!$H24</f>
        <v>0</v>
      </c>
      <c r="F160" s="28">
        <f t="shared" si="36"/>
        <v>0</v>
      </c>
      <c r="G160" s="28"/>
      <c r="H160" s="28" t="str">
        <f>'[1]Základní údaje'!$H$7</f>
        <v/>
      </c>
      <c r="I160" s="28" t="str">
        <f>'[1]Základní údaje'!$G$7</f>
        <v>x</v>
      </c>
      <c r="J160" s="28" t="str">
        <f>'[1]Základní údaje'!$CD24</f>
        <v>ř.ř.</v>
      </c>
      <c r="K160" s="28">
        <f>'[1]Základní údaje'!$E24</f>
        <v>0</v>
      </c>
      <c r="L160" s="28"/>
      <c r="M160" s="28" t="str">
        <f t="shared" si="28"/>
        <v>ř.ř.</v>
      </c>
      <c r="N160" s="28" t="str">
        <f t="shared" si="26"/>
        <v>ř.ř.</v>
      </c>
      <c r="O160" s="28" t="str">
        <f>IF(K160=0,M160,N160)</f>
        <v>ř.ř.</v>
      </c>
      <c r="P160" s="28"/>
      <c r="R160" s="28">
        <v>24</v>
      </c>
      <c r="T160" s="28">
        <f t="shared" si="30"/>
        <v>99</v>
      </c>
      <c r="U160" s="28"/>
      <c r="V160" s="28">
        <f t="shared" si="31"/>
        <v>99</v>
      </c>
      <c r="Y160" s="65" t="str">
        <f t="shared" si="37"/>
        <v>senioři</v>
      </c>
      <c r="Z160" s="65"/>
      <c r="AA160" s="65"/>
      <c r="AD160" s="32" t="str">
        <f t="shared" si="32"/>
        <v/>
      </c>
      <c r="AE160" s="30"/>
      <c r="AF160" s="33"/>
      <c r="AG160" s="36"/>
      <c r="AH160" s="32" t="str">
        <f t="shared" si="34"/>
        <v/>
      </c>
      <c r="AI160" s="30"/>
      <c r="AJ160" s="33" t="str">
        <f t="shared" si="35"/>
        <v/>
      </c>
      <c r="AK160" s="33"/>
      <c r="AL160" s="30"/>
      <c r="AM160" s="33"/>
      <c r="AN160" s="33"/>
      <c r="AO160" s="33"/>
      <c r="AP160" s="30"/>
      <c r="AQ160" s="36"/>
      <c r="AR160" s="33"/>
      <c r="AS160" s="17"/>
      <c r="AT160" s="18"/>
      <c r="AU160" s="17"/>
      <c r="AV160" s="33"/>
      <c r="AW160" s="33"/>
      <c r="AX160" s="33"/>
      <c r="AY160" s="33"/>
      <c r="AZ160" s="33"/>
      <c r="BA160" s="33"/>
      <c r="BB160" s="33"/>
      <c r="BC160" s="33"/>
      <c r="BD160" s="33"/>
      <c r="BE160" s="33"/>
      <c r="BF160" s="33"/>
      <c r="BG160" s="33"/>
      <c r="BH160" s="33"/>
      <c r="BI160" s="33"/>
      <c r="BJ160" s="33"/>
      <c r="BK160" s="33"/>
      <c r="BL160" s="33"/>
      <c r="BM160" s="33"/>
      <c r="BN160" s="33"/>
      <c r="BO160" s="33"/>
      <c r="BP160" s="33"/>
      <c r="BQ160" s="33"/>
      <c r="BR160" s="33"/>
      <c r="BS160" s="33"/>
      <c r="BT160" s="33"/>
      <c r="BU160" s="33"/>
      <c r="BV160" s="33"/>
      <c r="BW160" s="33"/>
      <c r="BX160" s="33"/>
      <c r="BY160" s="33"/>
      <c r="BZ160" s="33"/>
      <c r="CA160" s="33"/>
      <c r="CB160" s="33"/>
      <c r="CC160" s="33"/>
      <c r="CD160" s="33"/>
      <c r="CE160" s="33"/>
      <c r="CF160" s="33"/>
      <c r="CG160" s="33"/>
      <c r="CH160" s="33"/>
      <c r="CI160" s="33"/>
      <c r="CJ160" s="33"/>
      <c r="CK160" s="33"/>
      <c r="CL160" s="33"/>
      <c r="CM160" s="33"/>
      <c r="CN160" s="33"/>
      <c r="CO160" s="33"/>
      <c r="CP160" s="33"/>
      <c r="CQ160" s="33"/>
      <c r="CR160" s="33"/>
      <c r="CS160" s="33"/>
    </row>
    <row r="161" spans="1:97" s="32" customFormat="1" hidden="1" x14ac:dyDescent="0.25">
      <c r="A161" s="28"/>
      <c r="B161" s="28"/>
      <c r="C161" s="28"/>
      <c r="D161" s="28"/>
      <c r="F161" s="28"/>
      <c r="G161" s="28"/>
      <c r="J161" s="28"/>
      <c r="L161" s="28"/>
      <c r="O161" s="28"/>
      <c r="U161" s="28"/>
      <c r="V161" s="28"/>
      <c r="AE161" s="30"/>
      <c r="AF161" s="33"/>
      <c r="AG161" s="33"/>
      <c r="AH161" s="33"/>
      <c r="AI161" s="30"/>
      <c r="AJ161" s="33"/>
      <c r="AK161" s="33"/>
      <c r="AL161" s="30"/>
      <c r="AM161" s="33"/>
      <c r="AN161" s="33"/>
      <c r="AO161" s="33"/>
      <c r="AP161" s="30"/>
      <c r="AQ161" s="36"/>
      <c r="AR161" s="33"/>
      <c r="AS161" s="17"/>
      <c r="AT161" s="18"/>
      <c r="AU161" s="17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33"/>
      <c r="BP161" s="33"/>
      <c r="BQ161" s="33"/>
      <c r="BR161" s="33"/>
      <c r="BS161" s="33"/>
      <c r="BT161" s="33"/>
      <c r="BU161" s="33"/>
      <c r="BV161" s="33"/>
      <c r="BW161" s="33"/>
      <c r="BX161" s="33"/>
      <c r="BY161" s="33"/>
      <c r="BZ161" s="33"/>
      <c r="CA161" s="33"/>
      <c r="CB161" s="33"/>
      <c r="CC161" s="33"/>
      <c r="CD161" s="33"/>
      <c r="CE161" s="33"/>
      <c r="CF161" s="33"/>
      <c r="CG161" s="33"/>
      <c r="CH161" s="33"/>
      <c r="CI161" s="33"/>
      <c r="CJ161" s="33"/>
      <c r="CK161" s="33"/>
      <c r="CL161" s="33"/>
      <c r="CM161" s="33"/>
      <c r="CN161" s="33"/>
      <c r="CO161" s="33"/>
      <c r="CP161" s="33"/>
      <c r="CQ161" s="33"/>
      <c r="CR161" s="33"/>
      <c r="CS161" s="33"/>
    </row>
    <row r="162" spans="1:97" hidden="1" x14ac:dyDescent="0.25">
      <c r="AS162" s="17"/>
      <c r="AT162" s="18"/>
      <c r="AU162" s="17"/>
    </row>
    <row r="163" spans="1:97" hidden="1" x14ac:dyDescent="0.25">
      <c r="AS163" s="17"/>
      <c r="AT163" s="18"/>
      <c r="AU163" s="17"/>
    </row>
    <row r="164" spans="1:97" hidden="1" x14ac:dyDescent="0.25">
      <c r="AS164" s="17"/>
      <c r="AT164" s="18"/>
      <c r="AU164" s="17"/>
    </row>
    <row r="165" spans="1:97" hidden="1" x14ac:dyDescent="0.25">
      <c r="A165" s="13" t="str">
        <f>AJ137</f>
        <v>A příp, ř.ř.</v>
      </c>
      <c r="O165" s="26" t="s">
        <v>33</v>
      </c>
      <c r="Q165" s="47"/>
      <c r="U165" s="26" t="s">
        <v>31</v>
      </c>
      <c r="AL165" s="19" t="s">
        <v>34</v>
      </c>
      <c r="AS165" s="17"/>
      <c r="AT165" s="18"/>
      <c r="AU165" s="17"/>
    </row>
    <row r="166" spans="1:97" hidden="1" x14ac:dyDescent="0.25">
      <c r="B166" s="12" t="s">
        <v>9</v>
      </c>
      <c r="D166" s="12">
        <v>1</v>
      </c>
      <c r="E166" s="12" t="str">
        <f>O137</f>
        <v>ř.ř.</v>
      </c>
      <c r="F166" s="12">
        <f>IF($P$137=0,0,1)</f>
        <v>1</v>
      </c>
      <c r="G166" s="12">
        <f>IF(A166="",0,F166)</f>
        <v>0</v>
      </c>
      <c r="J166" s="12">
        <v>1</v>
      </c>
      <c r="L166" s="12">
        <f>IF(G166=0,999,J166)</f>
        <v>999</v>
      </c>
      <c r="O166" s="12">
        <f>SMALL($L$166:$L$761,J166)</f>
        <v>2</v>
      </c>
      <c r="Q166" t="str">
        <f>A165</f>
        <v>A příp, ř.ř.</v>
      </c>
      <c r="U166" s="12">
        <f>IF(O166=999,"",(INDEX($D$166:$D$761,$O166)))</f>
        <v>1</v>
      </c>
      <c r="V166" s="13" t="str">
        <f>IF(O166=999,"",INDEX($Q$166:$Q$761,$O166))</f>
        <v>A příp, ř.ř.</v>
      </c>
      <c r="Z166" s="13">
        <f>IF(O166=999,"",INDEX($B$166:$B$761,$O166))</f>
        <v>25</v>
      </c>
      <c r="AB166" s="13" t="str">
        <f>IF(O166=999,"",INDEX($E$166:$E$761,$O166))</f>
        <v>ř.ř.</v>
      </c>
      <c r="AD166" t="str">
        <f>IF(V166="","",(CONCATENATE(V166,", ",Z166," kg, ")))</f>
        <v xml:space="preserve">A příp, ř.ř., 25 kg, </v>
      </c>
      <c r="AL166" s="19">
        <f>IF(U166="","",(IF(U166="",0,1)))</f>
        <v>1</v>
      </c>
      <c r="AS166" s="17"/>
      <c r="AT166" s="18"/>
      <c r="AU166" s="17"/>
    </row>
    <row r="167" spans="1:97" hidden="1" x14ac:dyDescent="0.25">
      <c r="A167" s="12">
        <v>1</v>
      </c>
      <c r="B167" s="12">
        <f>[1]Hmotnosti!$B8</f>
        <v>25</v>
      </c>
      <c r="D167" s="12">
        <f>$D166</f>
        <v>1</v>
      </c>
      <c r="E167" s="12" t="str">
        <f>E166</f>
        <v>ř.ř.</v>
      </c>
      <c r="F167" s="12">
        <f>F166</f>
        <v>1</v>
      </c>
      <c r="G167" s="12">
        <f t="shared" ref="G167:G191" si="38">IF(A167="",0,F167)</f>
        <v>1</v>
      </c>
      <c r="J167" s="12">
        <v>2</v>
      </c>
      <c r="L167" s="12">
        <f t="shared" ref="L167:L230" si="39">IF(G167=0,999,J167)</f>
        <v>2</v>
      </c>
      <c r="O167" s="12">
        <f t="shared" ref="O167:O230" si="40">SMALL($L$166:$L$761,J167)</f>
        <v>3</v>
      </c>
      <c r="Q167" t="str">
        <f>Q166</f>
        <v>A příp, ř.ř.</v>
      </c>
      <c r="U167" s="12">
        <f t="shared" ref="U167:U230" si="41">IF(O167=999,"",(INDEX($D$166:$D$761,$O167)))</f>
        <v>1</v>
      </c>
      <c r="V167" s="13" t="str">
        <f t="shared" ref="V167:V230" si="42">IF(O167=999,"",INDEX($Q$166:$Q$761,$O167))</f>
        <v>A příp, ř.ř.</v>
      </c>
      <c r="Z167" s="13">
        <f t="shared" ref="Z167:Z230" si="43">IF(O167=999,"",INDEX($B$166:$B$761,$O167))</f>
        <v>28</v>
      </c>
      <c r="AB167" s="13" t="str">
        <f t="shared" ref="AB167:AB230" si="44">IF(O167=999,"",INDEX($E$166:$E$761,$O167))</f>
        <v>ř.ř.</v>
      </c>
      <c r="AD167" t="str">
        <f t="shared" ref="AD167:AD230" si="45">IF(V167="","",(CONCATENATE(V167,", ",Z167," kg, ")))</f>
        <v xml:space="preserve">A příp, ř.ř., 28 kg, </v>
      </c>
      <c r="AL167" s="19">
        <f>IF(U167=U166,0,1)</f>
        <v>0</v>
      </c>
      <c r="AS167" s="17"/>
      <c r="AT167" s="18"/>
      <c r="AU167" s="17"/>
    </row>
    <row r="168" spans="1:97" hidden="1" x14ac:dyDescent="0.25">
      <c r="A168" s="12">
        <v>2</v>
      </c>
      <c r="B168" s="12">
        <f>[1]Hmotnosti!$B9</f>
        <v>28</v>
      </c>
      <c r="D168" s="12">
        <f t="shared" ref="D168:D186" si="46">$D167</f>
        <v>1</v>
      </c>
      <c r="E168" s="12" t="str">
        <f t="shared" ref="E168:F183" si="47">E167</f>
        <v>ř.ř.</v>
      </c>
      <c r="F168" s="12">
        <f t="shared" si="47"/>
        <v>1</v>
      </c>
      <c r="G168" s="12">
        <f t="shared" si="38"/>
        <v>1</v>
      </c>
      <c r="J168" s="12">
        <v>3</v>
      </c>
      <c r="L168" s="12">
        <f t="shared" si="39"/>
        <v>3</v>
      </c>
      <c r="O168" s="12">
        <f t="shared" si="40"/>
        <v>4</v>
      </c>
      <c r="Q168" t="str">
        <f t="shared" ref="Q168:Q186" si="48">Q167</f>
        <v>A příp, ř.ř.</v>
      </c>
      <c r="U168" s="12">
        <f t="shared" si="41"/>
        <v>1</v>
      </c>
      <c r="V168" s="13" t="str">
        <f t="shared" si="42"/>
        <v>A příp, ř.ř.</v>
      </c>
      <c r="Z168" s="13">
        <f t="shared" si="43"/>
        <v>31</v>
      </c>
      <c r="AB168" s="13" t="str">
        <f t="shared" si="44"/>
        <v>ř.ř.</v>
      </c>
      <c r="AD168" t="str">
        <f t="shared" si="45"/>
        <v xml:space="preserve">A příp, ř.ř., 31 kg, </v>
      </c>
      <c r="AL168" s="19">
        <f t="shared" ref="AL168:AL231" si="49">IF(U168=U167,0,1)</f>
        <v>0</v>
      </c>
      <c r="AS168" s="17"/>
      <c r="AT168" s="18"/>
      <c r="AU168" s="17"/>
    </row>
    <row r="169" spans="1:97" hidden="1" x14ac:dyDescent="0.25">
      <c r="A169" s="12">
        <v>3</v>
      </c>
      <c r="B169" s="12">
        <f>[1]Hmotnosti!$B10</f>
        <v>31</v>
      </c>
      <c r="D169" s="12">
        <f t="shared" si="46"/>
        <v>1</v>
      </c>
      <c r="E169" s="12" t="str">
        <f t="shared" si="47"/>
        <v>ř.ř.</v>
      </c>
      <c r="F169" s="12">
        <f t="shared" si="47"/>
        <v>1</v>
      </c>
      <c r="G169" s="12">
        <f t="shared" si="38"/>
        <v>1</v>
      </c>
      <c r="J169" s="12">
        <v>4</v>
      </c>
      <c r="L169" s="12">
        <f t="shared" si="39"/>
        <v>4</v>
      </c>
      <c r="O169" s="12">
        <f t="shared" si="40"/>
        <v>5</v>
      </c>
      <c r="Q169" t="str">
        <f t="shared" si="48"/>
        <v>A příp, ř.ř.</v>
      </c>
      <c r="U169" s="12">
        <f t="shared" si="41"/>
        <v>1</v>
      </c>
      <c r="V169" s="13" t="str">
        <f t="shared" si="42"/>
        <v>A příp, ř.ř.</v>
      </c>
      <c r="Z169" s="13">
        <f t="shared" si="43"/>
        <v>35</v>
      </c>
      <c r="AB169" s="13" t="str">
        <f t="shared" si="44"/>
        <v>ř.ř.</v>
      </c>
      <c r="AD169" t="str">
        <f t="shared" si="45"/>
        <v xml:space="preserve">A příp, ř.ř., 35 kg, </v>
      </c>
      <c r="AL169" s="19">
        <f t="shared" si="49"/>
        <v>0</v>
      </c>
      <c r="AS169" s="17"/>
      <c r="AT169" s="18"/>
      <c r="AU169" s="17"/>
    </row>
    <row r="170" spans="1:97" hidden="1" x14ac:dyDescent="0.25">
      <c r="A170" s="12">
        <v>4</v>
      </c>
      <c r="B170" s="12">
        <f>[1]Hmotnosti!$B11</f>
        <v>35</v>
      </c>
      <c r="D170" s="12">
        <f t="shared" si="46"/>
        <v>1</v>
      </c>
      <c r="E170" s="12" t="str">
        <f t="shared" si="47"/>
        <v>ř.ř.</v>
      </c>
      <c r="F170" s="12">
        <f t="shared" si="47"/>
        <v>1</v>
      </c>
      <c r="G170" s="12">
        <f t="shared" si="38"/>
        <v>1</v>
      </c>
      <c r="J170" s="12">
        <v>5</v>
      </c>
      <c r="L170" s="12">
        <f t="shared" si="39"/>
        <v>5</v>
      </c>
      <c r="O170" s="12">
        <f t="shared" si="40"/>
        <v>6</v>
      </c>
      <c r="Q170" t="str">
        <f t="shared" si="48"/>
        <v>A příp, ř.ř.</v>
      </c>
      <c r="U170" s="12">
        <f t="shared" si="41"/>
        <v>1</v>
      </c>
      <c r="V170" s="13" t="str">
        <f t="shared" si="42"/>
        <v>A příp, ř.ř.</v>
      </c>
      <c r="Z170" s="13">
        <f t="shared" si="43"/>
        <v>39</v>
      </c>
      <c r="AB170" s="13" t="str">
        <f t="shared" si="44"/>
        <v>ř.ř.</v>
      </c>
      <c r="AD170" t="str">
        <f t="shared" si="45"/>
        <v xml:space="preserve">A příp, ř.ř., 39 kg, </v>
      </c>
      <c r="AL170" s="19">
        <f t="shared" si="49"/>
        <v>0</v>
      </c>
      <c r="AS170" s="17"/>
      <c r="AT170" s="18"/>
      <c r="AU170" s="17"/>
    </row>
    <row r="171" spans="1:97" hidden="1" x14ac:dyDescent="0.25">
      <c r="A171" s="12">
        <v>5</v>
      </c>
      <c r="B171" s="12">
        <f>[1]Hmotnosti!$B12</f>
        <v>39</v>
      </c>
      <c r="D171" s="12">
        <f t="shared" si="46"/>
        <v>1</v>
      </c>
      <c r="E171" s="12" t="str">
        <f t="shared" si="47"/>
        <v>ř.ř.</v>
      </c>
      <c r="F171" s="12">
        <f t="shared" si="47"/>
        <v>1</v>
      </c>
      <c r="G171" s="12">
        <f t="shared" si="38"/>
        <v>1</v>
      </c>
      <c r="J171" s="12">
        <v>6</v>
      </c>
      <c r="L171" s="12">
        <f t="shared" si="39"/>
        <v>6</v>
      </c>
      <c r="O171" s="12">
        <f t="shared" si="40"/>
        <v>7</v>
      </c>
      <c r="Q171" t="str">
        <f t="shared" si="48"/>
        <v>A příp, ř.ř.</v>
      </c>
      <c r="U171" s="12">
        <f t="shared" si="41"/>
        <v>1</v>
      </c>
      <c r="V171" s="13" t="str">
        <f t="shared" si="42"/>
        <v>A příp, ř.ř.</v>
      </c>
      <c r="Z171" s="13">
        <f t="shared" si="43"/>
        <v>43</v>
      </c>
      <c r="AB171" s="13" t="str">
        <f t="shared" si="44"/>
        <v>ř.ř.</v>
      </c>
      <c r="AD171" t="str">
        <f t="shared" si="45"/>
        <v xml:space="preserve">A příp, ř.ř., 43 kg, </v>
      </c>
      <c r="AL171" s="19">
        <f t="shared" si="49"/>
        <v>0</v>
      </c>
      <c r="AS171" s="17"/>
      <c r="AT171" s="18"/>
      <c r="AU171" s="17"/>
    </row>
    <row r="172" spans="1:97" hidden="1" x14ac:dyDescent="0.25">
      <c r="A172" s="12">
        <v>6</v>
      </c>
      <c r="B172" s="12">
        <f>[1]Hmotnosti!$B13</f>
        <v>43</v>
      </c>
      <c r="D172" s="12">
        <f t="shared" si="46"/>
        <v>1</v>
      </c>
      <c r="E172" s="12" t="str">
        <f t="shared" si="47"/>
        <v>ř.ř.</v>
      </c>
      <c r="F172" s="12">
        <f t="shared" si="47"/>
        <v>1</v>
      </c>
      <c r="G172" s="12">
        <f t="shared" si="38"/>
        <v>1</v>
      </c>
      <c r="J172" s="12">
        <v>7</v>
      </c>
      <c r="L172" s="12">
        <f t="shared" si="39"/>
        <v>7</v>
      </c>
      <c r="O172" s="12">
        <f t="shared" si="40"/>
        <v>8</v>
      </c>
      <c r="Q172" t="str">
        <f t="shared" si="48"/>
        <v>A příp, ř.ř.</v>
      </c>
      <c r="U172" s="12">
        <f t="shared" si="41"/>
        <v>1</v>
      </c>
      <c r="V172" s="13" t="str">
        <f t="shared" si="42"/>
        <v>A příp, ř.ř.</v>
      </c>
      <c r="Z172" s="13">
        <f t="shared" si="43"/>
        <v>47</v>
      </c>
      <c r="AB172" s="13" t="str">
        <f t="shared" si="44"/>
        <v>ř.ř.</v>
      </c>
      <c r="AD172" t="str">
        <f t="shared" si="45"/>
        <v xml:space="preserve">A příp, ř.ř., 47 kg, </v>
      </c>
      <c r="AL172" s="19">
        <f t="shared" si="49"/>
        <v>0</v>
      </c>
      <c r="AS172" s="17"/>
      <c r="AT172" s="18"/>
      <c r="AU172" s="17"/>
    </row>
    <row r="173" spans="1:97" hidden="1" x14ac:dyDescent="0.25">
      <c r="A173" s="12">
        <v>7</v>
      </c>
      <c r="B173" s="12">
        <f>[1]Hmotnosti!$B14</f>
        <v>47</v>
      </c>
      <c r="D173" s="12">
        <f t="shared" si="46"/>
        <v>1</v>
      </c>
      <c r="E173" s="12" t="str">
        <f t="shared" si="47"/>
        <v>ř.ř.</v>
      </c>
      <c r="F173" s="12">
        <f t="shared" si="47"/>
        <v>1</v>
      </c>
      <c r="G173" s="12">
        <f t="shared" si="38"/>
        <v>1</v>
      </c>
      <c r="J173" s="12">
        <v>8</v>
      </c>
      <c r="L173" s="12">
        <f t="shared" si="39"/>
        <v>8</v>
      </c>
      <c r="O173" s="12">
        <f t="shared" si="40"/>
        <v>9</v>
      </c>
      <c r="Q173" t="str">
        <f t="shared" si="48"/>
        <v>A příp, ř.ř.</v>
      </c>
      <c r="U173" s="12">
        <f t="shared" si="41"/>
        <v>1</v>
      </c>
      <c r="V173" s="13" t="str">
        <f t="shared" si="42"/>
        <v>A příp, ř.ř.</v>
      </c>
      <c r="Z173" s="13">
        <f t="shared" si="43"/>
        <v>52</v>
      </c>
      <c r="AB173" s="13" t="str">
        <f t="shared" si="44"/>
        <v>ř.ř.</v>
      </c>
      <c r="AD173" t="str">
        <f t="shared" si="45"/>
        <v xml:space="preserve">A příp, ř.ř., 52 kg, </v>
      </c>
      <c r="AL173" s="19">
        <f t="shared" si="49"/>
        <v>0</v>
      </c>
      <c r="AS173" s="17"/>
      <c r="AT173" s="18"/>
      <c r="AU173" s="17"/>
    </row>
    <row r="174" spans="1:97" hidden="1" x14ac:dyDescent="0.25">
      <c r="A174" s="12">
        <v>8</v>
      </c>
      <c r="B174" s="12">
        <f>[1]Hmotnosti!$B15</f>
        <v>52</v>
      </c>
      <c r="D174" s="12">
        <f t="shared" si="46"/>
        <v>1</v>
      </c>
      <c r="E174" s="12" t="str">
        <f t="shared" si="47"/>
        <v>ř.ř.</v>
      </c>
      <c r="F174" s="12">
        <f t="shared" si="47"/>
        <v>1</v>
      </c>
      <c r="G174" s="12">
        <f t="shared" si="38"/>
        <v>1</v>
      </c>
      <c r="J174" s="12">
        <v>9</v>
      </c>
      <c r="L174" s="12">
        <f t="shared" si="39"/>
        <v>9</v>
      </c>
      <c r="O174" s="12">
        <f t="shared" si="40"/>
        <v>10</v>
      </c>
      <c r="Q174" t="str">
        <f t="shared" si="48"/>
        <v>A příp, ř.ř.</v>
      </c>
      <c r="U174" s="12">
        <f t="shared" si="41"/>
        <v>1</v>
      </c>
      <c r="V174" s="13" t="str">
        <f t="shared" si="42"/>
        <v>A příp, ř.ř.</v>
      </c>
      <c r="Z174" s="13">
        <f t="shared" si="43"/>
        <v>57</v>
      </c>
      <c r="AB174" s="13" t="str">
        <f t="shared" si="44"/>
        <v>ř.ř.</v>
      </c>
      <c r="AD174" t="str">
        <f t="shared" si="45"/>
        <v xml:space="preserve">A příp, ř.ř., 57 kg, </v>
      </c>
      <c r="AL174" s="19">
        <f t="shared" si="49"/>
        <v>0</v>
      </c>
      <c r="AS174" s="17"/>
      <c r="AT174" s="18"/>
      <c r="AU174" s="17"/>
    </row>
    <row r="175" spans="1:97" hidden="1" x14ac:dyDescent="0.25">
      <c r="A175" s="12">
        <v>9</v>
      </c>
      <c r="B175" s="12">
        <f>[1]Hmotnosti!$B16</f>
        <v>57</v>
      </c>
      <c r="D175" s="12">
        <f t="shared" si="46"/>
        <v>1</v>
      </c>
      <c r="E175" s="12" t="str">
        <f t="shared" si="47"/>
        <v>ř.ř.</v>
      </c>
      <c r="F175" s="12">
        <f t="shared" si="47"/>
        <v>1</v>
      </c>
      <c r="G175" s="12">
        <f t="shared" si="38"/>
        <v>1</v>
      </c>
      <c r="J175" s="12">
        <v>10</v>
      </c>
      <c r="L175" s="12">
        <f t="shared" si="39"/>
        <v>10</v>
      </c>
      <c r="O175" s="12">
        <f t="shared" si="40"/>
        <v>11</v>
      </c>
      <c r="Q175" t="str">
        <f t="shared" si="48"/>
        <v>A příp, ř.ř.</v>
      </c>
      <c r="U175" s="12">
        <f t="shared" si="41"/>
        <v>1</v>
      </c>
      <c r="V175" s="13" t="str">
        <f t="shared" si="42"/>
        <v>A příp, ř.ř.</v>
      </c>
      <c r="Z175" s="13">
        <f t="shared" si="43"/>
        <v>63</v>
      </c>
      <c r="AB175" s="13" t="str">
        <f t="shared" si="44"/>
        <v>ř.ř.</v>
      </c>
      <c r="AD175" t="str">
        <f t="shared" si="45"/>
        <v xml:space="preserve">A příp, ř.ř., 63 kg, </v>
      </c>
      <c r="AL175" s="19">
        <f t="shared" si="49"/>
        <v>0</v>
      </c>
      <c r="AS175" s="17"/>
      <c r="AT175" s="18"/>
      <c r="AU175" s="17"/>
    </row>
    <row r="176" spans="1:97" hidden="1" x14ac:dyDescent="0.25">
      <c r="A176" s="12">
        <v>10</v>
      </c>
      <c r="B176" s="12">
        <f>[1]Hmotnosti!$B17</f>
        <v>63</v>
      </c>
      <c r="D176" s="12">
        <f t="shared" si="46"/>
        <v>1</v>
      </c>
      <c r="E176" s="12" t="str">
        <f t="shared" si="47"/>
        <v>ř.ř.</v>
      </c>
      <c r="F176" s="12">
        <f t="shared" si="47"/>
        <v>1</v>
      </c>
      <c r="G176" s="12">
        <f t="shared" si="38"/>
        <v>1</v>
      </c>
      <c r="J176" s="12">
        <v>11</v>
      </c>
      <c r="L176" s="12">
        <f t="shared" si="39"/>
        <v>11</v>
      </c>
      <c r="O176" s="12">
        <f t="shared" si="40"/>
        <v>12</v>
      </c>
      <c r="Q176" t="str">
        <f t="shared" si="48"/>
        <v>A příp, ř.ř.</v>
      </c>
      <c r="U176" s="12">
        <f t="shared" si="41"/>
        <v>1</v>
      </c>
      <c r="V176" s="13" t="str">
        <f t="shared" si="42"/>
        <v>A příp, ř.ř.</v>
      </c>
      <c r="Z176" s="13">
        <f t="shared" si="43"/>
        <v>70</v>
      </c>
      <c r="AB176" s="13" t="str">
        <f t="shared" si="44"/>
        <v>ř.ř.</v>
      </c>
      <c r="AD176" t="str">
        <f t="shared" si="45"/>
        <v xml:space="preserve">A příp, ř.ř., 70 kg, </v>
      </c>
      <c r="AL176" s="19">
        <f t="shared" si="49"/>
        <v>0</v>
      </c>
      <c r="AS176" s="17"/>
      <c r="AT176" s="18"/>
      <c r="AU176" s="17"/>
    </row>
    <row r="177" spans="1:47" s="16" customFormat="1" hidden="1" x14ac:dyDescent="0.25">
      <c r="A177" s="12">
        <v>11</v>
      </c>
      <c r="B177" s="12">
        <f>[1]Hmotnosti!$B18</f>
        <v>70</v>
      </c>
      <c r="C177" s="12"/>
      <c r="D177" s="12">
        <f t="shared" si="46"/>
        <v>1</v>
      </c>
      <c r="E177" s="12" t="str">
        <f t="shared" si="47"/>
        <v>ř.ř.</v>
      </c>
      <c r="F177" s="12">
        <f t="shared" si="47"/>
        <v>1</v>
      </c>
      <c r="G177" s="12">
        <f t="shared" si="38"/>
        <v>1</v>
      </c>
      <c r="H177"/>
      <c r="I177"/>
      <c r="J177" s="12">
        <v>12</v>
      </c>
      <c r="K177"/>
      <c r="L177" s="12">
        <f t="shared" si="39"/>
        <v>12</v>
      </c>
      <c r="M177"/>
      <c r="N177"/>
      <c r="O177" s="12">
        <f t="shared" si="40"/>
        <v>13</v>
      </c>
      <c r="P177"/>
      <c r="Q177" t="str">
        <f t="shared" si="48"/>
        <v>A příp, ř.ř.</v>
      </c>
      <c r="R177"/>
      <c r="S177"/>
      <c r="T177"/>
      <c r="U177" s="12">
        <f t="shared" si="41"/>
        <v>1</v>
      </c>
      <c r="V177" s="13" t="str">
        <f t="shared" si="42"/>
        <v>A příp, ř.ř.</v>
      </c>
      <c r="W177"/>
      <c r="X177"/>
      <c r="Y177"/>
      <c r="Z177" s="13">
        <f t="shared" si="43"/>
        <v>80</v>
      </c>
      <c r="AA177"/>
      <c r="AB177" s="13" t="str">
        <f t="shared" si="44"/>
        <v>ř.ř.</v>
      </c>
      <c r="AC177"/>
      <c r="AD177" t="str">
        <f t="shared" si="45"/>
        <v xml:space="preserve">A příp, ř.ř., 80 kg, </v>
      </c>
      <c r="AE177" s="19"/>
      <c r="AI177" s="19"/>
      <c r="AL177" s="19">
        <f t="shared" si="49"/>
        <v>0</v>
      </c>
      <c r="AP177" s="19"/>
      <c r="AQ177" s="48"/>
      <c r="AS177" s="17"/>
      <c r="AT177" s="18"/>
      <c r="AU177" s="17"/>
    </row>
    <row r="178" spans="1:47" s="16" customFormat="1" hidden="1" x14ac:dyDescent="0.25">
      <c r="A178" s="12">
        <v>12</v>
      </c>
      <c r="B178" s="12">
        <f>[1]Hmotnosti!$B19</f>
        <v>80</v>
      </c>
      <c r="C178" s="12"/>
      <c r="D178" s="12">
        <f t="shared" si="46"/>
        <v>1</v>
      </c>
      <c r="E178" s="12" t="str">
        <f t="shared" si="47"/>
        <v>ř.ř.</v>
      </c>
      <c r="F178" s="12">
        <f t="shared" si="47"/>
        <v>1</v>
      </c>
      <c r="G178" s="12">
        <f t="shared" si="38"/>
        <v>1</v>
      </c>
      <c r="H178"/>
      <c r="I178"/>
      <c r="J178" s="12">
        <v>13</v>
      </c>
      <c r="K178"/>
      <c r="L178" s="12">
        <f t="shared" si="39"/>
        <v>13</v>
      </c>
      <c r="M178"/>
      <c r="N178"/>
      <c r="O178" s="12">
        <f t="shared" si="40"/>
        <v>14</v>
      </c>
      <c r="P178"/>
      <c r="Q178" t="str">
        <f t="shared" si="48"/>
        <v>A příp, ř.ř.</v>
      </c>
      <c r="R178"/>
      <c r="S178"/>
      <c r="T178"/>
      <c r="U178" s="12">
        <f t="shared" si="41"/>
        <v>1</v>
      </c>
      <c r="V178" s="13" t="str">
        <f t="shared" si="42"/>
        <v>A příp, ř.ř.</v>
      </c>
      <c r="W178"/>
      <c r="X178"/>
      <c r="Y178"/>
      <c r="Z178" s="13" t="str">
        <f t="shared" si="43"/>
        <v>xxx</v>
      </c>
      <c r="AA178"/>
      <c r="AB178" s="13" t="str">
        <f t="shared" si="44"/>
        <v>ř.ř.</v>
      </c>
      <c r="AC178"/>
      <c r="AD178" t="str">
        <f t="shared" si="45"/>
        <v xml:space="preserve">A příp, ř.ř., xxx kg, </v>
      </c>
      <c r="AE178" s="19"/>
      <c r="AI178" s="19"/>
      <c r="AL178" s="19">
        <f t="shared" si="49"/>
        <v>0</v>
      </c>
      <c r="AP178" s="19"/>
      <c r="AQ178" s="48"/>
      <c r="AS178" s="17"/>
      <c r="AT178" s="18"/>
      <c r="AU178" s="17"/>
    </row>
    <row r="179" spans="1:47" s="16" customFormat="1" hidden="1" x14ac:dyDescent="0.25">
      <c r="A179" s="12">
        <v>13</v>
      </c>
      <c r="B179" s="12" t="str">
        <f>[1]Hmotnosti!$B20</f>
        <v>xxx</v>
      </c>
      <c r="C179" s="12"/>
      <c r="D179" s="12">
        <f t="shared" si="46"/>
        <v>1</v>
      </c>
      <c r="E179" s="12" t="str">
        <f t="shared" si="47"/>
        <v>ř.ř.</v>
      </c>
      <c r="F179" s="12">
        <f t="shared" si="47"/>
        <v>1</v>
      </c>
      <c r="G179" s="12">
        <f t="shared" si="38"/>
        <v>1</v>
      </c>
      <c r="H179"/>
      <c r="I179"/>
      <c r="J179" s="12">
        <v>14</v>
      </c>
      <c r="K179"/>
      <c r="L179" s="12">
        <f t="shared" si="39"/>
        <v>14</v>
      </c>
      <c r="M179"/>
      <c r="N179"/>
      <c r="O179" s="12">
        <f t="shared" si="40"/>
        <v>15</v>
      </c>
      <c r="P179"/>
      <c r="Q179" t="str">
        <f t="shared" si="48"/>
        <v>A příp, ř.ř.</v>
      </c>
      <c r="R179"/>
      <c r="S179"/>
      <c r="T179"/>
      <c r="U179" s="12">
        <f t="shared" si="41"/>
        <v>1</v>
      </c>
      <c r="V179" s="13" t="str">
        <f t="shared" si="42"/>
        <v>A příp, ř.ř.</v>
      </c>
      <c r="W179"/>
      <c r="X179"/>
      <c r="Y179"/>
      <c r="Z179" s="13" t="str">
        <f t="shared" si="43"/>
        <v>xxx</v>
      </c>
      <c r="AA179"/>
      <c r="AB179" s="13" t="str">
        <f t="shared" si="44"/>
        <v>ř.ř.</v>
      </c>
      <c r="AC179"/>
      <c r="AD179" t="str">
        <f t="shared" si="45"/>
        <v xml:space="preserve">A příp, ř.ř., xxx kg, </v>
      </c>
      <c r="AE179" s="19"/>
      <c r="AI179" s="19"/>
      <c r="AL179" s="19">
        <f t="shared" si="49"/>
        <v>0</v>
      </c>
      <c r="AP179" s="19"/>
      <c r="AQ179" s="48"/>
      <c r="AS179" s="17"/>
      <c r="AT179" s="18"/>
      <c r="AU179" s="17"/>
    </row>
    <row r="180" spans="1:47" s="16" customFormat="1" hidden="1" x14ac:dyDescent="0.25">
      <c r="A180" s="12">
        <v>14</v>
      </c>
      <c r="B180" s="12" t="str">
        <f>[1]Hmotnosti!$B21</f>
        <v>xxx</v>
      </c>
      <c r="C180" s="12"/>
      <c r="D180" s="12">
        <f t="shared" si="46"/>
        <v>1</v>
      </c>
      <c r="E180" s="12" t="str">
        <f t="shared" si="47"/>
        <v>ř.ř.</v>
      </c>
      <c r="F180" s="12">
        <f t="shared" si="47"/>
        <v>1</v>
      </c>
      <c r="G180" s="12">
        <f t="shared" si="38"/>
        <v>1</v>
      </c>
      <c r="H180"/>
      <c r="I180"/>
      <c r="J180" s="12">
        <v>15</v>
      </c>
      <c r="K180"/>
      <c r="L180" s="12">
        <f t="shared" si="39"/>
        <v>15</v>
      </c>
      <c r="M180"/>
      <c r="N180"/>
      <c r="O180" s="12">
        <f t="shared" si="40"/>
        <v>16</v>
      </c>
      <c r="P180"/>
      <c r="Q180" t="str">
        <f t="shared" si="48"/>
        <v>A příp, ř.ř.</v>
      </c>
      <c r="R180"/>
      <c r="S180"/>
      <c r="T180"/>
      <c r="U180" s="12">
        <f t="shared" si="41"/>
        <v>1</v>
      </c>
      <c r="V180" s="13" t="str">
        <f t="shared" si="42"/>
        <v>A příp, ř.ř.</v>
      </c>
      <c r="W180"/>
      <c r="X180"/>
      <c r="Y180"/>
      <c r="Z180" s="13" t="str">
        <f t="shared" si="43"/>
        <v>xxx</v>
      </c>
      <c r="AA180"/>
      <c r="AB180" s="13" t="str">
        <f t="shared" si="44"/>
        <v>ř.ř.</v>
      </c>
      <c r="AC180"/>
      <c r="AD180" t="str">
        <f t="shared" si="45"/>
        <v xml:space="preserve">A příp, ř.ř., xxx kg, </v>
      </c>
      <c r="AE180" s="19"/>
      <c r="AI180" s="19"/>
      <c r="AL180" s="19">
        <f t="shared" si="49"/>
        <v>0</v>
      </c>
      <c r="AP180" s="19"/>
      <c r="AQ180" s="48"/>
      <c r="AS180" s="17"/>
      <c r="AT180" s="18"/>
      <c r="AU180" s="17"/>
    </row>
    <row r="181" spans="1:47" s="16" customFormat="1" hidden="1" x14ac:dyDescent="0.25">
      <c r="A181" s="12">
        <v>15</v>
      </c>
      <c r="B181" s="12" t="str">
        <f>[1]Hmotnosti!$B22</f>
        <v>xxx</v>
      </c>
      <c r="C181" s="12"/>
      <c r="D181" s="12">
        <f t="shared" si="46"/>
        <v>1</v>
      </c>
      <c r="E181" s="12" t="str">
        <f t="shared" si="47"/>
        <v>ř.ř.</v>
      </c>
      <c r="F181" s="12">
        <f t="shared" si="47"/>
        <v>1</v>
      </c>
      <c r="G181" s="12">
        <f t="shared" si="38"/>
        <v>1</v>
      </c>
      <c r="H181"/>
      <c r="I181"/>
      <c r="J181" s="12">
        <v>16</v>
      </c>
      <c r="K181"/>
      <c r="L181" s="12">
        <f t="shared" si="39"/>
        <v>16</v>
      </c>
      <c r="M181"/>
      <c r="N181"/>
      <c r="O181" s="12">
        <f t="shared" si="40"/>
        <v>17</v>
      </c>
      <c r="P181"/>
      <c r="Q181" t="str">
        <f t="shared" si="48"/>
        <v>A příp, ř.ř.</v>
      </c>
      <c r="R181"/>
      <c r="S181"/>
      <c r="T181"/>
      <c r="U181" s="12">
        <f t="shared" si="41"/>
        <v>1</v>
      </c>
      <c r="V181" s="13" t="str">
        <f t="shared" si="42"/>
        <v>A příp, ř.ř.</v>
      </c>
      <c r="W181"/>
      <c r="X181"/>
      <c r="Y181"/>
      <c r="Z181" s="13" t="str">
        <f t="shared" si="43"/>
        <v>xxx</v>
      </c>
      <c r="AA181"/>
      <c r="AB181" s="13" t="str">
        <f t="shared" si="44"/>
        <v>ř.ř.</v>
      </c>
      <c r="AC181"/>
      <c r="AD181" t="str">
        <f t="shared" si="45"/>
        <v xml:space="preserve">A příp, ř.ř., xxx kg, </v>
      </c>
      <c r="AE181" s="19"/>
      <c r="AI181" s="19"/>
      <c r="AL181" s="19">
        <f t="shared" si="49"/>
        <v>0</v>
      </c>
      <c r="AP181" s="19"/>
      <c r="AQ181" s="48"/>
      <c r="AS181" s="17"/>
      <c r="AT181" s="18"/>
      <c r="AU181" s="17"/>
    </row>
    <row r="182" spans="1:47" s="16" customFormat="1" hidden="1" x14ac:dyDescent="0.25">
      <c r="A182" s="12">
        <v>16</v>
      </c>
      <c r="B182" s="12" t="str">
        <f>[1]Hmotnosti!$B23</f>
        <v>xxx</v>
      </c>
      <c r="C182" s="12"/>
      <c r="D182" s="12">
        <f t="shared" si="46"/>
        <v>1</v>
      </c>
      <c r="E182" s="12" t="str">
        <f t="shared" si="47"/>
        <v>ř.ř.</v>
      </c>
      <c r="F182" s="12">
        <f t="shared" si="47"/>
        <v>1</v>
      </c>
      <c r="G182" s="12">
        <f t="shared" si="38"/>
        <v>1</v>
      </c>
      <c r="H182"/>
      <c r="I182"/>
      <c r="J182" s="12">
        <v>17</v>
      </c>
      <c r="K182"/>
      <c r="L182" s="12">
        <f t="shared" si="39"/>
        <v>17</v>
      </c>
      <c r="M182"/>
      <c r="N182"/>
      <c r="O182" s="12">
        <f t="shared" si="40"/>
        <v>18</v>
      </c>
      <c r="P182"/>
      <c r="Q182" t="str">
        <f t="shared" si="48"/>
        <v>A příp, ř.ř.</v>
      </c>
      <c r="R182"/>
      <c r="S182"/>
      <c r="T182"/>
      <c r="U182" s="12">
        <f t="shared" si="41"/>
        <v>1</v>
      </c>
      <c r="V182" s="13" t="str">
        <f t="shared" si="42"/>
        <v>A příp, ř.ř.</v>
      </c>
      <c r="W182"/>
      <c r="X182"/>
      <c r="Y182"/>
      <c r="Z182" s="13" t="str">
        <f t="shared" si="43"/>
        <v>xxx</v>
      </c>
      <c r="AA182"/>
      <c r="AB182" s="13" t="str">
        <f t="shared" si="44"/>
        <v>ř.ř.</v>
      </c>
      <c r="AC182"/>
      <c r="AD182" t="str">
        <f t="shared" si="45"/>
        <v xml:space="preserve">A příp, ř.ř., xxx kg, </v>
      </c>
      <c r="AE182" s="19"/>
      <c r="AI182" s="19"/>
      <c r="AL182" s="19">
        <f t="shared" si="49"/>
        <v>0</v>
      </c>
      <c r="AP182" s="19"/>
      <c r="AQ182" s="48"/>
      <c r="AS182" s="17"/>
      <c r="AT182" s="18"/>
      <c r="AU182" s="17"/>
    </row>
    <row r="183" spans="1:47" s="16" customFormat="1" hidden="1" x14ac:dyDescent="0.25">
      <c r="A183" s="12">
        <v>17</v>
      </c>
      <c r="B183" s="12" t="str">
        <f>[1]Hmotnosti!$B24</f>
        <v>xxx</v>
      </c>
      <c r="C183" s="12"/>
      <c r="D183" s="12">
        <f t="shared" si="46"/>
        <v>1</v>
      </c>
      <c r="E183" s="12" t="str">
        <f t="shared" si="47"/>
        <v>ř.ř.</v>
      </c>
      <c r="F183" s="12">
        <f t="shared" si="47"/>
        <v>1</v>
      </c>
      <c r="G183" s="12">
        <f t="shared" si="38"/>
        <v>1</v>
      </c>
      <c r="H183"/>
      <c r="I183"/>
      <c r="J183" s="12">
        <v>18</v>
      </c>
      <c r="K183"/>
      <c r="L183" s="12">
        <f t="shared" si="39"/>
        <v>18</v>
      </c>
      <c r="M183"/>
      <c r="N183"/>
      <c r="O183" s="12">
        <f t="shared" si="40"/>
        <v>19</v>
      </c>
      <c r="P183"/>
      <c r="Q183" t="str">
        <f t="shared" si="48"/>
        <v>A příp, ř.ř.</v>
      </c>
      <c r="R183"/>
      <c r="S183"/>
      <c r="T183"/>
      <c r="U183" s="12">
        <f t="shared" si="41"/>
        <v>1</v>
      </c>
      <c r="V183" s="13" t="str">
        <f t="shared" si="42"/>
        <v>A příp, ř.ř.</v>
      </c>
      <c r="W183"/>
      <c r="X183"/>
      <c r="Y183"/>
      <c r="Z183" s="13" t="str">
        <f t="shared" si="43"/>
        <v>xxx</v>
      </c>
      <c r="AA183"/>
      <c r="AB183" s="13" t="str">
        <f t="shared" si="44"/>
        <v>ř.ř.</v>
      </c>
      <c r="AC183"/>
      <c r="AD183" t="str">
        <f t="shared" si="45"/>
        <v xml:space="preserve">A příp, ř.ř., xxx kg, </v>
      </c>
      <c r="AE183" s="19"/>
      <c r="AI183" s="19"/>
      <c r="AL183" s="19">
        <f t="shared" si="49"/>
        <v>0</v>
      </c>
      <c r="AP183" s="19"/>
      <c r="AQ183" s="48"/>
      <c r="AS183" s="17"/>
      <c r="AT183" s="18"/>
      <c r="AU183" s="17"/>
    </row>
    <row r="184" spans="1:47" s="16" customFormat="1" hidden="1" x14ac:dyDescent="0.25">
      <c r="A184" s="12">
        <v>18</v>
      </c>
      <c r="B184" s="12" t="str">
        <f>[1]Hmotnosti!$B25</f>
        <v>xxx</v>
      </c>
      <c r="C184" s="12"/>
      <c r="D184" s="12">
        <f t="shared" si="46"/>
        <v>1</v>
      </c>
      <c r="E184" s="12" t="str">
        <f t="shared" ref="E184:F186" si="50">E183</f>
        <v>ř.ř.</v>
      </c>
      <c r="F184" s="12">
        <f t="shared" si="50"/>
        <v>1</v>
      </c>
      <c r="G184" s="12">
        <f t="shared" si="38"/>
        <v>1</v>
      </c>
      <c r="H184"/>
      <c r="I184"/>
      <c r="J184" s="12">
        <v>19</v>
      </c>
      <c r="K184"/>
      <c r="L184" s="12">
        <f t="shared" si="39"/>
        <v>19</v>
      </c>
      <c r="M184"/>
      <c r="N184"/>
      <c r="O184" s="12">
        <f t="shared" si="40"/>
        <v>20</v>
      </c>
      <c r="P184"/>
      <c r="Q184" t="str">
        <f t="shared" si="48"/>
        <v>A příp, ř.ř.</v>
      </c>
      <c r="R184"/>
      <c r="S184"/>
      <c r="T184"/>
      <c r="U184" s="12">
        <f t="shared" si="41"/>
        <v>1</v>
      </c>
      <c r="V184" s="13" t="str">
        <f t="shared" si="42"/>
        <v>A příp, ř.ř.</v>
      </c>
      <c r="W184"/>
      <c r="X184"/>
      <c r="Y184"/>
      <c r="Z184" s="13" t="str">
        <f t="shared" si="43"/>
        <v>xxx</v>
      </c>
      <c r="AA184"/>
      <c r="AB184" s="13" t="str">
        <f t="shared" si="44"/>
        <v>ř.ř.</v>
      </c>
      <c r="AC184"/>
      <c r="AD184" t="str">
        <f t="shared" si="45"/>
        <v xml:space="preserve">A příp, ř.ř., xxx kg, </v>
      </c>
      <c r="AE184" s="19"/>
      <c r="AI184" s="19"/>
      <c r="AL184" s="19">
        <f t="shared" si="49"/>
        <v>0</v>
      </c>
      <c r="AP184" s="19"/>
      <c r="AQ184" s="48"/>
      <c r="AS184" s="17"/>
      <c r="AT184" s="18"/>
      <c r="AU184" s="17"/>
    </row>
    <row r="185" spans="1:47" s="16" customFormat="1" hidden="1" x14ac:dyDescent="0.25">
      <c r="A185" s="12">
        <v>19</v>
      </c>
      <c r="B185" s="12" t="str">
        <f>[1]Hmotnosti!$B26</f>
        <v>xxx</v>
      </c>
      <c r="C185" s="12"/>
      <c r="D185" s="12">
        <f t="shared" si="46"/>
        <v>1</v>
      </c>
      <c r="E185" s="12" t="str">
        <f t="shared" si="50"/>
        <v>ř.ř.</v>
      </c>
      <c r="F185" s="12">
        <f t="shared" si="50"/>
        <v>1</v>
      </c>
      <c r="G185" s="12">
        <f t="shared" si="38"/>
        <v>1</v>
      </c>
      <c r="H185"/>
      <c r="I185"/>
      <c r="J185" s="12">
        <v>20</v>
      </c>
      <c r="K185"/>
      <c r="L185" s="12">
        <f t="shared" si="39"/>
        <v>20</v>
      </c>
      <c r="M185"/>
      <c r="N185"/>
      <c r="O185" s="12">
        <f t="shared" si="40"/>
        <v>21</v>
      </c>
      <c r="P185"/>
      <c r="Q185" t="str">
        <f t="shared" si="48"/>
        <v>A příp, ř.ř.</v>
      </c>
      <c r="R185"/>
      <c r="S185"/>
      <c r="T185"/>
      <c r="U185" s="12">
        <f t="shared" si="41"/>
        <v>1</v>
      </c>
      <c r="V185" s="13" t="str">
        <f t="shared" si="42"/>
        <v>A příp, ř.ř.</v>
      </c>
      <c r="W185"/>
      <c r="X185"/>
      <c r="Y185"/>
      <c r="Z185" s="13" t="str">
        <f t="shared" si="43"/>
        <v>xxx</v>
      </c>
      <c r="AA185"/>
      <c r="AB185" s="13" t="str">
        <f t="shared" si="44"/>
        <v>ř.ř.</v>
      </c>
      <c r="AC185"/>
      <c r="AD185" t="str">
        <f t="shared" si="45"/>
        <v xml:space="preserve">A příp, ř.ř., xxx kg, </v>
      </c>
      <c r="AE185" s="19"/>
      <c r="AI185" s="19"/>
      <c r="AL185" s="19">
        <f t="shared" si="49"/>
        <v>0</v>
      </c>
      <c r="AP185" s="19"/>
      <c r="AQ185" s="48"/>
      <c r="AS185" s="17"/>
      <c r="AT185" s="18"/>
      <c r="AU185" s="17"/>
    </row>
    <row r="186" spans="1:47" s="16" customFormat="1" hidden="1" x14ac:dyDescent="0.25">
      <c r="A186" s="12">
        <v>20</v>
      </c>
      <c r="B186" s="12" t="str">
        <f>[1]Hmotnosti!$B27</f>
        <v>xxx</v>
      </c>
      <c r="C186" s="12"/>
      <c r="D186" s="12">
        <f t="shared" si="46"/>
        <v>1</v>
      </c>
      <c r="E186" s="12" t="str">
        <f t="shared" si="50"/>
        <v>ř.ř.</v>
      </c>
      <c r="F186" s="12">
        <f t="shared" si="50"/>
        <v>1</v>
      </c>
      <c r="G186" s="12">
        <f t="shared" si="38"/>
        <v>1</v>
      </c>
      <c r="H186"/>
      <c r="I186"/>
      <c r="J186" s="12">
        <v>21</v>
      </c>
      <c r="K186"/>
      <c r="L186" s="12">
        <f t="shared" si="39"/>
        <v>21</v>
      </c>
      <c r="M186"/>
      <c r="N186"/>
      <c r="O186" s="12">
        <f t="shared" si="40"/>
        <v>27</v>
      </c>
      <c r="P186"/>
      <c r="Q186" t="str">
        <f t="shared" si="48"/>
        <v>A příp, ř.ř.</v>
      </c>
      <c r="R186"/>
      <c r="S186"/>
      <c r="T186"/>
      <c r="U186" s="12">
        <f t="shared" si="41"/>
        <v>2</v>
      </c>
      <c r="V186" s="13" t="str">
        <f t="shared" si="42"/>
        <v>ml.ž, ř.ř.</v>
      </c>
      <c r="W186"/>
      <c r="X186"/>
      <c r="Y186"/>
      <c r="Z186" s="13">
        <f t="shared" si="43"/>
        <v>28</v>
      </c>
      <c r="AA186"/>
      <c r="AB186" s="13" t="str">
        <f t="shared" si="44"/>
        <v>ř.ř.</v>
      </c>
      <c r="AC186"/>
      <c r="AD186" t="str">
        <f t="shared" si="45"/>
        <v xml:space="preserve">ml.ž, ř.ř., 28 kg, </v>
      </c>
      <c r="AE186" s="19"/>
      <c r="AI186" s="19"/>
      <c r="AL186" s="19">
        <f t="shared" si="49"/>
        <v>1</v>
      </c>
      <c r="AP186" s="19"/>
      <c r="AQ186" s="48"/>
      <c r="AS186" s="17"/>
      <c r="AT186" s="18"/>
      <c r="AU186" s="17"/>
    </row>
    <row r="187" spans="1:47" s="16" customFormat="1" hidden="1" x14ac:dyDescent="0.25">
      <c r="A187" s="12"/>
      <c r="B187" s="12"/>
      <c r="C187" s="12"/>
      <c r="D187" s="12"/>
      <c r="E187" s="12"/>
      <c r="F187" s="12"/>
      <c r="G187" s="12">
        <f>IF(A187="",0,F187)</f>
        <v>0</v>
      </c>
      <c r="H187"/>
      <c r="I187"/>
      <c r="J187" s="12">
        <v>22</v>
      </c>
      <c r="K187"/>
      <c r="L187" s="12">
        <f t="shared" si="39"/>
        <v>999</v>
      </c>
      <c r="M187"/>
      <c r="N187"/>
      <c r="O187" s="12">
        <f t="shared" si="40"/>
        <v>28</v>
      </c>
      <c r="P187"/>
      <c r="Q187"/>
      <c r="R187"/>
      <c r="S187"/>
      <c r="T187"/>
      <c r="U187" s="12">
        <f t="shared" si="41"/>
        <v>2</v>
      </c>
      <c r="V187" s="13" t="str">
        <f t="shared" si="42"/>
        <v>ml.ž, ř.ř.</v>
      </c>
      <c r="W187"/>
      <c r="X187"/>
      <c r="Y187"/>
      <c r="Z187" s="13">
        <f t="shared" si="43"/>
        <v>31</v>
      </c>
      <c r="AA187"/>
      <c r="AB187" s="13" t="str">
        <f t="shared" si="44"/>
        <v>ř.ř.</v>
      </c>
      <c r="AC187"/>
      <c r="AD187" t="str">
        <f t="shared" si="45"/>
        <v xml:space="preserve">ml.ž, ř.ř., 31 kg, </v>
      </c>
      <c r="AE187" s="19"/>
      <c r="AI187" s="19"/>
      <c r="AL187" s="19">
        <f t="shared" si="49"/>
        <v>0</v>
      </c>
      <c r="AP187" s="19"/>
      <c r="AQ187" s="48"/>
      <c r="AS187" s="17"/>
      <c r="AT187" s="18"/>
      <c r="AU187" s="17"/>
    </row>
    <row r="188" spans="1:47" s="16" customFormat="1" hidden="1" x14ac:dyDescent="0.25">
      <c r="A188" s="12"/>
      <c r="B188" s="12"/>
      <c r="C188" s="12"/>
      <c r="D188" s="12"/>
      <c r="E188" s="12"/>
      <c r="F188" s="12"/>
      <c r="G188" s="12">
        <f t="shared" si="38"/>
        <v>0</v>
      </c>
      <c r="H188"/>
      <c r="I188"/>
      <c r="J188" s="12">
        <v>23</v>
      </c>
      <c r="K188"/>
      <c r="L188" s="12">
        <f t="shared" si="39"/>
        <v>999</v>
      </c>
      <c r="M188"/>
      <c r="N188"/>
      <c r="O188" s="12">
        <f t="shared" si="40"/>
        <v>29</v>
      </c>
      <c r="P188"/>
      <c r="Q188"/>
      <c r="R188"/>
      <c r="S188"/>
      <c r="T188"/>
      <c r="U188" s="12">
        <f t="shared" si="41"/>
        <v>2</v>
      </c>
      <c r="V188" s="13" t="str">
        <f t="shared" si="42"/>
        <v>ml.ž, ř.ř.</v>
      </c>
      <c r="W188"/>
      <c r="X188"/>
      <c r="Y188"/>
      <c r="Z188" s="13">
        <f t="shared" si="43"/>
        <v>35</v>
      </c>
      <c r="AA188"/>
      <c r="AB188" s="13" t="str">
        <f t="shared" si="44"/>
        <v>ř.ř.</v>
      </c>
      <c r="AC188"/>
      <c r="AD188" t="str">
        <f t="shared" si="45"/>
        <v xml:space="preserve">ml.ž, ř.ř., 35 kg, </v>
      </c>
      <c r="AE188" s="19"/>
      <c r="AI188" s="19"/>
      <c r="AL188" s="19">
        <f t="shared" si="49"/>
        <v>0</v>
      </c>
      <c r="AP188" s="19"/>
      <c r="AQ188" s="48"/>
      <c r="AS188" s="17"/>
      <c r="AT188" s="18"/>
      <c r="AU188" s="17"/>
    </row>
    <row r="189" spans="1:47" s="16" customFormat="1" hidden="1" x14ac:dyDescent="0.25">
      <c r="A189" s="12"/>
      <c r="B189" s="12"/>
      <c r="C189" s="12"/>
      <c r="D189" s="12"/>
      <c r="E189" s="12"/>
      <c r="F189" s="12"/>
      <c r="G189" s="12">
        <f t="shared" si="38"/>
        <v>0</v>
      </c>
      <c r="H189"/>
      <c r="I189"/>
      <c r="J189" s="12">
        <v>24</v>
      </c>
      <c r="K189"/>
      <c r="L189" s="12">
        <f t="shared" si="39"/>
        <v>999</v>
      </c>
      <c r="M189"/>
      <c r="N189"/>
      <c r="O189" s="12">
        <f t="shared" si="40"/>
        <v>30</v>
      </c>
      <c r="P189"/>
      <c r="Q189"/>
      <c r="R189"/>
      <c r="S189"/>
      <c r="T189"/>
      <c r="U189" s="12">
        <f t="shared" si="41"/>
        <v>2</v>
      </c>
      <c r="V189" s="13" t="str">
        <f t="shared" si="42"/>
        <v>ml.ž, ř.ř.</v>
      </c>
      <c r="W189"/>
      <c r="X189"/>
      <c r="Y189"/>
      <c r="Z189" s="13">
        <f t="shared" si="43"/>
        <v>39</v>
      </c>
      <c r="AA189"/>
      <c r="AB189" s="13" t="str">
        <f t="shared" si="44"/>
        <v>ř.ř.</v>
      </c>
      <c r="AC189"/>
      <c r="AD189" t="str">
        <f t="shared" si="45"/>
        <v xml:space="preserve">ml.ž, ř.ř., 39 kg, </v>
      </c>
      <c r="AE189" s="19"/>
      <c r="AI189" s="19"/>
      <c r="AL189" s="19">
        <f t="shared" si="49"/>
        <v>0</v>
      </c>
      <c r="AP189" s="19"/>
      <c r="AQ189" s="48"/>
      <c r="AS189" s="17"/>
      <c r="AT189" s="18"/>
      <c r="AU189" s="17"/>
    </row>
    <row r="190" spans="1:47" s="16" customFormat="1" hidden="1" x14ac:dyDescent="0.25">
      <c r="A190" s="13" t="str">
        <f>AJ138</f>
        <v>ml.ž, ř.ř.</v>
      </c>
      <c r="B190" s="12"/>
      <c r="C190" s="12"/>
      <c r="D190" s="12"/>
      <c r="E190" s="12"/>
      <c r="F190" s="12"/>
      <c r="G190" s="12">
        <f>IF(A190="",0,F190)</f>
        <v>0</v>
      </c>
      <c r="H190"/>
      <c r="I190"/>
      <c r="J190" s="12">
        <v>25</v>
      </c>
      <c r="K190"/>
      <c r="L190" s="12">
        <f t="shared" si="39"/>
        <v>999</v>
      </c>
      <c r="M190"/>
      <c r="N190"/>
      <c r="O190" s="12">
        <f t="shared" si="40"/>
        <v>31</v>
      </c>
      <c r="P190"/>
      <c r="Q190"/>
      <c r="R190"/>
      <c r="S190"/>
      <c r="T190"/>
      <c r="U190" s="12">
        <f t="shared" si="41"/>
        <v>2</v>
      </c>
      <c r="V190" s="13" t="str">
        <f t="shared" si="42"/>
        <v>ml.ž, ř.ř.</v>
      </c>
      <c r="W190"/>
      <c r="X190"/>
      <c r="Y190"/>
      <c r="Z190" s="13">
        <f t="shared" si="43"/>
        <v>43</v>
      </c>
      <c r="AA190"/>
      <c r="AB190" s="13" t="str">
        <f t="shared" si="44"/>
        <v>ř.ř.</v>
      </c>
      <c r="AC190"/>
      <c r="AD190" t="str">
        <f t="shared" si="45"/>
        <v xml:space="preserve">ml.ž, ř.ř., 43 kg, </v>
      </c>
      <c r="AE190" s="19"/>
      <c r="AI190" s="19"/>
      <c r="AL190" s="19">
        <f t="shared" si="49"/>
        <v>0</v>
      </c>
      <c r="AP190" s="19"/>
      <c r="AQ190" s="48"/>
      <c r="AS190" s="17"/>
      <c r="AT190" s="18"/>
      <c r="AU190" s="17"/>
    </row>
    <row r="191" spans="1:47" s="16" customFormat="1" hidden="1" x14ac:dyDescent="0.25">
      <c r="A191" s="12"/>
      <c r="B191" s="12" t="str">
        <f>$B$166</f>
        <v>hmotnost</v>
      </c>
      <c r="C191" s="12"/>
      <c r="D191" s="12">
        <v>2</v>
      </c>
      <c r="E191" s="12" t="str">
        <f>O138</f>
        <v>ř.ř.</v>
      </c>
      <c r="F191" s="12">
        <f>IF($P$138=0,0,1)</f>
        <v>1</v>
      </c>
      <c r="G191" s="12">
        <f t="shared" si="38"/>
        <v>0</v>
      </c>
      <c r="H191"/>
      <c r="I191"/>
      <c r="J191" s="12">
        <v>26</v>
      </c>
      <c r="K191"/>
      <c r="L191" s="12">
        <f t="shared" si="39"/>
        <v>999</v>
      </c>
      <c r="M191"/>
      <c r="N191"/>
      <c r="O191" s="12">
        <f t="shared" si="40"/>
        <v>32</v>
      </c>
      <c r="P191"/>
      <c r="Q191" t="str">
        <f>A190</f>
        <v>ml.ž, ř.ř.</v>
      </c>
      <c r="R191"/>
      <c r="S191"/>
      <c r="T191"/>
      <c r="U191" s="12">
        <f t="shared" si="41"/>
        <v>2</v>
      </c>
      <c r="V191" s="13" t="str">
        <f t="shared" si="42"/>
        <v>ml.ž, ř.ř.</v>
      </c>
      <c r="W191"/>
      <c r="X191"/>
      <c r="Y191"/>
      <c r="Z191" s="13">
        <f t="shared" si="43"/>
        <v>47</v>
      </c>
      <c r="AA191"/>
      <c r="AB191" s="13" t="str">
        <f t="shared" si="44"/>
        <v>ř.ř.</v>
      </c>
      <c r="AC191"/>
      <c r="AD191" t="str">
        <f t="shared" si="45"/>
        <v xml:space="preserve">ml.ž, ř.ř., 47 kg, </v>
      </c>
      <c r="AE191" s="19"/>
      <c r="AI191" s="19"/>
      <c r="AL191" s="19">
        <f t="shared" si="49"/>
        <v>0</v>
      </c>
      <c r="AP191" s="19"/>
      <c r="AQ191" s="48"/>
      <c r="AS191" s="17"/>
      <c r="AT191" s="18"/>
      <c r="AU191" s="17"/>
    </row>
    <row r="192" spans="1:47" s="16" customFormat="1" hidden="1" x14ac:dyDescent="0.25">
      <c r="A192" s="12">
        <v>1</v>
      </c>
      <c r="B192" s="12">
        <f>[1]Hmotnosti!$F8</f>
        <v>28</v>
      </c>
      <c r="C192" s="12"/>
      <c r="D192" s="12">
        <f>$D191</f>
        <v>2</v>
      </c>
      <c r="E192" s="12" t="str">
        <f>E191</f>
        <v>ř.ř.</v>
      </c>
      <c r="F192" s="12">
        <f>F191</f>
        <v>1</v>
      </c>
      <c r="G192" s="12">
        <f>IF(A192="",0,F192)</f>
        <v>1</v>
      </c>
      <c r="H192"/>
      <c r="I192"/>
      <c r="J192" s="12">
        <v>27</v>
      </c>
      <c r="K192"/>
      <c r="L192" s="12">
        <f t="shared" si="39"/>
        <v>27</v>
      </c>
      <c r="M192"/>
      <c r="N192"/>
      <c r="O192" s="12">
        <f t="shared" si="40"/>
        <v>33</v>
      </c>
      <c r="P192"/>
      <c r="Q192" t="str">
        <f>Q191</f>
        <v>ml.ž, ř.ř.</v>
      </c>
      <c r="R192"/>
      <c r="S192"/>
      <c r="T192"/>
      <c r="U192" s="12">
        <f t="shared" si="41"/>
        <v>2</v>
      </c>
      <c r="V192" s="13" t="str">
        <f t="shared" si="42"/>
        <v>ml.ž, ř.ř.</v>
      </c>
      <c r="W192"/>
      <c r="X192"/>
      <c r="Y192"/>
      <c r="Z192" s="13">
        <f t="shared" si="43"/>
        <v>52</v>
      </c>
      <c r="AA192"/>
      <c r="AB192" s="13" t="str">
        <f t="shared" si="44"/>
        <v>ř.ř.</v>
      </c>
      <c r="AC192"/>
      <c r="AD192" t="str">
        <f t="shared" si="45"/>
        <v xml:space="preserve">ml.ž, ř.ř., 52 kg, </v>
      </c>
      <c r="AE192" s="19"/>
      <c r="AI192" s="19"/>
      <c r="AL192" s="19">
        <f t="shared" si="49"/>
        <v>0</v>
      </c>
      <c r="AP192" s="19"/>
      <c r="AQ192" s="48"/>
      <c r="AS192" s="17"/>
      <c r="AT192" s="18"/>
      <c r="AU192" s="17"/>
    </row>
    <row r="193" spans="1:47" s="16" customFormat="1" hidden="1" x14ac:dyDescent="0.25">
      <c r="A193" s="12">
        <v>2</v>
      </c>
      <c r="B193" s="12">
        <f>[1]Hmotnosti!$F9</f>
        <v>31</v>
      </c>
      <c r="C193" s="12"/>
      <c r="D193" s="12">
        <f t="shared" ref="D193:D211" si="51">$D192</f>
        <v>2</v>
      </c>
      <c r="E193" s="12" t="str">
        <f t="shared" ref="E193:F208" si="52">E192</f>
        <v>ř.ř.</v>
      </c>
      <c r="F193" s="12">
        <f t="shared" si="52"/>
        <v>1</v>
      </c>
      <c r="G193" s="12">
        <f t="shared" ref="G193:G256" si="53">IF(A193="",0,F193)</f>
        <v>1</v>
      </c>
      <c r="H193"/>
      <c r="I193"/>
      <c r="J193" s="12">
        <v>28</v>
      </c>
      <c r="K193"/>
      <c r="L193" s="12">
        <f t="shared" si="39"/>
        <v>28</v>
      </c>
      <c r="M193"/>
      <c r="N193"/>
      <c r="O193" s="12">
        <f t="shared" si="40"/>
        <v>34</v>
      </c>
      <c r="P193"/>
      <c r="Q193" t="str">
        <f t="shared" ref="Q193:Q211" si="54">Q192</f>
        <v>ml.ž, ř.ř.</v>
      </c>
      <c r="R193"/>
      <c r="S193"/>
      <c r="T193"/>
      <c r="U193" s="12">
        <f t="shared" si="41"/>
        <v>2</v>
      </c>
      <c r="V193" s="13" t="str">
        <f t="shared" si="42"/>
        <v>ml.ž, ř.ř.</v>
      </c>
      <c r="W193"/>
      <c r="X193"/>
      <c r="Y193"/>
      <c r="Z193" s="13">
        <f t="shared" si="43"/>
        <v>57</v>
      </c>
      <c r="AA193"/>
      <c r="AB193" s="13" t="str">
        <f t="shared" si="44"/>
        <v>ř.ř.</v>
      </c>
      <c r="AC193"/>
      <c r="AD193" t="str">
        <f t="shared" si="45"/>
        <v xml:space="preserve">ml.ž, ř.ř., 57 kg, </v>
      </c>
      <c r="AE193" s="19"/>
      <c r="AI193" s="19"/>
      <c r="AL193" s="19">
        <f t="shared" si="49"/>
        <v>0</v>
      </c>
      <c r="AP193" s="19"/>
      <c r="AQ193" s="48"/>
      <c r="AS193" s="17"/>
      <c r="AT193" s="18"/>
      <c r="AU193" s="17"/>
    </row>
    <row r="194" spans="1:47" s="16" customFormat="1" hidden="1" x14ac:dyDescent="0.25">
      <c r="A194" s="12">
        <v>3</v>
      </c>
      <c r="B194" s="12">
        <f>[1]Hmotnosti!$F10</f>
        <v>35</v>
      </c>
      <c r="C194" s="12"/>
      <c r="D194" s="12">
        <f t="shared" si="51"/>
        <v>2</v>
      </c>
      <c r="E194" s="12" t="str">
        <f t="shared" si="52"/>
        <v>ř.ř.</v>
      </c>
      <c r="F194" s="12">
        <f t="shared" si="52"/>
        <v>1</v>
      </c>
      <c r="G194" s="12">
        <f t="shared" si="53"/>
        <v>1</v>
      </c>
      <c r="H194"/>
      <c r="I194"/>
      <c r="J194" s="12">
        <v>29</v>
      </c>
      <c r="K194"/>
      <c r="L194" s="12">
        <f t="shared" si="39"/>
        <v>29</v>
      </c>
      <c r="M194"/>
      <c r="N194"/>
      <c r="O194" s="12">
        <f t="shared" si="40"/>
        <v>35</v>
      </c>
      <c r="P194"/>
      <c r="Q194" t="str">
        <f t="shared" si="54"/>
        <v>ml.ž, ř.ř.</v>
      </c>
      <c r="R194"/>
      <c r="S194"/>
      <c r="T194"/>
      <c r="U194" s="12">
        <f t="shared" si="41"/>
        <v>2</v>
      </c>
      <c r="V194" s="13" t="str">
        <f t="shared" si="42"/>
        <v>ml.ž, ř.ř.</v>
      </c>
      <c r="W194"/>
      <c r="X194"/>
      <c r="Y194"/>
      <c r="Z194" s="13">
        <f t="shared" si="43"/>
        <v>63</v>
      </c>
      <c r="AA194"/>
      <c r="AB194" s="13" t="str">
        <f t="shared" si="44"/>
        <v>ř.ř.</v>
      </c>
      <c r="AC194"/>
      <c r="AD194" t="str">
        <f t="shared" si="45"/>
        <v xml:space="preserve">ml.ž, ř.ř., 63 kg, </v>
      </c>
      <c r="AE194" s="19"/>
      <c r="AI194" s="19"/>
      <c r="AL194" s="19">
        <f t="shared" si="49"/>
        <v>0</v>
      </c>
      <c r="AP194" s="19"/>
      <c r="AQ194" s="48"/>
      <c r="AS194" s="17"/>
      <c r="AT194" s="18"/>
      <c r="AU194" s="17"/>
    </row>
    <row r="195" spans="1:47" s="16" customFormat="1" hidden="1" x14ac:dyDescent="0.25">
      <c r="A195" s="12">
        <v>4</v>
      </c>
      <c r="B195" s="12">
        <f>[1]Hmotnosti!$F11</f>
        <v>39</v>
      </c>
      <c r="C195" s="12"/>
      <c r="D195" s="12">
        <f t="shared" si="51"/>
        <v>2</v>
      </c>
      <c r="E195" s="12" t="str">
        <f t="shared" si="52"/>
        <v>ř.ř.</v>
      </c>
      <c r="F195" s="12">
        <f t="shared" si="52"/>
        <v>1</v>
      </c>
      <c r="G195" s="12">
        <f t="shared" si="53"/>
        <v>1</v>
      </c>
      <c r="H195"/>
      <c r="I195"/>
      <c r="J195" s="12">
        <v>30</v>
      </c>
      <c r="K195"/>
      <c r="L195" s="12">
        <f t="shared" si="39"/>
        <v>30</v>
      </c>
      <c r="M195"/>
      <c r="N195"/>
      <c r="O195" s="12">
        <f t="shared" si="40"/>
        <v>36</v>
      </c>
      <c r="P195"/>
      <c r="Q195" t="str">
        <f t="shared" si="54"/>
        <v>ml.ž, ř.ř.</v>
      </c>
      <c r="R195"/>
      <c r="S195"/>
      <c r="T195"/>
      <c r="U195" s="12">
        <f t="shared" si="41"/>
        <v>2</v>
      </c>
      <c r="V195" s="13" t="str">
        <f t="shared" si="42"/>
        <v>ml.ž, ř.ř.</v>
      </c>
      <c r="W195"/>
      <c r="X195"/>
      <c r="Y195"/>
      <c r="Z195" s="13">
        <f t="shared" si="43"/>
        <v>70</v>
      </c>
      <c r="AA195"/>
      <c r="AB195" s="13" t="str">
        <f t="shared" si="44"/>
        <v>ř.ř.</v>
      </c>
      <c r="AC195"/>
      <c r="AD195" t="str">
        <f t="shared" si="45"/>
        <v xml:space="preserve">ml.ž, ř.ř., 70 kg, </v>
      </c>
      <c r="AE195" s="19"/>
      <c r="AI195" s="19"/>
      <c r="AL195" s="19">
        <f t="shared" si="49"/>
        <v>0</v>
      </c>
      <c r="AP195" s="19"/>
      <c r="AQ195" s="48"/>
      <c r="AS195" s="17"/>
      <c r="AT195" s="18"/>
      <c r="AU195" s="17"/>
    </row>
    <row r="196" spans="1:47" s="16" customFormat="1" hidden="1" x14ac:dyDescent="0.25">
      <c r="A196" s="12">
        <v>5</v>
      </c>
      <c r="B196" s="12">
        <f>[1]Hmotnosti!$F12</f>
        <v>43</v>
      </c>
      <c r="C196" s="12"/>
      <c r="D196" s="12">
        <f t="shared" si="51"/>
        <v>2</v>
      </c>
      <c r="E196" s="12" t="str">
        <f t="shared" si="52"/>
        <v>ř.ř.</v>
      </c>
      <c r="F196" s="12">
        <f t="shared" si="52"/>
        <v>1</v>
      </c>
      <c r="G196" s="12">
        <f t="shared" si="53"/>
        <v>1</v>
      </c>
      <c r="H196"/>
      <c r="I196"/>
      <c r="J196" s="12">
        <v>31</v>
      </c>
      <c r="K196"/>
      <c r="L196" s="12">
        <f t="shared" si="39"/>
        <v>31</v>
      </c>
      <c r="M196"/>
      <c r="N196"/>
      <c r="O196" s="12">
        <f t="shared" si="40"/>
        <v>37</v>
      </c>
      <c r="P196"/>
      <c r="Q196" t="str">
        <f t="shared" si="54"/>
        <v>ml.ž, ř.ř.</v>
      </c>
      <c r="R196"/>
      <c r="S196"/>
      <c r="T196"/>
      <c r="U196" s="12">
        <f t="shared" si="41"/>
        <v>2</v>
      </c>
      <c r="V196" s="13" t="str">
        <f t="shared" si="42"/>
        <v>ml.ž, ř.ř.</v>
      </c>
      <c r="W196"/>
      <c r="X196"/>
      <c r="Y196"/>
      <c r="Z196" s="13">
        <f t="shared" si="43"/>
        <v>80</v>
      </c>
      <c r="AA196"/>
      <c r="AB196" s="13" t="str">
        <f t="shared" si="44"/>
        <v>ř.ř.</v>
      </c>
      <c r="AC196"/>
      <c r="AD196" t="str">
        <f t="shared" si="45"/>
        <v xml:space="preserve">ml.ž, ř.ř., 80 kg, </v>
      </c>
      <c r="AE196" s="19"/>
      <c r="AI196" s="19"/>
      <c r="AL196" s="19">
        <f t="shared" si="49"/>
        <v>0</v>
      </c>
      <c r="AP196" s="19"/>
      <c r="AQ196" s="48"/>
      <c r="AS196" s="17"/>
      <c r="AT196" s="18"/>
      <c r="AU196" s="17"/>
    </row>
    <row r="197" spans="1:47" s="16" customFormat="1" hidden="1" x14ac:dyDescent="0.25">
      <c r="A197" s="12">
        <v>6</v>
      </c>
      <c r="B197" s="12">
        <f>[1]Hmotnosti!$F13</f>
        <v>47</v>
      </c>
      <c r="C197" s="12"/>
      <c r="D197" s="12">
        <f t="shared" si="51"/>
        <v>2</v>
      </c>
      <c r="E197" s="12" t="str">
        <f t="shared" si="52"/>
        <v>ř.ř.</v>
      </c>
      <c r="F197" s="12">
        <f t="shared" si="52"/>
        <v>1</v>
      </c>
      <c r="G197" s="12">
        <f t="shared" si="53"/>
        <v>1</v>
      </c>
      <c r="H197"/>
      <c r="I197"/>
      <c r="J197" s="12">
        <v>32</v>
      </c>
      <c r="K197"/>
      <c r="L197" s="12">
        <f t="shared" si="39"/>
        <v>32</v>
      </c>
      <c r="M197"/>
      <c r="N197"/>
      <c r="O197" s="12">
        <f t="shared" si="40"/>
        <v>38</v>
      </c>
      <c r="P197"/>
      <c r="Q197" t="str">
        <f t="shared" si="54"/>
        <v>ml.ž, ř.ř.</v>
      </c>
      <c r="R197"/>
      <c r="S197"/>
      <c r="T197"/>
      <c r="U197" s="12">
        <f t="shared" si="41"/>
        <v>2</v>
      </c>
      <c r="V197" s="13" t="str">
        <f t="shared" si="42"/>
        <v>ml.ž, ř.ř.</v>
      </c>
      <c r="W197"/>
      <c r="X197"/>
      <c r="Y197"/>
      <c r="Z197" s="13">
        <f t="shared" si="43"/>
        <v>90</v>
      </c>
      <c r="AA197"/>
      <c r="AB197" s="13" t="str">
        <f t="shared" si="44"/>
        <v>ř.ř.</v>
      </c>
      <c r="AC197"/>
      <c r="AD197" t="str">
        <f t="shared" si="45"/>
        <v xml:space="preserve">ml.ž, ř.ř., 90 kg, </v>
      </c>
      <c r="AE197" s="19"/>
      <c r="AI197" s="19"/>
      <c r="AL197" s="19">
        <f t="shared" si="49"/>
        <v>0</v>
      </c>
      <c r="AP197" s="19"/>
      <c r="AQ197" s="48"/>
      <c r="AS197" s="17"/>
      <c r="AT197" s="18"/>
      <c r="AU197" s="17"/>
    </row>
    <row r="198" spans="1:47" s="16" customFormat="1" hidden="1" x14ac:dyDescent="0.25">
      <c r="A198" s="12">
        <v>7</v>
      </c>
      <c r="B198" s="12">
        <f>[1]Hmotnosti!$F14</f>
        <v>52</v>
      </c>
      <c r="C198" s="12"/>
      <c r="D198" s="12">
        <f t="shared" si="51"/>
        <v>2</v>
      </c>
      <c r="E198" s="12" t="str">
        <f t="shared" si="52"/>
        <v>ř.ř.</v>
      </c>
      <c r="F198" s="12">
        <f t="shared" si="52"/>
        <v>1</v>
      </c>
      <c r="G198" s="12">
        <f t="shared" si="53"/>
        <v>1</v>
      </c>
      <c r="H198"/>
      <c r="I198"/>
      <c r="J198" s="12">
        <v>33</v>
      </c>
      <c r="K198"/>
      <c r="L198" s="12">
        <f t="shared" si="39"/>
        <v>33</v>
      </c>
      <c r="M198"/>
      <c r="N198"/>
      <c r="O198" s="12">
        <f t="shared" si="40"/>
        <v>39</v>
      </c>
      <c r="P198"/>
      <c r="Q198" t="str">
        <f t="shared" si="54"/>
        <v>ml.ž, ř.ř.</v>
      </c>
      <c r="R198"/>
      <c r="S198"/>
      <c r="T198"/>
      <c r="U198" s="12">
        <f t="shared" si="41"/>
        <v>2</v>
      </c>
      <c r="V198" s="13" t="str">
        <f t="shared" si="42"/>
        <v>ml.ž, ř.ř.</v>
      </c>
      <c r="W198"/>
      <c r="X198"/>
      <c r="Y198"/>
      <c r="Z198" s="13" t="str">
        <f t="shared" si="43"/>
        <v>xxx</v>
      </c>
      <c r="AA198"/>
      <c r="AB198" s="13" t="str">
        <f t="shared" si="44"/>
        <v>ř.ř.</v>
      </c>
      <c r="AC198"/>
      <c r="AD198" t="str">
        <f t="shared" si="45"/>
        <v xml:space="preserve">ml.ž, ř.ř., xxx kg, </v>
      </c>
      <c r="AE198" s="19"/>
      <c r="AI198" s="19"/>
      <c r="AL198" s="19">
        <f t="shared" si="49"/>
        <v>0</v>
      </c>
      <c r="AP198" s="19"/>
      <c r="AQ198" s="48"/>
      <c r="AS198" s="17"/>
      <c r="AT198" s="18"/>
      <c r="AU198" s="17"/>
    </row>
    <row r="199" spans="1:47" s="16" customFormat="1" hidden="1" x14ac:dyDescent="0.25">
      <c r="A199" s="12">
        <v>8</v>
      </c>
      <c r="B199" s="12">
        <f>[1]Hmotnosti!$F15</f>
        <v>57</v>
      </c>
      <c r="C199" s="12"/>
      <c r="D199" s="12">
        <f t="shared" si="51"/>
        <v>2</v>
      </c>
      <c r="E199" s="12" t="str">
        <f t="shared" si="52"/>
        <v>ř.ř.</v>
      </c>
      <c r="F199" s="12">
        <f t="shared" si="52"/>
        <v>1</v>
      </c>
      <c r="G199" s="12">
        <f t="shared" si="53"/>
        <v>1</v>
      </c>
      <c r="H199"/>
      <c r="I199"/>
      <c r="J199" s="12">
        <v>34</v>
      </c>
      <c r="K199"/>
      <c r="L199" s="12">
        <f t="shared" si="39"/>
        <v>34</v>
      </c>
      <c r="M199"/>
      <c r="N199"/>
      <c r="O199" s="12">
        <f t="shared" si="40"/>
        <v>40</v>
      </c>
      <c r="P199"/>
      <c r="Q199" t="str">
        <f t="shared" si="54"/>
        <v>ml.ž, ř.ř.</v>
      </c>
      <c r="R199"/>
      <c r="S199"/>
      <c r="T199"/>
      <c r="U199" s="12">
        <f t="shared" si="41"/>
        <v>2</v>
      </c>
      <c r="V199" s="13" t="str">
        <f t="shared" si="42"/>
        <v>ml.ž, ř.ř.</v>
      </c>
      <c r="W199"/>
      <c r="X199"/>
      <c r="Y199"/>
      <c r="Z199" s="13" t="str">
        <f t="shared" si="43"/>
        <v>xxx</v>
      </c>
      <c r="AA199"/>
      <c r="AB199" s="13" t="str">
        <f t="shared" si="44"/>
        <v>ř.ř.</v>
      </c>
      <c r="AC199"/>
      <c r="AD199" t="str">
        <f t="shared" si="45"/>
        <v xml:space="preserve">ml.ž, ř.ř., xxx kg, </v>
      </c>
      <c r="AE199" s="19"/>
      <c r="AI199" s="19"/>
      <c r="AL199" s="19">
        <f t="shared" si="49"/>
        <v>0</v>
      </c>
      <c r="AP199" s="19"/>
      <c r="AQ199" s="48"/>
      <c r="AS199" s="17"/>
      <c r="AT199" s="18"/>
      <c r="AU199" s="17"/>
    </row>
    <row r="200" spans="1:47" s="16" customFormat="1" hidden="1" x14ac:dyDescent="0.25">
      <c r="A200" s="12">
        <v>9</v>
      </c>
      <c r="B200" s="12">
        <f>[1]Hmotnosti!$F16</f>
        <v>63</v>
      </c>
      <c r="C200" s="12"/>
      <c r="D200" s="12">
        <f t="shared" si="51"/>
        <v>2</v>
      </c>
      <c r="E200" s="12" t="str">
        <f t="shared" si="52"/>
        <v>ř.ř.</v>
      </c>
      <c r="F200" s="12">
        <f t="shared" si="52"/>
        <v>1</v>
      </c>
      <c r="G200" s="12">
        <f t="shared" si="53"/>
        <v>1</v>
      </c>
      <c r="H200"/>
      <c r="I200"/>
      <c r="J200" s="12">
        <v>35</v>
      </c>
      <c r="K200"/>
      <c r="L200" s="12">
        <f t="shared" si="39"/>
        <v>35</v>
      </c>
      <c r="M200"/>
      <c r="N200"/>
      <c r="O200" s="12">
        <f t="shared" si="40"/>
        <v>41</v>
      </c>
      <c r="P200"/>
      <c r="Q200" t="str">
        <f t="shared" si="54"/>
        <v>ml.ž, ř.ř.</v>
      </c>
      <c r="R200"/>
      <c r="S200"/>
      <c r="T200"/>
      <c r="U200" s="12">
        <f t="shared" si="41"/>
        <v>2</v>
      </c>
      <c r="V200" s="13" t="str">
        <f t="shared" si="42"/>
        <v>ml.ž, ř.ř.</v>
      </c>
      <c r="W200"/>
      <c r="X200"/>
      <c r="Y200"/>
      <c r="Z200" s="13" t="str">
        <f t="shared" si="43"/>
        <v>xxx</v>
      </c>
      <c r="AA200"/>
      <c r="AB200" s="13" t="str">
        <f t="shared" si="44"/>
        <v>ř.ř.</v>
      </c>
      <c r="AC200"/>
      <c r="AD200" t="str">
        <f t="shared" si="45"/>
        <v xml:space="preserve">ml.ž, ř.ř., xxx kg, </v>
      </c>
      <c r="AE200" s="19"/>
      <c r="AI200" s="19"/>
      <c r="AL200" s="19">
        <f t="shared" si="49"/>
        <v>0</v>
      </c>
      <c r="AP200" s="19"/>
      <c r="AQ200" s="48"/>
      <c r="AS200" s="17"/>
      <c r="AT200" s="18"/>
      <c r="AU200" s="17"/>
    </row>
    <row r="201" spans="1:47" s="16" customFormat="1" hidden="1" x14ac:dyDescent="0.25">
      <c r="A201" s="12">
        <v>10</v>
      </c>
      <c r="B201" s="12">
        <f>[1]Hmotnosti!$F17</f>
        <v>70</v>
      </c>
      <c r="C201" s="12"/>
      <c r="D201" s="12">
        <f t="shared" si="51"/>
        <v>2</v>
      </c>
      <c r="E201" s="12" t="str">
        <f t="shared" si="52"/>
        <v>ř.ř.</v>
      </c>
      <c r="F201" s="12">
        <f t="shared" si="52"/>
        <v>1</v>
      </c>
      <c r="G201" s="12">
        <f t="shared" si="53"/>
        <v>1</v>
      </c>
      <c r="H201"/>
      <c r="I201"/>
      <c r="J201" s="12">
        <v>36</v>
      </c>
      <c r="K201"/>
      <c r="L201" s="12">
        <f t="shared" si="39"/>
        <v>36</v>
      </c>
      <c r="M201"/>
      <c r="N201"/>
      <c r="O201" s="12">
        <f t="shared" si="40"/>
        <v>42</v>
      </c>
      <c r="P201"/>
      <c r="Q201" t="str">
        <f t="shared" si="54"/>
        <v>ml.ž, ř.ř.</v>
      </c>
      <c r="R201"/>
      <c r="S201"/>
      <c r="T201"/>
      <c r="U201" s="12">
        <f t="shared" si="41"/>
        <v>2</v>
      </c>
      <c r="V201" s="13" t="str">
        <f t="shared" si="42"/>
        <v>ml.ž, ř.ř.</v>
      </c>
      <c r="W201"/>
      <c r="X201"/>
      <c r="Y201"/>
      <c r="Z201" s="13" t="str">
        <f t="shared" si="43"/>
        <v>xxx</v>
      </c>
      <c r="AA201"/>
      <c r="AB201" s="13" t="str">
        <f t="shared" si="44"/>
        <v>ř.ř.</v>
      </c>
      <c r="AC201"/>
      <c r="AD201" t="str">
        <f t="shared" si="45"/>
        <v xml:space="preserve">ml.ž, ř.ř., xxx kg, </v>
      </c>
      <c r="AE201" s="19"/>
      <c r="AI201" s="19"/>
      <c r="AL201" s="19">
        <f t="shared" si="49"/>
        <v>0</v>
      </c>
      <c r="AP201" s="19"/>
      <c r="AQ201" s="48"/>
      <c r="AS201" s="17"/>
      <c r="AT201" s="18"/>
      <c r="AU201" s="17"/>
    </row>
    <row r="202" spans="1:47" s="16" customFormat="1" hidden="1" x14ac:dyDescent="0.25">
      <c r="A202" s="12">
        <v>11</v>
      </c>
      <c r="B202" s="12">
        <f>[1]Hmotnosti!$F18</f>
        <v>80</v>
      </c>
      <c r="C202" s="12"/>
      <c r="D202" s="12">
        <f t="shared" si="51"/>
        <v>2</v>
      </c>
      <c r="E202" s="12" t="str">
        <f t="shared" si="52"/>
        <v>ř.ř.</v>
      </c>
      <c r="F202" s="12">
        <f t="shared" si="52"/>
        <v>1</v>
      </c>
      <c r="G202" s="12">
        <f t="shared" si="53"/>
        <v>1</v>
      </c>
      <c r="H202"/>
      <c r="I202"/>
      <c r="J202" s="12">
        <v>37</v>
      </c>
      <c r="K202"/>
      <c r="L202" s="12">
        <f t="shared" si="39"/>
        <v>37</v>
      </c>
      <c r="M202"/>
      <c r="N202"/>
      <c r="O202" s="12">
        <f t="shared" si="40"/>
        <v>43</v>
      </c>
      <c r="P202"/>
      <c r="Q202" t="str">
        <f t="shared" si="54"/>
        <v>ml.ž, ř.ř.</v>
      </c>
      <c r="R202"/>
      <c r="S202"/>
      <c r="T202"/>
      <c r="U202" s="12">
        <f t="shared" si="41"/>
        <v>2</v>
      </c>
      <c r="V202" s="13" t="str">
        <f t="shared" si="42"/>
        <v>ml.ž, ř.ř.</v>
      </c>
      <c r="W202"/>
      <c r="X202"/>
      <c r="Y202"/>
      <c r="Z202" s="13" t="str">
        <f t="shared" si="43"/>
        <v>xxx</v>
      </c>
      <c r="AA202"/>
      <c r="AB202" s="13" t="str">
        <f t="shared" si="44"/>
        <v>ř.ř.</v>
      </c>
      <c r="AC202"/>
      <c r="AD202" t="str">
        <f t="shared" si="45"/>
        <v xml:space="preserve">ml.ž, ř.ř., xxx kg, </v>
      </c>
      <c r="AE202" s="19"/>
      <c r="AI202" s="19"/>
      <c r="AL202" s="19">
        <f t="shared" si="49"/>
        <v>0</v>
      </c>
      <c r="AP202" s="19"/>
      <c r="AQ202" s="48"/>
      <c r="AS202" s="17"/>
      <c r="AT202" s="18"/>
      <c r="AU202" s="17"/>
    </row>
    <row r="203" spans="1:47" s="16" customFormat="1" hidden="1" x14ac:dyDescent="0.25">
      <c r="A203" s="12">
        <v>12</v>
      </c>
      <c r="B203" s="12">
        <f>[1]Hmotnosti!$F19</f>
        <v>90</v>
      </c>
      <c r="C203" s="12"/>
      <c r="D203" s="12">
        <f t="shared" si="51"/>
        <v>2</v>
      </c>
      <c r="E203" s="12" t="str">
        <f t="shared" si="52"/>
        <v>ř.ř.</v>
      </c>
      <c r="F203" s="12">
        <f t="shared" si="52"/>
        <v>1</v>
      </c>
      <c r="G203" s="12">
        <f t="shared" si="53"/>
        <v>1</v>
      </c>
      <c r="H203"/>
      <c r="I203"/>
      <c r="J203" s="12">
        <v>38</v>
      </c>
      <c r="K203"/>
      <c r="L203" s="12">
        <f t="shared" si="39"/>
        <v>38</v>
      </c>
      <c r="M203"/>
      <c r="N203"/>
      <c r="O203" s="12">
        <f t="shared" si="40"/>
        <v>44</v>
      </c>
      <c r="P203"/>
      <c r="Q203" t="str">
        <f t="shared" si="54"/>
        <v>ml.ž, ř.ř.</v>
      </c>
      <c r="R203"/>
      <c r="S203"/>
      <c r="T203"/>
      <c r="U203" s="12">
        <f t="shared" si="41"/>
        <v>2</v>
      </c>
      <c r="V203" s="13" t="str">
        <f t="shared" si="42"/>
        <v>ml.ž, ř.ř.</v>
      </c>
      <c r="W203"/>
      <c r="X203"/>
      <c r="Y203"/>
      <c r="Z203" s="13" t="str">
        <f t="shared" si="43"/>
        <v>xxx</v>
      </c>
      <c r="AA203"/>
      <c r="AB203" s="13" t="str">
        <f t="shared" si="44"/>
        <v>ř.ř.</v>
      </c>
      <c r="AC203"/>
      <c r="AD203" t="str">
        <f t="shared" si="45"/>
        <v xml:space="preserve">ml.ž, ř.ř., xxx kg, </v>
      </c>
      <c r="AE203" s="19"/>
      <c r="AI203" s="19"/>
      <c r="AL203" s="19">
        <f t="shared" si="49"/>
        <v>0</v>
      </c>
      <c r="AP203" s="19"/>
      <c r="AQ203" s="48"/>
      <c r="AS203" s="17"/>
      <c r="AT203" s="18"/>
      <c r="AU203" s="17"/>
    </row>
    <row r="204" spans="1:47" s="16" customFormat="1" hidden="1" x14ac:dyDescent="0.25">
      <c r="A204" s="12">
        <v>13</v>
      </c>
      <c r="B204" s="12" t="str">
        <f>[1]Hmotnosti!$F20</f>
        <v>xxx</v>
      </c>
      <c r="C204" s="12"/>
      <c r="D204" s="12">
        <f t="shared" si="51"/>
        <v>2</v>
      </c>
      <c r="E204" s="12" t="str">
        <f t="shared" si="52"/>
        <v>ř.ř.</v>
      </c>
      <c r="F204" s="12">
        <f t="shared" si="52"/>
        <v>1</v>
      </c>
      <c r="G204" s="12">
        <f t="shared" si="53"/>
        <v>1</v>
      </c>
      <c r="H204"/>
      <c r="I204"/>
      <c r="J204" s="12">
        <v>39</v>
      </c>
      <c r="K204"/>
      <c r="L204" s="12">
        <f t="shared" si="39"/>
        <v>39</v>
      </c>
      <c r="M204"/>
      <c r="N204"/>
      <c r="O204" s="12">
        <f t="shared" si="40"/>
        <v>45</v>
      </c>
      <c r="P204"/>
      <c r="Q204" t="str">
        <f t="shared" si="54"/>
        <v>ml.ž, ř.ř.</v>
      </c>
      <c r="R204"/>
      <c r="S204"/>
      <c r="T204"/>
      <c r="U204" s="12">
        <f t="shared" si="41"/>
        <v>2</v>
      </c>
      <c r="V204" s="13" t="str">
        <f t="shared" si="42"/>
        <v>ml.ž, ř.ř.</v>
      </c>
      <c r="W204"/>
      <c r="X204"/>
      <c r="Y204"/>
      <c r="Z204" s="13" t="str">
        <f t="shared" si="43"/>
        <v>xxx</v>
      </c>
      <c r="AA204"/>
      <c r="AB204" s="13" t="str">
        <f t="shared" si="44"/>
        <v>ř.ř.</v>
      </c>
      <c r="AC204"/>
      <c r="AD204" t="str">
        <f t="shared" si="45"/>
        <v xml:space="preserve">ml.ž, ř.ř., xxx kg, </v>
      </c>
      <c r="AE204" s="19"/>
      <c r="AI204" s="19"/>
      <c r="AL204" s="19">
        <f t="shared" si="49"/>
        <v>0</v>
      </c>
      <c r="AP204" s="19"/>
      <c r="AQ204" s="48"/>
      <c r="AS204" s="17"/>
      <c r="AT204" s="18"/>
      <c r="AU204" s="17"/>
    </row>
    <row r="205" spans="1:47" s="16" customFormat="1" hidden="1" x14ac:dyDescent="0.25">
      <c r="A205" s="12">
        <v>14</v>
      </c>
      <c r="B205" s="12" t="str">
        <f>[1]Hmotnosti!$F21</f>
        <v>xxx</v>
      </c>
      <c r="C205" s="12"/>
      <c r="D205" s="12">
        <f t="shared" si="51"/>
        <v>2</v>
      </c>
      <c r="E205" s="12" t="str">
        <f t="shared" si="52"/>
        <v>ř.ř.</v>
      </c>
      <c r="F205" s="12">
        <f t="shared" si="52"/>
        <v>1</v>
      </c>
      <c r="G205" s="12">
        <f t="shared" si="53"/>
        <v>1</v>
      </c>
      <c r="H205"/>
      <c r="I205"/>
      <c r="J205" s="12">
        <v>40</v>
      </c>
      <c r="K205"/>
      <c r="L205" s="12">
        <f t="shared" si="39"/>
        <v>40</v>
      </c>
      <c r="M205"/>
      <c r="N205"/>
      <c r="O205" s="12">
        <f t="shared" si="40"/>
        <v>46</v>
      </c>
      <c r="P205"/>
      <c r="Q205" t="str">
        <f t="shared" si="54"/>
        <v>ml.ž, ř.ř.</v>
      </c>
      <c r="R205"/>
      <c r="S205"/>
      <c r="T205"/>
      <c r="U205" s="12">
        <f t="shared" si="41"/>
        <v>2</v>
      </c>
      <c r="V205" s="13" t="str">
        <f t="shared" si="42"/>
        <v>ml.ž, ř.ř.</v>
      </c>
      <c r="W205"/>
      <c r="X205"/>
      <c r="Y205"/>
      <c r="Z205" s="13" t="str">
        <f t="shared" si="43"/>
        <v>xxx</v>
      </c>
      <c r="AA205"/>
      <c r="AB205" s="13" t="str">
        <f t="shared" si="44"/>
        <v>ř.ř.</v>
      </c>
      <c r="AC205"/>
      <c r="AD205" t="str">
        <f t="shared" si="45"/>
        <v xml:space="preserve">ml.ž, ř.ř., xxx kg, </v>
      </c>
      <c r="AE205" s="19"/>
      <c r="AI205" s="19"/>
      <c r="AL205" s="19">
        <f t="shared" si="49"/>
        <v>0</v>
      </c>
      <c r="AP205" s="19"/>
      <c r="AQ205" s="48"/>
      <c r="AS205" s="17"/>
      <c r="AT205" s="18"/>
      <c r="AU205" s="17"/>
    </row>
    <row r="206" spans="1:47" s="16" customFormat="1" hidden="1" x14ac:dyDescent="0.25">
      <c r="A206" s="12">
        <v>15</v>
      </c>
      <c r="B206" s="12" t="str">
        <f>[1]Hmotnosti!$F22</f>
        <v>xxx</v>
      </c>
      <c r="C206" s="12"/>
      <c r="D206" s="12">
        <f t="shared" si="51"/>
        <v>2</v>
      </c>
      <c r="E206" s="12" t="str">
        <f t="shared" si="52"/>
        <v>ř.ř.</v>
      </c>
      <c r="F206" s="12">
        <f t="shared" si="52"/>
        <v>1</v>
      </c>
      <c r="G206" s="12">
        <f t="shared" si="53"/>
        <v>1</v>
      </c>
      <c r="H206"/>
      <c r="I206"/>
      <c r="J206" s="12">
        <v>41</v>
      </c>
      <c r="K206"/>
      <c r="L206" s="12">
        <f t="shared" si="39"/>
        <v>41</v>
      </c>
      <c r="M206"/>
      <c r="N206"/>
      <c r="O206" s="12">
        <f t="shared" si="40"/>
        <v>52</v>
      </c>
      <c r="P206"/>
      <c r="Q206" t="str">
        <f t="shared" si="54"/>
        <v>ml.ž, ř.ř.</v>
      </c>
      <c r="R206"/>
      <c r="S206"/>
      <c r="T206"/>
      <c r="U206" s="12">
        <f t="shared" si="41"/>
        <v>3</v>
      </c>
      <c r="V206" s="13" t="str">
        <f t="shared" si="42"/>
        <v>žák, ř.ř.</v>
      </c>
      <c r="W206"/>
      <c r="X206"/>
      <c r="Y206"/>
      <c r="Z206" s="13" t="str">
        <f t="shared" si="43"/>
        <v>xxx</v>
      </c>
      <c r="AA206"/>
      <c r="AB206" s="13" t="str">
        <f t="shared" si="44"/>
        <v>ř.ř.</v>
      </c>
      <c r="AC206"/>
      <c r="AD206" t="str">
        <f t="shared" si="45"/>
        <v xml:space="preserve">žák, ř.ř., xxx kg, </v>
      </c>
      <c r="AE206" s="19"/>
      <c r="AI206" s="19"/>
      <c r="AL206" s="19">
        <f t="shared" si="49"/>
        <v>1</v>
      </c>
      <c r="AP206" s="19"/>
      <c r="AQ206" s="48"/>
      <c r="AS206" s="17"/>
      <c r="AT206" s="18"/>
      <c r="AU206" s="17"/>
    </row>
    <row r="207" spans="1:47" s="16" customFormat="1" hidden="1" x14ac:dyDescent="0.25">
      <c r="A207" s="12">
        <v>16</v>
      </c>
      <c r="B207" s="12" t="str">
        <f>[1]Hmotnosti!$F23</f>
        <v>xxx</v>
      </c>
      <c r="C207" s="12"/>
      <c r="D207" s="12">
        <f t="shared" si="51"/>
        <v>2</v>
      </c>
      <c r="E207" s="12" t="str">
        <f t="shared" si="52"/>
        <v>ř.ř.</v>
      </c>
      <c r="F207" s="12">
        <f t="shared" si="52"/>
        <v>1</v>
      </c>
      <c r="G207" s="12">
        <f t="shared" si="53"/>
        <v>1</v>
      </c>
      <c r="H207"/>
      <c r="I207"/>
      <c r="J207" s="12">
        <v>42</v>
      </c>
      <c r="K207"/>
      <c r="L207" s="12">
        <f t="shared" si="39"/>
        <v>42</v>
      </c>
      <c r="M207"/>
      <c r="N207"/>
      <c r="O207" s="12">
        <f t="shared" si="40"/>
        <v>53</v>
      </c>
      <c r="P207"/>
      <c r="Q207" t="str">
        <f t="shared" si="54"/>
        <v>ml.ž, ř.ř.</v>
      </c>
      <c r="R207"/>
      <c r="S207"/>
      <c r="T207"/>
      <c r="U207" s="12">
        <f t="shared" si="41"/>
        <v>3</v>
      </c>
      <c r="V207" s="13" t="str">
        <f t="shared" si="42"/>
        <v>žák, ř.ř.</v>
      </c>
      <c r="W207"/>
      <c r="X207"/>
      <c r="Y207"/>
      <c r="Z207" s="13" t="str">
        <f t="shared" si="43"/>
        <v>xxx</v>
      </c>
      <c r="AA207"/>
      <c r="AB207" s="13" t="str">
        <f t="shared" si="44"/>
        <v>ř.ř.</v>
      </c>
      <c r="AC207"/>
      <c r="AD207" t="str">
        <f t="shared" si="45"/>
        <v xml:space="preserve">žák, ř.ř., xxx kg, </v>
      </c>
      <c r="AE207" s="19"/>
      <c r="AI207" s="19"/>
      <c r="AL207" s="19">
        <f t="shared" si="49"/>
        <v>0</v>
      </c>
      <c r="AP207" s="19"/>
      <c r="AQ207" s="48"/>
      <c r="AS207" s="17"/>
      <c r="AT207" s="18"/>
      <c r="AU207" s="17"/>
    </row>
    <row r="208" spans="1:47" s="16" customFormat="1" hidden="1" x14ac:dyDescent="0.25">
      <c r="A208" s="12">
        <v>17</v>
      </c>
      <c r="B208" s="12" t="str">
        <f>[1]Hmotnosti!$F24</f>
        <v>xxx</v>
      </c>
      <c r="C208" s="12"/>
      <c r="D208" s="12">
        <f t="shared" si="51"/>
        <v>2</v>
      </c>
      <c r="E208" s="12" t="str">
        <f t="shared" si="52"/>
        <v>ř.ř.</v>
      </c>
      <c r="F208" s="12">
        <f t="shared" si="52"/>
        <v>1</v>
      </c>
      <c r="G208" s="12">
        <f t="shared" si="53"/>
        <v>1</v>
      </c>
      <c r="H208"/>
      <c r="I208"/>
      <c r="J208" s="12">
        <v>43</v>
      </c>
      <c r="K208"/>
      <c r="L208" s="12">
        <f t="shared" si="39"/>
        <v>43</v>
      </c>
      <c r="M208"/>
      <c r="N208"/>
      <c r="O208" s="12">
        <f t="shared" si="40"/>
        <v>54</v>
      </c>
      <c r="P208"/>
      <c r="Q208" t="str">
        <f t="shared" si="54"/>
        <v>ml.ž, ř.ř.</v>
      </c>
      <c r="R208"/>
      <c r="S208"/>
      <c r="T208"/>
      <c r="U208" s="12">
        <f t="shared" si="41"/>
        <v>3</v>
      </c>
      <c r="V208" s="13" t="str">
        <f t="shared" si="42"/>
        <v>žák, ř.ř.</v>
      </c>
      <c r="W208"/>
      <c r="X208"/>
      <c r="Y208"/>
      <c r="Z208" s="13" t="str">
        <f t="shared" si="43"/>
        <v>xxx</v>
      </c>
      <c r="AA208"/>
      <c r="AB208" s="13" t="str">
        <f t="shared" si="44"/>
        <v>ř.ř.</v>
      </c>
      <c r="AC208"/>
      <c r="AD208" t="str">
        <f t="shared" si="45"/>
        <v xml:space="preserve">žák, ř.ř., xxx kg, </v>
      </c>
      <c r="AE208" s="19"/>
      <c r="AI208" s="19"/>
      <c r="AL208" s="19">
        <f t="shared" si="49"/>
        <v>0</v>
      </c>
      <c r="AP208" s="19"/>
      <c r="AQ208" s="48"/>
      <c r="AS208" s="17"/>
      <c r="AT208" s="18"/>
      <c r="AU208" s="17"/>
    </row>
    <row r="209" spans="1:47" s="16" customFormat="1" hidden="1" x14ac:dyDescent="0.25">
      <c r="A209" s="12">
        <v>18</v>
      </c>
      <c r="B209" s="12" t="str">
        <f>[1]Hmotnosti!$F25</f>
        <v>xxx</v>
      </c>
      <c r="C209" s="12"/>
      <c r="D209" s="12">
        <f t="shared" si="51"/>
        <v>2</v>
      </c>
      <c r="E209" s="12" t="str">
        <f t="shared" ref="E209:F211" si="55">E208</f>
        <v>ř.ř.</v>
      </c>
      <c r="F209" s="12">
        <f t="shared" si="55"/>
        <v>1</v>
      </c>
      <c r="G209" s="12">
        <f t="shared" si="53"/>
        <v>1</v>
      </c>
      <c r="H209"/>
      <c r="I209"/>
      <c r="J209" s="12">
        <v>44</v>
      </c>
      <c r="K209"/>
      <c r="L209" s="12">
        <f t="shared" si="39"/>
        <v>44</v>
      </c>
      <c r="M209"/>
      <c r="N209"/>
      <c r="O209" s="12">
        <f t="shared" si="40"/>
        <v>55</v>
      </c>
      <c r="P209"/>
      <c r="Q209" t="str">
        <f t="shared" si="54"/>
        <v>ml.ž, ř.ř.</v>
      </c>
      <c r="R209"/>
      <c r="S209"/>
      <c r="T209"/>
      <c r="U209" s="12">
        <f t="shared" si="41"/>
        <v>3</v>
      </c>
      <c r="V209" s="13" t="str">
        <f t="shared" si="42"/>
        <v>žák, ř.ř.</v>
      </c>
      <c r="W209"/>
      <c r="X209"/>
      <c r="Y209"/>
      <c r="Z209" s="13" t="str">
        <f t="shared" si="43"/>
        <v>xxx</v>
      </c>
      <c r="AA209"/>
      <c r="AB209" s="13" t="str">
        <f t="shared" si="44"/>
        <v>ř.ř.</v>
      </c>
      <c r="AC209"/>
      <c r="AD209" t="str">
        <f t="shared" si="45"/>
        <v xml:space="preserve">žák, ř.ř., xxx kg, </v>
      </c>
      <c r="AE209" s="19"/>
      <c r="AI209" s="19"/>
      <c r="AL209" s="19">
        <f t="shared" si="49"/>
        <v>0</v>
      </c>
      <c r="AP209" s="19"/>
      <c r="AQ209" s="48"/>
      <c r="AS209" s="17"/>
      <c r="AT209" s="18"/>
      <c r="AU209" s="17"/>
    </row>
    <row r="210" spans="1:47" s="16" customFormat="1" hidden="1" x14ac:dyDescent="0.25">
      <c r="A210" s="12">
        <v>19</v>
      </c>
      <c r="B210" s="12" t="str">
        <f>[1]Hmotnosti!$F26</f>
        <v>xxx</v>
      </c>
      <c r="C210" s="12"/>
      <c r="D210" s="12">
        <f t="shared" si="51"/>
        <v>2</v>
      </c>
      <c r="E210" s="12" t="str">
        <f t="shared" si="55"/>
        <v>ř.ř.</v>
      </c>
      <c r="F210" s="12">
        <f t="shared" si="55"/>
        <v>1</v>
      </c>
      <c r="G210" s="12">
        <f t="shared" si="53"/>
        <v>1</v>
      </c>
      <c r="H210"/>
      <c r="I210"/>
      <c r="J210" s="12">
        <v>45</v>
      </c>
      <c r="K210"/>
      <c r="L210" s="12">
        <f t="shared" si="39"/>
        <v>45</v>
      </c>
      <c r="M210"/>
      <c r="N210"/>
      <c r="O210" s="12">
        <f t="shared" si="40"/>
        <v>56</v>
      </c>
      <c r="P210"/>
      <c r="Q210" t="str">
        <f t="shared" si="54"/>
        <v>ml.ž, ř.ř.</v>
      </c>
      <c r="R210"/>
      <c r="S210"/>
      <c r="T210"/>
      <c r="U210" s="12">
        <f t="shared" si="41"/>
        <v>3</v>
      </c>
      <c r="V210" s="13" t="str">
        <f t="shared" si="42"/>
        <v>žák, ř.ř.</v>
      </c>
      <c r="W210"/>
      <c r="X210"/>
      <c r="Y210"/>
      <c r="Z210" s="13" t="str">
        <f t="shared" si="43"/>
        <v>xxx</v>
      </c>
      <c r="AA210"/>
      <c r="AB210" s="13" t="str">
        <f t="shared" si="44"/>
        <v>ř.ř.</v>
      </c>
      <c r="AC210"/>
      <c r="AD210" t="str">
        <f t="shared" si="45"/>
        <v xml:space="preserve">žák, ř.ř., xxx kg, </v>
      </c>
      <c r="AE210" s="19"/>
      <c r="AI210" s="19"/>
      <c r="AL210" s="19">
        <f t="shared" si="49"/>
        <v>0</v>
      </c>
      <c r="AP210" s="19"/>
      <c r="AQ210" s="48"/>
      <c r="AS210" s="17"/>
      <c r="AT210" s="18"/>
      <c r="AU210" s="17"/>
    </row>
    <row r="211" spans="1:47" s="16" customFormat="1" hidden="1" x14ac:dyDescent="0.25">
      <c r="A211" s="12">
        <v>20</v>
      </c>
      <c r="B211" s="12" t="str">
        <f>[1]Hmotnosti!$F27</f>
        <v>xxx</v>
      </c>
      <c r="C211" s="12"/>
      <c r="D211" s="12">
        <f t="shared" si="51"/>
        <v>2</v>
      </c>
      <c r="E211" s="12" t="str">
        <f t="shared" si="55"/>
        <v>ř.ř.</v>
      </c>
      <c r="F211" s="12">
        <f t="shared" si="55"/>
        <v>1</v>
      </c>
      <c r="G211" s="12">
        <f t="shared" si="53"/>
        <v>1</v>
      </c>
      <c r="H211"/>
      <c r="I211"/>
      <c r="J211" s="12">
        <v>46</v>
      </c>
      <c r="K211"/>
      <c r="L211" s="12">
        <f t="shared" si="39"/>
        <v>46</v>
      </c>
      <c r="M211"/>
      <c r="N211"/>
      <c r="O211" s="12">
        <f t="shared" si="40"/>
        <v>57</v>
      </c>
      <c r="P211"/>
      <c r="Q211" t="str">
        <f t="shared" si="54"/>
        <v>ml.ž, ř.ř.</v>
      </c>
      <c r="R211"/>
      <c r="S211"/>
      <c r="T211"/>
      <c r="U211" s="12">
        <f t="shared" si="41"/>
        <v>3</v>
      </c>
      <c r="V211" s="13" t="str">
        <f t="shared" si="42"/>
        <v>žák, ř.ř.</v>
      </c>
      <c r="W211"/>
      <c r="X211"/>
      <c r="Y211"/>
      <c r="Z211" s="13">
        <f t="shared" si="43"/>
        <v>57</v>
      </c>
      <c r="AA211"/>
      <c r="AB211" s="13" t="str">
        <f t="shared" si="44"/>
        <v>ř.ř.</v>
      </c>
      <c r="AC211"/>
      <c r="AD211" t="str">
        <f t="shared" si="45"/>
        <v xml:space="preserve">žák, ř.ř., 57 kg, </v>
      </c>
      <c r="AE211" s="19"/>
      <c r="AI211" s="19"/>
      <c r="AL211" s="19">
        <f t="shared" si="49"/>
        <v>0</v>
      </c>
      <c r="AP211" s="19"/>
      <c r="AQ211" s="48"/>
      <c r="AS211" s="17"/>
      <c r="AT211" s="18"/>
      <c r="AU211" s="17"/>
    </row>
    <row r="212" spans="1:47" s="16" customFormat="1" hidden="1" x14ac:dyDescent="0.25">
      <c r="A212" s="12"/>
      <c r="B212" s="12"/>
      <c r="C212" s="12"/>
      <c r="D212" s="12"/>
      <c r="E212" s="12"/>
      <c r="F212" s="12"/>
      <c r="G212" s="12">
        <f t="shared" si="53"/>
        <v>0</v>
      </c>
      <c r="H212"/>
      <c r="I212"/>
      <c r="J212" s="12">
        <v>47</v>
      </c>
      <c r="K212"/>
      <c r="L212" s="12">
        <f t="shared" si="39"/>
        <v>999</v>
      </c>
      <c r="M212"/>
      <c r="N212"/>
      <c r="O212" s="12">
        <f t="shared" si="40"/>
        <v>58</v>
      </c>
      <c r="P212"/>
      <c r="Q212"/>
      <c r="R212"/>
      <c r="S212"/>
      <c r="T212"/>
      <c r="U212" s="12">
        <f t="shared" si="41"/>
        <v>3</v>
      </c>
      <c r="V212" s="13" t="str">
        <f t="shared" si="42"/>
        <v>žák, ř.ř.</v>
      </c>
      <c r="W212"/>
      <c r="X212"/>
      <c r="Y212"/>
      <c r="Z212" s="13">
        <f t="shared" si="43"/>
        <v>62</v>
      </c>
      <c r="AA212"/>
      <c r="AB212" s="13" t="str">
        <f t="shared" si="44"/>
        <v>ř.ř.</v>
      </c>
      <c r="AC212"/>
      <c r="AD212" t="str">
        <f t="shared" si="45"/>
        <v xml:space="preserve">žák, ř.ř., 62 kg, </v>
      </c>
      <c r="AE212" s="19"/>
      <c r="AI212" s="19"/>
      <c r="AL212" s="19">
        <f t="shared" si="49"/>
        <v>0</v>
      </c>
      <c r="AP212" s="19"/>
      <c r="AQ212" s="48"/>
      <c r="AS212" s="17"/>
      <c r="AT212" s="18"/>
      <c r="AU212" s="17"/>
    </row>
    <row r="213" spans="1:47" s="16" customFormat="1" hidden="1" x14ac:dyDescent="0.25">
      <c r="A213" s="12"/>
      <c r="B213" s="12"/>
      <c r="C213" s="12"/>
      <c r="D213" s="12"/>
      <c r="E213" s="12"/>
      <c r="F213" s="12"/>
      <c r="G213" s="12">
        <f t="shared" si="53"/>
        <v>0</v>
      </c>
      <c r="H213"/>
      <c r="I213"/>
      <c r="J213" s="12">
        <v>48</v>
      </c>
      <c r="K213"/>
      <c r="L213" s="12">
        <f t="shared" si="39"/>
        <v>999</v>
      </c>
      <c r="M213"/>
      <c r="N213"/>
      <c r="O213" s="12">
        <f t="shared" si="40"/>
        <v>59</v>
      </c>
      <c r="P213"/>
      <c r="Q213"/>
      <c r="R213"/>
      <c r="S213"/>
      <c r="T213"/>
      <c r="U213" s="12">
        <f t="shared" si="41"/>
        <v>3</v>
      </c>
      <c r="V213" s="13" t="str">
        <f t="shared" si="42"/>
        <v>žák, ř.ř.</v>
      </c>
      <c r="W213"/>
      <c r="X213"/>
      <c r="Y213"/>
      <c r="Z213" s="13">
        <f t="shared" si="43"/>
        <v>68</v>
      </c>
      <c r="AA213"/>
      <c r="AB213" s="13" t="str">
        <f t="shared" si="44"/>
        <v>ř.ř.</v>
      </c>
      <c r="AC213"/>
      <c r="AD213" t="str">
        <f t="shared" si="45"/>
        <v xml:space="preserve">žák, ř.ř., 68 kg, </v>
      </c>
      <c r="AE213" s="19"/>
      <c r="AI213" s="19"/>
      <c r="AL213" s="19">
        <f t="shared" si="49"/>
        <v>0</v>
      </c>
      <c r="AP213" s="19"/>
      <c r="AQ213" s="48"/>
      <c r="AS213" s="17"/>
      <c r="AT213" s="18"/>
      <c r="AU213" s="17"/>
    </row>
    <row r="214" spans="1:47" s="16" customFormat="1" hidden="1" x14ac:dyDescent="0.25">
      <c r="A214" s="12"/>
      <c r="B214" s="12"/>
      <c r="C214" s="12"/>
      <c r="D214" s="12"/>
      <c r="E214" s="12"/>
      <c r="F214" s="12"/>
      <c r="G214" s="12">
        <f t="shared" si="53"/>
        <v>0</v>
      </c>
      <c r="H214"/>
      <c r="I214"/>
      <c r="J214" s="12">
        <v>49</v>
      </c>
      <c r="K214"/>
      <c r="L214" s="12">
        <f t="shared" si="39"/>
        <v>999</v>
      </c>
      <c r="M214"/>
      <c r="N214"/>
      <c r="O214" s="12">
        <f t="shared" si="40"/>
        <v>60</v>
      </c>
      <c r="P214"/>
      <c r="Q214"/>
      <c r="R214"/>
      <c r="S214"/>
      <c r="T214"/>
      <c r="U214" s="12">
        <f t="shared" si="41"/>
        <v>3</v>
      </c>
      <c r="V214" s="13" t="str">
        <f t="shared" si="42"/>
        <v>žák, ř.ř.</v>
      </c>
      <c r="W214"/>
      <c r="X214"/>
      <c r="Y214"/>
      <c r="Z214" s="13">
        <f t="shared" si="43"/>
        <v>75</v>
      </c>
      <c r="AA214"/>
      <c r="AB214" s="13" t="str">
        <f t="shared" si="44"/>
        <v>ř.ř.</v>
      </c>
      <c r="AC214"/>
      <c r="AD214" t="str">
        <f t="shared" si="45"/>
        <v xml:space="preserve">žák, ř.ř., 75 kg, </v>
      </c>
      <c r="AE214" s="19"/>
      <c r="AI214" s="19"/>
      <c r="AL214" s="19">
        <f t="shared" si="49"/>
        <v>0</v>
      </c>
      <c r="AP214" s="19"/>
      <c r="AQ214" s="48"/>
      <c r="AS214" s="17"/>
      <c r="AT214" s="18"/>
      <c r="AU214" s="17"/>
    </row>
    <row r="215" spans="1:47" s="16" customFormat="1" hidden="1" x14ac:dyDescent="0.25">
      <c r="A215" s="13" t="str">
        <f>AJ139</f>
        <v>žák, ř.ř.</v>
      </c>
      <c r="B215" s="12"/>
      <c r="C215" s="12"/>
      <c r="D215" s="12"/>
      <c r="E215" s="12"/>
      <c r="F215" s="12"/>
      <c r="G215" s="12">
        <f t="shared" si="53"/>
        <v>0</v>
      </c>
      <c r="H215"/>
      <c r="I215"/>
      <c r="J215" s="12">
        <v>50</v>
      </c>
      <c r="K215"/>
      <c r="L215" s="12">
        <f t="shared" si="39"/>
        <v>999</v>
      </c>
      <c r="M215"/>
      <c r="N215"/>
      <c r="O215" s="12">
        <f t="shared" si="40"/>
        <v>61</v>
      </c>
      <c r="P215"/>
      <c r="Q215"/>
      <c r="R215"/>
      <c r="S215"/>
      <c r="T215"/>
      <c r="U215" s="12">
        <f t="shared" si="41"/>
        <v>3</v>
      </c>
      <c r="V215" s="13" t="str">
        <f t="shared" si="42"/>
        <v>žák, ř.ř.</v>
      </c>
      <c r="W215"/>
      <c r="X215"/>
      <c r="Y215"/>
      <c r="Z215" s="13">
        <f t="shared" si="43"/>
        <v>85</v>
      </c>
      <c r="AA215"/>
      <c r="AB215" s="13" t="str">
        <f t="shared" si="44"/>
        <v>ř.ř.</v>
      </c>
      <c r="AC215"/>
      <c r="AD215" t="str">
        <f t="shared" si="45"/>
        <v xml:space="preserve">žák, ř.ř., 85 kg, </v>
      </c>
      <c r="AE215" s="19"/>
      <c r="AI215" s="19"/>
      <c r="AL215" s="19">
        <f t="shared" si="49"/>
        <v>0</v>
      </c>
      <c r="AP215" s="19"/>
      <c r="AQ215" s="48"/>
      <c r="AS215" s="17"/>
      <c r="AT215" s="18"/>
      <c r="AU215" s="17"/>
    </row>
    <row r="216" spans="1:47" s="16" customFormat="1" hidden="1" x14ac:dyDescent="0.25">
      <c r="A216" s="12"/>
      <c r="B216" s="12" t="str">
        <f>$B$166</f>
        <v>hmotnost</v>
      </c>
      <c r="C216" s="12"/>
      <c r="D216" s="12">
        <v>3</v>
      </c>
      <c r="E216" s="12" t="str">
        <f>O139</f>
        <v>ř.ř.</v>
      </c>
      <c r="F216" s="12">
        <f>IF($P$139=0,0,1)</f>
        <v>1</v>
      </c>
      <c r="G216" s="12">
        <f t="shared" si="53"/>
        <v>0</v>
      </c>
      <c r="H216"/>
      <c r="I216"/>
      <c r="J216" s="12">
        <v>51</v>
      </c>
      <c r="K216"/>
      <c r="L216" s="12">
        <f t="shared" si="39"/>
        <v>999</v>
      </c>
      <c r="M216"/>
      <c r="N216"/>
      <c r="O216" s="12">
        <f t="shared" si="40"/>
        <v>62</v>
      </c>
      <c r="P216"/>
      <c r="Q216" t="str">
        <f>A215</f>
        <v>žák, ř.ř.</v>
      </c>
      <c r="R216"/>
      <c r="S216"/>
      <c r="T216"/>
      <c r="U216" s="12">
        <f t="shared" si="41"/>
        <v>3</v>
      </c>
      <c r="V216" s="13" t="str">
        <f t="shared" si="42"/>
        <v>žák, ř.ř.</v>
      </c>
      <c r="W216"/>
      <c r="X216"/>
      <c r="Y216"/>
      <c r="Z216" s="13">
        <f t="shared" si="43"/>
        <v>100</v>
      </c>
      <c r="AA216"/>
      <c r="AB216" s="13" t="str">
        <f t="shared" si="44"/>
        <v>ř.ř.</v>
      </c>
      <c r="AC216"/>
      <c r="AD216" t="str">
        <f t="shared" si="45"/>
        <v xml:space="preserve">žák, ř.ř., 100 kg, </v>
      </c>
      <c r="AE216" s="19"/>
      <c r="AI216" s="19"/>
      <c r="AL216" s="19">
        <f t="shared" si="49"/>
        <v>0</v>
      </c>
      <c r="AP216" s="19"/>
      <c r="AQ216" s="48"/>
      <c r="AS216" s="17"/>
      <c r="AT216" s="18"/>
      <c r="AU216" s="17"/>
    </row>
    <row r="217" spans="1:47" s="16" customFormat="1" hidden="1" x14ac:dyDescent="0.25">
      <c r="A217" s="12">
        <v>1</v>
      </c>
      <c r="B217" s="12" t="str">
        <f>[1]Hmotnosti!$J8</f>
        <v>xxx</v>
      </c>
      <c r="C217" s="12"/>
      <c r="D217" s="12">
        <f>$D216</f>
        <v>3</v>
      </c>
      <c r="E217" s="12" t="str">
        <f>E216</f>
        <v>ř.ř.</v>
      </c>
      <c r="F217" s="12">
        <f>F216</f>
        <v>1</v>
      </c>
      <c r="G217" s="12">
        <f t="shared" si="53"/>
        <v>1</v>
      </c>
      <c r="H217"/>
      <c r="I217"/>
      <c r="J217" s="12">
        <v>52</v>
      </c>
      <c r="K217"/>
      <c r="L217" s="12">
        <f t="shared" si="39"/>
        <v>52</v>
      </c>
      <c r="M217"/>
      <c r="N217"/>
      <c r="O217" s="12">
        <f t="shared" si="40"/>
        <v>63</v>
      </c>
      <c r="P217"/>
      <c r="Q217" t="str">
        <f>Q216</f>
        <v>žák, ř.ř.</v>
      </c>
      <c r="R217"/>
      <c r="S217"/>
      <c r="T217"/>
      <c r="U217" s="12">
        <f t="shared" si="41"/>
        <v>3</v>
      </c>
      <c r="V217" s="13" t="str">
        <f t="shared" si="42"/>
        <v>žák, ř.ř.</v>
      </c>
      <c r="W217"/>
      <c r="X217"/>
      <c r="Y217"/>
      <c r="Z217" s="13" t="str">
        <f t="shared" si="43"/>
        <v>xxx</v>
      </c>
      <c r="AA217"/>
      <c r="AB217" s="13" t="str">
        <f t="shared" si="44"/>
        <v>ř.ř.</v>
      </c>
      <c r="AC217"/>
      <c r="AD217" t="str">
        <f t="shared" si="45"/>
        <v xml:space="preserve">žák, ř.ř., xxx kg, </v>
      </c>
      <c r="AE217" s="19"/>
      <c r="AI217" s="19"/>
      <c r="AL217" s="19">
        <f t="shared" si="49"/>
        <v>0</v>
      </c>
      <c r="AP217" s="19"/>
      <c r="AQ217" s="48"/>
      <c r="AS217" s="17"/>
      <c r="AT217" s="18"/>
      <c r="AU217" s="17"/>
    </row>
    <row r="218" spans="1:47" s="16" customFormat="1" hidden="1" x14ac:dyDescent="0.25">
      <c r="A218" s="12">
        <v>2</v>
      </c>
      <c r="B218" s="12" t="str">
        <f>[1]Hmotnosti!$J9</f>
        <v>xxx</v>
      </c>
      <c r="C218" s="12"/>
      <c r="D218" s="12">
        <f t="shared" ref="D218:D236" si="56">$D217</f>
        <v>3</v>
      </c>
      <c r="E218" s="12" t="str">
        <f t="shared" ref="E218:F233" si="57">E217</f>
        <v>ř.ř.</v>
      </c>
      <c r="F218" s="12">
        <f t="shared" si="57"/>
        <v>1</v>
      </c>
      <c r="G218" s="12">
        <f t="shared" si="53"/>
        <v>1</v>
      </c>
      <c r="H218"/>
      <c r="I218"/>
      <c r="J218" s="12">
        <v>53</v>
      </c>
      <c r="K218"/>
      <c r="L218" s="12">
        <f t="shared" si="39"/>
        <v>53</v>
      </c>
      <c r="M218"/>
      <c r="N218"/>
      <c r="O218" s="12">
        <f t="shared" si="40"/>
        <v>64</v>
      </c>
      <c r="P218"/>
      <c r="Q218" t="str">
        <f t="shared" ref="Q218:Q236" si="58">Q217</f>
        <v>žák, ř.ř.</v>
      </c>
      <c r="R218"/>
      <c r="S218"/>
      <c r="T218"/>
      <c r="U218" s="12">
        <f t="shared" si="41"/>
        <v>3</v>
      </c>
      <c r="V218" s="13" t="str">
        <f t="shared" si="42"/>
        <v>žák, ř.ř.</v>
      </c>
      <c r="W218"/>
      <c r="X218"/>
      <c r="Y218"/>
      <c r="Z218" s="13" t="str">
        <f t="shared" si="43"/>
        <v>xxx</v>
      </c>
      <c r="AA218"/>
      <c r="AB218" s="13" t="str">
        <f t="shared" si="44"/>
        <v>ř.ř.</v>
      </c>
      <c r="AC218"/>
      <c r="AD218" t="str">
        <f t="shared" si="45"/>
        <v xml:space="preserve">žák, ř.ř., xxx kg, </v>
      </c>
      <c r="AE218" s="19"/>
      <c r="AI218" s="19"/>
      <c r="AL218" s="19">
        <f t="shared" si="49"/>
        <v>0</v>
      </c>
      <c r="AP218" s="19"/>
      <c r="AQ218" s="48"/>
      <c r="AS218" s="17"/>
      <c r="AT218" s="18"/>
      <c r="AU218" s="17"/>
    </row>
    <row r="219" spans="1:47" s="16" customFormat="1" hidden="1" x14ac:dyDescent="0.25">
      <c r="A219" s="12">
        <v>3</v>
      </c>
      <c r="B219" s="12" t="str">
        <f>[1]Hmotnosti!$J10</f>
        <v>xxx</v>
      </c>
      <c r="C219" s="12"/>
      <c r="D219" s="12">
        <f t="shared" si="56"/>
        <v>3</v>
      </c>
      <c r="E219" s="12" t="str">
        <f t="shared" si="57"/>
        <v>ř.ř.</v>
      </c>
      <c r="F219" s="12">
        <f t="shared" si="57"/>
        <v>1</v>
      </c>
      <c r="G219" s="12">
        <f t="shared" si="53"/>
        <v>1</v>
      </c>
      <c r="H219"/>
      <c r="I219"/>
      <c r="J219" s="12">
        <v>54</v>
      </c>
      <c r="K219"/>
      <c r="L219" s="12">
        <f t="shared" si="39"/>
        <v>54</v>
      </c>
      <c r="M219"/>
      <c r="N219"/>
      <c r="O219" s="12">
        <f t="shared" si="40"/>
        <v>65</v>
      </c>
      <c r="P219"/>
      <c r="Q219" t="str">
        <f t="shared" si="58"/>
        <v>žák, ř.ř.</v>
      </c>
      <c r="R219"/>
      <c r="S219"/>
      <c r="T219"/>
      <c r="U219" s="12">
        <f t="shared" si="41"/>
        <v>3</v>
      </c>
      <c r="V219" s="13" t="str">
        <f t="shared" si="42"/>
        <v>žák, ř.ř.</v>
      </c>
      <c r="W219"/>
      <c r="X219"/>
      <c r="Y219"/>
      <c r="Z219" s="13" t="str">
        <f t="shared" si="43"/>
        <v>xxx</v>
      </c>
      <c r="AA219"/>
      <c r="AB219" s="13" t="str">
        <f t="shared" si="44"/>
        <v>ř.ř.</v>
      </c>
      <c r="AC219"/>
      <c r="AD219" t="str">
        <f t="shared" si="45"/>
        <v xml:space="preserve">žák, ř.ř., xxx kg, </v>
      </c>
      <c r="AE219" s="19"/>
      <c r="AI219" s="19"/>
      <c r="AL219" s="19">
        <f t="shared" si="49"/>
        <v>0</v>
      </c>
      <c r="AP219" s="19"/>
      <c r="AQ219" s="48"/>
      <c r="AS219" s="17"/>
      <c r="AT219" s="18"/>
      <c r="AU219" s="17"/>
    </row>
    <row r="220" spans="1:47" s="16" customFormat="1" hidden="1" x14ac:dyDescent="0.25">
      <c r="A220" s="12">
        <v>4</v>
      </c>
      <c r="B220" s="12" t="str">
        <f>[1]Hmotnosti!$J11</f>
        <v>xxx</v>
      </c>
      <c r="C220" s="12"/>
      <c r="D220" s="12">
        <f t="shared" si="56"/>
        <v>3</v>
      </c>
      <c r="E220" s="12" t="str">
        <f t="shared" si="57"/>
        <v>ř.ř.</v>
      </c>
      <c r="F220" s="12">
        <f t="shared" si="57"/>
        <v>1</v>
      </c>
      <c r="G220" s="12">
        <f t="shared" si="53"/>
        <v>1</v>
      </c>
      <c r="H220"/>
      <c r="I220"/>
      <c r="J220" s="12">
        <v>55</v>
      </c>
      <c r="K220"/>
      <c r="L220" s="12">
        <f t="shared" si="39"/>
        <v>55</v>
      </c>
      <c r="M220"/>
      <c r="N220"/>
      <c r="O220" s="12">
        <f t="shared" si="40"/>
        <v>66</v>
      </c>
      <c r="P220"/>
      <c r="Q220" t="str">
        <f t="shared" si="58"/>
        <v>žák, ř.ř.</v>
      </c>
      <c r="R220"/>
      <c r="S220"/>
      <c r="T220"/>
      <c r="U220" s="12">
        <f t="shared" si="41"/>
        <v>3</v>
      </c>
      <c r="V220" s="13" t="str">
        <f t="shared" si="42"/>
        <v>žák, ř.ř.</v>
      </c>
      <c r="W220"/>
      <c r="X220"/>
      <c r="Y220"/>
      <c r="Z220" s="13" t="str">
        <f t="shared" si="43"/>
        <v>xxx</v>
      </c>
      <c r="AA220"/>
      <c r="AB220" s="13" t="str">
        <f t="shared" si="44"/>
        <v>ř.ř.</v>
      </c>
      <c r="AC220"/>
      <c r="AD220" t="str">
        <f t="shared" si="45"/>
        <v xml:space="preserve">žák, ř.ř., xxx kg, </v>
      </c>
      <c r="AE220" s="19"/>
      <c r="AI220" s="19"/>
      <c r="AL220" s="19">
        <f t="shared" si="49"/>
        <v>0</v>
      </c>
      <c r="AP220" s="19"/>
      <c r="AQ220" s="48"/>
      <c r="AS220" s="17"/>
      <c r="AT220" s="18"/>
      <c r="AU220" s="17"/>
    </row>
    <row r="221" spans="1:47" s="16" customFormat="1" hidden="1" x14ac:dyDescent="0.25">
      <c r="A221" s="12">
        <v>5</v>
      </c>
      <c r="B221" s="12" t="str">
        <f>[1]Hmotnosti!$J12</f>
        <v>xxx</v>
      </c>
      <c r="C221" s="12"/>
      <c r="D221" s="12">
        <f t="shared" si="56"/>
        <v>3</v>
      </c>
      <c r="E221" s="12" t="str">
        <f t="shared" si="57"/>
        <v>ř.ř.</v>
      </c>
      <c r="F221" s="12">
        <f t="shared" si="57"/>
        <v>1</v>
      </c>
      <c r="G221" s="12">
        <f t="shared" si="53"/>
        <v>1</v>
      </c>
      <c r="H221"/>
      <c r="I221"/>
      <c r="J221" s="12">
        <v>56</v>
      </c>
      <c r="K221"/>
      <c r="L221" s="12">
        <f t="shared" si="39"/>
        <v>56</v>
      </c>
      <c r="M221"/>
      <c r="N221"/>
      <c r="O221" s="12">
        <f t="shared" si="40"/>
        <v>67</v>
      </c>
      <c r="P221"/>
      <c r="Q221" t="str">
        <f t="shared" si="58"/>
        <v>žák, ř.ř.</v>
      </c>
      <c r="R221"/>
      <c r="S221"/>
      <c r="T221"/>
      <c r="U221" s="12">
        <f t="shared" si="41"/>
        <v>3</v>
      </c>
      <c r="V221" s="13" t="str">
        <f t="shared" si="42"/>
        <v>žák, ř.ř.</v>
      </c>
      <c r="W221"/>
      <c r="X221"/>
      <c r="Y221"/>
      <c r="Z221" s="13" t="str">
        <f t="shared" si="43"/>
        <v>xxx</v>
      </c>
      <c r="AA221"/>
      <c r="AB221" s="13" t="str">
        <f t="shared" si="44"/>
        <v>ř.ř.</v>
      </c>
      <c r="AC221"/>
      <c r="AD221" t="str">
        <f t="shared" si="45"/>
        <v xml:space="preserve">žák, ř.ř., xxx kg, </v>
      </c>
      <c r="AE221" s="19"/>
      <c r="AI221" s="19"/>
      <c r="AL221" s="19">
        <f t="shared" si="49"/>
        <v>0</v>
      </c>
      <c r="AP221" s="19"/>
      <c r="AQ221" s="48"/>
      <c r="AS221" s="17"/>
      <c r="AT221" s="18"/>
      <c r="AU221" s="17"/>
    </row>
    <row r="222" spans="1:47" s="16" customFormat="1" hidden="1" x14ac:dyDescent="0.25">
      <c r="A222" s="12">
        <v>6</v>
      </c>
      <c r="B222" s="12">
        <f>[1]Hmotnosti!$J13</f>
        <v>57</v>
      </c>
      <c r="C222" s="12"/>
      <c r="D222" s="12">
        <f t="shared" si="56"/>
        <v>3</v>
      </c>
      <c r="E222" s="12" t="str">
        <f t="shared" si="57"/>
        <v>ř.ř.</v>
      </c>
      <c r="F222" s="12">
        <f t="shared" si="57"/>
        <v>1</v>
      </c>
      <c r="G222" s="12">
        <f t="shared" si="53"/>
        <v>1</v>
      </c>
      <c r="H222"/>
      <c r="I222"/>
      <c r="J222" s="12">
        <v>57</v>
      </c>
      <c r="K222"/>
      <c r="L222" s="12">
        <f t="shared" si="39"/>
        <v>57</v>
      </c>
      <c r="M222"/>
      <c r="N222"/>
      <c r="O222" s="12">
        <f t="shared" si="40"/>
        <v>68</v>
      </c>
      <c r="P222"/>
      <c r="Q222" t="str">
        <f t="shared" si="58"/>
        <v>žák, ř.ř.</v>
      </c>
      <c r="R222"/>
      <c r="S222"/>
      <c r="T222"/>
      <c r="U222" s="12">
        <f t="shared" si="41"/>
        <v>3</v>
      </c>
      <c r="V222" s="13" t="str">
        <f t="shared" si="42"/>
        <v>žák, ř.ř.</v>
      </c>
      <c r="W222"/>
      <c r="X222"/>
      <c r="Y222"/>
      <c r="Z222" s="13" t="str">
        <f t="shared" si="43"/>
        <v>xxx</v>
      </c>
      <c r="AA222"/>
      <c r="AB222" s="13" t="str">
        <f t="shared" si="44"/>
        <v>ř.ř.</v>
      </c>
      <c r="AC222"/>
      <c r="AD222" t="str">
        <f t="shared" si="45"/>
        <v xml:space="preserve">žák, ř.ř., xxx kg, </v>
      </c>
      <c r="AE222" s="19"/>
      <c r="AI222" s="19"/>
      <c r="AL222" s="19">
        <f t="shared" si="49"/>
        <v>0</v>
      </c>
      <c r="AP222" s="19"/>
      <c r="AQ222" s="48"/>
      <c r="AS222" s="17"/>
      <c r="AT222" s="18"/>
      <c r="AU222" s="17"/>
    </row>
    <row r="223" spans="1:47" s="16" customFormat="1" hidden="1" x14ac:dyDescent="0.25">
      <c r="A223" s="12">
        <v>7</v>
      </c>
      <c r="B223" s="12">
        <f>[1]Hmotnosti!$J14</f>
        <v>62</v>
      </c>
      <c r="C223" s="12"/>
      <c r="D223" s="12">
        <f t="shared" si="56"/>
        <v>3</v>
      </c>
      <c r="E223" s="12" t="str">
        <f t="shared" si="57"/>
        <v>ř.ř.</v>
      </c>
      <c r="F223" s="12">
        <f t="shared" si="57"/>
        <v>1</v>
      </c>
      <c r="G223" s="12">
        <f t="shared" si="53"/>
        <v>1</v>
      </c>
      <c r="H223"/>
      <c r="I223"/>
      <c r="J223" s="12">
        <v>58</v>
      </c>
      <c r="K223"/>
      <c r="L223" s="12">
        <f t="shared" si="39"/>
        <v>58</v>
      </c>
      <c r="M223"/>
      <c r="N223"/>
      <c r="O223" s="12">
        <f t="shared" si="40"/>
        <v>69</v>
      </c>
      <c r="P223"/>
      <c r="Q223" t="str">
        <f t="shared" si="58"/>
        <v>žák, ř.ř.</v>
      </c>
      <c r="R223"/>
      <c r="S223"/>
      <c r="T223"/>
      <c r="U223" s="12">
        <f t="shared" si="41"/>
        <v>3</v>
      </c>
      <c r="V223" s="13" t="str">
        <f t="shared" si="42"/>
        <v>žák, ř.ř.</v>
      </c>
      <c r="W223"/>
      <c r="X223"/>
      <c r="Y223"/>
      <c r="Z223" s="13" t="str">
        <f t="shared" si="43"/>
        <v>xxx</v>
      </c>
      <c r="AA223"/>
      <c r="AB223" s="13" t="str">
        <f t="shared" si="44"/>
        <v>ř.ř.</v>
      </c>
      <c r="AC223"/>
      <c r="AD223" t="str">
        <f t="shared" si="45"/>
        <v xml:space="preserve">žák, ř.ř., xxx kg, </v>
      </c>
      <c r="AE223" s="19"/>
      <c r="AI223" s="19"/>
      <c r="AL223" s="19">
        <f t="shared" si="49"/>
        <v>0</v>
      </c>
      <c r="AP223" s="19"/>
      <c r="AQ223" s="48"/>
      <c r="AS223" s="17"/>
      <c r="AT223" s="18"/>
      <c r="AU223" s="17"/>
    </row>
    <row r="224" spans="1:47" s="16" customFormat="1" hidden="1" x14ac:dyDescent="0.25">
      <c r="A224" s="12">
        <v>8</v>
      </c>
      <c r="B224" s="12">
        <f>[1]Hmotnosti!$J15</f>
        <v>68</v>
      </c>
      <c r="C224" s="12"/>
      <c r="D224" s="12">
        <f t="shared" si="56"/>
        <v>3</v>
      </c>
      <c r="E224" s="12" t="str">
        <f t="shared" si="57"/>
        <v>ř.ř.</v>
      </c>
      <c r="F224" s="12">
        <f t="shared" si="57"/>
        <v>1</v>
      </c>
      <c r="G224" s="12">
        <f t="shared" si="53"/>
        <v>1</v>
      </c>
      <c r="H224"/>
      <c r="I224"/>
      <c r="J224" s="12">
        <v>59</v>
      </c>
      <c r="K224"/>
      <c r="L224" s="12">
        <f t="shared" si="39"/>
        <v>59</v>
      </c>
      <c r="M224"/>
      <c r="N224"/>
      <c r="O224" s="12">
        <f t="shared" si="40"/>
        <v>70</v>
      </c>
      <c r="P224"/>
      <c r="Q224" t="str">
        <f t="shared" si="58"/>
        <v>žák, ř.ř.</v>
      </c>
      <c r="R224"/>
      <c r="S224"/>
      <c r="T224"/>
      <c r="U224" s="12">
        <f t="shared" si="41"/>
        <v>3</v>
      </c>
      <c r="V224" s="13" t="str">
        <f t="shared" si="42"/>
        <v>žák, ř.ř.</v>
      </c>
      <c r="W224"/>
      <c r="X224"/>
      <c r="Y224"/>
      <c r="Z224" s="13" t="str">
        <f t="shared" si="43"/>
        <v>xxx</v>
      </c>
      <c r="AA224"/>
      <c r="AB224" s="13" t="str">
        <f t="shared" si="44"/>
        <v>ř.ř.</v>
      </c>
      <c r="AC224"/>
      <c r="AD224" t="str">
        <f t="shared" si="45"/>
        <v xml:space="preserve">žák, ř.ř., xxx kg, </v>
      </c>
      <c r="AE224" s="19"/>
      <c r="AI224" s="19"/>
      <c r="AL224" s="19">
        <f t="shared" si="49"/>
        <v>0</v>
      </c>
      <c r="AP224" s="19"/>
      <c r="AQ224" s="48"/>
      <c r="AS224" s="17"/>
      <c r="AT224" s="18"/>
      <c r="AU224" s="17"/>
    </row>
    <row r="225" spans="1:47" s="16" customFormat="1" hidden="1" x14ac:dyDescent="0.25">
      <c r="A225" s="12">
        <v>9</v>
      </c>
      <c r="B225" s="12">
        <f>[1]Hmotnosti!$J16</f>
        <v>75</v>
      </c>
      <c r="C225" s="12"/>
      <c r="D225" s="12">
        <f t="shared" si="56"/>
        <v>3</v>
      </c>
      <c r="E225" s="12" t="str">
        <f t="shared" si="57"/>
        <v>ř.ř.</v>
      </c>
      <c r="F225" s="12">
        <f t="shared" si="57"/>
        <v>1</v>
      </c>
      <c r="G225" s="12">
        <f t="shared" si="53"/>
        <v>1</v>
      </c>
      <c r="H225"/>
      <c r="I225"/>
      <c r="J225" s="12">
        <v>60</v>
      </c>
      <c r="K225"/>
      <c r="L225" s="12">
        <f t="shared" si="39"/>
        <v>60</v>
      </c>
      <c r="M225"/>
      <c r="N225"/>
      <c r="O225" s="12">
        <f t="shared" si="40"/>
        <v>71</v>
      </c>
      <c r="P225"/>
      <c r="Q225" t="str">
        <f t="shared" si="58"/>
        <v>žák, ř.ř.</v>
      </c>
      <c r="R225"/>
      <c r="S225"/>
      <c r="T225"/>
      <c r="U225" s="12">
        <f t="shared" si="41"/>
        <v>3</v>
      </c>
      <c r="V225" s="13" t="str">
        <f t="shared" si="42"/>
        <v>žák, ř.ř.</v>
      </c>
      <c r="W225"/>
      <c r="X225"/>
      <c r="Y225"/>
      <c r="Z225" s="13" t="str">
        <f t="shared" si="43"/>
        <v>xxx</v>
      </c>
      <c r="AA225"/>
      <c r="AB225" s="13" t="str">
        <f t="shared" si="44"/>
        <v>ř.ř.</v>
      </c>
      <c r="AC225"/>
      <c r="AD225" t="str">
        <f t="shared" si="45"/>
        <v xml:space="preserve">žák, ř.ř., xxx kg, </v>
      </c>
      <c r="AE225" s="19"/>
      <c r="AI225" s="19"/>
      <c r="AL225" s="19">
        <f t="shared" si="49"/>
        <v>0</v>
      </c>
      <c r="AP225" s="19"/>
      <c r="AQ225" s="48"/>
      <c r="AS225" s="17"/>
      <c r="AT225" s="18"/>
      <c r="AU225" s="17"/>
    </row>
    <row r="226" spans="1:47" s="16" customFormat="1" hidden="1" x14ac:dyDescent="0.25">
      <c r="A226" s="12">
        <v>10</v>
      </c>
      <c r="B226" s="12">
        <f>[1]Hmotnosti!$J17</f>
        <v>85</v>
      </c>
      <c r="C226" s="12"/>
      <c r="D226" s="12">
        <f t="shared" si="56"/>
        <v>3</v>
      </c>
      <c r="E226" s="12" t="str">
        <f t="shared" si="57"/>
        <v>ř.ř.</v>
      </c>
      <c r="F226" s="12">
        <f t="shared" si="57"/>
        <v>1</v>
      </c>
      <c r="G226" s="12">
        <f t="shared" si="53"/>
        <v>1</v>
      </c>
      <c r="H226"/>
      <c r="I226"/>
      <c r="J226" s="12">
        <v>61</v>
      </c>
      <c r="K226"/>
      <c r="L226" s="12">
        <f t="shared" si="39"/>
        <v>61</v>
      </c>
      <c r="M226"/>
      <c r="N226"/>
      <c r="O226" s="12">
        <f t="shared" si="40"/>
        <v>77</v>
      </c>
      <c r="P226"/>
      <c r="Q226" t="str">
        <f t="shared" si="58"/>
        <v>žák, ř.ř.</v>
      </c>
      <c r="R226"/>
      <c r="S226"/>
      <c r="T226"/>
      <c r="U226" s="12">
        <f t="shared" si="41"/>
        <v>4</v>
      </c>
      <c r="V226" s="13" t="str">
        <f t="shared" si="42"/>
        <v>kad, ř.ř.</v>
      </c>
      <c r="W226"/>
      <c r="X226"/>
      <c r="Y226"/>
      <c r="Z226" s="13" t="str">
        <f t="shared" si="43"/>
        <v>xxx</v>
      </c>
      <c r="AA226"/>
      <c r="AB226" s="13" t="str">
        <f t="shared" si="44"/>
        <v>ř.ř.</v>
      </c>
      <c r="AC226"/>
      <c r="AD226" t="str">
        <f t="shared" si="45"/>
        <v xml:space="preserve">kad, ř.ř., xxx kg, </v>
      </c>
      <c r="AE226" s="19"/>
      <c r="AI226" s="19"/>
      <c r="AL226" s="19">
        <f t="shared" si="49"/>
        <v>1</v>
      </c>
      <c r="AP226" s="19"/>
      <c r="AQ226" s="48"/>
      <c r="AS226" s="17"/>
      <c r="AT226" s="18"/>
      <c r="AU226" s="17"/>
    </row>
    <row r="227" spans="1:47" s="16" customFormat="1" hidden="1" x14ac:dyDescent="0.25">
      <c r="A227" s="12">
        <v>11</v>
      </c>
      <c r="B227" s="12">
        <f>[1]Hmotnosti!$J18</f>
        <v>100</v>
      </c>
      <c r="C227" s="12"/>
      <c r="D227" s="12">
        <f t="shared" si="56"/>
        <v>3</v>
      </c>
      <c r="E227" s="12" t="str">
        <f t="shared" si="57"/>
        <v>ř.ř.</v>
      </c>
      <c r="F227" s="12">
        <f t="shared" si="57"/>
        <v>1</v>
      </c>
      <c r="G227" s="12">
        <f t="shared" si="53"/>
        <v>1</v>
      </c>
      <c r="H227"/>
      <c r="I227"/>
      <c r="J227" s="12">
        <v>62</v>
      </c>
      <c r="K227"/>
      <c r="L227" s="12">
        <f t="shared" si="39"/>
        <v>62</v>
      </c>
      <c r="M227"/>
      <c r="N227"/>
      <c r="O227" s="12">
        <f t="shared" si="40"/>
        <v>78</v>
      </c>
      <c r="P227"/>
      <c r="Q227" t="str">
        <f t="shared" si="58"/>
        <v>žák, ř.ř.</v>
      </c>
      <c r="R227"/>
      <c r="S227"/>
      <c r="T227"/>
      <c r="U227" s="12">
        <f t="shared" si="41"/>
        <v>4</v>
      </c>
      <c r="V227" s="13" t="str">
        <f t="shared" si="42"/>
        <v>kad, ř.ř.</v>
      </c>
      <c r="W227"/>
      <c r="X227"/>
      <c r="Y227"/>
      <c r="Z227" s="13" t="str">
        <f t="shared" si="43"/>
        <v>xxx</v>
      </c>
      <c r="AA227"/>
      <c r="AB227" s="13" t="str">
        <f t="shared" si="44"/>
        <v>ř.ř.</v>
      </c>
      <c r="AC227"/>
      <c r="AD227" t="str">
        <f t="shared" si="45"/>
        <v xml:space="preserve">kad, ř.ř., xxx kg, </v>
      </c>
      <c r="AE227" s="19"/>
      <c r="AI227" s="19"/>
      <c r="AL227" s="19">
        <f t="shared" si="49"/>
        <v>0</v>
      </c>
      <c r="AP227" s="19"/>
      <c r="AQ227" s="48"/>
      <c r="AS227" s="17"/>
      <c r="AT227" s="18"/>
      <c r="AU227" s="17"/>
    </row>
    <row r="228" spans="1:47" s="16" customFormat="1" hidden="1" x14ac:dyDescent="0.25">
      <c r="A228" s="12">
        <v>12</v>
      </c>
      <c r="B228" s="12" t="str">
        <f>[1]Hmotnosti!$J19</f>
        <v>xxx</v>
      </c>
      <c r="C228" s="12"/>
      <c r="D228" s="12">
        <f t="shared" si="56"/>
        <v>3</v>
      </c>
      <c r="E228" s="12" t="str">
        <f t="shared" si="57"/>
        <v>ř.ř.</v>
      </c>
      <c r="F228" s="12">
        <f t="shared" si="57"/>
        <v>1</v>
      </c>
      <c r="G228" s="12">
        <f t="shared" si="53"/>
        <v>1</v>
      </c>
      <c r="H228"/>
      <c r="I228"/>
      <c r="J228" s="12">
        <v>63</v>
      </c>
      <c r="K228"/>
      <c r="L228" s="12">
        <f t="shared" si="39"/>
        <v>63</v>
      </c>
      <c r="M228"/>
      <c r="N228"/>
      <c r="O228" s="12">
        <f t="shared" si="40"/>
        <v>79</v>
      </c>
      <c r="P228"/>
      <c r="Q228" t="str">
        <f t="shared" si="58"/>
        <v>žák, ř.ř.</v>
      </c>
      <c r="R228"/>
      <c r="S228"/>
      <c r="T228"/>
      <c r="U228" s="12">
        <f t="shared" si="41"/>
        <v>4</v>
      </c>
      <c r="V228" s="13" t="str">
        <f t="shared" si="42"/>
        <v>kad, ř.ř.</v>
      </c>
      <c r="W228"/>
      <c r="X228"/>
      <c r="Y228"/>
      <c r="Z228" s="13" t="str">
        <f t="shared" si="43"/>
        <v>xxx</v>
      </c>
      <c r="AA228"/>
      <c r="AB228" s="13" t="str">
        <f t="shared" si="44"/>
        <v>ř.ř.</v>
      </c>
      <c r="AC228"/>
      <c r="AD228" t="str">
        <f t="shared" si="45"/>
        <v xml:space="preserve">kad, ř.ř., xxx kg, </v>
      </c>
      <c r="AE228" s="19"/>
      <c r="AI228" s="19"/>
      <c r="AL228" s="19">
        <f t="shared" si="49"/>
        <v>0</v>
      </c>
      <c r="AP228" s="19"/>
      <c r="AQ228" s="48"/>
      <c r="AS228" s="17"/>
      <c r="AT228" s="18"/>
      <c r="AU228" s="17"/>
    </row>
    <row r="229" spans="1:47" s="16" customFormat="1" hidden="1" x14ac:dyDescent="0.25">
      <c r="A229" s="12">
        <v>13</v>
      </c>
      <c r="B229" s="12" t="str">
        <f>[1]Hmotnosti!$J20</f>
        <v>xxx</v>
      </c>
      <c r="C229" s="12"/>
      <c r="D229" s="12">
        <f t="shared" si="56"/>
        <v>3</v>
      </c>
      <c r="E229" s="12" t="str">
        <f t="shared" si="57"/>
        <v>ř.ř.</v>
      </c>
      <c r="F229" s="12">
        <f t="shared" si="57"/>
        <v>1</v>
      </c>
      <c r="G229" s="12">
        <f t="shared" si="53"/>
        <v>1</v>
      </c>
      <c r="H229"/>
      <c r="I229"/>
      <c r="J229" s="12">
        <v>64</v>
      </c>
      <c r="K229"/>
      <c r="L229" s="12">
        <f t="shared" si="39"/>
        <v>64</v>
      </c>
      <c r="M229"/>
      <c r="N229"/>
      <c r="O229" s="12">
        <f t="shared" si="40"/>
        <v>80</v>
      </c>
      <c r="P229"/>
      <c r="Q229" t="str">
        <f t="shared" si="58"/>
        <v>žák, ř.ř.</v>
      </c>
      <c r="R229"/>
      <c r="S229"/>
      <c r="T229"/>
      <c r="U229" s="12">
        <f t="shared" si="41"/>
        <v>4</v>
      </c>
      <c r="V229" s="13" t="str">
        <f t="shared" si="42"/>
        <v>kad, ř.ř.</v>
      </c>
      <c r="W229"/>
      <c r="X229"/>
      <c r="Y229"/>
      <c r="Z229" s="13" t="str">
        <f t="shared" si="43"/>
        <v>xxx</v>
      </c>
      <c r="AA229"/>
      <c r="AB229" s="13" t="str">
        <f t="shared" si="44"/>
        <v>ř.ř.</v>
      </c>
      <c r="AC229"/>
      <c r="AD229" t="str">
        <f t="shared" si="45"/>
        <v xml:space="preserve">kad, ř.ř., xxx kg, </v>
      </c>
      <c r="AE229" s="19"/>
      <c r="AI229" s="19"/>
      <c r="AL229" s="19">
        <f t="shared" si="49"/>
        <v>0</v>
      </c>
      <c r="AP229" s="19"/>
      <c r="AQ229" s="48"/>
      <c r="AS229" s="17"/>
      <c r="AT229" s="18"/>
      <c r="AU229" s="17"/>
    </row>
    <row r="230" spans="1:47" s="16" customFormat="1" hidden="1" x14ac:dyDescent="0.25">
      <c r="A230" s="12">
        <v>14</v>
      </c>
      <c r="B230" s="12" t="str">
        <f>[1]Hmotnosti!$J21</f>
        <v>xxx</v>
      </c>
      <c r="C230" s="12"/>
      <c r="D230" s="12">
        <f t="shared" si="56"/>
        <v>3</v>
      </c>
      <c r="E230" s="12" t="str">
        <f t="shared" si="57"/>
        <v>ř.ř.</v>
      </c>
      <c r="F230" s="12">
        <f t="shared" si="57"/>
        <v>1</v>
      </c>
      <c r="G230" s="12">
        <f t="shared" si="53"/>
        <v>1</v>
      </c>
      <c r="H230"/>
      <c r="I230"/>
      <c r="J230" s="12">
        <v>65</v>
      </c>
      <c r="K230"/>
      <c r="L230" s="12">
        <f t="shared" si="39"/>
        <v>65</v>
      </c>
      <c r="M230"/>
      <c r="N230"/>
      <c r="O230" s="12">
        <f t="shared" si="40"/>
        <v>81</v>
      </c>
      <c r="P230"/>
      <c r="Q230" t="str">
        <f t="shared" si="58"/>
        <v>žák, ř.ř.</v>
      </c>
      <c r="R230"/>
      <c r="S230"/>
      <c r="T230"/>
      <c r="U230" s="12">
        <f t="shared" si="41"/>
        <v>4</v>
      </c>
      <c r="V230" s="13" t="str">
        <f t="shared" si="42"/>
        <v>kad, ř.ř.</v>
      </c>
      <c r="W230"/>
      <c r="X230"/>
      <c r="Y230"/>
      <c r="Z230" s="13">
        <f t="shared" si="43"/>
        <v>60</v>
      </c>
      <c r="AA230"/>
      <c r="AB230" s="13" t="str">
        <f t="shared" si="44"/>
        <v>ř.ř.</v>
      </c>
      <c r="AC230"/>
      <c r="AD230" t="str">
        <f t="shared" si="45"/>
        <v xml:space="preserve">kad, ř.ř., 60 kg, </v>
      </c>
      <c r="AE230" s="19"/>
      <c r="AI230" s="19"/>
      <c r="AL230" s="19">
        <f t="shared" si="49"/>
        <v>0</v>
      </c>
      <c r="AP230" s="19"/>
      <c r="AQ230" s="48"/>
      <c r="AS230" s="17"/>
      <c r="AT230" s="18"/>
      <c r="AU230" s="17"/>
    </row>
    <row r="231" spans="1:47" s="16" customFormat="1" hidden="1" x14ac:dyDescent="0.25">
      <c r="A231" s="12">
        <v>15</v>
      </c>
      <c r="B231" s="12" t="str">
        <f>[1]Hmotnosti!$J22</f>
        <v>xxx</v>
      </c>
      <c r="C231" s="12"/>
      <c r="D231" s="12">
        <f t="shared" si="56"/>
        <v>3</v>
      </c>
      <c r="E231" s="12" t="str">
        <f t="shared" si="57"/>
        <v>ř.ř.</v>
      </c>
      <c r="F231" s="12">
        <f t="shared" si="57"/>
        <v>1</v>
      </c>
      <c r="G231" s="12">
        <f t="shared" si="53"/>
        <v>1</v>
      </c>
      <c r="H231"/>
      <c r="I231"/>
      <c r="J231" s="12">
        <v>66</v>
      </c>
      <c r="K231"/>
      <c r="L231" s="12">
        <f t="shared" ref="L231:L294" si="59">IF(G231=0,999,J231)</f>
        <v>66</v>
      </c>
      <c r="M231"/>
      <c r="N231"/>
      <c r="O231" s="12">
        <f t="shared" ref="O231:O294" si="60">SMALL($L$166:$L$761,J231)</f>
        <v>82</v>
      </c>
      <c r="P231"/>
      <c r="Q231" t="str">
        <f t="shared" si="58"/>
        <v>žák, ř.ř.</v>
      </c>
      <c r="R231"/>
      <c r="S231"/>
      <c r="T231"/>
      <c r="U231" s="12">
        <f t="shared" ref="U231:U294" si="61">IF(O231=999,"",(INDEX($D$166:$D$761,$O231)))</f>
        <v>4</v>
      </c>
      <c r="V231" s="13" t="str">
        <f t="shared" ref="V231:V294" si="62">IF(O231=999,"",INDEX($Q$166:$Q$761,$O231))</f>
        <v>kad, ř.ř.</v>
      </c>
      <c r="W231"/>
      <c r="X231"/>
      <c r="Y231"/>
      <c r="Z231" s="13">
        <f t="shared" ref="Z231:Z294" si="63">IF(O231=999,"",INDEX($B$166:$B$761,$O231))</f>
        <v>65</v>
      </c>
      <c r="AA231"/>
      <c r="AB231" s="13" t="str">
        <f t="shared" ref="AB231:AB294" si="64">IF(O231=999,"",INDEX($E$166:$E$761,$O231))</f>
        <v>ř.ř.</v>
      </c>
      <c r="AC231"/>
      <c r="AD231" t="str">
        <f t="shared" ref="AD231:AD294" si="65">IF(V231="","",(CONCATENATE(V231,", ",Z231," kg, ")))</f>
        <v xml:space="preserve">kad, ř.ř., 65 kg, </v>
      </c>
      <c r="AE231" s="19"/>
      <c r="AI231" s="19"/>
      <c r="AL231" s="19">
        <f t="shared" si="49"/>
        <v>0</v>
      </c>
      <c r="AP231" s="19"/>
      <c r="AQ231" s="48"/>
      <c r="AS231" s="17"/>
      <c r="AT231" s="18"/>
      <c r="AU231" s="17"/>
    </row>
    <row r="232" spans="1:47" s="16" customFormat="1" hidden="1" x14ac:dyDescent="0.25">
      <c r="A232" s="12">
        <v>16</v>
      </c>
      <c r="B232" s="12" t="str">
        <f>[1]Hmotnosti!$J23</f>
        <v>xxx</v>
      </c>
      <c r="C232" s="12"/>
      <c r="D232" s="12">
        <f t="shared" si="56"/>
        <v>3</v>
      </c>
      <c r="E232" s="12" t="str">
        <f t="shared" si="57"/>
        <v>ř.ř.</v>
      </c>
      <c r="F232" s="12">
        <f t="shared" si="57"/>
        <v>1</v>
      </c>
      <c r="G232" s="12">
        <f t="shared" si="53"/>
        <v>1</v>
      </c>
      <c r="H232"/>
      <c r="I232"/>
      <c r="J232" s="12">
        <v>67</v>
      </c>
      <c r="K232"/>
      <c r="L232" s="12">
        <f t="shared" si="59"/>
        <v>67</v>
      </c>
      <c r="M232"/>
      <c r="N232"/>
      <c r="O232" s="12">
        <f t="shared" si="60"/>
        <v>83</v>
      </c>
      <c r="P232"/>
      <c r="Q232" t="str">
        <f t="shared" si="58"/>
        <v>žák, ř.ř.</v>
      </c>
      <c r="R232"/>
      <c r="S232"/>
      <c r="T232"/>
      <c r="U232" s="12">
        <f t="shared" si="61"/>
        <v>4</v>
      </c>
      <c r="V232" s="13" t="str">
        <f t="shared" si="62"/>
        <v>kad, ř.ř.</v>
      </c>
      <c r="W232"/>
      <c r="X232"/>
      <c r="Y232"/>
      <c r="Z232" s="13">
        <f t="shared" si="63"/>
        <v>71</v>
      </c>
      <c r="AA232"/>
      <c r="AB232" s="13" t="str">
        <f t="shared" si="64"/>
        <v>ř.ř.</v>
      </c>
      <c r="AC232"/>
      <c r="AD232" t="str">
        <f t="shared" si="65"/>
        <v xml:space="preserve">kad, ř.ř., 71 kg, </v>
      </c>
      <c r="AE232" s="19"/>
      <c r="AI232" s="19"/>
      <c r="AL232" s="19">
        <f t="shared" ref="AL232:AL295" si="66">IF(U232=U231,0,1)</f>
        <v>0</v>
      </c>
      <c r="AP232" s="19"/>
      <c r="AQ232" s="48"/>
      <c r="AS232" s="17"/>
      <c r="AT232" s="18"/>
      <c r="AU232" s="17"/>
    </row>
    <row r="233" spans="1:47" s="16" customFormat="1" hidden="1" x14ac:dyDescent="0.25">
      <c r="A233" s="12">
        <v>17</v>
      </c>
      <c r="B233" s="12" t="str">
        <f>[1]Hmotnosti!$J24</f>
        <v>xxx</v>
      </c>
      <c r="C233" s="12"/>
      <c r="D233" s="12">
        <f t="shared" si="56"/>
        <v>3</v>
      </c>
      <c r="E233" s="12" t="str">
        <f t="shared" si="57"/>
        <v>ř.ř.</v>
      </c>
      <c r="F233" s="12">
        <f t="shared" si="57"/>
        <v>1</v>
      </c>
      <c r="G233" s="12">
        <f t="shared" si="53"/>
        <v>1</v>
      </c>
      <c r="H233"/>
      <c r="I233"/>
      <c r="J233" s="12">
        <v>68</v>
      </c>
      <c r="K233"/>
      <c r="L233" s="12">
        <f t="shared" si="59"/>
        <v>68</v>
      </c>
      <c r="M233"/>
      <c r="N233"/>
      <c r="O233" s="12">
        <f t="shared" si="60"/>
        <v>84</v>
      </c>
      <c r="P233"/>
      <c r="Q233" t="str">
        <f t="shared" si="58"/>
        <v>žák, ř.ř.</v>
      </c>
      <c r="R233"/>
      <c r="S233"/>
      <c r="T233"/>
      <c r="U233" s="12">
        <f t="shared" si="61"/>
        <v>4</v>
      </c>
      <c r="V233" s="13" t="str">
        <f t="shared" si="62"/>
        <v>kad, ř.ř.</v>
      </c>
      <c r="W233"/>
      <c r="X233"/>
      <c r="Y233"/>
      <c r="Z233" s="13">
        <f t="shared" si="63"/>
        <v>80</v>
      </c>
      <c r="AA233"/>
      <c r="AB233" s="13" t="str">
        <f t="shared" si="64"/>
        <v>ř.ř.</v>
      </c>
      <c r="AC233"/>
      <c r="AD233" t="str">
        <f t="shared" si="65"/>
        <v xml:space="preserve">kad, ř.ř., 80 kg, </v>
      </c>
      <c r="AE233" s="19"/>
      <c r="AI233" s="19"/>
      <c r="AL233" s="19">
        <f t="shared" si="66"/>
        <v>0</v>
      </c>
      <c r="AP233" s="19"/>
      <c r="AQ233" s="48"/>
      <c r="AS233" s="17"/>
      <c r="AT233" s="18"/>
      <c r="AU233" s="17"/>
    </row>
    <row r="234" spans="1:47" s="16" customFormat="1" hidden="1" x14ac:dyDescent="0.25">
      <c r="A234" s="12">
        <v>18</v>
      </c>
      <c r="B234" s="12" t="str">
        <f>[1]Hmotnosti!$J25</f>
        <v>xxx</v>
      </c>
      <c r="C234" s="12"/>
      <c r="D234" s="12">
        <f t="shared" si="56"/>
        <v>3</v>
      </c>
      <c r="E234" s="12" t="str">
        <f t="shared" ref="E234:F236" si="67">E233</f>
        <v>ř.ř.</v>
      </c>
      <c r="F234" s="12">
        <f t="shared" si="67"/>
        <v>1</v>
      </c>
      <c r="G234" s="12">
        <f t="shared" si="53"/>
        <v>1</v>
      </c>
      <c r="H234"/>
      <c r="I234"/>
      <c r="J234" s="12">
        <v>69</v>
      </c>
      <c r="K234"/>
      <c r="L234" s="12">
        <f t="shared" si="59"/>
        <v>69</v>
      </c>
      <c r="M234"/>
      <c r="N234"/>
      <c r="O234" s="12">
        <f t="shared" si="60"/>
        <v>85</v>
      </c>
      <c r="P234"/>
      <c r="Q234" t="str">
        <f t="shared" si="58"/>
        <v>žák, ř.ř.</v>
      </c>
      <c r="R234"/>
      <c r="S234"/>
      <c r="T234"/>
      <c r="U234" s="12">
        <f t="shared" si="61"/>
        <v>4</v>
      </c>
      <c r="V234" s="13" t="str">
        <f t="shared" si="62"/>
        <v>kad, ř.ř.</v>
      </c>
      <c r="W234"/>
      <c r="X234"/>
      <c r="Y234"/>
      <c r="Z234" s="13">
        <f t="shared" si="63"/>
        <v>92</v>
      </c>
      <c r="AA234"/>
      <c r="AB234" s="13" t="str">
        <f t="shared" si="64"/>
        <v>ř.ř.</v>
      </c>
      <c r="AC234"/>
      <c r="AD234" t="str">
        <f t="shared" si="65"/>
        <v xml:space="preserve">kad, ř.ř., 92 kg, </v>
      </c>
      <c r="AE234" s="19"/>
      <c r="AI234" s="19"/>
      <c r="AL234" s="19">
        <f t="shared" si="66"/>
        <v>0</v>
      </c>
      <c r="AP234" s="19"/>
      <c r="AQ234" s="48"/>
      <c r="AS234" s="17"/>
      <c r="AT234" s="18"/>
      <c r="AU234" s="17"/>
    </row>
    <row r="235" spans="1:47" s="16" customFormat="1" hidden="1" x14ac:dyDescent="0.25">
      <c r="A235" s="12">
        <v>19</v>
      </c>
      <c r="B235" s="12" t="str">
        <f>[1]Hmotnosti!$J26</f>
        <v>xxx</v>
      </c>
      <c r="C235" s="12"/>
      <c r="D235" s="12">
        <f t="shared" si="56"/>
        <v>3</v>
      </c>
      <c r="E235" s="12" t="str">
        <f t="shared" si="67"/>
        <v>ř.ř.</v>
      </c>
      <c r="F235" s="12">
        <f t="shared" si="67"/>
        <v>1</v>
      </c>
      <c r="G235" s="12">
        <f t="shared" si="53"/>
        <v>1</v>
      </c>
      <c r="H235"/>
      <c r="I235"/>
      <c r="J235" s="12">
        <v>70</v>
      </c>
      <c r="K235"/>
      <c r="L235" s="12">
        <f t="shared" si="59"/>
        <v>70</v>
      </c>
      <c r="M235"/>
      <c r="N235"/>
      <c r="O235" s="12">
        <f t="shared" si="60"/>
        <v>86</v>
      </c>
      <c r="P235"/>
      <c r="Q235" t="str">
        <f t="shared" si="58"/>
        <v>žák, ř.ř.</v>
      </c>
      <c r="R235"/>
      <c r="S235"/>
      <c r="T235"/>
      <c r="U235" s="12">
        <f t="shared" si="61"/>
        <v>4</v>
      </c>
      <c r="V235" s="13" t="str">
        <f t="shared" si="62"/>
        <v>kad, ř.ř.</v>
      </c>
      <c r="W235"/>
      <c r="X235"/>
      <c r="Y235"/>
      <c r="Z235" s="13" t="str">
        <f t="shared" si="63"/>
        <v>xxx</v>
      </c>
      <c r="AA235"/>
      <c r="AB235" s="13" t="str">
        <f t="shared" si="64"/>
        <v>ř.ř.</v>
      </c>
      <c r="AC235"/>
      <c r="AD235" t="str">
        <f t="shared" si="65"/>
        <v xml:space="preserve">kad, ř.ř., xxx kg, </v>
      </c>
      <c r="AE235" s="19"/>
      <c r="AI235" s="19"/>
      <c r="AL235" s="19">
        <f t="shared" si="66"/>
        <v>0</v>
      </c>
      <c r="AP235" s="19"/>
      <c r="AQ235" s="48"/>
      <c r="AS235" s="17"/>
      <c r="AT235" s="18"/>
      <c r="AU235" s="17"/>
    </row>
    <row r="236" spans="1:47" s="16" customFormat="1" hidden="1" x14ac:dyDescent="0.25">
      <c r="A236" s="12">
        <v>20</v>
      </c>
      <c r="B236" s="12" t="str">
        <f>[1]Hmotnosti!$J27</f>
        <v>xxx</v>
      </c>
      <c r="C236" s="12"/>
      <c r="D236" s="12">
        <f t="shared" si="56"/>
        <v>3</v>
      </c>
      <c r="E236" s="12" t="str">
        <f t="shared" si="67"/>
        <v>ř.ř.</v>
      </c>
      <c r="F236" s="12">
        <f t="shared" si="67"/>
        <v>1</v>
      </c>
      <c r="G236" s="12">
        <f t="shared" si="53"/>
        <v>1</v>
      </c>
      <c r="H236"/>
      <c r="I236"/>
      <c r="J236" s="12">
        <v>71</v>
      </c>
      <c r="K236"/>
      <c r="L236" s="12">
        <f t="shared" si="59"/>
        <v>71</v>
      </c>
      <c r="M236"/>
      <c r="N236"/>
      <c r="O236" s="12">
        <f t="shared" si="60"/>
        <v>87</v>
      </c>
      <c r="P236"/>
      <c r="Q236" t="str">
        <f t="shared" si="58"/>
        <v>žák, ř.ř.</v>
      </c>
      <c r="R236"/>
      <c r="S236"/>
      <c r="T236"/>
      <c r="U236" s="12">
        <f t="shared" si="61"/>
        <v>4</v>
      </c>
      <c r="V236" s="13" t="str">
        <f t="shared" si="62"/>
        <v>kad, ř.ř.</v>
      </c>
      <c r="W236"/>
      <c r="X236"/>
      <c r="Y236"/>
      <c r="Z236" s="13" t="str">
        <f t="shared" si="63"/>
        <v>xxx</v>
      </c>
      <c r="AA236"/>
      <c r="AB236" s="13" t="str">
        <f t="shared" si="64"/>
        <v>ř.ř.</v>
      </c>
      <c r="AC236"/>
      <c r="AD236" t="str">
        <f t="shared" si="65"/>
        <v xml:space="preserve">kad, ř.ř., xxx kg, </v>
      </c>
      <c r="AE236" s="19"/>
      <c r="AI236" s="19"/>
      <c r="AL236" s="19">
        <f t="shared" si="66"/>
        <v>0</v>
      </c>
      <c r="AP236" s="19"/>
      <c r="AQ236" s="48"/>
      <c r="AS236" s="17"/>
      <c r="AT236" s="18"/>
      <c r="AU236" s="17"/>
    </row>
    <row r="237" spans="1:47" s="16" customFormat="1" hidden="1" x14ac:dyDescent="0.25">
      <c r="A237" s="12"/>
      <c r="B237" s="12"/>
      <c r="C237" s="12"/>
      <c r="D237" s="12"/>
      <c r="E237" s="12"/>
      <c r="F237" s="12"/>
      <c r="G237" s="12">
        <f t="shared" si="53"/>
        <v>0</v>
      </c>
      <c r="H237"/>
      <c r="I237"/>
      <c r="J237" s="12">
        <v>72</v>
      </c>
      <c r="K237"/>
      <c r="L237" s="12">
        <f t="shared" si="59"/>
        <v>999</v>
      </c>
      <c r="M237"/>
      <c r="N237"/>
      <c r="O237" s="12">
        <f t="shared" si="60"/>
        <v>88</v>
      </c>
      <c r="P237"/>
      <c r="Q237"/>
      <c r="R237"/>
      <c r="S237"/>
      <c r="T237"/>
      <c r="U237" s="12">
        <f t="shared" si="61"/>
        <v>4</v>
      </c>
      <c r="V237" s="13" t="str">
        <f t="shared" si="62"/>
        <v>kad, ř.ř.</v>
      </c>
      <c r="W237"/>
      <c r="X237"/>
      <c r="Y237"/>
      <c r="Z237" s="13" t="str">
        <f t="shared" si="63"/>
        <v>xxx</v>
      </c>
      <c r="AA237"/>
      <c r="AB237" s="13" t="str">
        <f t="shared" si="64"/>
        <v>ř.ř.</v>
      </c>
      <c r="AC237"/>
      <c r="AD237" t="str">
        <f t="shared" si="65"/>
        <v xml:space="preserve">kad, ř.ř., xxx kg, </v>
      </c>
      <c r="AE237" s="19"/>
      <c r="AI237" s="19"/>
      <c r="AL237" s="19">
        <f t="shared" si="66"/>
        <v>0</v>
      </c>
      <c r="AP237" s="19"/>
      <c r="AQ237" s="48"/>
      <c r="AS237" s="17"/>
      <c r="AT237" s="18"/>
      <c r="AU237" s="17"/>
    </row>
    <row r="238" spans="1:47" s="16" customFormat="1" hidden="1" x14ac:dyDescent="0.25">
      <c r="A238" s="12"/>
      <c r="B238" s="12"/>
      <c r="C238" s="12"/>
      <c r="D238" s="12"/>
      <c r="E238" s="12"/>
      <c r="F238" s="12"/>
      <c r="G238" s="12">
        <f t="shared" si="53"/>
        <v>0</v>
      </c>
      <c r="H238"/>
      <c r="I238"/>
      <c r="J238" s="12">
        <v>73</v>
      </c>
      <c r="K238"/>
      <c r="L238" s="12">
        <f t="shared" si="59"/>
        <v>999</v>
      </c>
      <c r="M238"/>
      <c r="N238"/>
      <c r="O238" s="12">
        <f t="shared" si="60"/>
        <v>89</v>
      </c>
      <c r="P238"/>
      <c r="Q238"/>
      <c r="R238"/>
      <c r="S238"/>
      <c r="T238"/>
      <c r="U238" s="12">
        <f t="shared" si="61"/>
        <v>4</v>
      </c>
      <c r="V238" s="13" t="str">
        <f t="shared" si="62"/>
        <v>kad, ř.ř.</v>
      </c>
      <c r="W238"/>
      <c r="X238"/>
      <c r="Y238"/>
      <c r="Z238" s="13" t="str">
        <f t="shared" si="63"/>
        <v>xxx</v>
      </c>
      <c r="AA238"/>
      <c r="AB238" s="13" t="str">
        <f t="shared" si="64"/>
        <v>ř.ř.</v>
      </c>
      <c r="AC238"/>
      <c r="AD238" t="str">
        <f t="shared" si="65"/>
        <v xml:space="preserve">kad, ř.ř., xxx kg, </v>
      </c>
      <c r="AE238" s="19"/>
      <c r="AI238" s="19"/>
      <c r="AL238" s="19">
        <f t="shared" si="66"/>
        <v>0</v>
      </c>
      <c r="AP238" s="19"/>
      <c r="AQ238" s="48"/>
      <c r="AS238" s="17"/>
      <c r="AT238" s="18"/>
      <c r="AU238" s="17"/>
    </row>
    <row r="239" spans="1:47" s="16" customFormat="1" hidden="1" x14ac:dyDescent="0.25">
      <c r="A239" s="12"/>
      <c r="B239" s="12"/>
      <c r="C239" s="12"/>
      <c r="D239" s="12"/>
      <c r="E239" s="12"/>
      <c r="F239" s="12"/>
      <c r="G239" s="12">
        <f t="shared" si="53"/>
        <v>0</v>
      </c>
      <c r="H239"/>
      <c r="I239"/>
      <c r="J239" s="12">
        <v>74</v>
      </c>
      <c r="K239"/>
      <c r="L239" s="12">
        <f t="shared" si="59"/>
        <v>999</v>
      </c>
      <c r="M239"/>
      <c r="N239"/>
      <c r="O239" s="12">
        <f t="shared" si="60"/>
        <v>90</v>
      </c>
      <c r="P239"/>
      <c r="Q239"/>
      <c r="R239"/>
      <c r="S239"/>
      <c r="T239"/>
      <c r="U239" s="12">
        <f t="shared" si="61"/>
        <v>4</v>
      </c>
      <c r="V239" s="13" t="str">
        <f t="shared" si="62"/>
        <v>kad, ř.ř.</v>
      </c>
      <c r="W239"/>
      <c r="X239"/>
      <c r="Y239"/>
      <c r="Z239" s="13" t="str">
        <f t="shared" si="63"/>
        <v>xxx</v>
      </c>
      <c r="AA239"/>
      <c r="AB239" s="13" t="str">
        <f t="shared" si="64"/>
        <v>ř.ř.</v>
      </c>
      <c r="AC239"/>
      <c r="AD239" t="str">
        <f t="shared" si="65"/>
        <v xml:space="preserve">kad, ř.ř., xxx kg, </v>
      </c>
      <c r="AE239" s="19"/>
      <c r="AI239" s="19"/>
      <c r="AL239" s="19">
        <f t="shared" si="66"/>
        <v>0</v>
      </c>
      <c r="AP239" s="19"/>
      <c r="AQ239" s="48"/>
      <c r="AS239" s="17"/>
      <c r="AT239" s="18"/>
      <c r="AU239" s="17"/>
    </row>
    <row r="240" spans="1:47" s="16" customFormat="1" hidden="1" x14ac:dyDescent="0.25">
      <c r="A240" s="13" t="str">
        <f>AJ140</f>
        <v>kad, ř.ř.</v>
      </c>
      <c r="B240" s="12"/>
      <c r="C240" s="12"/>
      <c r="D240" s="12"/>
      <c r="E240" s="12"/>
      <c r="F240" s="12"/>
      <c r="G240" s="12">
        <f t="shared" si="53"/>
        <v>0</v>
      </c>
      <c r="H240"/>
      <c r="I240"/>
      <c r="J240" s="12">
        <v>75</v>
      </c>
      <c r="K240"/>
      <c r="L240" s="12">
        <f t="shared" si="59"/>
        <v>999</v>
      </c>
      <c r="M240"/>
      <c r="N240"/>
      <c r="O240" s="12">
        <f t="shared" si="60"/>
        <v>91</v>
      </c>
      <c r="P240"/>
      <c r="Q240"/>
      <c r="R240"/>
      <c r="S240"/>
      <c r="T240"/>
      <c r="U240" s="12">
        <f t="shared" si="61"/>
        <v>4</v>
      </c>
      <c r="V240" s="13" t="str">
        <f t="shared" si="62"/>
        <v>kad, ř.ř.</v>
      </c>
      <c r="W240"/>
      <c r="X240"/>
      <c r="Y240"/>
      <c r="Z240" s="13" t="str">
        <f t="shared" si="63"/>
        <v>xxx</v>
      </c>
      <c r="AA240"/>
      <c r="AB240" s="13" t="str">
        <f t="shared" si="64"/>
        <v>ř.ř.</v>
      </c>
      <c r="AC240"/>
      <c r="AD240" t="str">
        <f t="shared" si="65"/>
        <v xml:space="preserve">kad, ř.ř., xxx kg, </v>
      </c>
      <c r="AE240" s="19"/>
      <c r="AI240" s="19"/>
      <c r="AL240" s="19">
        <f t="shared" si="66"/>
        <v>0</v>
      </c>
      <c r="AP240" s="19"/>
      <c r="AQ240" s="48"/>
      <c r="AS240" s="17"/>
      <c r="AT240" s="18"/>
      <c r="AU240" s="17"/>
    </row>
    <row r="241" spans="1:47" s="16" customFormat="1" hidden="1" x14ac:dyDescent="0.25">
      <c r="A241" s="12"/>
      <c r="B241" s="12" t="str">
        <f>$B$166</f>
        <v>hmotnost</v>
      </c>
      <c r="C241" s="12"/>
      <c r="D241" s="12">
        <v>4</v>
      </c>
      <c r="E241" s="12" t="str">
        <f>O140</f>
        <v>ř.ř.</v>
      </c>
      <c r="F241" s="12">
        <f>IF($P$140=0,0,1)</f>
        <v>1</v>
      </c>
      <c r="G241" s="12">
        <f t="shared" si="53"/>
        <v>0</v>
      </c>
      <c r="H241"/>
      <c r="I241"/>
      <c r="J241" s="12">
        <v>76</v>
      </c>
      <c r="K241"/>
      <c r="L241" s="12">
        <f t="shared" si="59"/>
        <v>999</v>
      </c>
      <c r="M241"/>
      <c r="N241"/>
      <c r="O241" s="12">
        <f t="shared" si="60"/>
        <v>92</v>
      </c>
      <c r="P241"/>
      <c r="Q241" t="str">
        <f>A240</f>
        <v>kad, ř.ř.</v>
      </c>
      <c r="R241"/>
      <c r="S241"/>
      <c r="T241"/>
      <c r="U241" s="12">
        <f t="shared" si="61"/>
        <v>4</v>
      </c>
      <c r="V241" s="13" t="str">
        <f t="shared" si="62"/>
        <v>kad, ř.ř.</v>
      </c>
      <c r="W241"/>
      <c r="X241"/>
      <c r="Y241"/>
      <c r="Z241" s="13" t="str">
        <f t="shared" si="63"/>
        <v>xxx</v>
      </c>
      <c r="AA241"/>
      <c r="AB241" s="13" t="str">
        <f t="shared" si="64"/>
        <v>ř.ř.</v>
      </c>
      <c r="AC241"/>
      <c r="AD241" t="str">
        <f t="shared" si="65"/>
        <v xml:space="preserve">kad, ř.ř., xxx kg, </v>
      </c>
      <c r="AE241" s="19"/>
      <c r="AI241" s="19"/>
      <c r="AL241" s="19">
        <f t="shared" si="66"/>
        <v>0</v>
      </c>
      <c r="AP241" s="19"/>
      <c r="AQ241" s="48"/>
      <c r="AS241" s="17"/>
      <c r="AT241" s="18"/>
      <c r="AU241" s="17"/>
    </row>
    <row r="242" spans="1:47" s="16" customFormat="1" hidden="1" x14ac:dyDescent="0.25">
      <c r="A242" s="12">
        <v>1</v>
      </c>
      <c r="B242" s="12" t="str">
        <f>[1]Hmotnosti!$N8</f>
        <v>xxx</v>
      </c>
      <c r="C242" s="12"/>
      <c r="D242" s="12">
        <f>$D241</f>
        <v>4</v>
      </c>
      <c r="E242" s="12" t="str">
        <f>E241</f>
        <v>ř.ř.</v>
      </c>
      <c r="F242" s="12">
        <f>F241</f>
        <v>1</v>
      </c>
      <c r="G242" s="12">
        <f t="shared" si="53"/>
        <v>1</v>
      </c>
      <c r="H242"/>
      <c r="I242"/>
      <c r="J242" s="12">
        <v>77</v>
      </c>
      <c r="K242"/>
      <c r="L242" s="12">
        <f t="shared" si="59"/>
        <v>77</v>
      </c>
      <c r="M242"/>
      <c r="N242"/>
      <c r="O242" s="12">
        <f t="shared" si="60"/>
        <v>93</v>
      </c>
      <c r="P242"/>
      <c r="Q242" t="str">
        <f>Q241</f>
        <v>kad, ř.ř.</v>
      </c>
      <c r="R242"/>
      <c r="S242"/>
      <c r="T242"/>
      <c r="U242" s="12">
        <f t="shared" si="61"/>
        <v>4</v>
      </c>
      <c r="V242" s="13" t="str">
        <f t="shared" si="62"/>
        <v>kad, ř.ř.</v>
      </c>
      <c r="W242"/>
      <c r="X242"/>
      <c r="Y242"/>
      <c r="Z242" s="13" t="str">
        <f t="shared" si="63"/>
        <v>xxx</v>
      </c>
      <c r="AA242"/>
      <c r="AB242" s="13" t="str">
        <f t="shared" si="64"/>
        <v>ř.ř.</v>
      </c>
      <c r="AC242"/>
      <c r="AD242" t="str">
        <f t="shared" si="65"/>
        <v xml:space="preserve">kad, ř.ř., xxx kg, </v>
      </c>
      <c r="AE242" s="19"/>
      <c r="AI242" s="19"/>
      <c r="AL242" s="19">
        <f t="shared" si="66"/>
        <v>0</v>
      </c>
      <c r="AP242" s="19"/>
      <c r="AQ242" s="48"/>
      <c r="AS242" s="17"/>
      <c r="AT242" s="18"/>
      <c r="AU242" s="17"/>
    </row>
    <row r="243" spans="1:47" s="16" customFormat="1" hidden="1" x14ac:dyDescent="0.25">
      <c r="A243" s="12">
        <v>2</v>
      </c>
      <c r="B243" s="12" t="str">
        <f>[1]Hmotnosti!$N9</f>
        <v>xxx</v>
      </c>
      <c r="C243" s="12"/>
      <c r="D243" s="12">
        <f t="shared" ref="D243:D261" si="68">$D242</f>
        <v>4</v>
      </c>
      <c r="E243" s="12" t="str">
        <f t="shared" ref="E243:F258" si="69">E242</f>
        <v>ř.ř.</v>
      </c>
      <c r="F243" s="12">
        <f t="shared" si="69"/>
        <v>1</v>
      </c>
      <c r="G243" s="12">
        <f t="shared" si="53"/>
        <v>1</v>
      </c>
      <c r="H243"/>
      <c r="I243"/>
      <c r="J243" s="12">
        <v>78</v>
      </c>
      <c r="K243"/>
      <c r="L243" s="12">
        <f t="shared" si="59"/>
        <v>78</v>
      </c>
      <c r="M243"/>
      <c r="N243"/>
      <c r="O243" s="12">
        <f t="shared" si="60"/>
        <v>94</v>
      </c>
      <c r="P243"/>
      <c r="Q243" t="str">
        <f t="shared" ref="Q243:Q261" si="70">Q242</f>
        <v>kad, ř.ř.</v>
      </c>
      <c r="R243"/>
      <c r="S243"/>
      <c r="T243"/>
      <c r="U243" s="12">
        <f t="shared" si="61"/>
        <v>4</v>
      </c>
      <c r="V243" s="13" t="str">
        <f t="shared" si="62"/>
        <v>kad, ř.ř.</v>
      </c>
      <c r="W243"/>
      <c r="X243"/>
      <c r="Y243"/>
      <c r="Z243" s="13" t="str">
        <f t="shared" si="63"/>
        <v>xxx</v>
      </c>
      <c r="AA243"/>
      <c r="AB243" s="13" t="str">
        <f t="shared" si="64"/>
        <v>ř.ř.</v>
      </c>
      <c r="AC243"/>
      <c r="AD243" t="str">
        <f t="shared" si="65"/>
        <v xml:space="preserve">kad, ř.ř., xxx kg, </v>
      </c>
      <c r="AE243" s="19"/>
      <c r="AI243" s="19"/>
      <c r="AL243" s="19">
        <f t="shared" si="66"/>
        <v>0</v>
      </c>
      <c r="AP243" s="19"/>
      <c r="AQ243" s="48"/>
      <c r="AS243" s="17"/>
      <c r="AT243" s="18"/>
      <c r="AU243" s="17"/>
    </row>
    <row r="244" spans="1:47" s="16" customFormat="1" hidden="1" x14ac:dyDescent="0.25">
      <c r="A244" s="12">
        <v>3</v>
      </c>
      <c r="B244" s="12" t="str">
        <f>[1]Hmotnosti!$N10</f>
        <v>xxx</v>
      </c>
      <c r="C244" s="12"/>
      <c r="D244" s="12">
        <f t="shared" si="68"/>
        <v>4</v>
      </c>
      <c r="E244" s="12" t="str">
        <f t="shared" si="69"/>
        <v>ř.ř.</v>
      </c>
      <c r="F244" s="12">
        <f t="shared" si="69"/>
        <v>1</v>
      </c>
      <c r="G244" s="12">
        <f t="shared" si="53"/>
        <v>1</v>
      </c>
      <c r="H244"/>
      <c r="I244"/>
      <c r="J244" s="12">
        <v>79</v>
      </c>
      <c r="K244"/>
      <c r="L244" s="12">
        <f t="shared" si="59"/>
        <v>79</v>
      </c>
      <c r="M244"/>
      <c r="N244"/>
      <c r="O244" s="12">
        <f t="shared" si="60"/>
        <v>95</v>
      </c>
      <c r="P244"/>
      <c r="Q244" t="str">
        <f t="shared" si="70"/>
        <v>kad, ř.ř.</v>
      </c>
      <c r="R244"/>
      <c r="S244"/>
      <c r="T244"/>
      <c r="U244" s="12">
        <f t="shared" si="61"/>
        <v>4</v>
      </c>
      <c r="V244" s="13" t="str">
        <f t="shared" si="62"/>
        <v>kad, ř.ř.</v>
      </c>
      <c r="W244"/>
      <c r="X244"/>
      <c r="Y244"/>
      <c r="Z244" s="13" t="str">
        <f t="shared" si="63"/>
        <v>xxx</v>
      </c>
      <c r="AA244"/>
      <c r="AB244" s="13" t="str">
        <f t="shared" si="64"/>
        <v>ř.ř.</v>
      </c>
      <c r="AC244"/>
      <c r="AD244" t="str">
        <f t="shared" si="65"/>
        <v xml:space="preserve">kad, ř.ř., xxx kg, </v>
      </c>
      <c r="AE244" s="19"/>
      <c r="AI244" s="19"/>
      <c r="AL244" s="19">
        <f t="shared" si="66"/>
        <v>0</v>
      </c>
      <c r="AP244" s="19"/>
      <c r="AQ244" s="48"/>
      <c r="AS244" s="17"/>
      <c r="AT244" s="18"/>
      <c r="AU244" s="17"/>
    </row>
    <row r="245" spans="1:47" s="16" customFormat="1" hidden="1" x14ac:dyDescent="0.25">
      <c r="A245" s="12">
        <v>4</v>
      </c>
      <c r="B245" s="12" t="str">
        <f>[1]Hmotnosti!$N11</f>
        <v>xxx</v>
      </c>
      <c r="C245" s="12"/>
      <c r="D245" s="12">
        <f t="shared" si="68"/>
        <v>4</v>
      </c>
      <c r="E245" s="12" t="str">
        <f t="shared" si="69"/>
        <v>ř.ř.</v>
      </c>
      <c r="F245" s="12">
        <f t="shared" si="69"/>
        <v>1</v>
      </c>
      <c r="G245" s="12">
        <f t="shared" si="53"/>
        <v>1</v>
      </c>
      <c r="H245"/>
      <c r="I245"/>
      <c r="J245" s="12">
        <v>80</v>
      </c>
      <c r="K245"/>
      <c r="L245" s="12">
        <f t="shared" si="59"/>
        <v>80</v>
      </c>
      <c r="M245"/>
      <c r="N245"/>
      <c r="O245" s="12">
        <f t="shared" si="60"/>
        <v>96</v>
      </c>
      <c r="P245"/>
      <c r="Q245" t="str">
        <f t="shared" si="70"/>
        <v>kad, ř.ř.</v>
      </c>
      <c r="R245"/>
      <c r="S245"/>
      <c r="T245"/>
      <c r="U245" s="12">
        <f t="shared" si="61"/>
        <v>4</v>
      </c>
      <c r="V245" s="13" t="str">
        <f t="shared" si="62"/>
        <v>kad, ř.ř.</v>
      </c>
      <c r="W245"/>
      <c r="X245"/>
      <c r="Y245"/>
      <c r="Z245" s="13" t="str">
        <f t="shared" si="63"/>
        <v>xxx</v>
      </c>
      <c r="AA245"/>
      <c r="AB245" s="13" t="str">
        <f t="shared" si="64"/>
        <v>ř.ř.</v>
      </c>
      <c r="AC245"/>
      <c r="AD245" t="str">
        <f t="shared" si="65"/>
        <v xml:space="preserve">kad, ř.ř., xxx kg, </v>
      </c>
      <c r="AE245" s="19"/>
      <c r="AI245" s="19"/>
      <c r="AL245" s="19">
        <f t="shared" si="66"/>
        <v>0</v>
      </c>
      <c r="AP245" s="19"/>
      <c r="AQ245" s="48"/>
      <c r="AS245" s="17"/>
      <c r="AT245" s="18"/>
      <c r="AU245" s="17"/>
    </row>
    <row r="246" spans="1:47" s="16" customFormat="1" hidden="1" x14ac:dyDescent="0.25">
      <c r="A246" s="12">
        <v>5</v>
      </c>
      <c r="B246" s="12">
        <f>[1]Hmotnosti!$N12</f>
        <v>60</v>
      </c>
      <c r="C246" s="12"/>
      <c r="D246" s="12">
        <f t="shared" si="68"/>
        <v>4</v>
      </c>
      <c r="E246" s="12" t="str">
        <f t="shared" si="69"/>
        <v>ř.ř.</v>
      </c>
      <c r="F246" s="12">
        <f t="shared" si="69"/>
        <v>1</v>
      </c>
      <c r="G246" s="12">
        <f t="shared" si="53"/>
        <v>1</v>
      </c>
      <c r="H246"/>
      <c r="I246"/>
      <c r="J246" s="12">
        <v>81</v>
      </c>
      <c r="K246"/>
      <c r="L246" s="12">
        <f t="shared" si="59"/>
        <v>81</v>
      </c>
      <c r="M246"/>
      <c r="N246"/>
      <c r="O246" s="12">
        <f t="shared" si="60"/>
        <v>102</v>
      </c>
      <c r="P246"/>
      <c r="Q246" t="str">
        <f t="shared" si="70"/>
        <v>kad, ř.ř.</v>
      </c>
      <c r="R246"/>
      <c r="S246"/>
      <c r="T246"/>
      <c r="U246" s="12">
        <f t="shared" si="61"/>
        <v>5</v>
      </c>
      <c r="V246" s="13" t="str">
        <f>IF(O246=999,"",INDEX($Q$166:$Q$761,$O246))</f>
        <v>ž-žák, v.s.</v>
      </c>
      <c r="W246"/>
      <c r="X246"/>
      <c r="Y246"/>
      <c r="Z246" s="13" t="str">
        <f t="shared" si="63"/>
        <v>xxx</v>
      </c>
      <c r="AA246"/>
      <c r="AB246" s="13" t="str">
        <f t="shared" si="64"/>
        <v>ř.ř.</v>
      </c>
      <c r="AC246"/>
      <c r="AD246" t="str">
        <f t="shared" si="65"/>
        <v xml:space="preserve">ž-žák, v.s., xxx kg, </v>
      </c>
      <c r="AE246" s="19"/>
      <c r="AI246" s="19"/>
      <c r="AL246" s="19">
        <f t="shared" si="66"/>
        <v>1</v>
      </c>
      <c r="AP246" s="19"/>
      <c r="AQ246" s="48"/>
      <c r="AS246" s="17"/>
      <c r="AT246" s="18"/>
      <c r="AU246" s="17"/>
    </row>
    <row r="247" spans="1:47" s="16" customFormat="1" hidden="1" x14ac:dyDescent="0.25">
      <c r="A247" s="12">
        <v>6</v>
      </c>
      <c r="B247" s="12">
        <f>[1]Hmotnosti!$N13</f>
        <v>65</v>
      </c>
      <c r="C247" s="12"/>
      <c r="D247" s="12">
        <f t="shared" si="68"/>
        <v>4</v>
      </c>
      <c r="E247" s="12" t="str">
        <f t="shared" si="69"/>
        <v>ř.ř.</v>
      </c>
      <c r="F247" s="12">
        <f t="shared" si="69"/>
        <v>1</v>
      </c>
      <c r="G247" s="12">
        <f t="shared" si="53"/>
        <v>1</v>
      </c>
      <c r="H247"/>
      <c r="I247"/>
      <c r="J247" s="12">
        <v>82</v>
      </c>
      <c r="K247"/>
      <c r="L247" s="12">
        <f t="shared" si="59"/>
        <v>82</v>
      </c>
      <c r="M247"/>
      <c r="N247"/>
      <c r="O247" s="12">
        <f t="shared" si="60"/>
        <v>103</v>
      </c>
      <c r="P247"/>
      <c r="Q247" t="str">
        <f t="shared" si="70"/>
        <v>kad, ř.ř.</v>
      </c>
      <c r="R247"/>
      <c r="S247"/>
      <c r="T247"/>
      <c r="U247" s="12">
        <f t="shared" si="61"/>
        <v>5</v>
      </c>
      <c r="V247" s="13" t="str">
        <f t="shared" si="62"/>
        <v>ž-žák, v.s.</v>
      </c>
      <c r="W247"/>
      <c r="X247"/>
      <c r="Y247"/>
      <c r="Z247" s="13" t="str">
        <f t="shared" si="63"/>
        <v>xxx</v>
      </c>
      <c r="AA247"/>
      <c r="AB247" s="13" t="str">
        <f t="shared" si="64"/>
        <v>ř.ř.</v>
      </c>
      <c r="AC247"/>
      <c r="AD247" t="str">
        <f t="shared" si="65"/>
        <v xml:space="preserve">ž-žák, v.s., xxx kg, </v>
      </c>
      <c r="AE247" s="19"/>
      <c r="AI247" s="19"/>
      <c r="AL247" s="19">
        <f t="shared" si="66"/>
        <v>0</v>
      </c>
      <c r="AP247" s="19"/>
      <c r="AQ247" s="48"/>
      <c r="AS247" s="17"/>
      <c r="AT247" s="18"/>
      <c r="AU247" s="17"/>
    </row>
    <row r="248" spans="1:47" s="16" customFormat="1" hidden="1" x14ac:dyDescent="0.25">
      <c r="A248" s="12">
        <v>7</v>
      </c>
      <c r="B248" s="12">
        <f>[1]Hmotnosti!$N14</f>
        <v>71</v>
      </c>
      <c r="C248" s="12"/>
      <c r="D248" s="12">
        <f t="shared" si="68"/>
        <v>4</v>
      </c>
      <c r="E248" s="12" t="str">
        <f t="shared" si="69"/>
        <v>ř.ř.</v>
      </c>
      <c r="F248" s="12">
        <f t="shared" si="69"/>
        <v>1</v>
      </c>
      <c r="G248" s="12">
        <f t="shared" si="53"/>
        <v>1</v>
      </c>
      <c r="H248"/>
      <c r="I248"/>
      <c r="J248" s="12">
        <v>83</v>
      </c>
      <c r="K248"/>
      <c r="L248" s="12">
        <f t="shared" si="59"/>
        <v>83</v>
      </c>
      <c r="M248"/>
      <c r="N248"/>
      <c r="O248" s="12">
        <f t="shared" si="60"/>
        <v>104</v>
      </c>
      <c r="P248"/>
      <c r="Q248" t="str">
        <f t="shared" si="70"/>
        <v>kad, ř.ř.</v>
      </c>
      <c r="R248"/>
      <c r="S248"/>
      <c r="T248"/>
      <c r="U248" s="12">
        <f t="shared" si="61"/>
        <v>5</v>
      </c>
      <c r="V248" s="13" t="str">
        <f t="shared" si="62"/>
        <v>ž-žák, v.s.</v>
      </c>
      <c r="W248"/>
      <c r="X248"/>
      <c r="Y248"/>
      <c r="Z248" s="13" t="str">
        <f t="shared" si="63"/>
        <v>xxx</v>
      </c>
      <c r="AA248"/>
      <c r="AB248" s="13" t="str">
        <f t="shared" si="64"/>
        <v>ř.ř.</v>
      </c>
      <c r="AC248"/>
      <c r="AD248" t="str">
        <f t="shared" si="65"/>
        <v xml:space="preserve">ž-žák, v.s., xxx kg, </v>
      </c>
      <c r="AE248" s="19"/>
      <c r="AI248" s="19"/>
      <c r="AL248" s="19">
        <f t="shared" si="66"/>
        <v>0</v>
      </c>
      <c r="AP248" s="19"/>
      <c r="AQ248" s="48"/>
      <c r="AS248" s="17"/>
      <c r="AT248" s="18"/>
      <c r="AU248" s="17"/>
    </row>
    <row r="249" spans="1:47" s="16" customFormat="1" hidden="1" x14ac:dyDescent="0.25">
      <c r="A249" s="12">
        <v>8</v>
      </c>
      <c r="B249" s="12">
        <f>[1]Hmotnosti!$N15</f>
        <v>80</v>
      </c>
      <c r="C249" s="12"/>
      <c r="D249" s="12">
        <f t="shared" si="68"/>
        <v>4</v>
      </c>
      <c r="E249" s="12" t="str">
        <f t="shared" si="69"/>
        <v>ř.ř.</v>
      </c>
      <c r="F249" s="12">
        <f t="shared" si="69"/>
        <v>1</v>
      </c>
      <c r="G249" s="12">
        <f t="shared" si="53"/>
        <v>1</v>
      </c>
      <c r="H249"/>
      <c r="I249"/>
      <c r="J249" s="12">
        <v>84</v>
      </c>
      <c r="K249"/>
      <c r="L249" s="12">
        <f t="shared" si="59"/>
        <v>84</v>
      </c>
      <c r="M249"/>
      <c r="N249"/>
      <c r="O249" s="12">
        <f t="shared" si="60"/>
        <v>105</v>
      </c>
      <c r="P249"/>
      <c r="Q249" t="str">
        <f t="shared" si="70"/>
        <v>kad, ř.ř.</v>
      </c>
      <c r="R249"/>
      <c r="S249"/>
      <c r="T249"/>
      <c r="U249" s="12">
        <f t="shared" si="61"/>
        <v>5</v>
      </c>
      <c r="V249" s="13" t="str">
        <f t="shared" si="62"/>
        <v>ž-žák, v.s.</v>
      </c>
      <c r="W249"/>
      <c r="X249"/>
      <c r="Y249"/>
      <c r="Z249" s="13" t="str">
        <f t="shared" si="63"/>
        <v>xxx</v>
      </c>
      <c r="AA249"/>
      <c r="AB249" s="13" t="str">
        <f t="shared" si="64"/>
        <v>ř.ř.</v>
      </c>
      <c r="AC249"/>
      <c r="AD249" t="str">
        <f t="shared" si="65"/>
        <v xml:space="preserve">ž-žák, v.s., xxx kg, </v>
      </c>
      <c r="AE249" s="19"/>
      <c r="AI249" s="19"/>
      <c r="AL249" s="19">
        <f t="shared" si="66"/>
        <v>0</v>
      </c>
      <c r="AP249" s="19"/>
      <c r="AQ249" s="48"/>
      <c r="AS249" s="17"/>
      <c r="AT249" s="18"/>
      <c r="AU249" s="17"/>
    </row>
    <row r="250" spans="1:47" s="16" customFormat="1" hidden="1" x14ac:dyDescent="0.25">
      <c r="A250" s="12">
        <v>9</v>
      </c>
      <c r="B250" s="12">
        <f>[1]Hmotnosti!$N16</f>
        <v>92</v>
      </c>
      <c r="C250" s="12"/>
      <c r="D250" s="12">
        <f t="shared" si="68"/>
        <v>4</v>
      </c>
      <c r="E250" s="12" t="str">
        <f t="shared" si="69"/>
        <v>ř.ř.</v>
      </c>
      <c r="F250" s="12">
        <f t="shared" si="69"/>
        <v>1</v>
      </c>
      <c r="G250" s="12">
        <f t="shared" si="53"/>
        <v>1</v>
      </c>
      <c r="H250"/>
      <c r="I250"/>
      <c r="J250" s="12">
        <v>85</v>
      </c>
      <c r="K250"/>
      <c r="L250" s="12">
        <f t="shared" si="59"/>
        <v>85</v>
      </c>
      <c r="M250"/>
      <c r="N250"/>
      <c r="O250" s="12">
        <f t="shared" si="60"/>
        <v>106</v>
      </c>
      <c r="P250"/>
      <c r="Q250" t="str">
        <f t="shared" si="70"/>
        <v>kad, ř.ř.</v>
      </c>
      <c r="R250"/>
      <c r="S250"/>
      <c r="T250"/>
      <c r="U250" s="12">
        <f t="shared" si="61"/>
        <v>5</v>
      </c>
      <c r="V250" s="13" t="str">
        <f t="shared" si="62"/>
        <v>ž-žák, v.s.</v>
      </c>
      <c r="W250"/>
      <c r="X250"/>
      <c r="Y250"/>
      <c r="Z250" s="13" t="str">
        <f t="shared" si="63"/>
        <v>xxx</v>
      </c>
      <c r="AA250"/>
      <c r="AB250" s="13" t="str">
        <f t="shared" si="64"/>
        <v>ř.ř.</v>
      </c>
      <c r="AC250"/>
      <c r="AD250" t="str">
        <f t="shared" si="65"/>
        <v xml:space="preserve">ž-žák, v.s., xxx kg, </v>
      </c>
      <c r="AE250" s="19"/>
      <c r="AI250" s="19"/>
      <c r="AL250" s="19">
        <f t="shared" si="66"/>
        <v>0</v>
      </c>
      <c r="AP250" s="19"/>
      <c r="AQ250" s="48"/>
      <c r="AS250" s="17"/>
      <c r="AT250" s="18"/>
      <c r="AU250" s="17"/>
    </row>
    <row r="251" spans="1:47" s="16" customFormat="1" hidden="1" x14ac:dyDescent="0.25">
      <c r="A251" s="12">
        <v>10</v>
      </c>
      <c r="B251" s="12" t="str">
        <f>[1]Hmotnosti!$N17</f>
        <v>xxx</v>
      </c>
      <c r="C251" s="12"/>
      <c r="D251" s="12">
        <f t="shared" si="68"/>
        <v>4</v>
      </c>
      <c r="E251" s="12" t="str">
        <f t="shared" si="69"/>
        <v>ř.ř.</v>
      </c>
      <c r="F251" s="12">
        <f t="shared" si="69"/>
        <v>1</v>
      </c>
      <c r="G251" s="12">
        <f t="shared" si="53"/>
        <v>1</v>
      </c>
      <c r="H251"/>
      <c r="I251"/>
      <c r="J251" s="12">
        <v>86</v>
      </c>
      <c r="K251"/>
      <c r="L251" s="12">
        <f t="shared" si="59"/>
        <v>86</v>
      </c>
      <c r="M251"/>
      <c r="N251"/>
      <c r="O251" s="12">
        <f t="shared" si="60"/>
        <v>107</v>
      </c>
      <c r="P251"/>
      <c r="Q251" t="str">
        <f t="shared" si="70"/>
        <v>kad, ř.ř.</v>
      </c>
      <c r="R251"/>
      <c r="S251"/>
      <c r="T251"/>
      <c r="U251" s="12">
        <f t="shared" si="61"/>
        <v>5</v>
      </c>
      <c r="V251" s="13" t="str">
        <f t="shared" si="62"/>
        <v>ž-žák, v.s.</v>
      </c>
      <c r="W251"/>
      <c r="X251"/>
      <c r="Y251"/>
      <c r="Z251" s="13" t="str">
        <f t="shared" si="63"/>
        <v>xxx</v>
      </c>
      <c r="AA251"/>
      <c r="AB251" s="13" t="str">
        <f t="shared" si="64"/>
        <v>ř.ř.</v>
      </c>
      <c r="AC251"/>
      <c r="AD251" t="str">
        <f t="shared" si="65"/>
        <v xml:space="preserve">ž-žák, v.s., xxx kg, </v>
      </c>
      <c r="AE251" s="19"/>
      <c r="AI251" s="19"/>
      <c r="AL251" s="19">
        <f t="shared" si="66"/>
        <v>0</v>
      </c>
      <c r="AP251" s="19"/>
      <c r="AQ251" s="48"/>
      <c r="AS251" s="17"/>
      <c r="AT251" s="18"/>
      <c r="AU251" s="17"/>
    </row>
    <row r="252" spans="1:47" s="16" customFormat="1" hidden="1" x14ac:dyDescent="0.25">
      <c r="A252" s="12">
        <v>11</v>
      </c>
      <c r="B252" s="12" t="str">
        <f>[1]Hmotnosti!$N18</f>
        <v>xxx</v>
      </c>
      <c r="C252" s="12"/>
      <c r="D252" s="12">
        <f t="shared" si="68"/>
        <v>4</v>
      </c>
      <c r="E252" s="12" t="str">
        <f t="shared" si="69"/>
        <v>ř.ř.</v>
      </c>
      <c r="F252" s="12">
        <f t="shared" si="69"/>
        <v>1</v>
      </c>
      <c r="G252" s="12">
        <f t="shared" si="53"/>
        <v>1</v>
      </c>
      <c r="H252"/>
      <c r="I252"/>
      <c r="J252" s="12">
        <v>87</v>
      </c>
      <c r="K252"/>
      <c r="L252" s="12">
        <f t="shared" si="59"/>
        <v>87</v>
      </c>
      <c r="M252"/>
      <c r="N252"/>
      <c r="O252" s="12">
        <f t="shared" si="60"/>
        <v>108</v>
      </c>
      <c r="P252"/>
      <c r="Q252" t="str">
        <f t="shared" si="70"/>
        <v>kad, ř.ř.</v>
      </c>
      <c r="R252"/>
      <c r="S252"/>
      <c r="T252"/>
      <c r="U252" s="12">
        <f t="shared" si="61"/>
        <v>5</v>
      </c>
      <c r="V252" s="13" t="str">
        <f t="shared" si="62"/>
        <v>ž-žák, v.s.</v>
      </c>
      <c r="W252"/>
      <c r="X252"/>
      <c r="Y252"/>
      <c r="Z252" s="13" t="str">
        <f t="shared" si="63"/>
        <v>xxx</v>
      </c>
      <c r="AA252"/>
      <c r="AB252" s="13" t="str">
        <f t="shared" si="64"/>
        <v>ř.ř.</v>
      </c>
      <c r="AC252"/>
      <c r="AD252" t="str">
        <f t="shared" si="65"/>
        <v xml:space="preserve">ž-žák, v.s., xxx kg, </v>
      </c>
      <c r="AE252" s="19"/>
      <c r="AI252" s="19"/>
      <c r="AL252" s="19">
        <f t="shared" si="66"/>
        <v>0</v>
      </c>
      <c r="AP252" s="19"/>
      <c r="AQ252" s="48"/>
      <c r="AS252" s="17"/>
      <c r="AT252" s="18"/>
      <c r="AU252" s="17"/>
    </row>
    <row r="253" spans="1:47" s="16" customFormat="1" hidden="1" x14ac:dyDescent="0.25">
      <c r="A253" s="12">
        <v>12</v>
      </c>
      <c r="B253" s="12" t="str">
        <f>[1]Hmotnosti!$N19</f>
        <v>xxx</v>
      </c>
      <c r="C253" s="12"/>
      <c r="D253" s="12">
        <f t="shared" si="68"/>
        <v>4</v>
      </c>
      <c r="E253" s="12" t="str">
        <f t="shared" si="69"/>
        <v>ř.ř.</v>
      </c>
      <c r="F253" s="12">
        <f t="shared" si="69"/>
        <v>1</v>
      </c>
      <c r="G253" s="12">
        <f t="shared" si="53"/>
        <v>1</v>
      </c>
      <c r="H253"/>
      <c r="I253"/>
      <c r="J253" s="12">
        <v>88</v>
      </c>
      <c r="K253"/>
      <c r="L253" s="12">
        <f t="shared" si="59"/>
        <v>88</v>
      </c>
      <c r="M253"/>
      <c r="N253"/>
      <c r="O253" s="12">
        <f t="shared" si="60"/>
        <v>109</v>
      </c>
      <c r="P253"/>
      <c r="Q253" t="str">
        <f t="shared" si="70"/>
        <v>kad, ř.ř.</v>
      </c>
      <c r="R253"/>
      <c r="S253"/>
      <c r="T253"/>
      <c r="U253" s="12">
        <f t="shared" si="61"/>
        <v>5</v>
      </c>
      <c r="V253" s="13" t="str">
        <f t="shared" si="62"/>
        <v>ž-žák, v.s.</v>
      </c>
      <c r="W253"/>
      <c r="X253"/>
      <c r="Y253"/>
      <c r="Z253" s="13" t="str">
        <f t="shared" si="63"/>
        <v>xxx</v>
      </c>
      <c r="AA253"/>
      <c r="AB253" s="13" t="str">
        <f t="shared" si="64"/>
        <v>ř.ř.</v>
      </c>
      <c r="AC253"/>
      <c r="AD253" t="str">
        <f t="shared" si="65"/>
        <v xml:space="preserve">ž-žák, v.s., xxx kg, </v>
      </c>
      <c r="AE253" s="19"/>
      <c r="AI253" s="19"/>
      <c r="AL253" s="19">
        <f t="shared" si="66"/>
        <v>0</v>
      </c>
      <c r="AP253" s="19"/>
      <c r="AQ253" s="48"/>
      <c r="AS253" s="17"/>
      <c r="AT253" s="18"/>
      <c r="AU253" s="17"/>
    </row>
    <row r="254" spans="1:47" s="16" customFormat="1" hidden="1" x14ac:dyDescent="0.25">
      <c r="A254" s="12">
        <v>13</v>
      </c>
      <c r="B254" s="12" t="str">
        <f>[1]Hmotnosti!$N20</f>
        <v>xxx</v>
      </c>
      <c r="C254" s="12"/>
      <c r="D254" s="12">
        <f t="shared" si="68"/>
        <v>4</v>
      </c>
      <c r="E254" s="12" t="str">
        <f t="shared" si="69"/>
        <v>ř.ř.</v>
      </c>
      <c r="F254" s="12">
        <f t="shared" si="69"/>
        <v>1</v>
      </c>
      <c r="G254" s="12">
        <f t="shared" si="53"/>
        <v>1</v>
      </c>
      <c r="H254"/>
      <c r="I254"/>
      <c r="J254" s="12">
        <v>89</v>
      </c>
      <c r="K254"/>
      <c r="L254" s="12">
        <f t="shared" si="59"/>
        <v>89</v>
      </c>
      <c r="M254"/>
      <c r="N254"/>
      <c r="O254" s="12">
        <f t="shared" si="60"/>
        <v>110</v>
      </c>
      <c r="P254"/>
      <c r="Q254" t="str">
        <f t="shared" si="70"/>
        <v>kad, ř.ř.</v>
      </c>
      <c r="R254"/>
      <c r="S254"/>
      <c r="T254"/>
      <c r="U254" s="12">
        <f t="shared" si="61"/>
        <v>5</v>
      </c>
      <c r="V254" s="13" t="str">
        <f t="shared" si="62"/>
        <v>ž-žák, v.s.</v>
      </c>
      <c r="W254"/>
      <c r="X254"/>
      <c r="Y254"/>
      <c r="Z254" s="13" t="str">
        <f t="shared" si="63"/>
        <v>xxx</v>
      </c>
      <c r="AA254"/>
      <c r="AB254" s="13" t="str">
        <f t="shared" si="64"/>
        <v>ř.ř.</v>
      </c>
      <c r="AC254"/>
      <c r="AD254" t="str">
        <f t="shared" si="65"/>
        <v xml:space="preserve">ž-žák, v.s., xxx kg, </v>
      </c>
      <c r="AE254" s="19"/>
      <c r="AI254" s="19"/>
      <c r="AL254" s="19">
        <f t="shared" si="66"/>
        <v>0</v>
      </c>
      <c r="AP254" s="19"/>
      <c r="AQ254" s="48"/>
      <c r="AS254" s="17"/>
      <c r="AT254" s="18"/>
      <c r="AU254" s="17"/>
    </row>
    <row r="255" spans="1:47" s="16" customFormat="1" hidden="1" x14ac:dyDescent="0.25">
      <c r="A255" s="12">
        <v>14</v>
      </c>
      <c r="B255" s="12" t="str">
        <f>[1]Hmotnosti!$N21</f>
        <v>xxx</v>
      </c>
      <c r="C255" s="12"/>
      <c r="D255" s="12">
        <f t="shared" si="68"/>
        <v>4</v>
      </c>
      <c r="E255" s="12" t="str">
        <f t="shared" si="69"/>
        <v>ř.ř.</v>
      </c>
      <c r="F255" s="12">
        <f t="shared" si="69"/>
        <v>1</v>
      </c>
      <c r="G255" s="12">
        <f t="shared" si="53"/>
        <v>1</v>
      </c>
      <c r="H255"/>
      <c r="I255"/>
      <c r="J255" s="12">
        <v>90</v>
      </c>
      <c r="K255"/>
      <c r="L255" s="12">
        <f t="shared" si="59"/>
        <v>90</v>
      </c>
      <c r="M255"/>
      <c r="N255"/>
      <c r="O255" s="12">
        <f t="shared" si="60"/>
        <v>111</v>
      </c>
      <c r="P255"/>
      <c r="Q255" t="str">
        <f t="shared" si="70"/>
        <v>kad, ř.ř.</v>
      </c>
      <c r="R255"/>
      <c r="S255"/>
      <c r="T255"/>
      <c r="U255" s="12">
        <f t="shared" si="61"/>
        <v>5</v>
      </c>
      <c r="V255" s="13" t="str">
        <f t="shared" si="62"/>
        <v>ž-žák, v.s.</v>
      </c>
      <c r="W255"/>
      <c r="X255"/>
      <c r="Y255"/>
      <c r="Z255" s="13">
        <f t="shared" si="63"/>
        <v>66</v>
      </c>
      <c r="AA255"/>
      <c r="AB255" s="13" t="str">
        <f t="shared" si="64"/>
        <v>ř.ř.</v>
      </c>
      <c r="AC255"/>
      <c r="AD255" t="str">
        <f t="shared" si="65"/>
        <v xml:space="preserve">ž-žák, v.s., 66 kg, </v>
      </c>
      <c r="AE255" s="19"/>
      <c r="AI255" s="19"/>
      <c r="AL255" s="19">
        <f t="shared" si="66"/>
        <v>0</v>
      </c>
      <c r="AP255" s="19"/>
      <c r="AQ255" s="48"/>
      <c r="AS255" s="17"/>
      <c r="AT255" s="18"/>
      <c r="AU255" s="17"/>
    </row>
    <row r="256" spans="1:47" s="16" customFormat="1" hidden="1" x14ac:dyDescent="0.25">
      <c r="A256" s="12">
        <v>15</v>
      </c>
      <c r="B256" s="12" t="str">
        <f>[1]Hmotnosti!$N22</f>
        <v>xxx</v>
      </c>
      <c r="C256" s="12"/>
      <c r="D256" s="12">
        <f t="shared" si="68"/>
        <v>4</v>
      </c>
      <c r="E256" s="12" t="str">
        <f t="shared" si="69"/>
        <v>ř.ř.</v>
      </c>
      <c r="F256" s="12">
        <f t="shared" si="69"/>
        <v>1</v>
      </c>
      <c r="G256" s="12">
        <f t="shared" si="53"/>
        <v>1</v>
      </c>
      <c r="H256"/>
      <c r="I256"/>
      <c r="J256" s="12">
        <v>91</v>
      </c>
      <c r="K256"/>
      <c r="L256" s="12">
        <f t="shared" si="59"/>
        <v>91</v>
      </c>
      <c r="M256"/>
      <c r="N256"/>
      <c r="O256" s="12">
        <f t="shared" si="60"/>
        <v>112</v>
      </c>
      <c r="P256"/>
      <c r="Q256" t="str">
        <f t="shared" si="70"/>
        <v>kad, ř.ř.</v>
      </c>
      <c r="R256"/>
      <c r="S256"/>
      <c r="T256"/>
      <c r="U256" s="12">
        <f t="shared" si="61"/>
        <v>5</v>
      </c>
      <c r="V256" s="13" t="str">
        <f t="shared" si="62"/>
        <v>ž-žák, v.s.</v>
      </c>
      <c r="W256"/>
      <c r="X256"/>
      <c r="Y256"/>
      <c r="Z256" s="13">
        <f t="shared" si="63"/>
        <v>72</v>
      </c>
      <c r="AA256"/>
      <c r="AB256" s="13" t="str">
        <f t="shared" si="64"/>
        <v>ř.ř.</v>
      </c>
      <c r="AC256"/>
      <c r="AD256" t="str">
        <f t="shared" si="65"/>
        <v xml:space="preserve">ž-žák, v.s., 72 kg, </v>
      </c>
      <c r="AE256" s="19"/>
      <c r="AI256" s="19"/>
      <c r="AL256" s="19">
        <f t="shared" si="66"/>
        <v>0</v>
      </c>
      <c r="AP256" s="19"/>
      <c r="AQ256" s="48"/>
      <c r="AS256" s="17"/>
      <c r="AT256" s="18"/>
      <c r="AU256" s="17"/>
    </row>
    <row r="257" spans="1:47" s="16" customFormat="1" hidden="1" x14ac:dyDescent="0.25">
      <c r="A257" s="12">
        <v>16</v>
      </c>
      <c r="B257" s="12" t="str">
        <f>[1]Hmotnosti!$N23</f>
        <v>xxx</v>
      </c>
      <c r="C257" s="12"/>
      <c r="D257" s="12">
        <f t="shared" si="68"/>
        <v>4</v>
      </c>
      <c r="E257" s="12" t="str">
        <f t="shared" si="69"/>
        <v>ř.ř.</v>
      </c>
      <c r="F257" s="12">
        <f t="shared" si="69"/>
        <v>1</v>
      </c>
      <c r="G257" s="12">
        <f t="shared" ref="G257:G320" si="71">IF(A257="",0,F257)</f>
        <v>1</v>
      </c>
      <c r="H257"/>
      <c r="I257"/>
      <c r="J257" s="12">
        <v>92</v>
      </c>
      <c r="K257"/>
      <c r="L257" s="12">
        <f t="shared" si="59"/>
        <v>92</v>
      </c>
      <c r="M257"/>
      <c r="N257"/>
      <c r="O257" s="12">
        <f t="shared" si="60"/>
        <v>113</v>
      </c>
      <c r="P257"/>
      <c r="Q257" t="str">
        <f t="shared" si="70"/>
        <v>kad, ř.ř.</v>
      </c>
      <c r="R257"/>
      <c r="S257"/>
      <c r="T257"/>
      <c r="U257" s="12">
        <f t="shared" si="61"/>
        <v>5</v>
      </c>
      <c r="V257" s="13" t="str">
        <f t="shared" si="62"/>
        <v>ž-žák, v.s.</v>
      </c>
      <c r="W257"/>
      <c r="X257"/>
      <c r="Y257"/>
      <c r="Z257" s="13" t="str">
        <f t="shared" si="63"/>
        <v>xxx</v>
      </c>
      <c r="AA257"/>
      <c r="AB257" s="13" t="str">
        <f t="shared" si="64"/>
        <v>ř.ř.</v>
      </c>
      <c r="AC257"/>
      <c r="AD257" t="str">
        <f t="shared" si="65"/>
        <v xml:space="preserve">ž-žák, v.s., xxx kg, </v>
      </c>
      <c r="AE257" s="19"/>
      <c r="AI257" s="19"/>
      <c r="AL257" s="19">
        <f t="shared" si="66"/>
        <v>0</v>
      </c>
      <c r="AP257" s="19"/>
      <c r="AQ257" s="48"/>
      <c r="AS257" s="17"/>
      <c r="AT257" s="18"/>
      <c r="AU257" s="17"/>
    </row>
    <row r="258" spans="1:47" s="16" customFormat="1" hidden="1" x14ac:dyDescent="0.25">
      <c r="A258" s="12">
        <v>17</v>
      </c>
      <c r="B258" s="12" t="str">
        <f>[1]Hmotnosti!$N24</f>
        <v>xxx</v>
      </c>
      <c r="C258" s="12"/>
      <c r="D258" s="12">
        <f t="shared" si="68"/>
        <v>4</v>
      </c>
      <c r="E258" s="12" t="str">
        <f t="shared" si="69"/>
        <v>ř.ř.</v>
      </c>
      <c r="F258" s="12">
        <f t="shared" si="69"/>
        <v>1</v>
      </c>
      <c r="G258" s="12">
        <f t="shared" si="71"/>
        <v>1</v>
      </c>
      <c r="H258"/>
      <c r="I258"/>
      <c r="J258" s="12">
        <v>93</v>
      </c>
      <c r="K258"/>
      <c r="L258" s="12">
        <f t="shared" si="59"/>
        <v>93</v>
      </c>
      <c r="M258"/>
      <c r="N258"/>
      <c r="O258" s="12">
        <f t="shared" si="60"/>
        <v>114</v>
      </c>
      <c r="P258"/>
      <c r="Q258" t="str">
        <f t="shared" si="70"/>
        <v>kad, ř.ř.</v>
      </c>
      <c r="R258"/>
      <c r="S258"/>
      <c r="T258"/>
      <c r="U258" s="12">
        <f t="shared" si="61"/>
        <v>5</v>
      </c>
      <c r="V258" s="13" t="str">
        <f t="shared" si="62"/>
        <v>ž-žák, v.s.</v>
      </c>
      <c r="W258"/>
      <c r="X258"/>
      <c r="Y258"/>
      <c r="Z258" s="13" t="str">
        <f t="shared" si="63"/>
        <v>xxx</v>
      </c>
      <c r="AA258"/>
      <c r="AB258" s="13" t="str">
        <f t="shared" si="64"/>
        <v>ř.ř.</v>
      </c>
      <c r="AC258"/>
      <c r="AD258" t="str">
        <f t="shared" si="65"/>
        <v xml:space="preserve">ž-žák, v.s., xxx kg, </v>
      </c>
      <c r="AE258" s="19"/>
      <c r="AI258" s="19"/>
      <c r="AL258" s="19">
        <f t="shared" si="66"/>
        <v>0</v>
      </c>
      <c r="AP258" s="19"/>
      <c r="AQ258" s="48"/>
      <c r="AS258" s="17"/>
      <c r="AT258" s="18"/>
      <c r="AU258" s="17"/>
    </row>
    <row r="259" spans="1:47" s="16" customFormat="1" hidden="1" x14ac:dyDescent="0.25">
      <c r="A259" s="12">
        <v>18</v>
      </c>
      <c r="B259" s="12" t="str">
        <f>[1]Hmotnosti!$N25</f>
        <v>xxx</v>
      </c>
      <c r="C259" s="12"/>
      <c r="D259" s="12">
        <f t="shared" si="68"/>
        <v>4</v>
      </c>
      <c r="E259" s="12" t="str">
        <f t="shared" ref="E259:F261" si="72">E258</f>
        <v>ř.ř.</v>
      </c>
      <c r="F259" s="12">
        <f t="shared" si="72"/>
        <v>1</v>
      </c>
      <c r="G259" s="12">
        <f t="shared" si="71"/>
        <v>1</v>
      </c>
      <c r="H259"/>
      <c r="I259"/>
      <c r="J259" s="12">
        <v>94</v>
      </c>
      <c r="K259"/>
      <c r="L259" s="12">
        <f t="shared" si="59"/>
        <v>94</v>
      </c>
      <c r="M259"/>
      <c r="N259"/>
      <c r="O259" s="12">
        <f t="shared" si="60"/>
        <v>115</v>
      </c>
      <c r="P259"/>
      <c r="Q259" t="str">
        <f t="shared" si="70"/>
        <v>kad, ř.ř.</v>
      </c>
      <c r="R259"/>
      <c r="S259"/>
      <c r="T259"/>
      <c r="U259" s="12">
        <f t="shared" si="61"/>
        <v>5</v>
      </c>
      <c r="V259" s="13" t="str">
        <f t="shared" si="62"/>
        <v>ž-žák, v.s.</v>
      </c>
      <c r="W259"/>
      <c r="X259"/>
      <c r="Y259"/>
      <c r="Z259" s="13" t="str">
        <f t="shared" si="63"/>
        <v>xxx</v>
      </c>
      <c r="AA259"/>
      <c r="AB259" s="13" t="str">
        <f t="shared" si="64"/>
        <v>ř.ř.</v>
      </c>
      <c r="AC259"/>
      <c r="AD259" t="str">
        <f t="shared" si="65"/>
        <v xml:space="preserve">ž-žák, v.s., xxx kg, </v>
      </c>
      <c r="AE259" s="19"/>
      <c r="AI259" s="19"/>
      <c r="AL259" s="19">
        <f t="shared" si="66"/>
        <v>0</v>
      </c>
      <c r="AP259" s="19"/>
      <c r="AQ259" s="48"/>
      <c r="AS259" s="17"/>
      <c r="AT259" s="18"/>
      <c r="AU259" s="17"/>
    </row>
    <row r="260" spans="1:47" s="16" customFormat="1" hidden="1" x14ac:dyDescent="0.25">
      <c r="A260" s="12">
        <v>19</v>
      </c>
      <c r="B260" s="12" t="str">
        <f>[1]Hmotnosti!$N26</f>
        <v>xxx</v>
      </c>
      <c r="C260" s="12"/>
      <c r="D260" s="12">
        <f t="shared" si="68"/>
        <v>4</v>
      </c>
      <c r="E260" s="12" t="str">
        <f t="shared" si="72"/>
        <v>ř.ř.</v>
      </c>
      <c r="F260" s="12">
        <f t="shared" si="72"/>
        <v>1</v>
      </c>
      <c r="G260" s="12">
        <f t="shared" si="71"/>
        <v>1</v>
      </c>
      <c r="H260"/>
      <c r="I260"/>
      <c r="J260" s="12">
        <v>95</v>
      </c>
      <c r="K260"/>
      <c r="L260" s="12">
        <f t="shared" si="59"/>
        <v>95</v>
      </c>
      <c r="M260"/>
      <c r="N260"/>
      <c r="O260" s="12">
        <f t="shared" si="60"/>
        <v>116</v>
      </c>
      <c r="P260"/>
      <c r="Q260" t="str">
        <f t="shared" si="70"/>
        <v>kad, ř.ř.</v>
      </c>
      <c r="R260"/>
      <c r="S260"/>
      <c r="T260"/>
      <c r="U260" s="12">
        <f t="shared" si="61"/>
        <v>5</v>
      </c>
      <c r="V260" s="13" t="str">
        <f t="shared" si="62"/>
        <v>ž-žák, v.s.</v>
      </c>
      <c r="W260"/>
      <c r="X260"/>
      <c r="Y260"/>
      <c r="Z260" s="13" t="str">
        <f t="shared" si="63"/>
        <v>xxx</v>
      </c>
      <c r="AA260"/>
      <c r="AB260" s="13" t="str">
        <f t="shared" si="64"/>
        <v>ř.ř.</v>
      </c>
      <c r="AC260"/>
      <c r="AD260" t="str">
        <f t="shared" si="65"/>
        <v xml:space="preserve">ž-žák, v.s., xxx kg, </v>
      </c>
      <c r="AE260" s="19"/>
      <c r="AI260" s="19"/>
      <c r="AL260" s="19">
        <f t="shared" si="66"/>
        <v>0</v>
      </c>
      <c r="AP260" s="19"/>
      <c r="AQ260" s="48"/>
      <c r="AS260" s="17"/>
      <c r="AT260" s="18"/>
      <c r="AU260" s="17"/>
    </row>
    <row r="261" spans="1:47" s="16" customFormat="1" hidden="1" x14ac:dyDescent="0.25">
      <c r="A261" s="12">
        <v>20</v>
      </c>
      <c r="B261" s="12" t="str">
        <f>[1]Hmotnosti!$N27</f>
        <v>xxx</v>
      </c>
      <c r="C261" s="12"/>
      <c r="D261" s="12">
        <f t="shared" si="68"/>
        <v>4</v>
      </c>
      <c r="E261" s="12" t="str">
        <f t="shared" si="72"/>
        <v>ř.ř.</v>
      </c>
      <c r="F261" s="12">
        <f t="shared" si="72"/>
        <v>1</v>
      </c>
      <c r="G261" s="12">
        <f t="shared" si="71"/>
        <v>1</v>
      </c>
      <c r="H261"/>
      <c r="I261"/>
      <c r="J261" s="12">
        <v>96</v>
      </c>
      <c r="K261"/>
      <c r="L261" s="12">
        <f t="shared" si="59"/>
        <v>96</v>
      </c>
      <c r="M261"/>
      <c r="N261"/>
      <c r="O261" s="12">
        <f t="shared" si="60"/>
        <v>117</v>
      </c>
      <c r="P261"/>
      <c r="Q261" t="str">
        <f t="shared" si="70"/>
        <v>kad, ř.ř.</v>
      </c>
      <c r="R261"/>
      <c r="S261"/>
      <c r="T261"/>
      <c r="U261" s="12">
        <f t="shared" si="61"/>
        <v>5</v>
      </c>
      <c r="V261" s="13" t="str">
        <f t="shared" si="62"/>
        <v>ž-žák, v.s.</v>
      </c>
      <c r="W261"/>
      <c r="X261"/>
      <c r="Y261"/>
      <c r="Z261" s="13" t="str">
        <f t="shared" si="63"/>
        <v>xxx</v>
      </c>
      <c r="AA261"/>
      <c r="AB261" s="13" t="str">
        <f t="shared" si="64"/>
        <v>ř.ř.</v>
      </c>
      <c r="AC261"/>
      <c r="AD261" t="str">
        <f t="shared" si="65"/>
        <v xml:space="preserve">ž-žák, v.s., xxx kg, </v>
      </c>
      <c r="AE261" s="19"/>
      <c r="AI261" s="19"/>
      <c r="AL261" s="19">
        <f t="shared" si="66"/>
        <v>0</v>
      </c>
      <c r="AP261" s="19"/>
      <c r="AQ261" s="48"/>
      <c r="AS261" s="17"/>
      <c r="AT261" s="18"/>
      <c r="AU261" s="17"/>
    </row>
    <row r="262" spans="1:47" s="16" customFormat="1" hidden="1" x14ac:dyDescent="0.25">
      <c r="A262" s="12"/>
      <c r="B262" s="12"/>
      <c r="C262" s="12"/>
      <c r="D262" s="12"/>
      <c r="E262" s="12"/>
      <c r="F262" s="12"/>
      <c r="G262" s="12">
        <f t="shared" si="71"/>
        <v>0</v>
      </c>
      <c r="H262"/>
      <c r="I262"/>
      <c r="J262" s="12">
        <v>97</v>
      </c>
      <c r="K262"/>
      <c r="L262" s="12">
        <f t="shared" si="59"/>
        <v>999</v>
      </c>
      <c r="M262"/>
      <c r="N262"/>
      <c r="O262" s="12">
        <f t="shared" si="60"/>
        <v>118</v>
      </c>
      <c r="P262"/>
      <c r="Q262"/>
      <c r="R262"/>
      <c r="S262"/>
      <c r="T262"/>
      <c r="U262" s="12">
        <f t="shared" si="61"/>
        <v>5</v>
      </c>
      <c r="V262" s="13" t="str">
        <f t="shared" si="62"/>
        <v>ž-žák, v.s.</v>
      </c>
      <c r="W262"/>
      <c r="X262"/>
      <c r="Y262"/>
      <c r="Z262" s="13" t="str">
        <f t="shared" si="63"/>
        <v>xxx</v>
      </c>
      <c r="AA262"/>
      <c r="AB262" s="13" t="str">
        <f t="shared" si="64"/>
        <v>ř.ř.</v>
      </c>
      <c r="AC262"/>
      <c r="AD262" t="str">
        <f t="shared" si="65"/>
        <v xml:space="preserve">ž-žák, v.s., xxx kg, </v>
      </c>
      <c r="AE262" s="19"/>
      <c r="AI262" s="19"/>
      <c r="AL262" s="19">
        <f t="shared" si="66"/>
        <v>0</v>
      </c>
      <c r="AP262" s="19"/>
      <c r="AQ262" s="48"/>
      <c r="AS262" s="17"/>
      <c r="AT262" s="18"/>
      <c r="AU262" s="17"/>
    </row>
    <row r="263" spans="1:47" s="16" customFormat="1" hidden="1" x14ac:dyDescent="0.25">
      <c r="A263" s="12"/>
      <c r="B263" s="12"/>
      <c r="C263" s="12"/>
      <c r="D263" s="12"/>
      <c r="E263" s="12"/>
      <c r="F263" s="12"/>
      <c r="G263" s="12">
        <f t="shared" si="71"/>
        <v>0</v>
      </c>
      <c r="H263"/>
      <c r="I263"/>
      <c r="J263" s="12">
        <v>98</v>
      </c>
      <c r="K263"/>
      <c r="L263" s="12">
        <f t="shared" si="59"/>
        <v>999</v>
      </c>
      <c r="M263"/>
      <c r="N263"/>
      <c r="O263" s="12">
        <f t="shared" si="60"/>
        <v>119</v>
      </c>
      <c r="P263"/>
      <c r="Q263"/>
      <c r="R263"/>
      <c r="S263"/>
      <c r="T263"/>
      <c r="U263" s="12">
        <f t="shared" si="61"/>
        <v>5</v>
      </c>
      <c r="V263" s="13" t="str">
        <f t="shared" si="62"/>
        <v>ž-žák, v.s.</v>
      </c>
      <c r="W263"/>
      <c r="X263"/>
      <c r="Y263"/>
      <c r="Z263" s="13" t="str">
        <f t="shared" si="63"/>
        <v>xxx</v>
      </c>
      <c r="AA263"/>
      <c r="AB263" s="13" t="str">
        <f t="shared" si="64"/>
        <v>ř.ř.</v>
      </c>
      <c r="AC263"/>
      <c r="AD263" t="str">
        <f t="shared" si="65"/>
        <v xml:space="preserve">ž-žák, v.s., xxx kg, </v>
      </c>
      <c r="AE263" s="19"/>
      <c r="AI263" s="19"/>
      <c r="AL263" s="19">
        <f t="shared" si="66"/>
        <v>0</v>
      </c>
      <c r="AP263" s="19"/>
      <c r="AQ263" s="48"/>
      <c r="AS263" s="17"/>
      <c r="AT263" s="18"/>
      <c r="AU263" s="17"/>
    </row>
    <row r="264" spans="1:47" s="16" customFormat="1" hidden="1" x14ac:dyDescent="0.25">
      <c r="A264" s="12"/>
      <c r="B264" s="12"/>
      <c r="C264" s="12"/>
      <c r="D264" s="12"/>
      <c r="E264" s="12"/>
      <c r="F264" s="12"/>
      <c r="G264" s="12">
        <f t="shared" si="71"/>
        <v>0</v>
      </c>
      <c r="H264"/>
      <c r="I264"/>
      <c r="J264" s="12">
        <v>99</v>
      </c>
      <c r="K264"/>
      <c r="L264" s="12">
        <f t="shared" si="59"/>
        <v>999</v>
      </c>
      <c r="M264"/>
      <c r="N264"/>
      <c r="O264" s="12">
        <f t="shared" si="60"/>
        <v>120</v>
      </c>
      <c r="P264"/>
      <c r="Q264"/>
      <c r="R264"/>
      <c r="S264"/>
      <c r="T264"/>
      <c r="U264" s="12">
        <f t="shared" si="61"/>
        <v>5</v>
      </c>
      <c r="V264" s="13" t="str">
        <f t="shared" si="62"/>
        <v>ž-žák, v.s.</v>
      </c>
      <c r="W264"/>
      <c r="X264"/>
      <c r="Y264"/>
      <c r="Z264" s="13" t="str">
        <f t="shared" si="63"/>
        <v>xxx</v>
      </c>
      <c r="AA264"/>
      <c r="AB264" s="13" t="str">
        <f t="shared" si="64"/>
        <v>ř.ř.</v>
      </c>
      <c r="AC264"/>
      <c r="AD264" t="str">
        <f t="shared" si="65"/>
        <v xml:space="preserve">ž-žák, v.s., xxx kg, </v>
      </c>
      <c r="AE264" s="19"/>
      <c r="AI264" s="19"/>
      <c r="AL264" s="19">
        <f t="shared" si="66"/>
        <v>0</v>
      </c>
      <c r="AP264" s="19"/>
      <c r="AQ264" s="48"/>
      <c r="AS264" s="17"/>
      <c r="AT264" s="18"/>
      <c r="AU264" s="17"/>
    </row>
    <row r="265" spans="1:47" s="16" customFormat="1" hidden="1" x14ac:dyDescent="0.25">
      <c r="A265" s="13" t="str">
        <f>AJ141</f>
        <v>ž-žák, v.s.</v>
      </c>
      <c r="B265" s="12"/>
      <c r="C265" s="12"/>
      <c r="D265" s="12"/>
      <c r="E265" s="12"/>
      <c r="F265" s="12"/>
      <c r="G265" s="12">
        <f t="shared" si="71"/>
        <v>0</v>
      </c>
      <c r="H265"/>
      <c r="I265"/>
      <c r="J265" s="12">
        <v>100</v>
      </c>
      <c r="K265"/>
      <c r="L265" s="12">
        <f t="shared" si="59"/>
        <v>999</v>
      </c>
      <c r="M265"/>
      <c r="N265"/>
      <c r="O265" s="12">
        <f>SMALL($L$166:$L$761,J265)</f>
        <v>121</v>
      </c>
      <c r="P265"/>
      <c r="Q265"/>
      <c r="R265"/>
      <c r="S265"/>
      <c r="T265"/>
      <c r="U265" s="12">
        <f>IF(O265=999,"",(INDEX($D$166:$D$761,$O265)))</f>
        <v>5</v>
      </c>
      <c r="V265" s="13" t="str">
        <f t="shared" si="62"/>
        <v>ž-žák, v.s.</v>
      </c>
      <c r="W265"/>
      <c r="X265"/>
      <c r="Y265"/>
      <c r="Z265" s="13" t="str">
        <f t="shared" si="63"/>
        <v>xxx</v>
      </c>
      <c r="AA265"/>
      <c r="AB265" s="13" t="str">
        <f t="shared" si="64"/>
        <v>ř.ř.</v>
      </c>
      <c r="AC265"/>
      <c r="AD265" t="str">
        <f t="shared" si="65"/>
        <v xml:space="preserve">ž-žák, v.s., xxx kg, </v>
      </c>
      <c r="AE265" s="19"/>
      <c r="AI265" s="19"/>
      <c r="AL265" s="19">
        <f t="shared" si="66"/>
        <v>0</v>
      </c>
      <c r="AP265" s="19"/>
      <c r="AQ265" s="48"/>
      <c r="AS265" s="17"/>
      <c r="AT265" s="18"/>
      <c r="AU265" s="17"/>
    </row>
    <row r="266" spans="1:47" s="16" customFormat="1" hidden="1" x14ac:dyDescent="0.25">
      <c r="A266" s="12"/>
      <c r="B266" s="12" t="str">
        <f>$B$166</f>
        <v>hmotnost</v>
      </c>
      <c r="C266" s="12"/>
      <c r="D266" s="12">
        <v>5</v>
      </c>
      <c r="E266" s="12" t="str">
        <f>O141</f>
        <v>ř.ř.</v>
      </c>
      <c r="F266" s="12">
        <f>IF($P$141=0,0,1)</f>
        <v>1</v>
      </c>
      <c r="G266" s="12">
        <f t="shared" si="71"/>
        <v>0</v>
      </c>
      <c r="H266"/>
      <c r="I266"/>
      <c r="J266" s="12">
        <v>101</v>
      </c>
      <c r="K266"/>
      <c r="L266" s="12">
        <f t="shared" si="59"/>
        <v>999</v>
      </c>
      <c r="M266"/>
      <c r="N266"/>
      <c r="O266" s="12">
        <f t="shared" si="60"/>
        <v>127</v>
      </c>
      <c r="P266"/>
      <c r="Q266" t="str">
        <f>A265</f>
        <v>ž-žák, v.s.</v>
      </c>
      <c r="R266"/>
      <c r="S266"/>
      <c r="T266"/>
      <c r="U266" s="12">
        <f t="shared" si="61"/>
        <v>6</v>
      </c>
      <c r="V266" s="13" t="str">
        <f t="shared" si="62"/>
        <v/>
      </c>
      <c r="W266"/>
      <c r="X266"/>
      <c r="Y266"/>
      <c r="Z266" s="13">
        <f t="shared" si="63"/>
        <v>65</v>
      </c>
      <c r="AA266"/>
      <c r="AB266" s="13" t="str">
        <f t="shared" si="64"/>
        <v>ř.ř.</v>
      </c>
      <c r="AC266"/>
      <c r="AD266" t="str">
        <f>IF(V266="","",(CONCATENATE(V266,", ",Z266," kg, ")))</f>
        <v/>
      </c>
      <c r="AE266" s="19"/>
      <c r="AI266" s="19"/>
      <c r="AL266" s="19">
        <f t="shared" si="66"/>
        <v>1</v>
      </c>
      <c r="AP266" s="19"/>
      <c r="AQ266" s="48"/>
      <c r="AS266" s="17"/>
      <c r="AT266" s="18"/>
      <c r="AU266" s="17"/>
    </row>
    <row r="267" spans="1:47" s="16" customFormat="1" hidden="1" x14ac:dyDescent="0.25">
      <c r="A267" s="12">
        <v>1</v>
      </c>
      <c r="B267" s="12" t="str">
        <f>[1]Hmotnosti!$R8</f>
        <v>xxx</v>
      </c>
      <c r="C267" s="12"/>
      <c r="D267" s="12">
        <f>$D266</f>
        <v>5</v>
      </c>
      <c r="E267" s="12" t="str">
        <f>E266</f>
        <v>ř.ř.</v>
      </c>
      <c r="F267" s="12">
        <f>F266</f>
        <v>1</v>
      </c>
      <c r="G267" s="12">
        <f t="shared" si="71"/>
        <v>1</v>
      </c>
      <c r="H267"/>
      <c r="I267"/>
      <c r="J267" s="12">
        <v>102</v>
      </c>
      <c r="K267"/>
      <c r="L267" s="12">
        <f t="shared" si="59"/>
        <v>102</v>
      </c>
      <c r="M267"/>
      <c r="N267"/>
      <c r="O267" s="12">
        <f t="shared" si="60"/>
        <v>128</v>
      </c>
      <c r="P267"/>
      <c r="Q267" t="str">
        <f>Q266</f>
        <v>ž-žák, v.s.</v>
      </c>
      <c r="R267"/>
      <c r="S267"/>
      <c r="T267"/>
      <c r="U267" s="12">
        <f t="shared" si="61"/>
        <v>6</v>
      </c>
      <c r="V267" s="13" t="str">
        <f t="shared" si="62"/>
        <v/>
      </c>
      <c r="W267"/>
      <c r="X267"/>
      <c r="Y267"/>
      <c r="Z267" s="13" t="str">
        <f t="shared" si="63"/>
        <v>xxx</v>
      </c>
      <c r="AA267"/>
      <c r="AB267" s="13" t="str">
        <f t="shared" si="64"/>
        <v>ř.ř.</v>
      </c>
      <c r="AC267"/>
      <c r="AD267" t="str">
        <f t="shared" si="65"/>
        <v/>
      </c>
      <c r="AE267" s="19"/>
      <c r="AI267" s="19"/>
      <c r="AL267" s="19">
        <f t="shared" si="66"/>
        <v>0</v>
      </c>
      <c r="AP267" s="19"/>
      <c r="AQ267" s="48"/>
      <c r="AS267" s="17"/>
      <c r="AT267" s="18"/>
      <c r="AU267" s="17"/>
    </row>
    <row r="268" spans="1:47" s="16" customFormat="1" hidden="1" x14ac:dyDescent="0.25">
      <c r="A268" s="12">
        <v>2</v>
      </c>
      <c r="B268" s="12" t="str">
        <f>[1]Hmotnosti!$R9</f>
        <v>xxx</v>
      </c>
      <c r="C268" s="12"/>
      <c r="D268" s="12">
        <f t="shared" ref="D268:D286" si="73">$D267</f>
        <v>5</v>
      </c>
      <c r="E268" s="12" t="str">
        <f t="shared" ref="E268:F283" si="74">E267</f>
        <v>ř.ř.</v>
      </c>
      <c r="F268" s="12">
        <f t="shared" si="74"/>
        <v>1</v>
      </c>
      <c r="G268" s="12">
        <f t="shared" si="71"/>
        <v>1</v>
      </c>
      <c r="H268"/>
      <c r="I268"/>
      <c r="J268" s="12">
        <v>103</v>
      </c>
      <c r="K268"/>
      <c r="L268" s="12">
        <f t="shared" si="59"/>
        <v>103</v>
      </c>
      <c r="M268"/>
      <c r="N268"/>
      <c r="O268" s="12">
        <f t="shared" si="60"/>
        <v>129</v>
      </c>
      <c r="P268"/>
      <c r="Q268" t="str">
        <f t="shared" ref="Q268:Q286" si="75">Q267</f>
        <v>ž-žák, v.s.</v>
      </c>
      <c r="R268"/>
      <c r="S268"/>
      <c r="T268"/>
      <c r="U268" s="12">
        <f t="shared" si="61"/>
        <v>6</v>
      </c>
      <c r="V268" s="13" t="str">
        <f t="shared" si="62"/>
        <v/>
      </c>
      <c r="W268"/>
      <c r="X268"/>
      <c r="Y268"/>
      <c r="Z268" s="13" t="str">
        <f t="shared" si="63"/>
        <v>xxx</v>
      </c>
      <c r="AA268"/>
      <c r="AB268" s="13" t="str">
        <f t="shared" si="64"/>
        <v>ř.ř.</v>
      </c>
      <c r="AC268"/>
      <c r="AD268" t="str">
        <f t="shared" si="65"/>
        <v/>
      </c>
      <c r="AE268" s="19"/>
      <c r="AI268" s="19"/>
      <c r="AL268" s="19">
        <f t="shared" si="66"/>
        <v>0</v>
      </c>
      <c r="AP268" s="19"/>
      <c r="AQ268" s="48"/>
      <c r="AS268" s="17"/>
      <c r="AT268" s="18"/>
      <c r="AU268" s="17"/>
    </row>
    <row r="269" spans="1:47" s="16" customFormat="1" hidden="1" x14ac:dyDescent="0.25">
      <c r="A269" s="12">
        <v>3</v>
      </c>
      <c r="B269" s="12" t="str">
        <f>[1]Hmotnosti!$R10</f>
        <v>xxx</v>
      </c>
      <c r="C269" s="12"/>
      <c r="D269" s="12">
        <f t="shared" si="73"/>
        <v>5</v>
      </c>
      <c r="E269" s="12" t="str">
        <f t="shared" si="74"/>
        <v>ř.ř.</v>
      </c>
      <c r="F269" s="12">
        <f t="shared" si="74"/>
        <v>1</v>
      </c>
      <c r="G269" s="12">
        <f t="shared" si="71"/>
        <v>1</v>
      </c>
      <c r="H269"/>
      <c r="I269"/>
      <c r="J269" s="12">
        <v>104</v>
      </c>
      <c r="K269"/>
      <c r="L269" s="12">
        <f t="shared" si="59"/>
        <v>104</v>
      </c>
      <c r="M269"/>
      <c r="N269"/>
      <c r="O269" s="12">
        <f t="shared" si="60"/>
        <v>130</v>
      </c>
      <c r="P269"/>
      <c r="Q269" t="str">
        <f t="shared" si="75"/>
        <v>ž-žák, v.s.</v>
      </c>
      <c r="R269"/>
      <c r="S269"/>
      <c r="T269"/>
      <c r="U269" s="12">
        <f t="shared" si="61"/>
        <v>6</v>
      </c>
      <c r="V269" s="13" t="str">
        <f t="shared" si="62"/>
        <v/>
      </c>
      <c r="W269"/>
      <c r="X269"/>
      <c r="Y269"/>
      <c r="Z269" s="13" t="str">
        <f t="shared" si="63"/>
        <v>xxx</v>
      </c>
      <c r="AA269"/>
      <c r="AB269" s="13" t="str">
        <f t="shared" si="64"/>
        <v>ř.ř.</v>
      </c>
      <c r="AC269"/>
      <c r="AD269" t="str">
        <f t="shared" si="65"/>
        <v/>
      </c>
      <c r="AE269" s="19"/>
      <c r="AI269" s="19"/>
      <c r="AL269" s="19">
        <f t="shared" si="66"/>
        <v>0</v>
      </c>
      <c r="AP269" s="19"/>
      <c r="AQ269" s="48"/>
      <c r="AS269" s="17"/>
      <c r="AT269" s="18"/>
      <c r="AU269" s="17"/>
    </row>
    <row r="270" spans="1:47" s="16" customFormat="1" hidden="1" x14ac:dyDescent="0.25">
      <c r="A270" s="12">
        <v>4</v>
      </c>
      <c r="B270" s="12" t="str">
        <f>[1]Hmotnosti!$R11</f>
        <v>xxx</v>
      </c>
      <c r="C270" s="12"/>
      <c r="D270" s="12">
        <f t="shared" si="73"/>
        <v>5</v>
      </c>
      <c r="E270" s="12" t="str">
        <f t="shared" si="74"/>
        <v>ř.ř.</v>
      </c>
      <c r="F270" s="12">
        <f t="shared" si="74"/>
        <v>1</v>
      </c>
      <c r="G270" s="12">
        <f t="shared" si="71"/>
        <v>1</v>
      </c>
      <c r="H270"/>
      <c r="I270"/>
      <c r="J270" s="12">
        <v>105</v>
      </c>
      <c r="K270"/>
      <c r="L270" s="12">
        <f t="shared" si="59"/>
        <v>105</v>
      </c>
      <c r="M270"/>
      <c r="N270"/>
      <c r="O270" s="12">
        <f t="shared" si="60"/>
        <v>131</v>
      </c>
      <c r="P270"/>
      <c r="Q270" t="str">
        <f t="shared" si="75"/>
        <v>ž-žák, v.s.</v>
      </c>
      <c r="R270"/>
      <c r="S270"/>
      <c r="T270"/>
      <c r="U270" s="12">
        <f t="shared" si="61"/>
        <v>6</v>
      </c>
      <c r="V270" s="13" t="str">
        <f t="shared" si="62"/>
        <v/>
      </c>
      <c r="W270"/>
      <c r="X270"/>
      <c r="Y270"/>
      <c r="Z270" s="13" t="str">
        <f t="shared" si="63"/>
        <v>xxx</v>
      </c>
      <c r="AA270"/>
      <c r="AB270" s="13" t="str">
        <f t="shared" si="64"/>
        <v>ř.ř.</v>
      </c>
      <c r="AC270"/>
      <c r="AD270" t="str">
        <f t="shared" si="65"/>
        <v/>
      </c>
      <c r="AE270" s="19"/>
      <c r="AI270" s="19"/>
      <c r="AL270" s="19">
        <f t="shared" si="66"/>
        <v>0</v>
      </c>
      <c r="AP270" s="19"/>
      <c r="AQ270" s="48"/>
      <c r="AS270" s="17"/>
      <c r="AT270" s="18"/>
      <c r="AU270" s="17"/>
    </row>
    <row r="271" spans="1:47" s="16" customFormat="1" hidden="1" x14ac:dyDescent="0.25">
      <c r="A271" s="12">
        <v>5</v>
      </c>
      <c r="B271" s="12" t="str">
        <f>[1]Hmotnosti!$R12</f>
        <v>xxx</v>
      </c>
      <c r="C271" s="12"/>
      <c r="D271" s="12">
        <f t="shared" si="73"/>
        <v>5</v>
      </c>
      <c r="E271" s="12" t="str">
        <f t="shared" si="74"/>
        <v>ř.ř.</v>
      </c>
      <c r="F271" s="12">
        <f t="shared" si="74"/>
        <v>1</v>
      </c>
      <c r="G271" s="12">
        <f t="shared" si="71"/>
        <v>1</v>
      </c>
      <c r="H271"/>
      <c r="I271"/>
      <c r="J271" s="12">
        <v>106</v>
      </c>
      <c r="K271"/>
      <c r="L271" s="12">
        <f t="shared" si="59"/>
        <v>106</v>
      </c>
      <c r="M271"/>
      <c r="N271"/>
      <c r="O271" s="12">
        <f t="shared" si="60"/>
        <v>132</v>
      </c>
      <c r="P271"/>
      <c r="Q271" t="str">
        <f t="shared" si="75"/>
        <v>ž-žák, v.s.</v>
      </c>
      <c r="R271"/>
      <c r="S271"/>
      <c r="T271"/>
      <c r="U271" s="12">
        <f t="shared" si="61"/>
        <v>6</v>
      </c>
      <c r="V271" s="13" t="str">
        <f t="shared" si="62"/>
        <v/>
      </c>
      <c r="W271"/>
      <c r="X271"/>
      <c r="Y271"/>
      <c r="Z271" s="13" t="str">
        <f t="shared" si="63"/>
        <v>xxx</v>
      </c>
      <c r="AA271"/>
      <c r="AB271" s="13" t="str">
        <f t="shared" si="64"/>
        <v>ř.ř.</v>
      </c>
      <c r="AC271"/>
      <c r="AD271" t="str">
        <f t="shared" si="65"/>
        <v/>
      </c>
      <c r="AE271" s="19"/>
      <c r="AI271" s="19"/>
      <c r="AL271" s="19">
        <f t="shared" si="66"/>
        <v>0</v>
      </c>
      <c r="AP271" s="19"/>
      <c r="AQ271" s="48"/>
      <c r="AS271" s="17"/>
      <c r="AT271" s="18"/>
      <c r="AU271" s="17"/>
    </row>
    <row r="272" spans="1:47" s="16" customFormat="1" hidden="1" x14ac:dyDescent="0.25">
      <c r="A272" s="12">
        <v>6</v>
      </c>
      <c r="B272" s="12" t="str">
        <f>[1]Hmotnosti!$R13</f>
        <v>xxx</v>
      </c>
      <c r="C272" s="12"/>
      <c r="D272" s="12">
        <f t="shared" si="73"/>
        <v>5</v>
      </c>
      <c r="E272" s="12" t="str">
        <f t="shared" si="74"/>
        <v>ř.ř.</v>
      </c>
      <c r="F272" s="12">
        <f t="shared" si="74"/>
        <v>1</v>
      </c>
      <c r="G272" s="12">
        <f t="shared" si="71"/>
        <v>1</v>
      </c>
      <c r="H272"/>
      <c r="I272"/>
      <c r="J272" s="12">
        <v>107</v>
      </c>
      <c r="K272"/>
      <c r="L272" s="12">
        <f t="shared" si="59"/>
        <v>107</v>
      </c>
      <c r="M272"/>
      <c r="N272"/>
      <c r="O272" s="12">
        <f t="shared" si="60"/>
        <v>133</v>
      </c>
      <c r="P272"/>
      <c r="Q272" t="str">
        <f t="shared" si="75"/>
        <v>ž-žák, v.s.</v>
      </c>
      <c r="R272"/>
      <c r="S272"/>
      <c r="T272"/>
      <c r="U272" s="12">
        <f t="shared" si="61"/>
        <v>6</v>
      </c>
      <c r="V272" s="13" t="str">
        <f t="shared" si="62"/>
        <v/>
      </c>
      <c r="W272"/>
      <c r="X272"/>
      <c r="Y272"/>
      <c r="Z272" s="13" t="str">
        <f t="shared" si="63"/>
        <v>xxx</v>
      </c>
      <c r="AA272"/>
      <c r="AB272" s="13" t="str">
        <f t="shared" si="64"/>
        <v>ř.ř.</v>
      </c>
      <c r="AC272"/>
      <c r="AD272" t="str">
        <f t="shared" si="65"/>
        <v/>
      </c>
      <c r="AE272" s="19"/>
      <c r="AI272" s="19"/>
      <c r="AL272" s="19">
        <f t="shared" si="66"/>
        <v>0</v>
      </c>
      <c r="AP272" s="19"/>
      <c r="AQ272" s="48"/>
      <c r="AS272" s="17"/>
      <c r="AT272" s="18"/>
      <c r="AU272" s="17"/>
    </row>
    <row r="273" spans="1:47" s="16" customFormat="1" hidden="1" x14ac:dyDescent="0.25">
      <c r="A273" s="12">
        <v>7</v>
      </c>
      <c r="B273" s="12" t="str">
        <f>[1]Hmotnosti!$R14</f>
        <v>xxx</v>
      </c>
      <c r="C273" s="12"/>
      <c r="D273" s="12">
        <f t="shared" si="73"/>
        <v>5</v>
      </c>
      <c r="E273" s="12" t="str">
        <f t="shared" si="74"/>
        <v>ř.ř.</v>
      </c>
      <c r="F273" s="12">
        <f t="shared" si="74"/>
        <v>1</v>
      </c>
      <c r="G273" s="12">
        <f t="shared" si="71"/>
        <v>1</v>
      </c>
      <c r="H273"/>
      <c r="I273"/>
      <c r="J273" s="12">
        <v>108</v>
      </c>
      <c r="K273"/>
      <c r="L273" s="12">
        <f t="shared" si="59"/>
        <v>108</v>
      </c>
      <c r="M273"/>
      <c r="N273"/>
      <c r="O273" s="12">
        <f t="shared" si="60"/>
        <v>134</v>
      </c>
      <c r="P273"/>
      <c r="Q273" t="str">
        <f t="shared" si="75"/>
        <v>ž-žák, v.s.</v>
      </c>
      <c r="R273"/>
      <c r="S273"/>
      <c r="T273"/>
      <c r="U273" s="12">
        <f t="shared" si="61"/>
        <v>6</v>
      </c>
      <c r="V273" s="13" t="str">
        <f t="shared" si="62"/>
        <v/>
      </c>
      <c r="W273"/>
      <c r="X273"/>
      <c r="Y273"/>
      <c r="Z273" s="13" t="str">
        <f t="shared" si="63"/>
        <v>xxx</v>
      </c>
      <c r="AA273"/>
      <c r="AB273" s="13" t="str">
        <f t="shared" si="64"/>
        <v>ř.ř.</v>
      </c>
      <c r="AC273"/>
      <c r="AD273" t="str">
        <f t="shared" si="65"/>
        <v/>
      </c>
      <c r="AE273" s="19"/>
      <c r="AI273" s="19"/>
      <c r="AL273" s="19">
        <f t="shared" si="66"/>
        <v>0</v>
      </c>
      <c r="AP273" s="19"/>
      <c r="AQ273" s="48"/>
      <c r="AS273" s="17"/>
      <c r="AT273" s="18"/>
      <c r="AU273" s="17"/>
    </row>
    <row r="274" spans="1:47" s="16" customFormat="1" hidden="1" x14ac:dyDescent="0.25">
      <c r="A274" s="12">
        <v>8</v>
      </c>
      <c r="B274" s="12" t="str">
        <f>[1]Hmotnosti!$R15</f>
        <v>xxx</v>
      </c>
      <c r="C274" s="12"/>
      <c r="D274" s="12">
        <f t="shared" si="73"/>
        <v>5</v>
      </c>
      <c r="E274" s="12" t="str">
        <f t="shared" si="74"/>
        <v>ř.ř.</v>
      </c>
      <c r="F274" s="12">
        <f t="shared" si="74"/>
        <v>1</v>
      </c>
      <c r="G274" s="12">
        <f t="shared" si="71"/>
        <v>1</v>
      </c>
      <c r="H274"/>
      <c r="I274"/>
      <c r="J274" s="12">
        <v>109</v>
      </c>
      <c r="K274"/>
      <c r="L274" s="12">
        <f t="shared" si="59"/>
        <v>109</v>
      </c>
      <c r="M274"/>
      <c r="N274"/>
      <c r="O274" s="12">
        <f t="shared" si="60"/>
        <v>135</v>
      </c>
      <c r="P274"/>
      <c r="Q274" t="str">
        <f t="shared" si="75"/>
        <v>ž-žák, v.s.</v>
      </c>
      <c r="R274"/>
      <c r="S274"/>
      <c r="T274"/>
      <c r="U274" s="12">
        <f t="shared" si="61"/>
        <v>6</v>
      </c>
      <c r="V274" s="13" t="str">
        <f t="shared" si="62"/>
        <v/>
      </c>
      <c r="W274"/>
      <c r="X274"/>
      <c r="Y274"/>
      <c r="Z274" s="13" t="str">
        <f t="shared" si="63"/>
        <v>xxx</v>
      </c>
      <c r="AA274"/>
      <c r="AB274" s="13" t="str">
        <f t="shared" si="64"/>
        <v>ř.ř.</v>
      </c>
      <c r="AC274"/>
      <c r="AD274" t="str">
        <f t="shared" si="65"/>
        <v/>
      </c>
      <c r="AE274" s="19"/>
      <c r="AI274" s="19"/>
      <c r="AL274" s="19">
        <f t="shared" si="66"/>
        <v>0</v>
      </c>
      <c r="AP274" s="19"/>
      <c r="AQ274" s="48"/>
      <c r="AS274" s="17"/>
      <c r="AT274" s="18"/>
      <c r="AU274" s="17"/>
    </row>
    <row r="275" spans="1:47" s="16" customFormat="1" hidden="1" x14ac:dyDescent="0.25">
      <c r="A275" s="12">
        <v>9</v>
      </c>
      <c r="B275" s="12" t="str">
        <f>[1]Hmotnosti!$R16</f>
        <v>xxx</v>
      </c>
      <c r="C275" s="12"/>
      <c r="D275" s="12">
        <f t="shared" si="73"/>
        <v>5</v>
      </c>
      <c r="E275" s="12" t="str">
        <f t="shared" si="74"/>
        <v>ř.ř.</v>
      </c>
      <c r="F275" s="12">
        <f t="shared" si="74"/>
        <v>1</v>
      </c>
      <c r="G275" s="12">
        <f t="shared" si="71"/>
        <v>1</v>
      </c>
      <c r="H275"/>
      <c r="I275"/>
      <c r="J275" s="12">
        <v>110</v>
      </c>
      <c r="K275"/>
      <c r="L275" s="12">
        <f t="shared" si="59"/>
        <v>110</v>
      </c>
      <c r="M275"/>
      <c r="N275"/>
      <c r="O275" s="12">
        <f t="shared" si="60"/>
        <v>136</v>
      </c>
      <c r="P275"/>
      <c r="Q275" t="str">
        <f t="shared" si="75"/>
        <v>ž-žák, v.s.</v>
      </c>
      <c r="R275"/>
      <c r="S275"/>
      <c r="T275"/>
      <c r="U275" s="12">
        <f t="shared" si="61"/>
        <v>6</v>
      </c>
      <c r="V275" s="13" t="str">
        <f t="shared" si="62"/>
        <v/>
      </c>
      <c r="W275"/>
      <c r="X275"/>
      <c r="Y275"/>
      <c r="Z275" s="13" t="str">
        <f t="shared" si="63"/>
        <v>xxx</v>
      </c>
      <c r="AA275"/>
      <c r="AB275" s="13" t="str">
        <f t="shared" si="64"/>
        <v>ř.ř.</v>
      </c>
      <c r="AC275"/>
      <c r="AD275" t="str">
        <f t="shared" si="65"/>
        <v/>
      </c>
      <c r="AE275" s="19"/>
      <c r="AI275" s="19"/>
      <c r="AL275" s="19">
        <f t="shared" si="66"/>
        <v>0</v>
      </c>
      <c r="AP275" s="19"/>
      <c r="AQ275" s="48"/>
      <c r="AS275" s="17"/>
      <c r="AT275" s="18"/>
      <c r="AU275" s="17"/>
    </row>
    <row r="276" spans="1:47" s="16" customFormat="1" hidden="1" x14ac:dyDescent="0.25">
      <c r="A276" s="12">
        <v>10</v>
      </c>
      <c r="B276" s="12">
        <f>[1]Hmotnosti!$R17</f>
        <v>66</v>
      </c>
      <c r="C276" s="12"/>
      <c r="D276" s="12">
        <f t="shared" si="73"/>
        <v>5</v>
      </c>
      <c r="E276" s="12" t="str">
        <f t="shared" si="74"/>
        <v>ř.ř.</v>
      </c>
      <c r="F276" s="12">
        <f t="shared" si="74"/>
        <v>1</v>
      </c>
      <c r="G276" s="12">
        <f t="shared" si="71"/>
        <v>1</v>
      </c>
      <c r="H276"/>
      <c r="I276"/>
      <c r="J276" s="12">
        <v>111</v>
      </c>
      <c r="K276"/>
      <c r="L276" s="12">
        <f t="shared" si="59"/>
        <v>111</v>
      </c>
      <c r="M276"/>
      <c r="N276"/>
      <c r="O276" s="12">
        <f t="shared" si="60"/>
        <v>137</v>
      </c>
      <c r="P276"/>
      <c r="Q276" t="str">
        <f t="shared" si="75"/>
        <v>ž-žák, v.s.</v>
      </c>
      <c r="R276"/>
      <c r="S276"/>
      <c r="T276"/>
      <c r="U276" s="12">
        <f t="shared" si="61"/>
        <v>6</v>
      </c>
      <c r="V276" s="13" t="str">
        <f t="shared" si="62"/>
        <v/>
      </c>
      <c r="W276"/>
      <c r="X276"/>
      <c r="Y276"/>
      <c r="Z276" s="13" t="str">
        <f t="shared" si="63"/>
        <v>xxx</v>
      </c>
      <c r="AA276"/>
      <c r="AB276" s="13" t="str">
        <f t="shared" si="64"/>
        <v>ř.ř.</v>
      </c>
      <c r="AC276"/>
      <c r="AD276" t="str">
        <f t="shared" si="65"/>
        <v/>
      </c>
      <c r="AE276" s="19"/>
      <c r="AI276" s="19"/>
      <c r="AL276" s="19">
        <f t="shared" si="66"/>
        <v>0</v>
      </c>
      <c r="AP276" s="19"/>
      <c r="AQ276" s="48"/>
      <c r="AS276" s="17"/>
      <c r="AT276" s="18"/>
      <c r="AU276" s="17"/>
    </row>
    <row r="277" spans="1:47" s="16" customFormat="1" hidden="1" x14ac:dyDescent="0.25">
      <c r="A277" s="12">
        <v>11</v>
      </c>
      <c r="B277" s="12">
        <f>[1]Hmotnosti!$R18</f>
        <v>72</v>
      </c>
      <c r="C277" s="12"/>
      <c r="D277" s="12">
        <f t="shared" si="73"/>
        <v>5</v>
      </c>
      <c r="E277" s="12" t="str">
        <f t="shared" si="74"/>
        <v>ř.ř.</v>
      </c>
      <c r="F277" s="12">
        <f t="shared" si="74"/>
        <v>1</v>
      </c>
      <c r="G277" s="12">
        <f t="shared" si="71"/>
        <v>1</v>
      </c>
      <c r="H277"/>
      <c r="I277"/>
      <c r="J277" s="12">
        <v>112</v>
      </c>
      <c r="K277"/>
      <c r="L277" s="12">
        <f t="shared" si="59"/>
        <v>112</v>
      </c>
      <c r="M277"/>
      <c r="N277"/>
      <c r="O277" s="12">
        <f t="shared" si="60"/>
        <v>138</v>
      </c>
      <c r="P277"/>
      <c r="Q277" t="str">
        <f t="shared" si="75"/>
        <v>ž-žák, v.s.</v>
      </c>
      <c r="R277"/>
      <c r="S277"/>
      <c r="T277"/>
      <c r="U277" s="12">
        <f t="shared" si="61"/>
        <v>6</v>
      </c>
      <c r="V277" s="13" t="str">
        <f t="shared" si="62"/>
        <v/>
      </c>
      <c r="W277"/>
      <c r="X277"/>
      <c r="Y277"/>
      <c r="Z277" s="13" t="str">
        <f t="shared" si="63"/>
        <v>xxx</v>
      </c>
      <c r="AA277"/>
      <c r="AB277" s="13" t="str">
        <f t="shared" si="64"/>
        <v>ř.ř.</v>
      </c>
      <c r="AC277"/>
      <c r="AD277" t="str">
        <f t="shared" si="65"/>
        <v/>
      </c>
      <c r="AE277" s="19"/>
      <c r="AI277" s="19"/>
      <c r="AL277" s="19">
        <f t="shared" si="66"/>
        <v>0</v>
      </c>
      <c r="AP277" s="19"/>
      <c r="AQ277" s="48"/>
      <c r="AS277" s="17"/>
      <c r="AT277" s="18"/>
      <c r="AU277" s="17"/>
    </row>
    <row r="278" spans="1:47" s="16" customFormat="1" hidden="1" x14ac:dyDescent="0.25">
      <c r="A278" s="12">
        <v>12</v>
      </c>
      <c r="B278" s="12" t="str">
        <f>[1]Hmotnosti!$R19</f>
        <v>xxx</v>
      </c>
      <c r="C278" s="12"/>
      <c r="D278" s="12">
        <f t="shared" si="73"/>
        <v>5</v>
      </c>
      <c r="E278" s="12" t="str">
        <f t="shared" si="74"/>
        <v>ř.ř.</v>
      </c>
      <c r="F278" s="12">
        <f t="shared" si="74"/>
        <v>1</v>
      </c>
      <c r="G278" s="12">
        <f t="shared" si="71"/>
        <v>1</v>
      </c>
      <c r="H278"/>
      <c r="I278"/>
      <c r="J278" s="12">
        <v>113</v>
      </c>
      <c r="K278"/>
      <c r="L278" s="12">
        <f t="shared" si="59"/>
        <v>113</v>
      </c>
      <c r="M278"/>
      <c r="N278"/>
      <c r="O278" s="12">
        <f t="shared" si="60"/>
        <v>139</v>
      </c>
      <c r="P278"/>
      <c r="Q278" t="str">
        <f t="shared" si="75"/>
        <v>ž-žák, v.s.</v>
      </c>
      <c r="R278"/>
      <c r="S278"/>
      <c r="T278"/>
      <c r="U278" s="12">
        <f t="shared" si="61"/>
        <v>6</v>
      </c>
      <c r="V278" s="13" t="str">
        <f t="shared" si="62"/>
        <v/>
      </c>
      <c r="W278"/>
      <c r="X278"/>
      <c r="Y278"/>
      <c r="Z278" s="13" t="str">
        <f t="shared" si="63"/>
        <v>xxx</v>
      </c>
      <c r="AA278"/>
      <c r="AB278" s="13" t="str">
        <f t="shared" si="64"/>
        <v>ř.ř.</v>
      </c>
      <c r="AC278"/>
      <c r="AD278" t="str">
        <f t="shared" si="65"/>
        <v/>
      </c>
      <c r="AE278" s="19"/>
      <c r="AI278" s="19"/>
      <c r="AL278" s="19">
        <f t="shared" si="66"/>
        <v>0</v>
      </c>
      <c r="AP278" s="19"/>
      <c r="AQ278" s="48"/>
      <c r="AS278" s="17"/>
      <c r="AT278" s="18"/>
      <c r="AU278" s="17"/>
    </row>
    <row r="279" spans="1:47" s="16" customFormat="1" hidden="1" x14ac:dyDescent="0.25">
      <c r="A279" s="12">
        <v>13</v>
      </c>
      <c r="B279" s="12" t="str">
        <f>[1]Hmotnosti!$R20</f>
        <v>xxx</v>
      </c>
      <c r="C279" s="12"/>
      <c r="D279" s="12">
        <f t="shared" si="73"/>
        <v>5</v>
      </c>
      <c r="E279" s="12" t="str">
        <f t="shared" si="74"/>
        <v>ř.ř.</v>
      </c>
      <c r="F279" s="12">
        <f t="shared" si="74"/>
        <v>1</v>
      </c>
      <c r="G279" s="12">
        <f t="shared" si="71"/>
        <v>1</v>
      </c>
      <c r="H279"/>
      <c r="I279"/>
      <c r="J279" s="12">
        <v>114</v>
      </c>
      <c r="K279"/>
      <c r="L279" s="12">
        <f t="shared" si="59"/>
        <v>114</v>
      </c>
      <c r="M279"/>
      <c r="N279"/>
      <c r="O279" s="12">
        <f t="shared" si="60"/>
        <v>140</v>
      </c>
      <c r="P279"/>
      <c r="Q279" t="str">
        <f t="shared" si="75"/>
        <v>ž-žák, v.s.</v>
      </c>
      <c r="R279"/>
      <c r="S279"/>
      <c r="T279"/>
      <c r="U279" s="12">
        <f t="shared" si="61"/>
        <v>6</v>
      </c>
      <c r="V279" s="13" t="str">
        <f t="shared" si="62"/>
        <v/>
      </c>
      <c r="W279"/>
      <c r="X279"/>
      <c r="Y279"/>
      <c r="Z279" s="13" t="str">
        <f t="shared" si="63"/>
        <v>xxx</v>
      </c>
      <c r="AA279"/>
      <c r="AB279" s="13" t="str">
        <f t="shared" si="64"/>
        <v>ř.ř.</v>
      </c>
      <c r="AC279"/>
      <c r="AD279" t="str">
        <f t="shared" si="65"/>
        <v/>
      </c>
      <c r="AE279" s="19"/>
      <c r="AI279" s="19"/>
      <c r="AL279" s="19">
        <f t="shared" si="66"/>
        <v>0</v>
      </c>
      <c r="AP279" s="19"/>
      <c r="AQ279" s="48"/>
      <c r="AS279" s="17"/>
      <c r="AT279" s="18"/>
      <c r="AU279" s="17"/>
    </row>
    <row r="280" spans="1:47" s="16" customFormat="1" hidden="1" x14ac:dyDescent="0.25">
      <c r="A280" s="12">
        <v>14</v>
      </c>
      <c r="B280" s="12" t="str">
        <f>[1]Hmotnosti!$R21</f>
        <v>xxx</v>
      </c>
      <c r="C280" s="12"/>
      <c r="D280" s="12">
        <f t="shared" si="73"/>
        <v>5</v>
      </c>
      <c r="E280" s="12" t="str">
        <f t="shared" si="74"/>
        <v>ř.ř.</v>
      </c>
      <c r="F280" s="12">
        <f t="shared" si="74"/>
        <v>1</v>
      </c>
      <c r="G280" s="12">
        <f t="shared" si="71"/>
        <v>1</v>
      </c>
      <c r="H280"/>
      <c r="I280"/>
      <c r="J280" s="12">
        <v>115</v>
      </c>
      <c r="K280"/>
      <c r="L280" s="12">
        <f t="shared" si="59"/>
        <v>115</v>
      </c>
      <c r="M280"/>
      <c r="N280"/>
      <c r="O280" s="12">
        <f t="shared" si="60"/>
        <v>141</v>
      </c>
      <c r="P280"/>
      <c r="Q280" t="str">
        <f t="shared" si="75"/>
        <v>ž-žák, v.s.</v>
      </c>
      <c r="R280"/>
      <c r="S280"/>
      <c r="T280"/>
      <c r="U280" s="12">
        <f t="shared" si="61"/>
        <v>6</v>
      </c>
      <c r="V280" s="13" t="str">
        <f t="shared" si="62"/>
        <v/>
      </c>
      <c r="W280"/>
      <c r="X280"/>
      <c r="Y280"/>
      <c r="Z280" s="13" t="str">
        <f t="shared" si="63"/>
        <v>xxx</v>
      </c>
      <c r="AA280"/>
      <c r="AB280" s="13" t="str">
        <f t="shared" si="64"/>
        <v>ř.ř.</v>
      </c>
      <c r="AC280"/>
      <c r="AD280" t="str">
        <f t="shared" si="65"/>
        <v/>
      </c>
      <c r="AE280" s="19"/>
      <c r="AI280" s="19"/>
      <c r="AL280" s="19">
        <f t="shared" si="66"/>
        <v>0</v>
      </c>
      <c r="AP280" s="19"/>
      <c r="AQ280" s="48"/>
      <c r="AS280" s="17"/>
      <c r="AT280" s="18"/>
      <c r="AU280" s="17"/>
    </row>
    <row r="281" spans="1:47" s="16" customFormat="1" hidden="1" x14ac:dyDescent="0.25">
      <c r="A281" s="12">
        <v>15</v>
      </c>
      <c r="B281" s="12" t="str">
        <f>[1]Hmotnosti!$R22</f>
        <v>xxx</v>
      </c>
      <c r="C281" s="12"/>
      <c r="D281" s="12">
        <f t="shared" si="73"/>
        <v>5</v>
      </c>
      <c r="E281" s="12" t="str">
        <f t="shared" si="74"/>
        <v>ř.ř.</v>
      </c>
      <c r="F281" s="12">
        <f t="shared" si="74"/>
        <v>1</v>
      </c>
      <c r="G281" s="12">
        <f t="shared" si="71"/>
        <v>1</v>
      </c>
      <c r="H281"/>
      <c r="I281"/>
      <c r="J281" s="12">
        <v>116</v>
      </c>
      <c r="K281"/>
      <c r="L281" s="12">
        <f t="shared" si="59"/>
        <v>116</v>
      </c>
      <c r="M281"/>
      <c r="N281"/>
      <c r="O281" s="12">
        <f t="shared" si="60"/>
        <v>142</v>
      </c>
      <c r="P281"/>
      <c r="Q281" t="str">
        <f t="shared" si="75"/>
        <v>ž-žák, v.s.</v>
      </c>
      <c r="R281"/>
      <c r="S281"/>
      <c r="T281"/>
      <c r="U281" s="12">
        <f t="shared" si="61"/>
        <v>6</v>
      </c>
      <c r="V281" s="13" t="str">
        <f t="shared" si="62"/>
        <v/>
      </c>
      <c r="W281"/>
      <c r="X281"/>
      <c r="Y281"/>
      <c r="Z281" s="13" t="str">
        <f t="shared" si="63"/>
        <v>xxx</v>
      </c>
      <c r="AA281"/>
      <c r="AB281" s="13" t="str">
        <f t="shared" si="64"/>
        <v>ř.ř.</v>
      </c>
      <c r="AC281"/>
      <c r="AD281" t="str">
        <f t="shared" si="65"/>
        <v/>
      </c>
      <c r="AE281" s="19"/>
      <c r="AI281" s="19"/>
      <c r="AL281" s="19">
        <f t="shared" si="66"/>
        <v>0</v>
      </c>
      <c r="AP281" s="19"/>
      <c r="AQ281" s="48"/>
      <c r="AS281" s="17"/>
      <c r="AT281" s="18"/>
      <c r="AU281" s="17"/>
    </row>
    <row r="282" spans="1:47" s="16" customFormat="1" hidden="1" x14ac:dyDescent="0.25">
      <c r="A282" s="12">
        <v>16</v>
      </c>
      <c r="B282" s="12" t="str">
        <f>[1]Hmotnosti!$R23</f>
        <v>xxx</v>
      </c>
      <c r="C282" s="12"/>
      <c r="D282" s="12">
        <f t="shared" si="73"/>
        <v>5</v>
      </c>
      <c r="E282" s="12" t="str">
        <f t="shared" si="74"/>
        <v>ř.ř.</v>
      </c>
      <c r="F282" s="12">
        <f t="shared" si="74"/>
        <v>1</v>
      </c>
      <c r="G282" s="12">
        <f t="shared" si="71"/>
        <v>1</v>
      </c>
      <c r="H282"/>
      <c r="I282"/>
      <c r="J282" s="12">
        <v>117</v>
      </c>
      <c r="K282"/>
      <c r="L282" s="12">
        <f t="shared" si="59"/>
        <v>117</v>
      </c>
      <c r="M282"/>
      <c r="N282"/>
      <c r="O282" s="12">
        <f t="shared" si="60"/>
        <v>143</v>
      </c>
      <c r="P282"/>
      <c r="Q282" t="str">
        <f t="shared" si="75"/>
        <v>ž-žák, v.s.</v>
      </c>
      <c r="R282"/>
      <c r="S282"/>
      <c r="T282"/>
      <c r="U282" s="12">
        <f t="shared" si="61"/>
        <v>6</v>
      </c>
      <c r="V282" s="13" t="str">
        <f t="shared" si="62"/>
        <v/>
      </c>
      <c r="W282"/>
      <c r="X282"/>
      <c r="Y282"/>
      <c r="Z282" s="13" t="str">
        <f t="shared" si="63"/>
        <v>xxx</v>
      </c>
      <c r="AA282"/>
      <c r="AB282" s="13" t="str">
        <f t="shared" si="64"/>
        <v>ř.ř.</v>
      </c>
      <c r="AC282"/>
      <c r="AD282" t="str">
        <f t="shared" si="65"/>
        <v/>
      </c>
      <c r="AE282" s="19"/>
      <c r="AI282" s="19"/>
      <c r="AL282" s="19">
        <f t="shared" si="66"/>
        <v>0</v>
      </c>
      <c r="AP282" s="19"/>
      <c r="AQ282" s="48"/>
      <c r="AS282" s="17"/>
      <c r="AT282" s="18"/>
      <c r="AU282" s="17"/>
    </row>
    <row r="283" spans="1:47" s="16" customFormat="1" hidden="1" x14ac:dyDescent="0.25">
      <c r="A283" s="12">
        <v>17</v>
      </c>
      <c r="B283" s="12" t="str">
        <f>[1]Hmotnosti!$R24</f>
        <v>xxx</v>
      </c>
      <c r="C283" s="12"/>
      <c r="D283" s="12">
        <f t="shared" si="73"/>
        <v>5</v>
      </c>
      <c r="E283" s="12" t="str">
        <f t="shared" si="74"/>
        <v>ř.ř.</v>
      </c>
      <c r="F283" s="12">
        <f t="shared" si="74"/>
        <v>1</v>
      </c>
      <c r="G283" s="12">
        <f t="shared" si="71"/>
        <v>1</v>
      </c>
      <c r="H283"/>
      <c r="I283"/>
      <c r="J283" s="12">
        <v>118</v>
      </c>
      <c r="K283"/>
      <c r="L283" s="12">
        <f t="shared" si="59"/>
        <v>118</v>
      </c>
      <c r="M283"/>
      <c r="N283"/>
      <c r="O283" s="12">
        <f t="shared" si="60"/>
        <v>144</v>
      </c>
      <c r="P283"/>
      <c r="Q283" t="str">
        <f t="shared" si="75"/>
        <v>ž-žák, v.s.</v>
      </c>
      <c r="R283"/>
      <c r="S283"/>
      <c r="T283"/>
      <c r="U283" s="12">
        <f t="shared" si="61"/>
        <v>6</v>
      </c>
      <c r="V283" s="13" t="str">
        <f t="shared" si="62"/>
        <v/>
      </c>
      <c r="W283"/>
      <c r="X283"/>
      <c r="Y283"/>
      <c r="Z283" s="13" t="str">
        <f t="shared" si="63"/>
        <v>xxx</v>
      </c>
      <c r="AA283"/>
      <c r="AB283" s="13" t="str">
        <f t="shared" si="64"/>
        <v>ř.ř.</v>
      </c>
      <c r="AC283"/>
      <c r="AD283" t="str">
        <f t="shared" si="65"/>
        <v/>
      </c>
      <c r="AE283" s="19"/>
      <c r="AI283" s="19"/>
      <c r="AL283" s="19">
        <f t="shared" si="66"/>
        <v>0</v>
      </c>
      <c r="AP283" s="19"/>
      <c r="AQ283" s="48"/>
      <c r="AS283" s="17"/>
      <c r="AT283" s="18"/>
      <c r="AU283" s="17"/>
    </row>
    <row r="284" spans="1:47" s="16" customFormat="1" hidden="1" x14ac:dyDescent="0.25">
      <c r="A284" s="12">
        <v>18</v>
      </c>
      <c r="B284" s="12" t="str">
        <f>[1]Hmotnosti!$R25</f>
        <v>xxx</v>
      </c>
      <c r="C284" s="12"/>
      <c r="D284" s="12">
        <f t="shared" si="73"/>
        <v>5</v>
      </c>
      <c r="E284" s="12" t="str">
        <f t="shared" ref="E284:F286" si="76">E283</f>
        <v>ř.ř.</v>
      </c>
      <c r="F284" s="12">
        <f t="shared" si="76"/>
        <v>1</v>
      </c>
      <c r="G284" s="12">
        <f t="shared" si="71"/>
        <v>1</v>
      </c>
      <c r="H284"/>
      <c r="I284"/>
      <c r="J284" s="12">
        <v>119</v>
      </c>
      <c r="K284"/>
      <c r="L284" s="12">
        <f t="shared" si="59"/>
        <v>119</v>
      </c>
      <c r="M284"/>
      <c r="N284"/>
      <c r="O284" s="12">
        <f t="shared" si="60"/>
        <v>145</v>
      </c>
      <c r="P284"/>
      <c r="Q284" t="str">
        <f t="shared" si="75"/>
        <v>ž-žák, v.s.</v>
      </c>
      <c r="R284"/>
      <c r="S284"/>
      <c r="T284"/>
      <c r="U284" s="12">
        <f t="shared" si="61"/>
        <v>6</v>
      </c>
      <c r="V284" s="13" t="str">
        <f t="shared" si="62"/>
        <v/>
      </c>
      <c r="W284"/>
      <c r="X284"/>
      <c r="Y284"/>
      <c r="Z284" s="13" t="str">
        <f t="shared" si="63"/>
        <v>xxx</v>
      </c>
      <c r="AA284"/>
      <c r="AB284" s="13" t="str">
        <f t="shared" si="64"/>
        <v>ř.ř.</v>
      </c>
      <c r="AC284"/>
      <c r="AD284" t="str">
        <f t="shared" si="65"/>
        <v/>
      </c>
      <c r="AE284" s="19"/>
      <c r="AI284" s="19"/>
      <c r="AL284" s="19">
        <f t="shared" si="66"/>
        <v>0</v>
      </c>
      <c r="AP284" s="19"/>
      <c r="AQ284" s="48"/>
      <c r="AS284" s="17"/>
      <c r="AT284" s="18"/>
      <c r="AU284" s="17"/>
    </row>
    <row r="285" spans="1:47" s="16" customFormat="1" hidden="1" x14ac:dyDescent="0.25">
      <c r="A285" s="12">
        <v>19</v>
      </c>
      <c r="B285" s="12" t="str">
        <f>[1]Hmotnosti!$R26</f>
        <v>xxx</v>
      </c>
      <c r="C285" s="12"/>
      <c r="D285" s="12">
        <f t="shared" si="73"/>
        <v>5</v>
      </c>
      <c r="E285" s="12" t="str">
        <f t="shared" si="76"/>
        <v>ř.ř.</v>
      </c>
      <c r="F285" s="12">
        <f t="shared" si="76"/>
        <v>1</v>
      </c>
      <c r="G285" s="12">
        <f t="shared" si="71"/>
        <v>1</v>
      </c>
      <c r="H285"/>
      <c r="I285"/>
      <c r="J285" s="12">
        <v>120</v>
      </c>
      <c r="K285"/>
      <c r="L285" s="12">
        <f t="shared" si="59"/>
        <v>120</v>
      </c>
      <c r="M285"/>
      <c r="N285"/>
      <c r="O285" s="12">
        <f t="shared" si="60"/>
        <v>146</v>
      </c>
      <c r="P285"/>
      <c r="Q285" t="str">
        <f t="shared" si="75"/>
        <v>ž-žák, v.s.</v>
      </c>
      <c r="R285"/>
      <c r="S285"/>
      <c r="T285"/>
      <c r="U285" s="12">
        <f t="shared" si="61"/>
        <v>6</v>
      </c>
      <c r="V285" s="13" t="str">
        <f t="shared" si="62"/>
        <v/>
      </c>
      <c r="W285"/>
      <c r="X285"/>
      <c r="Y285"/>
      <c r="Z285" s="13" t="str">
        <f t="shared" si="63"/>
        <v>xxx</v>
      </c>
      <c r="AA285"/>
      <c r="AB285" s="13" t="str">
        <f t="shared" si="64"/>
        <v>ř.ř.</v>
      </c>
      <c r="AC285"/>
      <c r="AD285" t="str">
        <f t="shared" si="65"/>
        <v/>
      </c>
      <c r="AE285" s="19"/>
      <c r="AI285" s="19"/>
      <c r="AL285" s="19">
        <f t="shared" si="66"/>
        <v>0</v>
      </c>
      <c r="AP285" s="19"/>
      <c r="AQ285" s="48"/>
      <c r="AS285" s="17"/>
      <c r="AT285" s="18"/>
      <c r="AU285" s="17"/>
    </row>
    <row r="286" spans="1:47" s="16" customFormat="1" hidden="1" x14ac:dyDescent="0.25">
      <c r="A286" s="12">
        <v>20</v>
      </c>
      <c r="B286" s="12" t="str">
        <f>[1]Hmotnosti!$R27</f>
        <v>xxx</v>
      </c>
      <c r="C286" s="12"/>
      <c r="D286" s="12">
        <f t="shared" si="73"/>
        <v>5</v>
      </c>
      <c r="E286" s="12" t="str">
        <f t="shared" si="76"/>
        <v>ř.ř.</v>
      </c>
      <c r="F286" s="12">
        <f t="shared" si="76"/>
        <v>1</v>
      </c>
      <c r="G286" s="12">
        <f>IF(A286="",0,F286)</f>
        <v>1</v>
      </c>
      <c r="H286"/>
      <c r="I286"/>
      <c r="J286" s="12">
        <v>121</v>
      </c>
      <c r="K286"/>
      <c r="L286" s="12">
        <f t="shared" si="59"/>
        <v>121</v>
      </c>
      <c r="M286"/>
      <c r="N286"/>
      <c r="O286" s="12">
        <f t="shared" si="60"/>
        <v>152</v>
      </c>
      <c r="P286"/>
      <c r="Q286" t="str">
        <f t="shared" si="75"/>
        <v>ž-žák, v.s.</v>
      </c>
      <c r="R286"/>
      <c r="S286"/>
      <c r="T286"/>
      <c r="U286" s="12">
        <f t="shared" si="61"/>
        <v>7</v>
      </c>
      <c r="V286" s="13" t="str">
        <f t="shared" si="62"/>
        <v/>
      </c>
      <c r="W286"/>
      <c r="X286"/>
      <c r="Y286"/>
      <c r="Z286" s="13">
        <f t="shared" si="63"/>
        <v>31</v>
      </c>
      <c r="AA286"/>
      <c r="AB286" s="13" t="str">
        <f t="shared" si="64"/>
        <v>ř.ř.</v>
      </c>
      <c r="AC286"/>
      <c r="AD286" t="str">
        <f t="shared" si="65"/>
        <v/>
      </c>
      <c r="AE286" s="19"/>
      <c r="AI286" s="19"/>
      <c r="AL286" s="19">
        <f t="shared" si="66"/>
        <v>1</v>
      </c>
      <c r="AP286" s="19"/>
      <c r="AQ286" s="48"/>
      <c r="AS286" s="17"/>
      <c r="AT286" s="18"/>
      <c r="AU286" s="17"/>
    </row>
    <row r="287" spans="1:47" s="16" customFormat="1" hidden="1" x14ac:dyDescent="0.25">
      <c r="A287" s="12"/>
      <c r="B287" s="12"/>
      <c r="C287" s="12"/>
      <c r="D287" s="12"/>
      <c r="E287" s="12"/>
      <c r="F287" s="12"/>
      <c r="G287" s="12">
        <f t="shared" si="71"/>
        <v>0</v>
      </c>
      <c r="H287"/>
      <c r="I287"/>
      <c r="J287" s="12">
        <v>122</v>
      </c>
      <c r="K287"/>
      <c r="L287" s="12">
        <f t="shared" si="59"/>
        <v>999</v>
      </c>
      <c r="M287"/>
      <c r="N287"/>
      <c r="O287" s="12">
        <f t="shared" si="60"/>
        <v>153</v>
      </c>
      <c r="P287"/>
      <c r="Q287"/>
      <c r="R287"/>
      <c r="S287"/>
      <c r="T287"/>
      <c r="U287" s="12">
        <f t="shared" si="61"/>
        <v>7</v>
      </c>
      <c r="V287" s="13" t="str">
        <f t="shared" si="62"/>
        <v/>
      </c>
      <c r="W287"/>
      <c r="X287"/>
      <c r="Y287"/>
      <c r="Z287" s="13" t="str">
        <f t="shared" si="63"/>
        <v>xxx</v>
      </c>
      <c r="AA287"/>
      <c r="AB287" s="13" t="str">
        <f t="shared" si="64"/>
        <v>ř.ř.</v>
      </c>
      <c r="AC287"/>
      <c r="AD287" t="str">
        <f t="shared" si="65"/>
        <v/>
      </c>
      <c r="AE287" s="19"/>
      <c r="AI287" s="19"/>
      <c r="AL287" s="19">
        <f t="shared" si="66"/>
        <v>0</v>
      </c>
      <c r="AP287" s="19"/>
      <c r="AQ287" s="48"/>
      <c r="AS287" s="17"/>
      <c r="AT287" s="18"/>
      <c r="AU287" s="17"/>
    </row>
    <row r="288" spans="1:47" s="16" customFormat="1" hidden="1" x14ac:dyDescent="0.25">
      <c r="A288" s="12"/>
      <c r="B288" s="12"/>
      <c r="C288" s="12"/>
      <c r="D288" s="12"/>
      <c r="E288" s="12"/>
      <c r="F288" s="12"/>
      <c r="G288" s="12">
        <f t="shared" si="71"/>
        <v>0</v>
      </c>
      <c r="H288"/>
      <c r="I288"/>
      <c r="J288" s="12">
        <v>123</v>
      </c>
      <c r="K288"/>
      <c r="L288" s="12">
        <f t="shared" si="59"/>
        <v>999</v>
      </c>
      <c r="M288"/>
      <c r="N288"/>
      <c r="O288" s="12">
        <f t="shared" si="60"/>
        <v>154</v>
      </c>
      <c r="P288"/>
      <c r="Q288"/>
      <c r="R288"/>
      <c r="S288"/>
      <c r="T288"/>
      <c r="U288" s="12">
        <f t="shared" si="61"/>
        <v>7</v>
      </c>
      <c r="V288" s="13" t="str">
        <f t="shared" si="62"/>
        <v/>
      </c>
      <c r="W288"/>
      <c r="X288"/>
      <c r="Y288"/>
      <c r="Z288" s="13" t="str">
        <f t="shared" si="63"/>
        <v>xxx</v>
      </c>
      <c r="AA288"/>
      <c r="AB288" s="13" t="str">
        <f t="shared" si="64"/>
        <v>ř.ř.</v>
      </c>
      <c r="AC288"/>
      <c r="AD288" t="str">
        <f t="shared" si="65"/>
        <v/>
      </c>
      <c r="AE288" s="19"/>
      <c r="AI288" s="19"/>
      <c r="AL288" s="19">
        <f t="shared" si="66"/>
        <v>0</v>
      </c>
      <c r="AP288" s="19"/>
      <c r="AQ288" s="48"/>
      <c r="AS288" s="17"/>
      <c r="AT288" s="18"/>
      <c r="AU288" s="17"/>
    </row>
    <row r="289" spans="1:47" s="16" customFormat="1" hidden="1" x14ac:dyDescent="0.25">
      <c r="A289" s="12"/>
      <c r="B289" s="12"/>
      <c r="C289" s="12"/>
      <c r="D289" s="12"/>
      <c r="E289" s="12"/>
      <c r="F289" s="12"/>
      <c r="G289" s="12">
        <f t="shared" si="71"/>
        <v>0</v>
      </c>
      <c r="H289"/>
      <c r="I289"/>
      <c r="J289" s="12">
        <v>124</v>
      </c>
      <c r="K289"/>
      <c r="L289" s="12">
        <f t="shared" si="59"/>
        <v>999</v>
      </c>
      <c r="M289"/>
      <c r="N289"/>
      <c r="O289" s="12">
        <f t="shared" si="60"/>
        <v>155</v>
      </c>
      <c r="P289"/>
      <c r="Q289"/>
      <c r="R289"/>
      <c r="S289"/>
      <c r="T289"/>
      <c r="U289" s="12">
        <f t="shared" si="61"/>
        <v>7</v>
      </c>
      <c r="V289" s="13" t="str">
        <f t="shared" si="62"/>
        <v/>
      </c>
      <c r="W289"/>
      <c r="X289"/>
      <c r="Y289"/>
      <c r="Z289" s="13" t="str">
        <f t="shared" si="63"/>
        <v>xxx</v>
      </c>
      <c r="AA289"/>
      <c r="AB289" s="13" t="str">
        <f t="shared" si="64"/>
        <v>ř.ř.</v>
      </c>
      <c r="AC289"/>
      <c r="AD289" t="str">
        <f t="shared" si="65"/>
        <v/>
      </c>
      <c r="AE289" s="19"/>
      <c r="AI289" s="19"/>
      <c r="AL289" s="19">
        <f t="shared" si="66"/>
        <v>0</v>
      </c>
      <c r="AP289" s="19"/>
      <c r="AQ289" s="48"/>
      <c r="AS289" s="17"/>
      <c r="AT289" s="18"/>
      <c r="AU289" s="17"/>
    </row>
    <row r="290" spans="1:47" s="16" customFormat="1" hidden="1" x14ac:dyDescent="0.25">
      <c r="A290" s="13" t="str">
        <f>AJ142</f>
        <v/>
      </c>
      <c r="B290" s="12"/>
      <c r="C290" s="12"/>
      <c r="D290" s="12"/>
      <c r="E290" s="12"/>
      <c r="F290" s="12"/>
      <c r="G290" s="12">
        <f t="shared" si="71"/>
        <v>0</v>
      </c>
      <c r="H290"/>
      <c r="I290"/>
      <c r="J290" s="12">
        <v>125</v>
      </c>
      <c r="K290"/>
      <c r="L290" s="12">
        <f t="shared" si="59"/>
        <v>999</v>
      </c>
      <c r="M290"/>
      <c r="N290"/>
      <c r="O290" s="12">
        <f t="shared" si="60"/>
        <v>156</v>
      </c>
      <c r="P290"/>
      <c r="Q290"/>
      <c r="R290"/>
      <c r="S290"/>
      <c r="T290"/>
      <c r="U290" s="12">
        <f t="shared" si="61"/>
        <v>7</v>
      </c>
      <c r="V290" s="13" t="str">
        <f t="shared" si="62"/>
        <v/>
      </c>
      <c r="W290"/>
      <c r="X290"/>
      <c r="Y290"/>
      <c r="Z290" s="13" t="str">
        <f t="shared" si="63"/>
        <v>xxx</v>
      </c>
      <c r="AA290"/>
      <c r="AB290" s="13" t="str">
        <f t="shared" si="64"/>
        <v>ř.ř.</v>
      </c>
      <c r="AC290"/>
      <c r="AD290" t="str">
        <f t="shared" si="65"/>
        <v/>
      </c>
      <c r="AE290" s="19"/>
      <c r="AI290" s="19"/>
      <c r="AL290" s="19">
        <f t="shared" si="66"/>
        <v>0</v>
      </c>
      <c r="AP290" s="19"/>
      <c r="AQ290" s="48"/>
      <c r="AS290" s="17"/>
      <c r="AT290" s="18"/>
      <c r="AU290" s="17"/>
    </row>
    <row r="291" spans="1:47" s="16" customFormat="1" hidden="1" x14ac:dyDescent="0.25">
      <c r="A291" s="12"/>
      <c r="B291" s="12" t="str">
        <f>$B$166</f>
        <v>hmotnost</v>
      </c>
      <c r="C291" s="12"/>
      <c r="D291" s="12">
        <v>6</v>
      </c>
      <c r="E291" s="12" t="str">
        <f>O142</f>
        <v>ř.ř.</v>
      </c>
      <c r="F291" s="12">
        <f>IF($P$142=0,0,1)</f>
        <v>1</v>
      </c>
      <c r="G291" s="12">
        <f>IF(A291="",0,F291)</f>
        <v>0</v>
      </c>
      <c r="H291"/>
      <c r="I291"/>
      <c r="J291" s="12">
        <v>126</v>
      </c>
      <c r="K291"/>
      <c r="L291" s="12">
        <f>IF(G291=0,999,J291)</f>
        <v>999</v>
      </c>
      <c r="M291"/>
      <c r="N291"/>
      <c r="O291" s="12">
        <f t="shared" si="60"/>
        <v>157</v>
      </c>
      <c r="P291"/>
      <c r="Q291" t="str">
        <f>A290</f>
        <v/>
      </c>
      <c r="R291"/>
      <c r="S291"/>
      <c r="T291"/>
      <c r="U291" s="12">
        <f t="shared" si="61"/>
        <v>7</v>
      </c>
      <c r="V291" s="13" t="str">
        <f t="shared" si="62"/>
        <v/>
      </c>
      <c r="W291"/>
      <c r="X291"/>
      <c r="Y291"/>
      <c r="Z291" s="13" t="str">
        <f t="shared" si="63"/>
        <v>xxx</v>
      </c>
      <c r="AA291"/>
      <c r="AB291" s="13" t="str">
        <f t="shared" si="64"/>
        <v>ř.ř.</v>
      </c>
      <c r="AC291"/>
      <c r="AD291" t="str">
        <f t="shared" si="65"/>
        <v/>
      </c>
      <c r="AE291" s="19"/>
      <c r="AI291" s="19"/>
      <c r="AL291" s="19">
        <f t="shared" si="66"/>
        <v>0</v>
      </c>
      <c r="AP291" s="19"/>
      <c r="AQ291" s="48"/>
      <c r="AS291" s="17"/>
      <c r="AT291" s="18"/>
      <c r="AU291" s="17"/>
    </row>
    <row r="292" spans="1:47" s="16" customFormat="1" hidden="1" x14ac:dyDescent="0.25">
      <c r="A292" s="12">
        <v>1</v>
      </c>
      <c r="B292" s="12">
        <f>[1]Hmotnosti!$V8</f>
        <v>65</v>
      </c>
      <c r="C292" s="12"/>
      <c r="D292" s="12">
        <f>$D291</f>
        <v>6</v>
      </c>
      <c r="E292" s="12" t="str">
        <f>E291</f>
        <v>ř.ř.</v>
      </c>
      <c r="F292" s="12">
        <f>F291</f>
        <v>1</v>
      </c>
      <c r="G292" s="12">
        <f t="shared" si="71"/>
        <v>1</v>
      </c>
      <c r="H292"/>
      <c r="I292"/>
      <c r="J292" s="12">
        <v>127</v>
      </c>
      <c r="K292"/>
      <c r="L292" s="12">
        <f t="shared" si="59"/>
        <v>127</v>
      </c>
      <c r="M292"/>
      <c r="N292"/>
      <c r="O292" s="12">
        <f t="shared" si="60"/>
        <v>158</v>
      </c>
      <c r="P292"/>
      <c r="Q292" t="str">
        <f>Q291</f>
        <v/>
      </c>
      <c r="R292"/>
      <c r="S292"/>
      <c r="T292"/>
      <c r="U292" s="12">
        <f t="shared" si="61"/>
        <v>7</v>
      </c>
      <c r="V292" s="13" t="str">
        <f t="shared" si="62"/>
        <v/>
      </c>
      <c r="W292"/>
      <c r="X292"/>
      <c r="Y292"/>
      <c r="Z292" s="13" t="str">
        <f t="shared" si="63"/>
        <v>xxx</v>
      </c>
      <c r="AA292"/>
      <c r="AB292" s="13" t="str">
        <f t="shared" si="64"/>
        <v>ř.ř.</v>
      </c>
      <c r="AC292"/>
      <c r="AD292" t="str">
        <f t="shared" si="65"/>
        <v/>
      </c>
      <c r="AE292" s="19"/>
      <c r="AI292" s="19"/>
      <c r="AL292" s="19">
        <f t="shared" si="66"/>
        <v>0</v>
      </c>
      <c r="AP292" s="19"/>
      <c r="AQ292" s="48"/>
      <c r="AS292" s="17"/>
      <c r="AT292" s="18"/>
      <c r="AU292" s="17"/>
    </row>
    <row r="293" spans="1:47" s="16" customFormat="1" hidden="1" x14ac:dyDescent="0.25">
      <c r="A293" s="12">
        <v>2</v>
      </c>
      <c r="B293" s="12" t="str">
        <f>[1]Hmotnosti!$V9</f>
        <v>xxx</v>
      </c>
      <c r="C293" s="12"/>
      <c r="D293" s="12">
        <f t="shared" ref="D293:D311" si="77">$D292</f>
        <v>6</v>
      </c>
      <c r="E293" s="12" t="str">
        <f t="shared" ref="E293:F308" si="78">E292</f>
        <v>ř.ř.</v>
      </c>
      <c r="F293" s="12">
        <f t="shared" si="78"/>
        <v>1</v>
      </c>
      <c r="G293" s="12">
        <f t="shared" si="71"/>
        <v>1</v>
      </c>
      <c r="H293"/>
      <c r="I293"/>
      <c r="J293" s="12">
        <v>128</v>
      </c>
      <c r="K293"/>
      <c r="L293" s="12">
        <f t="shared" si="59"/>
        <v>128</v>
      </c>
      <c r="M293"/>
      <c r="N293"/>
      <c r="O293" s="12">
        <f t="shared" si="60"/>
        <v>159</v>
      </c>
      <c r="P293"/>
      <c r="Q293" t="str">
        <f t="shared" ref="Q293:Q311" si="79">Q292</f>
        <v/>
      </c>
      <c r="R293"/>
      <c r="S293"/>
      <c r="T293"/>
      <c r="U293" s="12">
        <f t="shared" si="61"/>
        <v>7</v>
      </c>
      <c r="V293" s="13" t="str">
        <f t="shared" si="62"/>
        <v/>
      </c>
      <c r="W293"/>
      <c r="X293"/>
      <c r="Y293"/>
      <c r="Z293" s="13" t="str">
        <f t="shared" si="63"/>
        <v>xxx</v>
      </c>
      <c r="AA293"/>
      <c r="AB293" s="13" t="str">
        <f t="shared" si="64"/>
        <v>ř.ř.</v>
      </c>
      <c r="AC293"/>
      <c r="AD293" t="str">
        <f t="shared" si="65"/>
        <v/>
      </c>
      <c r="AE293" s="19"/>
      <c r="AI293" s="19"/>
      <c r="AL293" s="19">
        <f t="shared" si="66"/>
        <v>0</v>
      </c>
      <c r="AP293" s="19"/>
      <c r="AQ293" s="48"/>
      <c r="AS293" s="17"/>
      <c r="AT293" s="18"/>
      <c r="AU293" s="17"/>
    </row>
    <row r="294" spans="1:47" s="16" customFormat="1" hidden="1" x14ac:dyDescent="0.25">
      <c r="A294" s="12">
        <v>3</v>
      </c>
      <c r="B294" s="12" t="str">
        <f>[1]Hmotnosti!$V10</f>
        <v>xxx</v>
      </c>
      <c r="C294" s="12"/>
      <c r="D294" s="12">
        <f t="shared" si="77"/>
        <v>6</v>
      </c>
      <c r="E294" s="12" t="str">
        <f t="shared" si="78"/>
        <v>ř.ř.</v>
      </c>
      <c r="F294" s="12">
        <f t="shared" si="78"/>
        <v>1</v>
      </c>
      <c r="G294" s="12">
        <f t="shared" si="71"/>
        <v>1</v>
      </c>
      <c r="H294"/>
      <c r="I294"/>
      <c r="J294" s="12">
        <v>129</v>
      </c>
      <c r="K294"/>
      <c r="L294" s="12">
        <f t="shared" si="59"/>
        <v>129</v>
      </c>
      <c r="M294"/>
      <c r="N294"/>
      <c r="O294" s="12">
        <f t="shared" si="60"/>
        <v>160</v>
      </c>
      <c r="P294"/>
      <c r="Q294" t="str">
        <f t="shared" si="79"/>
        <v/>
      </c>
      <c r="R294"/>
      <c r="S294"/>
      <c r="T294"/>
      <c r="U294" s="12">
        <f t="shared" si="61"/>
        <v>7</v>
      </c>
      <c r="V294" s="13" t="str">
        <f t="shared" si="62"/>
        <v/>
      </c>
      <c r="W294"/>
      <c r="X294"/>
      <c r="Y294"/>
      <c r="Z294" s="13" t="str">
        <f t="shared" si="63"/>
        <v>xxx</v>
      </c>
      <c r="AA294"/>
      <c r="AB294" s="13" t="str">
        <f t="shared" si="64"/>
        <v>ř.ř.</v>
      </c>
      <c r="AC294"/>
      <c r="AD294" t="str">
        <f t="shared" si="65"/>
        <v/>
      </c>
      <c r="AE294" s="19"/>
      <c r="AI294" s="19"/>
      <c r="AL294" s="19">
        <f t="shared" si="66"/>
        <v>0</v>
      </c>
      <c r="AP294" s="19"/>
      <c r="AQ294" s="48"/>
      <c r="AS294" s="17"/>
      <c r="AT294" s="18"/>
      <c r="AU294" s="17"/>
    </row>
    <row r="295" spans="1:47" s="16" customFormat="1" hidden="1" x14ac:dyDescent="0.25">
      <c r="A295" s="12">
        <v>4</v>
      </c>
      <c r="B295" s="12" t="str">
        <f>[1]Hmotnosti!$V11</f>
        <v>xxx</v>
      </c>
      <c r="C295" s="12"/>
      <c r="D295" s="12">
        <f t="shared" si="77"/>
        <v>6</v>
      </c>
      <c r="E295" s="12" t="str">
        <f t="shared" si="78"/>
        <v>ř.ř.</v>
      </c>
      <c r="F295" s="12">
        <f t="shared" si="78"/>
        <v>1</v>
      </c>
      <c r="G295" s="12">
        <f t="shared" si="71"/>
        <v>1</v>
      </c>
      <c r="H295"/>
      <c r="I295"/>
      <c r="J295" s="12">
        <v>130</v>
      </c>
      <c r="K295"/>
      <c r="L295" s="12">
        <f t="shared" ref="L295:L358" si="80">IF(G295=0,999,J295)</f>
        <v>130</v>
      </c>
      <c r="M295"/>
      <c r="N295"/>
      <c r="O295" s="12">
        <f t="shared" ref="O295:O358" si="81">SMALL($L$166:$L$761,J295)</f>
        <v>161</v>
      </c>
      <c r="P295"/>
      <c r="Q295" t="str">
        <f t="shared" si="79"/>
        <v/>
      </c>
      <c r="R295"/>
      <c r="S295"/>
      <c r="T295"/>
      <c r="U295" s="12">
        <f t="shared" ref="U295:U358" si="82">IF(O295=999,"",(INDEX($D$166:$D$761,$O295)))</f>
        <v>7</v>
      </c>
      <c r="V295" s="13" t="str">
        <f t="shared" ref="V295:V358" si="83">IF(O295=999,"",INDEX($Q$166:$Q$761,$O295))</f>
        <v/>
      </c>
      <c r="W295"/>
      <c r="X295"/>
      <c r="Y295"/>
      <c r="Z295" s="13" t="str">
        <f t="shared" ref="Z295:Z358" si="84">IF(O295=999,"",INDEX($B$166:$B$761,$O295))</f>
        <v>xxx</v>
      </c>
      <c r="AA295"/>
      <c r="AB295" s="13" t="str">
        <f t="shared" ref="AB295:AB358" si="85">IF(O295=999,"",INDEX($E$166:$E$761,$O295))</f>
        <v>ř.ř.</v>
      </c>
      <c r="AC295"/>
      <c r="AD295" t="str">
        <f t="shared" ref="AD295:AD305" si="86">IF(V295="","",(CONCATENATE(V295,", ",Z295," kg, ")))</f>
        <v/>
      </c>
      <c r="AE295" s="19"/>
      <c r="AI295" s="19"/>
      <c r="AL295" s="19">
        <f t="shared" si="66"/>
        <v>0</v>
      </c>
      <c r="AP295" s="19"/>
      <c r="AQ295" s="48"/>
      <c r="AS295" s="17"/>
      <c r="AT295" s="18"/>
      <c r="AU295" s="17"/>
    </row>
    <row r="296" spans="1:47" s="16" customFormat="1" hidden="1" x14ac:dyDescent="0.25">
      <c r="A296" s="12">
        <v>5</v>
      </c>
      <c r="B296" s="12" t="str">
        <f>[1]Hmotnosti!$V12</f>
        <v>xxx</v>
      </c>
      <c r="C296" s="12"/>
      <c r="D296" s="12">
        <f t="shared" si="77"/>
        <v>6</v>
      </c>
      <c r="E296" s="12" t="str">
        <f t="shared" si="78"/>
        <v>ř.ř.</v>
      </c>
      <c r="F296" s="12">
        <f t="shared" si="78"/>
        <v>1</v>
      </c>
      <c r="G296" s="12">
        <f t="shared" si="71"/>
        <v>1</v>
      </c>
      <c r="H296"/>
      <c r="I296"/>
      <c r="J296" s="12">
        <v>131</v>
      </c>
      <c r="K296"/>
      <c r="L296" s="12">
        <f t="shared" si="80"/>
        <v>131</v>
      </c>
      <c r="M296"/>
      <c r="N296"/>
      <c r="O296" s="12">
        <f t="shared" si="81"/>
        <v>162</v>
      </c>
      <c r="P296"/>
      <c r="Q296" t="str">
        <f t="shared" si="79"/>
        <v/>
      </c>
      <c r="R296"/>
      <c r="S296"/>
      <c r="T296"/>
      <c r="U296" s="12">
        <f t="shared" si="82"/>
        <v>7</v>
      </c>
      <c r="V296" s="13" t="str">
        <f t="shared" si="83"/>
        <v/>
      </c>
      <c r="W296"/>
      <c r="X296"/>
      <c r="Y296"/>
      <c r="Z296" s="13" t="str">
        <f t="shared" si="84"/>
        <v>xxx</v>
      </c>
      <c r="AA296"/>
      <c r="AB296" s="13" t="str">
        <f t="shared" si="85"/>
        <v>ř.ř.</v>
      </c>
      <c r="AC296"/>
      <c r="AD296" t="str">
        <f t="shared" si="86"/>
        <v/>
      </c>
      <c r="AE296" s="19"/>
      <c r="AI296" s="19"/>
      <c r="AL296" s="19">
        <f t="shared" ref="AL296:AL297" si="87">IF(U296=U295,0,1)</f>
        <v>0</v>
      </c>
      <c r="AP296" s="19"/>
      <c r="AQ296" s="48"/>
      <c r="AS296" s="17"/>
      <c r="AT296" s="18"/>
      <c r="AU296" s="17"/>
    </row>
    <row r="297" spans="1:47" s="16" customFormat="1" hidden="1" x14ac:dyDescent="0.25">
      <c r="A297" s="12">
        <v>6</v>
      </c>
      <c r="B297" s="12" t="str">
        <f>[1]Hmotnosti!$V13</f>
        <v>xxx</v>
      </c>
      <c r="C297" s="12"/>
      <c r="D297" s="12">
        <f t="shared" si="77"/>
        <v>6</v>
      </c>
      <c r="E297" s="12" t="str">
        <f t="shared" si="78"/>
        <v>ř.ř.</v>
      </c>
      <c r="F297" s="12">
        <f t="shared" si="78"/>
        <v>1</v>
      </c>
      <c r="G297" s="12">
        <f t="shared" si="71"/>
        <v>1</v>
      </c>
      <c r="H297"/>
      <c r="I297"/>
      <c r="J297" s="12">
        <v>132</v>
      </c>
      <c r="K297"/>
      <c r="L297" s="12">
        <f t="shared" si="80"/>
        <v>132</v>
      </c>
      <c r="M297"/>
      <c r="N297"/>
      <c r="O297" s="12">
        <f t="shared" si="81"/>
        <v>163</v>
      </c>
      <c r="P297"/>
      <c r="Q297" t="str">
        <f t="shared" si="79"/>
        <v/>
      </c>
      <c r="R297"/>
      <c r="S297"/>
      <c r="T297"/>
      <c r="U297" s="12">
        <f t="shared" si="82"/>
        <v>7</v>
      </c>
      <c r="V297" s="13" t="str">
        <f t="shared" si="83"/>
        <v/>
      </c>
      <c r="W297"/>
      <c r="X297"/>
      <c r="Y297"/>
      <c r="Z297" s="13" t="str">
        <f t="shared" si="84"/>
        <v>xxx</v>
      </c>
      <c r="AA297"/>
      <c r="AB297" s="13" t="str">
        <f t="shared" si="85"/>
        <v>ř.ř.</v>
      </c>
      <c r="AC297"/>
      <c r="AD297" t="str">
        <f t="shared" si="86"/>
        <v/>
      </c>
      <c r="AE297" s="19"/>
      <c r="AI297" s="19"/>
      <c r="AL297" s="19">
        <f t="shared" si="87"/>
        <v>0</v>
      </c>
      <c r="AP297" s="19"/>
      <c r="AQ297" s="48"/>
      <c r="AS297" s="17"/>
      <c r="AT297" s="18"/>
      <c r="AU297" s="17"/>
    </row>
    <row r="298" spans="1:47" s="16" customFormat="1" hidden="1" x14ac:dyDescent="0.25">
      <c r="A298" s="12">
        <v>7</v>
      </c>
      <c r="B298" s="12" t="str">
        <f>[1]Hmotnosti!$V14</f>
        <v>xxx</v>
      </c>
      <c r="C298" s="12"/>
      <c r="D298" s="12">
        <f t="shared" si="77"/>
        <v>6</v>
      </c>
      <c r="E298" s="12" t="str">
        <f t="shared" si="78"/>
        <v>ř.ř.</v>
      </c>
      <c r="F298" s="12">
        <f t="shared" si="78"/>
        <v>1</v>
      </c>
      <c r="G298" s="12">
        <f t="shared" si="71"/>
        <v>1</v>
      </c>
      <c r="H298"/>
      <c r="I298"/>
      <c r="J298" s="12">
        <v>133</v>
      </c>
      <c r="K298"/>
      <c r="L298" s="12">
        <f t="shared" si="80"/>
        <v>133</v>
      </c>
      <c r="M298"/>
      <c r="N298"/>
      <c r="O298" s="12">
        <f t="shared" si="81"/>
        <v>164</v>
      </c>
      <c r="P298"/>
      <c r="Q298" t="str">
        <f t="shared" si="79"/>
        <v/>
      </c>
      <c r="R298"/>
      <c r="S298"/>
      <c r="T298"/>
      <c r="U298" s="12">
        <f t="shared" si="82"/>
        <v>7</v>
      </c>
      <c r="V298" s="13" t="str">
        <f t="shared" si="83"/>
        <v/>
      </c>
      <c r="W298"/>
      <c r="X298"/>
      <c r="Y298"/>
      <c r="Z298" s="13" t="str">
        <f t="shared" si="84"/>
        <v>xxx</v>
      </c>
      <c r="AA298"/>
      <c r="AB298" s="13" t="str">
        <f t="shared" si="85"/>
        <v>ř.ř.</v>
      </c>
      <c r="AC298"/>
      <c r="AD298" t="str">
        <f t="shared" si="86"/>
        <v/>
      </c>
      <c r="AE298" s="19"/>
      <c r="AI298" s="19"/>
      <c r="AL298" s="19">
        <f>IF(U298=U297,0,1)</f>
        <v>0</v>
      </c>
      <c r="AP298" s="19"/>
      <c r="AQ298" s="48"/>
      <c r="AS298" s="17"/>
      <c r="AT298" s="18"/>
      <c r="AU298" s="17"/>
    </row>
    <row r="299" spans="1:47" s="16" customFormat="1" hidden="1" x14ac:dyDescent="0.25">
      <c r="A299" s="12">
        <v>8</v>
      </c>
      <c r="B299" s="12" t="str">
        <f>[1]Hmotnosti!$V15</f>
        <v>xxx</v>
      </c>
      <c r="C299" s="12"/>
      <c r="D299" s="12">
        <f t="shared" si="77"/>
        <v>6</v>
      </c>
      <c r="E299" s="12" t="str">
        <f t="shared" si="78"/>
        <v>ř.ř.</v>
      </c>
      <c r="F299" s="12">
        <f t="shared" si="78"/>
        <v>1</v>
      </c>
      <c r="G299" s="12">
        <f t="shared" si="71"/>
        <v>1</v>
      </c>
      <c r="H299"/>
      <c r="I299"/>
      <c r="J299" s="12">
        <v>134</v>
      </c>
      <c r="K299"/>
      <c r="L299" s="12">
        <f t="shared" si="80"/>
        <v>134</v>
      </c>
      <c r="M299"/>
      <c r="N299"/>
      <c r="O299" s="12">
        <f t="shared" si="81"/>
        <v>165</v>
      </c>
      <c r="P299"/>
      <c r="Q299" t="str">
        <f t="shared" si="79"/>
        <v/>
      </c>
      <c r="R299"/>
      <c r="S299"/>
      <c r="T299"/>
      <c r="U299" s="12">
        <f t="shared" si="82"/>
        <v>7</v>
      </c>
      <c r="V299" s="13" t="str">
        <f t="shared" si="83"/>
        <v/>
      </c>
      <c r="W299"/>
      <c r="X299"/>
      <c r="Y299"/>
      <c r="Z299" s="13" t="str">
        <f t="shared" si="84"/>
        <v>xxx</v>
      </c>
      <c r="AA299"/>
      <c r="AB299" s="13" t="str">
        <f t="shared" si="85"/>
        <v>ř.ř.</v>
      </c>
      <c r="AC299"/>
      <c r="AD299" t="str">
        <f t="shared" si="86"/>
        <v/>
      </c>
      <c r="AE299" s="19"/>
      <c r="AI299" s="19"/>
      <c r="AL299" s="19">
        <f t="shared" ref="AL299:AL325" si="88">IF(U299=U298,0,1)</f>
        <v>0</v>
      </c>
      <c r="AP299" s="19"/>
      <c r="AQ299" s="48"/>
      <c r="AS299" s="17"/>
      <c r="AT299" s="18"/>
      <c r="AU299" s="17"/>
    </row>
    <row r="300" spans="1:47" s="16" customFormat="1" hidden="1" x14ac:dyDescent="0.25">
      <c r="A300" s="12">
        <v>9</v>
      </c>
      <c r="B300" s="12" t="str">
        <f>[1]Hmotnosti!$V16</f>
        <v>xxx</v>
      </c>
      <c r="C300" s="12"/>
      <c r="D300" s="12">
        <f t="shared" si="77"/>
        <v>6</v>
      </c>
      <c r="E300" s="12" t="str">
        <f t="shared" si="78"/>
        <v>ř.ř.</v>
      </c>
      <c r="F300" s="12">
        <f t="shared" si="78"/>
        <v>1</v>
      </c>
      <c r="G300" s="12">
        <f t="shared" si="71"/>
        <v>1</v>
      </c>
      <c r="H300"/>
      <c r="I300"/>
      <c r="J300" s="12">
        <v>135</v>
      </c>
      <c r="K300"/>
      <c r="L300" s="12">
        <f t="shared" si="80"/>
        <v>135</v>
      </c>
      <c r="M300"/>
      <c r="N300"/>
      <c r="O300" s="12">
        <f t="shared" si="81"/>
        <v>166</v>
      </c>
      <c r="P300"/>
      <c r="Q300" t="str">
        <f t="shared" si="79"/>
        <v/>
      </c>
      <c r="R300"/>
      <c r="S300"/>
      <c r="T300"/>
      <c r="U300" s="12">
        <f t="shared" si="82"/>
        <v>7</v>
      </c>
      <c r="V300" s="13" t="str">
        <f t="shared" si="83"/>
        <v/>
      </c>
      <c r="W300"/>
      <c r="X300"/>
      <c r="Y300"/>
      <c r="Z300" s="13" t="str">
        <f t="shared" si="84"/>
        <v>xxx</v>
      </c>
      <c r="AA300"/>
      <c r="AB300" s="13" t="str">
        <f t="shared" si="85"/>
        <v>ř.ř.</v>
      </c>
      <c r="AC300"/>
      <c r="AD300" t="str">
        <f t="shared" si="86"/>
        <v/>
      </c>
      <c r="AE300" s="19"/>
      <c r="AI300" s="19"/>
      <c r="AL300" s="19">
        <f t="shared" si="88"/>
        <v>0</v>
      </c>
      <c r="AP300" s="19"/>
      <c r="AQ300" s="48"/>
      <c r="AS300" s="17"/>
      <c r="AT300" s="18"/>
      <c r="AU300" s="17"/>
    </row>
    <row r="301" spans="1:47" s="16" customFormat="1" hidden="1" x14ac:dyDescent="0.25">
      <c r="A301" s="12">
        <v>10</v>
      </c>
      <c r="B301" s="12" t="str">
        <f>[1]Hmotnosti!$V17</f>
        <v>xxx</v>
      </c>
      <c r="C301" s="12"/>
      <c r="D301" s="12">
        <f t="shared" si="77"/>
        <v>6</v>
      </c>
      <c r="E301" s="12" t="str">
        <f t="shared" si="78"/>
        <v>ř.ř.</v>
      </c>
      <c r="F301" s="12">
        <f t="shared" si="78"/>
        <v>1</v>
      </c>
      <c r="G301" s="12">
        <f t="shared" si="71"/>
        <v>1</v>
      </c>
      <c r="H301"/>
      <c r="I301"/>
      <c r="J301" s="12">
        <v>136</v>
      </c>
      <c r="K301"/>
      <c r="L301" s="12">
        <f t="shared" si="80"/>
        <v>136</v>
      </c>
      <c r="M301"/>
      <c r="N301"/>
      <c r="O301" s="12">
        <f t="shared" si="81"/>
        <v>167</v>
      </c>
      <c r="P301"/>
      <c r="Q301" t="str">
        <f t="shared" si="79"/>
        <v/>
      </c>
      <c r="R301"/>
      <c r="S301"/>
      <c r="T301"/>
      <c r="U301" s="12">
        <f t="shared" si="82"/>
        <v>7</v>
      </c>
      <c r="V301" s="13" t="str">
        <f t="shared" si="83"/>
        <v/>
      </c>
      <c r="W301"/>
      <c r="X301"/>
      <c r="Y301"/>
      <c r="Z301" s="13" t="str">
        <f t="shared" si="84"/>
        <v>xxx</v>
      </c>
      <c r="AA301"/>
      <c r="AB301" s="13" t="str">
        <f t="shared" si="85"/>
        <v>ř.ř.</v>
      </c>
      <c r="AC301"/>
      <c r="AD301" t="str">
        <f t="shared" si="86"/>
        <v/>
      </c>
      <c r="AE301" s="19"/>
      <c r="AI301" s="19"/>
      <c r="AL301" s="19">
        <f t="shared" si="88"/>
        <v>0</v>
      </c>
      <c r="AP301" s="19"/>
      <c r="AQ301" s="48"/>
      <c r="AS301" s="17"/>
      <c r="AT301" s="18"/>
      <c r="AU301" s="17"/>
    </row>
    <row r="302" spans="1:47" s="16" customFormat="1" hidden="1" x14ac:dyDescent="0.25">
      <c r="A302" s="12">
        <v>11</v>
      </c>
      <c r="B302" s="12" t="str">
        <f>[1]Hmotnosti!$V18</f>
        <v>xxx</v>
      </c>
      <c r="C302" s="12"/>
      <c r="D302" s="12">
        <f t="shared" si="77"/>
        <v>6</v>
      </c>
      <c r="E302" s="12" t="str">
        <f t="shared" si="78"/>
        <v>ř.ř.</v>
      </c>
      <c r="F302" s="12">
        <f t="shared" si="78"/>
        <v>1</v>
      </c>
      <c r="G302" s="12">
        <f t="shared" si="71"/>
        <v>1</v>
      </c>
      <c r="H302"/>
      <c r="I302"/>
      <c r="J302" s="12">
        <v>137</v>
      </c>
      <c r="K302"/>
      <c r="L302" s="12">
        <f t="shared" si="80"/>
        <v>137</v>
      </c>
      <c r="M302"/>
      <c r="N302"/>
      <c r="O302" s="12">
        <f t="shared" si="81"/>
        <v>168</v>
      </c>
      <c r="P302"/>
      <c r="Q302" t="str">
        <f t="shared" si="79"/>
        <v/>
      </c>
      <c r="R302"/>
      <c r="S302"/>
      <c r="T302"/>
      <c r="U302" s="12">
        <f t="shared" si="82"/>
        <v>7</v>
      </c>
      <c r="V302" s="13" t="str">
        <f t="shared" si="83"/>
        <v/>
      </c>
      <c r="W302"/>
      <c r="X302"/>
      <c r="Y302"/>
      <c r="Z302" s="13" t="str">
        <f t="shared" si="84"/>
        <v>xxx</v>
      </c>
      <c r="AA302"/>
      <c r="AB302" s="13" t="str">
        <f t="shared" si="85"/>
        <v>ř.ř.</v>
      </c>
      <c r="AC302"/>
      <c r="AD302" t="str">
        <f t="shared" si="86"/>
        <v/>
      </c>
      <c r="AE302" s="19"/>
      <c r="AI302" s="19"/>
      <c r="AL302" s="19">
        <f t="shared" si="88"/>
        <v>0</v>
      </c>
      <c r="AP302" s="19"/>
      <c r="AQ302" s="48"/>
      <c r="AS302" s="17"/>
      <c r="AT302" s="18"/>
      <c r="AU302" s="17"/>
    </row>
    <row r="303" spans="1:47" s="16" customFormat="1" hidden="1" x14ac:dyDescent="0.25">
      <c r="A303" s="12">
        <v>12</v>
      </c>
      <c r="B303" s="12" t="str">
        <f>[1]Hmotnosti!$V19</f>
        <v>xxx</v>
      </c>
      <c r="C303" s="12"/>
      <c r="D303" s="12">
        <f t="shared" si="77"/>
        <v>6</v>
      </c>
      <c r="E303" s="12" t="str">
        <f t="shared" si="78"/>
        <v>ř.ř.</v>
      </c>
      <c r="F303" s="12">
        <f t="shared" si="78"/>
        <v>1</v>
      </c>
      <c r="G303" s="12">
        <f t="shared" si="71"/>
        <v>1</v>
      </c>
      <c r="H303"/>
      <c r="I303"/>
      <c r="J303" s="12">
        <v>138</v>
      </c>
      <c r="K303"/>
      <c r="L303" s="12">
        <f t="shared" si="80"/>
        <v>138</v>
      </c>
      <c r="M303"/>
      <c r="N303"/>
      <c r="O303" s="12">
        <f t="shared" si="81"/>
        <v>169</v>
      </c>
      <c r="P303"/>
      <c r="Q303" t="str">
        <f t="shared" si="79"/>
        <v/>
      </c>
      <c r="R303"/>
      <c r="S303"/>
      <c r="T303"/>
      <c r="U303" s="12">
        <f t="shared" si="82"/>
        <v>7</v>
      </c>
      <c r="V303" s="13" t="str">
        <f t="shared" si="83"/>
        <v/>
      </c>
      <c r="W303"/>
      <c r="X303"/>
      <c r="Y303"/>
      <c r="Z303" s="13" t="str">
        <f t="shared" si="84"/>
        <v>xxx</v>
      </c>
      <c r="AA303"/>
      <c r="AB303" s="13" t="str">
        <f t="shared" si="85"/>
        <v>ř.ř.</v>
      </c>
      <c r="AC303"/>
      <c r="AD303" t="str">
        <f t="shared" si="86"/>
        <v/>
      </c>
      <c r="AE303" s="19"/>
      <c r="AI303" s="19"/>
      <c r="AL303" s="19">
        <f t="shared" si="88"/>
        <v>0</v>
      </c>
      <c r="AP303" s="19"/>
      <c r="AQ303" s="48"/>
      <c r="AS303" s="17"/>
      <c r="AT303" s="18"/>
      <c r="AU303" s="17"/>
    </row>
    <row r="304" spans="1:47" s="16" customFormat="1" hidden="1" x14ac:dyDescent="0.25">
      <c r="A304" s="12">
        <v>13</v>
      </c>
      <c r="B304" s="12" t="str">
        <f>[1]Hmotnosti!$V20</f>
        <v>xxx</v>
      </c>
      <c r="C304" s="12"/>
      <c r="D304" s="12">
        <f t="shared" si="77"/>
        <v>6</v>
      </c>
      <c r="E304" s="12" t="str">
        <f t="shared" si="78"/>
        <v>ř.ř.</v>
      </c>
      <c r="F304" s="12">
        <f t="shared" si="78"/>
        <v>1</v>
      </c>
      <c r="G304" s="12">
        <f t="shared" si="71"/>
        <v>1</v>
      </c>
      <c r="H304"/>
      <c r="I304"/>
      <c r="J304" s="12">
        <v>139</v>
      </c>
      <c r="K304"/>
      <c r="L304" s="12">
        <f t="shared" si="80"/>
        <v>139</v>
      </c>
      <c r="M304"/>
      <c r="N304"/>
      <c r="O304" s="12">
        <f t="shared" si="81"/>
        <v>170</v>
      </c>
      <c r="P304"/>
      <c r="Q304" t="str">
        <f t="shared" si="79"/>
        <v/>
      </c>
      <c r="R304"/>
      <c r="S304"/>
      <c r="T304"/>
      <c r="U304" s="12">
        <f t="shared" si="82"/>
        <v>7</v>
      </c>
      <c r="V304" s="13" t="str">
        <f t="shared" si="83"/>
        <v/>
      </c>
      <c r="W304"/>
      <c r="X304"/>
      <c r="Y304"/>
      <c r="Z304" s="13" t="str">
        <f t="shared" si="84"/>
        <v>xxx</v>
      </c>
      <c r="AA304"/>
      <c r="AB304" s="13" t="str">
        <f t="shared" si="85"/>
        <v>ř.ř.</v>
      </c>
      <c r="AC304"/>
      <c r="AD304" t="str">
        <f t="shared" si="86"/>
        <v/>
      </c>
      <c r="AE304" s="19"/>
      <c r="AI304" s="19"/>
      <c r="AL304" s="19">
        <f t="shared" si="88"/>
        <v>0</v>
      </c>
      <c r="AP304" s="19"/>
      <c r="AQ304" s="48"/>
      <c r="AS304" s="17"/>
      <c r="AT304" s="18"/>
      <c r="AU304" s="17"/>
    </row>
    <row r="305" spans="1:47" s="16" customFormat="1" hidden="1" x14ac:dyDescent="0.25">
      <c r="A305" s="12">
        <v>14</v>
      </c>
      <c r="B305" s="12" t="str">
        <f>[1]Hmotnosti!$V21</f>
        <v>xxx</v>
      </c>
      <c r="C305" s="12"/>
      <c r="D305" s="12">
        <f t="shared" si="77"/>
        <v>6</v>
      </c>
      <c r="E305" s="12" t="str">
        <f t="shared" si="78"/>
        <v>ř.ř.</v>
      </c>
      <c r="F305" s="12">
        <f t="shared" si="78"/>
        <v>1</v>
      </c>
      <c r="G305" s="12">
        <f t="shared" si="71"/>
        <v>1</v>
      </c>
      <c r="H305"/>
      <c r="I305"/>
      <c r="J305" s="12">
        <v>140</v>
      </c>
      <c r="K305"/>
      <c r="L305" s="12">
        <f t="shared" si="80"/>
        <v>140</v>
      </c>
      <c r="M305"/>
      <c r="N305"/>
      <c r="O305" s="12">
        <f t="shared" si="81"/>
        <v>171</v>
      </c>
      <c r="P305"/>
      <c r="Q305" t="str">
        <f t="shared" si="79"/>
        <v/>
      </c>
      <c r="R305"/>
      <c r="S305"/>
      <c r="T305"/>
      <c r="U305" s="12">
        <f t="shared" si="82"/>
        <v>7</v>
      </c>
      <c r="V305" s="13" t="str">
        <f t="shared" si="83"/>
        <v/>
      </c>
      <c r="W305"/>
      <c r="X305"/>
      <c r="Y305"/>
      <c r="Z305" s="13" t="str">
        <f t="shared" si="84"/>
        <v>xxx</v>
      </c>
      <c r="AA305"/>
      <c r="AB305" s="13" t="str">
        <f t="shared" si="85"/>
        <v>ř.ř.</v>
      </c>
      <c r="AC305"/>
      <c r="AD305" t="str">
        <f t="shared" si="86"/>
        <v/>
      </c>
      <c r="AE305" s="19"/>
      <c r="AI305" s="19"/>
      <c r="AL305" s="19">
        <f t="shared" si="88"/>
        <v>0</v>
      </c>
      <c r="AP305" s="19"/>
      <c r="AQ305" s="48"/>
      <c r="AS305" s="17"/>
      <c r="AT305" s="18"/>
      <c r="AU305" s="17"/>
    </row>
    <row r="306" spans="1:47" s="16" customFormat="1" hidden="1" x14ac:dyDescent="0.25">
      <c r="A306" s="12">
        <v>15</v>
      </c>
      <c r="B306" s="12" t="str">
        <f>[1]Hmotnosti!$V22</f>
        <v>xxx</v>
      </c>
      <c r="C306" s="12"/>
      <c r="D306" s="12">
        <f t="shared" si="77"/>
        <v>6</v>
      </c>
      <c r="E306" s="12" t="str">
        <f t="shared" si="78"/>
        <v>ř.ř.</v>
      </c>
      <c r="F306" s="12">
        <f t="shared" si="78"/>
        <v>1</v>
      </c>
      <c r="G306" s="12">
        <f t="shared" si="71"/>
        <v>1</v>
      </c>
      <c r="H306"/>
      <c r="I306"/>
      <c r="J306" s="12">
        <v>141</v>
      </c>
      <c r="K306"/>
      <c r="L306" s="12">
        <f t="shared" si="80"/>
        <v>141</v>
      </c>
      <c r="M306"/>
      <c r="N306"/>
      <c r="O306" s="12">
        <f t="shared" si="81"/>
        <v>177</v>
      </c>
      <c r="P306"/>
      <c r="Q306" t="str">
        <f t="shared" si="79"/>
        <v/>
      </c>
      <c r="R306"/>
      <c r="S306"/>
      <c r="T306"/>
      <c r="U306" s="12">
        <f t="shared" si="82"/>
        <v>8</v>
      </c>
      <c r="V306" s="13" t="str">
        <f t="shared" si="83"/>
        <v/>
      </c>
      <c r="W306"/>
      <c r="X306"/>
      <c r="Y306"/>
      <c r="Z306" s="13">
        <f t="shared" si="84"/>
        <v>28</v>
      </c>
      <c r="AA306"/>
      <c r="AB306" s="13" t="str">
        <f t="shared" si="85"/>
        <v>ř.ř.</v>
      </c>
      <c r="AC306"/>
      <c r="AD306" t="str">
        <f t="shared" ref="AD306:AD369" si="89">IF(V306="","",(CONCATENATE(V306,", ",Z306," kg, ",AB306)))</f>
        <v/>
      </c>
      <c r="AE306" s="19"/>
      <c r="AI306" s="19"/>
      <c r="AL306" s="19">
        <f t="shared" si="88"/>
        <v>1</v>
      </c>
      <c r="AP306" s="19"/>
      <c r="AQ306" s="48"/>
      <c r="AS306" s="17"/>
      <c r="AT306" s="18"/>
      <c r="AU306" s="17"/>
    </row>
    <row r="307" spans="1:47" s="16" customFormat="1" hidden="1" x14ac:dyDescent="0.25">
      <c r="A307" s="12">
        <v>16</v>
      </c>
      <c r="B307" s="12" t="str">
        <f>[1]Hmotnosti!$V23</f>
        <v>xxx</v>
      </c>
      <c r="C307" s="12"/>
      <c r="D307" s="12">
        <f t="shared" si="77"/>
        <v>6</v>
      </c>
      <c r="E307" s="12" t="str">
        <f t="shared" si="78"/>
        <v>ř.ř.</v>
      </c>
      <c r="F307" s="12">
        <f t="shared" si="78"/>
        <v>1</v>
      </c>
      <c r="G307" s="12">
        <f t="shared" si="71"/>
        <v>1</v>
      </c>
      <c r="H307"/>
      <c r="I307"/>
      <c r="J307" s="12">
        <v>142</v>
      </c>
      <c r="K307"/>
      <c r="L307" s="12">
        <f t="shared" si="80"/>
        <v>142</v>
      </c>
      <c r="M307"/>
      <c r="N307"/>
      <c r="O307" s="12">
        <f t="shared" si="81"/>
        <v>178</v>
      </c>
      <c r="P307"/>
      <c r="Q307" t="str">
        <f t="shared" si="79"/>
        <v/>
      </c>
      <c r="R307"/>
      <c r="S307"/>
      <c r="T307"/>
      <c r="U307" s="12">
        <f t="shared" si="82"/>
        <v>8</v>
      </c>
      <c r="V307" s="13" t="str">
        <f t="shared" si="83"/>
        <v/>
      </c>
      <c r="W307"/>
      <c r="X307"/>
      <c r="Y307"/>
      <c r="Z307" s="13">
        <f t="shared" si="84"/>
        <v>31</v>
      </c>
      <c r="AA307"/>
      <c r="AB307" s="13" t="str">
        <f t="shared" si="85"/>
        <v>ř.ř.</v>
      </c>
      <c r="AC307"/>
      <c r="AD307" t="str">
        <f t="shared" si="89"/>
        <v/>
      </c>
      <c r="AE307" s="19"/>
      <c r="AI307" s="19"/>
      <c r="AL307" s="19">
        <f t="shared" si="88"/>
        <v>0</v>
      </c>
      <c r="AP307" s="19"/>
      <c r="AQ307" s="48"/>
      <c r="AS307" s="17"/>
      <c r="AT307" s="18"/>
      <c r="AU307" s="17"/>
    </row>
    <row r="308" spans="1:47" s="16" customFormat="1" hidden="1" x14ac:dyDescent="0.25">
      <c r="A308" s="12">
        <v>17</v>
      </c>
      <c r="B308" s="12" t="str">
        <f>[1]Hmotnosti!$V24</f>
        <v>xxx</v>
      </c>
      <c r="C308" s="12"/>
      <c r="D308" s="12">
        <f t="shared" si="77"/>
        <v>6</v>
      </c>
      <c r="E308" s="12" t="str">
        <f t="shared" si="78"/>
        <v>ř.ř.</v>
      </c>
      <c r="F308" s="12">
        <f t="shared" si="78"/>
        <v>1</v>
      </c>
      <c r="G308" s="12">
        <f t="shared" si="71"/>
        <v>1</v>
      </c>
      <c r="H308"/>
      <c r="I308"/>
      <c r="J308" s="12">
        <v>143</v>
      </c>
      <c r="K308"/>
      <c r="L308" s="12">
        <f t="shared" si="80"/>
        <v>143</v>
      </c>
      <c r="M308"/>
      <c r="N308"/>
      <c r="O308" s="12">
        <f t="shared" si="81"/>
        <v>179</v>
      </c>
      <c r="P308"/>
      <c r="Q308" t="str">
        <f t="shared" si="79"/>
        <v/>
      </c>
      <c r="R308"/>
      <c r="S308"/>
      <c r="T308"/>
      <c r="U308" s="12">
        <f t="shared" si="82"/>
        <v>8</v>
      </c>
      <c r="V308" s="13" t="str">
        <f t="shared" si="83"/>
        <v/>
      </c>
      <c r="W308"/>
      <c r="X308"/>
      <c r="Y308"/>
      <c r="Z308" s="13">
        <f t="shared" si="84"/>
        <v>35</v>
      </c>
      <c r="AA308"/>
      <c r="AB308" s="13" t="str">
        <f t="shared" si="85"/>
        <v>ř.ř.</v>
      </c>
      <c r="AC308"/>
      <c r="AD308" t="str">
        <f t="shared" si="89"/>
        <v/>
      </c>
      <c r="AE308" s="19"/>
      <c r="AI308" s="19"/>
      <c r="AL308" s="19">
        <f t="shared" si="88"/>
        <v>0</v>
      </c>
      <c r="AP308" s="19"/>
      <c r="AQ308" s="48"/>
      <c r="AS308" s="17"/>
      <c r="AT308" s="18"/>
      <c r="AU308" s="17"/>
    </row>
    <row r="309" spans="1:47" s="16" customFormat="1" hidden="1" x14ac:dyDescent="0.25">
      <c r="A309" s="12">
        <v>18</v>
      </c>
      <c r="B309" s="12" t="str">
        <f>[1]Hmotnosti!$V25</f>
        <v>xxx</v>
      </c>
      <c r="C309" s="12"/>
      <c r="D309" s="12">
        <f t="shared" si="77"/>
        <v>6</v>
      </c>
      <c r="E309" s="12" t="str">
        <f t="shared" ref="E309:F311" si="90">E308</f>
        <v>ř.ř.</v>
      </c>
      <c r="F309" s="12">
        <f t="shared" si="90"/>
        <v>1</v>
      </c>
      <c r="G309" s="12">
        <f t="shared" si="71"/>
        <v>1</v>
      </c>
      <c r="H309"/>
      <c r="I309"/>
      <c r="J309" s="12">
        <v>144</v>
      </c>
      <c r="K309"/>
      <c r="L309" s="12">
        <f t="shared" si="80"/>
        <v>144</v>
      </c>
      <c r="M309"/>
      <c r="N309"/>
      <c r="O309" s="12">
        <f t="shared" si="81"/>
        <v>180</v>
      </c>
      <c r="P309"/>
      <c r="Q309" t="str">
        <f t="shared" si="79"/>
        <v/>
      </c>
      <c r="R309"/>
      <c r="S309"/>
      <c r="T309"/>
      <c r="U309" s="12">
        <f t="shared" si="82"/>
        <v>8</v>
      </c>
      <c r="V309" s="13" t="str">
        <f t="shared" si="83"/>
        <v/>
      </c>
      <c r="W309"/>
      <c r="X309"/>
      <c r="Y309"/>
      <c r="Z309" s="13" t="str">
        <f t="shared" si="84"/>
        <v>xxx</v>
      </c>
      <c r="AA309"/>
      <c r="AB309" s="13" t="str">
        <f t="shared" si="85"/>
        <v>ř.ř.</v>
      </c>
      <c r="AC309"/>
      <c r="AD309" t="str">
        <f t="shared" si="89"/>
        <v/>
      </c>
      <c r="AE309" s="19"/>
      <c r="AI309" s="19"/>
      <c r="AL309" s="19">
        <f t="shared" si="88"/>
        <v>0</v>
      </c>
      <c r="AP309" s="19"/>
      <c r="AQ309" s="48"/>
      <c r="AS309" s="17"/>
      <c r="AT309" s="18"/>
      <c r="AU309" s="17"/>
    </row>
    <row r="310" spans="1:47" s="16" customFormat="1" hidden="1" x14ac:dyDescent="0.25">
      <c r="A310" s="12">
        <v>19</v>
      </c>
      <c r="B310" s="12" t="str">
        <f>[1]Hmotnosti!$V26</f>
        <v>xxx</v>
      </c>
      <c r="C310" s="12"/>
      <c r="D310" s="12">
        <f t="shared" si="77"/>
        <v>6</v>
      </c>
      <c r="E310" s="12" t="str">
        <f t="shared" si="90"/>
        <v>ř.ř.</v>
      </c>
      <c r="F310" s="12">
        <f t="shared" si="90"/>
        <v>1</v>
      </c>
      <c r="G310" s="12">
        <f t="shared" si="71"/>
        <v>1</v>
      </c>
      <c r="H310"/>
      <c r="I310"/>
      <c r="J310" s="12">
        <v>145</v>
      </c>
      <c r="K310"/>
      <c r="L310" s="12">
        <f t="shared" si="80"/>
        <v>145</v>
      </c>
      <c r="M310"/>
      <c r="N310"/>
      <c r="O310" s="12">
        <f t="shared" si="81"/>
        <v>181</v>
      </c>
      <c r="P310"/>
      <c r="Q310" t="str">
        <f t="shared" si="79"/>
        <v/>
      </c>
      <c r="R310"/>
      <c r="S310"/>
      <c r="T310"/>
      <c r="U310" s="12">
        <f t="shared" si="82"/>
        <v>8</v>
      </c>
      <c r="V310" s="13" t="str">
        <f t="shared" si="83"/>
        <v/>
      </c>
      <c r="W310"/>
      <c r="X310"/>
      <c r="Y310"/>
      <c r="Z310" s="13" t="str">
        <f t="shared" si="84"/>
        <v>xxx</v>
      </c>
      <c r="AA310"/>
      <c r="AB310" s="13" t="str">
        <f t="shared" si="85"/>
        <v>ř.ř.</v>
      </c>
      <c r="AC310"/>
      <c r="AD310" t="str">
        <f t="shared" si="89"/>
        <v/>
      </c>
      <c r="AE310" s="19"/>
      <c r="AI310" s="19"/>
      <c r="AL310" s="19">
        <f t="shared" si="88"/>
        <v>0</v>
      </c>
      <c r="AP310" s="19"/>
      <c r="AQ310" s="48"/>
      <c r="AS310" s="17"/>
      <c r="AT310" s="18"/>
      <c r="AU310" s="17"/>
    </row>
    <row r="311" spans="1:47" s="16" customFormat="1" hidden="1" x14ac:dyDescent="0.25">
      <c r="A311" s="12">
        <v>20</v>
      </c>
      <c r="B311" s="12" t="str">
        <f>[1]Hmotnosti!$V27</f>
        <v>xxx</v>
      </c>
      <c r="C311" s="12"/>
      <c r="D311" s="12">
        <f t="shared" si="77"/>
        <v>6</v>
      </c>
      <c r="E311" s="12" t="str">
        <f t="shared" si="90"/>
        <v>ř.ř.</v>
      </c>
      <c r="F311" s="12">
        <f t="shared" si="90"/>
        <v>1</v>
      </c>
      <c r="G311" s="12">
        <f t="shared" si="71"/>
        <v>1</v>
      </c>
      <c r="H311"/>
      <c r="I311"/>
      <c r="J311" s="12">
        <v>146</v>
      </c>
      <c r="K311"/>
      <c r="L311" s="12">
        <f t="shared" si="80"/>
        <v>146</v>
      </c>
      <c r="M311"/>
      <c r="N311"/>
      <c r="O311" s="12">
        <f t="shared" si="81"/>
        <v>182</v>
      </c>
      <c r="P311"/>
      <c r="Q311" t="str">
        <f t="shared" si="79"/>
        <v/>
      </c>
      <c r="R311"/>
      <c r="S311"/>
      <c r="T311"/>
      <c r="U311" s="12">
        <f t="shared" si="82"/>
        <v>8</v>
      </c>
      <c r="V311" s="13" t="str">
        <f t="shared" si="83"/>
        <v/>
      </c>
      <c r="W311"/>
      <c r="X311"/>
      <c r="Y311"/>
      <c r="Z311" s="13" t="str">
        <f t="shared" si="84"/>
        <v>xxx</v>
      </c>
      <c r="AA311"/>
      <c r="AB311" s="13" t="str">
        <f t="shared" si="85"/>
        <v>ř.ř.</v>
      </c>
      <c r="AC311"/>
      <c r="AD311" t="str">
        <f t="shared" si="89"/>
        <v/>
      </c>
      <c r="AE311" s="19"/>
      <c r="AI311" s="19"/>
      <c r="AL311" s="19">
        <f t="shared" si="88"/>
        <v>0</v>
      </c>
      <c r="AP311" s="19"/>
      <c r="AQ311" s="48"/>
      <c r="AS311" s="17"/>
      <c r="AT311" s="18"/>
      <c r="AU311" s="17"/>
    </row>
    <row r="312" spans="1:47" s="16" customFormat="1" hidden="1" x14ac:dyDescent="0.25">
      <c r="A312" s="12"/>
      <c r="B312" s="12"/>
      <c r="C312" s="12"/>
      <c r="D312" s="12"/>
      <c r="E312" s="12"/>
      <c r="F312" s="12"/>
      <c r="G312" s="12">
        <f t="shared" si="71"/>
        <v>0</v>
      </c>
      <c r="H312"/>
      <c r="I312"/>
      <c r="J312" s="12">
        <v>147</v>
      </c>
      <c r="K312"/>
      <c r="L312" s="12">
        <f t="shared" si="80"/>
        <v>999</v>
      </c>
      <c r="M312"/>
      <c r="N312"/>
      <c r="O312" s="12">
        <f t="shared" si="81"/>
        <v>183</v>
      </c>
      <c r="P312"/>
      <c r="Q312"/>
      <c r="R312"/>
      <c r="S312"/>
      <c r="T312"/>
      <c r="U312" s="12">
        <f t="shared" si="82"/>
        <v>8</v>
      </c>
      <c r="V312" s="13" t="str">
        <f t="shared" si="83"/>
        <v/>
      </c>
      <c r="W312"/>
      <c r="X312"/>
      <c r="Y312"/>
      <c r="Z312" s="13" t="str">
        <f t="shared" si="84"/>
        <v>xxx</v>
      </c>
      <c r="AA312"/>
      <c r="AB312" s="13" t="str">
        <f t="shared" si="85"/>
        <v>ř.ř.</v>
      </c>
      <c r="AC312"/>
      <c r="AD312" t="str">
        <f t="shared" si="89"/>
        <v/>
      </c>
      <c r="AE312" s="19"/>
      <c r="AI312" s="19"/>
      <c r="AL312" s="19">
        <f t="shared" si="88"/>
        <v>0</v>
      </c>
      <c r="AP312" s="19"/>
      <c r="AQ312" s="48"/>
      <c r="AS312" s="17"/>
      <c r="AT312" s="18"/>
      <c r="AU312" s="17"/>
    </row>
    <row r="313" spans="1:47" s="16" customFormat="1" hidden="1" x14ac:dyDescent="0.25">
      <c r="A313" s="12"/>
      <c r="B313" s="12"/>
      <c r="C313" s="12"/>
      <c r="D313" s="12"/>
      <c r="E313" s="12"/>
      <c r="F313" s="12"/>
      <c r="G313" s="12">
        <f t="shared" si="71"/>
        <v>0</v>
      </c>
      <c r="H313"/>
      <c r="I313"/>
      <c r="J313" s="12">
        <v>148</v>
      </c>
      <c r="K313"/>
      <c r="L313" s="12">
        <f t="shared" si="80"/>
        <v>999</v>
      </c>
      <c r="M313"/>
      <c r="N313"/>
      <c r="O313" s="12">
        <f t="shared" si="81"/>
        <v>184</v>
      </c>
      <c r="P313"/>
      <c r="Q313"/>
      <c r="R313"/>
      <c r="S313"/>
      <c r="T313"/>
      <c r="U313" s="12">
        <f t="shared" si="82"/>
        <v>8</v>
      </c>
      <c r="V313" s="13" t="str">
        <f t="shared" si="83"/>
        <v/>
      </c>
      <c r="W313"/>
      <c r="X313"/>
      <c r="Y313"/>
      <c r="Z313" s="13" t="str">
        <f t="shared" si="84"/>
        <v>xxx</v>
      </c>
      <c r="AA313"/>
      <c r="AB313" s="13" t="str">
        <f t="shared" si="85"/>
        <v>ř.ř.</v>
      </c>
      <c r="AC313"/>
      <c r="AD313" t="str">
        <f t="shared" si="89"/>
        <v/>
      </c>
      <c r="AE313" s="19"/>
      <c r="AI313" s="19"/>
      <c r="AL313" s="19">
        <f t="shared" si="88"/>
        <v>0</v>
      </c>
      <c r="AP313" s="19"/>
      <c r="AQ313" s="48"/>
      <c r="AS313" s="17"/>
      <c r="AT313" s="18"/>
      <c r="AU313" s="17"/>
    </row>
    <row r="314" spans="1:47" s="16" customFormat="1" hidden="1" x14ac:dyDescent="0.25">
      <c r="A314" s="12"/>
      <c r="B314" s="12"/>
      <c r="C314" s="12"/>
      <c r="D314" s="12"/>
      <c r="E314" s="12"/>
      <c r="F314" s="12"/>
      <c r="G314" s="12">
        <f t="shared" si="71"/>
        <v>0</v>
      </c>
      <c r="H314"/>
      <c r="I314"/>
      <c r="J314" s="12">
        <v>149</v>
      </c>
      <c r="K314"/>
      <c r="L314" s="12">
        <f t="shared" si="80"/>
        <v>999</v>
      </c>
      <c r="M314"/>
      <c r="N314"/>
      <c r="O314" s="12">
        <f t="shared" si="81"/>
        <v>185</v>
      </c>
      <c r="P314"/>
      <c r="Q314"/>
      <c r="R314"/>
      <c r="S314"/>
      <c r="T314"/>
      <c r="U314" s="12">
        <f t="shared" si="82"/>
        <v>8</v>
      </c>
      <c r="V314" s="13" t="str">
        <f t="shared" si="83"/>
        <v/>
      </c>
      <c r="W314"/>
      <c r="X314"/>
      <c r="Y314"/>
      <c r="Z314" s="13" t="str">
        <f t="shared" si="84"/>
        <v>xxx</v>
      </c>
      <c r="AA314"/>
      <c r="AB314" s="13" t="str">
        <f t="shared" si="85"/>
        <v>ř.ř.</v>
      </c>
      <c r="AC314"/>
      <c r="AD314" t="str">
        <f t="shared" si="89"/>
        <v/>
      </c>
      <c r="AE314" s="19"/>
      <c r="AI314" s="19"/>
      <c r="AL314" s="19">
        <f t="shared" si="88"/>
        <v>0</v>
      </c>
      <c r="AP314" s="19"/>
      <c r="AQ314" s="48"/>
      <c r="AS314" s="17"/>
      <c r="AT314" s="18"/>
      <c r="AU314" s="17"/>
    </row>
    <row r="315" spans="1:47" s="16" customFormat="1" hidden="1" x14ac:dyDescent="0.25">
      <c r="A315" s="13" t="str">
        <f>AJ143</f>
        <v/>
      </c>
      <c r="B315" s="12"/>
      <c r="C315" s="12"/>
      <c r="D315" s="12"/>
      <c r="E315" s="12"/>
      <c r="F315" s="12"/>
      <c r="G315" s="12">
        <f t="shared" si="71"/>
        <v>0</v>
      </c>
      <c r="H315"/>
      <c r="I315"/>
      <c r="J315" s="12">
        <v>150</v>
      </c>
      <c r="K315"/>
      <c r="L315" s="12">
        <f t="shared" si="80"/>
        <v>999</v>
      </c>
      <c r="M315"/>
      <c r="N315"/>
      <c r="O315" s="12">
        <f t="shared" si="81"/>
        <v>186</v>
      </c>
      <c r="P315"/>
      <c r="Q315"/>
      <c r="R315"/>
      <c r="S315"/>
      <c r="T315"/>
      <c r="U315" s="12">
        <f t="shared" si="82"/>
        <v>8</v>
      </c>
      <c r="V315" s="13" t="str">
        <f t="shared" si="83"/>
        <v/>
      </c>
      <c r="W315"/>
      <c r="X315"/>
      <c r="Y315"/>
      <c r="Z315" s="13" t="str">
        <f t="shared" si="84"/>
        <v>xxx</v>
      </c>
      <c r="AA315"/>
      <c r="AB315" s="13" t="str">
        <f t="shared" si="85"/>
        <v>ř.ř.</v>
      </c>
      <c r="AC315"/>
      <c r="AD315" t="str">
        <f t="shared" si="89"/>
        <v/>
      </c>
      <c r="AE315" s="19"/>
      <c r="AI315" s="19"/>
      <c r="AL315" s="19">
        <f t="shared" si="88"/>
        <v>0</v>
      </c>
      <c r="AP315" s="19"/>
      <c r="AQ315" s="48"/>
      <c r="AS315" s="17"/>
      <c r="AT315" s="18"/>
      <c r="AU315" s="17"/>
    </row>
    <row r="316" spans="1:47" s="16" customFormat="1" hidden="1" x14ac:dyDescent="0.25">
      <c r="A316" s="12"/>
      <c r="B316" s="12" t="str">
        <f>$B$166</f>
        <v>hmotnost</v>
      </c>
      <c r="C316" s="12"/>
      <c r="D316" s="12">
        <v>7</v>
      </c>
      <c r="E316" s="12" t="str">
        <f>O143</f>
        <v>ř.ř.</v>
      </c>
      <c r="F316" s="12">
        <f>IF($P$143=0,0,1)</f>
        <v>1</v>
      </c>
      <c r="G316" s="12">
        <f t="shared" si="71"/>
        <v>0</v>
      </c>
      <c r="H316"/>
      <c r="I316"/>
      <c r="J316" s="12">
        <v>151</v>
      </c>
      <c r="K316"/>
      <c r="L316" s="12">
        <f t="shared" si="80"/>
        <v>999</v>
      </c>
      <c r="M316"/>
      <c r="N316"/>
      <c r="O316" s="12">
        <f t="shared" si="81"/>
        <v>187</v>
      </c>
      <c r="P316"/>
      <c r="Q316" t="str">
        <f>A315</f>
        <v/>
      </c>
      <c r="R316"/>
      <c r="S316"/>
      <c r="T316"/>
      <c r="U316" s="12">
        <f t="shared" si="82"/>
        <v>8</v>
      </c>
      <c r="V316" s="13" t="str">
        <f t="shared" si="83"/>
        <v/>
      </c>
      <c r="W316"/>
      <c r="X316"/>
      <c r="Y316"/>
      <c r="Z316" s="13" t="str">
        <f t="shared" si="84"/>
        <v>xxx</v>
      </c>
      <c r="AA316"/>
      <c r="AB316" s="13" t="str">
        <f t="shared" si="85"/>
        <v>ř.ř.</v>
      </c>
      <c r="AC316"/>
      <c r="AD316" t="str">
        <f t="shared" si="89"/>
        <v/>
      </c>
      <c r="AE316" s="19"/>
      <c r="AI316" s="19"/>
      <c r="AL316" s="19">
        <f t="shared" si="88"/>
        <v>0</v>
      </c>
      <c r="AP316" s="19"/>
      <c r="AQ316" s="48"/>
      <c r="AS316" s="17"/>
      <c r="AT316" s="18"/>
      <c r="AU316" s="17"/>
    </row>
    <row r="317" spans="1:47" s="16" customFormat="1" hidden="1" x14ac:dyDescent="0.25">
      <c r="A317" s="12">
        <v>1</v>
      </c>
      <c r="B317" s="12">
        <f>[1]Hmotnosti!$Z8</f>
        <v>31</v>
      </c>
      <c r="C317" s="12"/>
      <c r="D317" s="12">
        <f>$D316</f>
        <v>7</v>
      </c>
      <c r="E317" s="12" t="str">
        <f>E316</f>
        <v>ř.ř.</v>
      </c>
      <c r="F317" s="12">
        <f>F316</f>
        <v>1</v>
      </c>
      <c r="G317" s="12">
        <f t="shared" si="71"/>
        <v>1</v>
      </c>
      <c r="H317"/>
      <c r="I317"/>
      <c r="J317" s="12">
        <v>152</v>
      </c>
      <c r="K317"/>
      <c r="L317" s="12">
        <f t="shared" si="80"/>
        <v>152</v>
      </c>
      <c r="M317"/>
      <c r="N317"/>
      <c r="O317" s="12">
        <f t="shared" si="81"/>
        <v>188</v>
      </c>
      <c r="P317"/>
      <c r="Q317" t="str">
        <f>Q316</f>
        <v/>
      </c>
      <c r="R317"/>
      <c r="S317"/>
      <c r="T317"/>
      <c r="U317" s="12">
        <f t="shared" si="82"/>
        <v>8</v>
      </c>
      <c r="V317" s="13" t="str">
        <f t="shared" si="83"/>
        <v/>
      </c>
      <c r="W317"/>
      <c r="X317"/>
      <c r="Y317"/>
      <c r="Z317" s="13" t="str">
        <f t="shared" si="84"/>
        <v>xxx</v>
      </c>
      <c r="AA317"/>
      <c r="AB317" s="13" t="str">
        <f t="shared" si="85"/>
        <v>ř.ř.</v>
      </c>
      <c r="AC317"/>
      <c r="AD317" t="str">
        <f t="shared" si="89"/>
        <v/>
      </c>
      <c r="AE317" s="19"/>
      <c r="AI317" s="19"/>
      <c r="AL317" s="19">
        <f t="shared" si="88"/>
        <v>0</v>
      </c>
      <c r="AP317" s="19"/>
      <c r="AQ317" s="48"/>
      <c r="AS317" s="17"/>
      <c r="AT317" s="18"/>
      <c r="AU317" s="17"/>
    </row>
    <row r="318" spans="1:47" s="16" customFormat="1" hidden="1" x14ac:dyDescent="0.25">
      <c r="A318" s="12">
        <v>2</v>
      </c>
      <c r="B318" s="12" t="str">
        <f>[1]Hmotnosti!$Z9</f>
        <v>xxx</v>
      </c>
      <c r="C318" s="12"/>
      <c r="D318" s="12">
        <f t="shared" ref="D318:D336" si="91">$D317</f>
        <v>7</v>
      </c>
      <c r="E318" s="12" t="str">
        <f t="shared" ref="E318:F333" si="92">E317</f>
        <v>ř.ř.</v>
      </c>
      <c r="F318" s="12">
        <f t="shared" si="92"/>
        <v>1</v>
      </c>
      <c r="G318" s="12">
        <f t="shared" si="71"/>
        <v>1</v>
      </c>
      <c r="H318"/>
      <c r="I318"/>
      <c r="J318" s="12">
        <v>153</v>
      </c>
      <c r="K318"/>
      <c r="L318" s="12">
        <f t="shared" si="80"/>
        <v>153</v>
      </c>
      <c r="M318"/>
      <c r="N318"/>
      <c r="O318" s="12">
        <f t="shared" si="81"/>
        <v>189</v>
      </c>
      <c r="P318"/>
      <c r="Q318" t="str">
        <f t="shared" ref="Q318:Q336" si="93">Q317</f>
        <v/>
      </c>
      <c r="R318"/>
      <c r="S318"/>
      <c r="T318"/>
      <c r="U318" s="12">
        <f t="shared" si="82"/>
        <v>8</v>
      </c>
      <c r="V318" s="13" t="str">
        <f t="shared" si="83"/>
        <v/>
      </c>
      <c r="W318"/>
      <c r="X318"/>
      <c r="Y318"/>
      <c r="Z318" s="13" t="str">
        <f t="shared" si="84"/>
        <v>xxx</v>
      </c>
      <c r="AA318"/>
      <c r="AB318" s="13" t="str">
        <f t="shared" si="85"/>
        <v>ř.ř.</v>
      </c>
      <c r="AC318"/>
      <c r="AD318" t="str">
        <f t="shared" si="89"/>
        <v/>
      </c>
      <c r="AE318" s="19"/>
      <c r="AI318" s="19"/>
      <c r="AL318" s="19">
        <f t="shared" si="88"/>
        <v>0</v>
      </c>
      <c r="AP318" s="19"/>
      <c r="AQ318" s="48"/>
      <c r="AS318" s="17"/>
      <c r="AT318" s="18"/>
      <c r="AU318" s="17"/>
    </row>
    <row r="319" spans="1:47" s="16" customFormat="1" hidden="1" x14ac:dyDescent="0.25">
      <c r="A319" s="12">
        <v>3</v>
      </c>
      <c r="B319" s="12" t="str">
        <f>[1]Hmotnosti!$Z10</f>
        <v>xxx</v>
      </c>
      <c r="C319" s="12"/>
      <c r="D319" s="12">
        <f t="shared" si="91"/>
        <v>7</v>
      </c>
      <c r="E319" s="12" t="str">
        <f t="shared" si="92"/>
        <v>ř.ř.</v>
      </c>
      <c r="F319" s="12">
        <f t="shared" si="92"/>
        <v>1</v>
      </c>
      <c r="G319" s="12">
        <f t="shared" si="71"/>
        <v>1</v>
      </c>
      <c r="H319"/>
      <c r="I319"/>
      <c r="J319" s="12">
        <v>154</v>
      </c>
      <c r="K319"/>
      <c r="L319" s="12">
        <f t="shared" si="80"/>
        <v>154</v>
      </c>
      <c r="M319"/>
      <c r="N319"/>
      <c r="O319" s="12">
        <f t="shared" si="81"/>
        <v>190</v>
      </c>
      <c r="P319"/>
      <c r="Q319" t="str">
        <f t="shared" si="93"/>
        <v/>
      </c>
      <c r="R319"/>
      <c r="S319"/>
      <c r="T319"/>
      <c r="U319" s="12">
        <f t="shared" si="82"/>
        <v>8</v>
      </c>
      <c r="V319" s="13" t="str">
        <f t="shared" si="83"/>
        <v/>
      </c>
      <c r="W319"/>
      <c r="X319"/>
      <c r="Y319"/>
      <c r="Z319" s="13" t="str">
        <f t="shared" si="84"/>
        <v>xxx</v>
      </c>
      <c r="AA319"/>
      <c r="AB319" s="13" t="str">
        <f t="shared" si="85"/>
        <v>ř.ř.</v>
      </c>
      <c r="AC319"/>
      <c r="AD319" t="str">
        <f t="shared" si="89"/>
        <v/>
      </c>
      <c r="AE319" s="19"/>
      <c r="AI319" s="19"/>
      <c r="AL319" s="19">
        <f t="shared" si="88"/>
        <v>0</v>
      </c>
      <c r="AP319" s="19"/>
      <c r="AQ319" s="48"/>
      <c r="AS319" s="17"/>
      <c r="AT319" s="18"/>
      <c r="AU319" s="17"/>
    </row>
    <row r="320" spans="1:47" s="16" customFormat="1" hidden="1" x14ac:dyDescent="0.25">
      <c r="A320" s="12">
        <v>4</v>
      </c>
      <c r="B320" s="12" t="str">
        <f>[1]Hmotnosti!$Z11</f>
        <v>xxx</v>
      </c>
      <c r="C320" s="12"/>
      <c r="D320" s="12">
        <f t="shared" si="91"/>
        <v>7</v>
      </c>
      <c r="E320" s="12" t="str">
        <f t="shared" si="92"/>
        <v>ř.ř.</v>
      </c>
      <c r="F320" s="12">
        <f t="shared" si="92"/>
        <v>1</v>
      </c>
      <c r="G320" s="12">
        <f t="shared" si="71"/>
        <v>1</v>
      </c>
      <c r="H320"/>
      <c r="I320"/>
      <c r="J320" s="12">
        <v>155</v>
      </c>
      <c r="K320"/>
      <c r="L320" s="12">
        <f t="shared" si="80"/>
        <v>155</v>
      </c>
      <c r="M320"/>
      <c r="N320"/>
      <c r="O320" s="12">
        <f t="shared" si="81"/>
        <v>191</v>
      </c>
      <c r="P320"/>
      <c r="Q320" t="str">
        <f t="shared" si="93"/>
        <v/>
      </c>
      <c r="R320"/>
      <c r="S320"/>
      <c r="T320"/>
      <c r="U320" s="12">
        <f t="shared" si="82"/>
        <v>8</v>
      </c>
      <c r="V320" s="13" t="str">
        <f t="shared" si="83"/>
        <v/>
      </c>
      <c r="W320"/>
      <c r="X320"/>
      <c r="Y320"/>
      <c r="Z320" s="13" t="str">
        <f t="shared" si="84"/>
        <v>xxx</v>
      </c>
      <c r="AA320"/>
      <c r="AB320" s="13" t="str">
        <f t="shared" si="85"/>
        <v>ř.ř.</v>
      </c>
      <c r="AC320"/>
      <c r="AD320" t="str">
        <f t="shared" si="89"/>
        <v/>
      </c>
      <c r="AE320" s="19"/>
      <c r="AI320" s="19"/>
      <c r="AL320" s="19">
        <f t="shared" si="88"/>
        <v>0</v>
      </c>
      <c r="AP320" s="19"/>
      <c r="AQ320" s="48"/>
      <c r="AS320" s="17"/>
      <c r="AT320" s="18"/>
      <c r="AU320" s="17"/>
    </row>
    <row r="321" spans="1:47" s="16" customFormat="1" hidden="1" x14ac:dyDescent="0.25">
      <c r="A321" s="12">
        <v>5</v>
      </c>
      <c r="B321" s="12" t="str">
        <f>[1]Hmotnosti!$Z12</f>
        <v>xxx</v>
      </c>
      <c r="C321" s="12"/>
      <c r="D321" s="12">
        <f t="shared" si="91"/>
        <v>7</v>
      </c>
      <c r="E321" s="12" t="str">
        <f t="shared" si="92"/>
        <v>ř.ř.</v>
      </c>
      <c r="F321" s="12">
        <f t="shared" si="92"/>
        <v>1</v>
      </c>
      <c r="G321" s="12">
        <f t="shared" ref="G321:G384" si="94">IF(A321="",0,F321)</f>
        <v>1</v>
      </c>
      <c r="H321"/>
      <c r="I321"/>
      <c r="J321" s="12">
        <v>156</v>
      </c>
      <c r="K321"/>
      <c r="L321" s="12">
        <f t="shared" si="80"/>
        <v>156</v>
      </c>
      <c r="M321"/>
      <c r="N321"/>
      <c r="O321" s="12">
        <f t="shared" si="81"/>
        <v>192</v>
      </c>
      <c r="P321"/>
      <c r="Q321" t="str">
        <f t="shared" si="93"/>
        <v/>
      </c>
      <c r="R321"/>
      <c r="S321"/>
      <c r="T321"/>
      <c r="U321" s="12">
        <f t="shared" si="82"/>
        <v>8</v>
      </c>
      <c r="V321" s="13" t="str">
        <f t="shared" si="83"/>
        <v/>
      </c>
      <c r="W321"/>
      <c r="X321"/>
      <c r="Y321"/>
      <c r="Z321" s="13" t="str">
        <f t="shared" si="84"/>
        <v>xxx</v>
      </c>
      <c r="AA321"/>
      <c r="AB321" s="13" t="str">
        <f t="shared" si="85"/>
        <v>ř.ř.</v>
      </c>
      <c r="AC321"/>
      <c r="AD321" t="str">
        <f t="shared" si="89"/>
        <v/>
      </c>
      <c r="AE321" s="19"/>
      <c r="AI321" s="19"/>
      <c r="AL321" s="19">
        <f t="shared" si="88"/>
        <v>0</v>
      </c>
      <c r="AP321" s="19"/>
      <c r="AQ321" s="48"/>
      <c r="AS321" s="17"/>
      <c r="AT321" s="18"/>
      <c r="AU321" s="17"/>
    </row>
    <row r="322" spans="1:47" s="16" customFormat="1" hidden="1" x14ac:dyDescent="0.25">
      <c r="A322" s="12">
        <v>6</v>
      </c>
      <c r="B322" s="12" t="str">
        <f>[1]Hmotnosti!$Z13</f>
        <v>xxx</v>
      </c>
      <c r="C322" s="12"/>
      <c r="D322" s="12">
        <f t="shared" si="91"/>
        <v>7</v>
      </c>
      <c r="E322" s="12" t="str">
        <f t="shared" si="92"/>
        <v>ř.ř.</v>
      </c>
      <c r="F322" s="12">
        <f t="shared" si="92"/>
        <v>1</v>
      </c>
      <c r="G322" s="12">
        <f t="shared" si="94"/>
        <v>1</v>
      </c>
      <c r="H322"/>
      <c r="I322"/>
      <c r="J322" s="12">
        <v>157</v>
      </c>
      <c r="K322"/>
      <c r="L322" s="12">
        <f t="shared" si="80"/>
        <v>157</v>
      </c>
      <c r="M322"/>
      <c r="N322"/>
      <c r="O322" s="12">
        <f t="shared" si="81"/>
        <v>193</v>
      </c>
      <c r="P322"/>
      <c r="Q322" t="str">
        <f t="shared" si="93"/>
        <v/>
      </c>
      <c r="R322"/>
      <c r="S322"/>
      <c r="T322"/>
      <c r="U322" s="12">
        <f t="shared" si="82"/>
        <v>8</v>
      </c>
      <c r="V322" s="13" t="str">
        <f t="shared" si="83"/>
        <v/>
      </c>
      <c r="W322"/>
      <c r="X322"/>
      <c r="Y322"/>
      <c r="Z322" s="13" t="str">
        <f t="shared" si="84"/>
        <v>xxx</v>
      </c>
      <c r="AA322"/>
      <c r="AB322" s="13" t="str">
        <f t="shared" si="85"/>
        <v>ř.ř.</v>
      </c>
      <c r="AC322"/>
      <c r="AD322" t="str">
        <f t="shared" si="89"/>
        <v/>
      </c>
      <c r="AE322" s="19"/>
      <c r="AI322" s="19"/>
      <c r="AL322" s="19">
        <f t="shared" si="88"/>
        <v>0</v>
      </c>
      <c r="AP322" s="19"/>
      <c r="AQ322" s="48"/>
      <c r="AS322" s="17"/>
      <c r="AT322" s="18"/>
      <c r="AU322" s="17"/>
    </row>
    <row r="323" spans="1:47" s="16" customFormat="1" hidden="1" x14ac:dyDescent="0.25">
      <c r="A323" s="12">
        <v>7</v>
      </c>
      <c r="B323" s="12" t="str">
        <f>[1]Hmotnosti!$Z14</f>
        <v>xxx</v>
      </c>
      <c r="C323" s="12"/>
      <c r="D323" s="12">
        <f t="shared" si="91"/>
        <v>7</v>
      </c>
      <c r="E323" s="12" t="str">
        <f t="shared" si="92"/>
        <v>ř.ř.</v>
      </c>
      <c r="F323" s="12">
        <f t="shared" si="92"/>
        <v>1</v>
      </c>
      <c r="G323" s="12">
        <f t="shared" si="94"/>
        <v>1</v>
      </c>
      <c r="H323"/>
      <c r="I323"/>
      <c r="J323" s="12">
        <v>158</v>
      </c>
      <c r="K323"/>
      <c r="L323" s="12">
        <f t="shared" si="80"/>
        <v>158</v>
      </c>
      <c r="M323"/>
      <c r="N323"/>
      <c r="O323" s="12">
        <f t="shared" si="81"/>
        <v>194</v>
      </c>
      <c r="P323"/>
      <c r="Q323" t="str">
        <f t="shared" si="93"/>
        <v/>
      </c>
      <c r="R323"/>
      <c r="S323"/>
      <c r="T323"/>
      <c r="U323" s="12">
        <f t="shared" si="82"/>
        <v>8</v>
      </c>
      <c r="V323" s="13" t="str">
        <f t="shared" si="83"/>
        <v/>
      </c>
      <c r="W323"/>
      <c r="X323"/>
      <c r="Y323"/>
      <c r="Z323" s="13" t="str">
        <f t="shared" si="84"/>
        <v>xxx</v>
      </c>
      <c r="AA323"/>
      <c r="AB323" s="13" t="str">
        <f t="shared" si="85"/>
        <v>ř.ř.</v>
      </c>
      <c r="AC323"/>
      <c r="AD323" t="str">
        <f t="shared" si="89"/>
        <v/>
      </c>
      <c r="AE323" s="19"/>
      <c r="AI323" s="19"/>
      <c r="AL323" s="19">
        <f t="shared" si="88"/>
        <v>0</v>
      </c>
      <c r="AP323" s="19"/>
      <c r="AQ323" s="48"/>
      <c r="AS323" s="17"/>
      <c r="AT323" s="18"/>
      <c r="AU323" s="17"/>
    </row>
    <row r="324" spans="1:47" s="16" customFormat="1" hidden="1" x14ac:dyDescent="0.25">
      <c r="A324" s="12">
        <v>8</v>
      </c>
      <c r="B324" s="12" t="str">
        <f>[1]Hmotnosti!$Z15</f>
        <v>xxx</v>
      </c>
      <c r="C324" s="12"/>
      <c r="D324" s="12">
        <f t="shared" si="91"/>
        <v>7</v>
      </c>
      <c r="E324" s="12" t="str">
        <f t="shared" si="92"/>
        <v>ř.ř.</v>
      </c>
      <c r="F324" s="12">
        <f t="shared" si="92"/>
        <v>1</v>
      </c>
      <c r="G324" s="12">
        <f t="shared" si="94"/>
        <v>1</v>
      </c>
      <c r="H324"/>
      <c r="I324"/>
      <c r="J324" s="12">
        <v>159</v>
      </c>
      <c r="K324"/>
      <c r="L324" s="12">
        <f t="shared" si="80"/>
        <v>159</v>
      </c>
      <c r="M324"/>
      <c r="N324"/>
      <c r="O324" s="12">
        <f t="shared" si="81"/>
        <v>195</v>
      </c>
      <c r="P324"/>
      <c r="Q324" t="str">
        <f t="shared" si="93"/>
        <v/>
      </c>
      <c r="R324"/>
      <c r="S324"/>
      <c r="T324"/>
      <c r="U324" s="12">
        <f t="shared" si="82"/>
        <v>8</v>
      </c>
      <c r="V324" s="13" t="str">
        <f t="shared" si="83"/>
        <v/>
      </c>
      <c r="W324"/>
      <c r="X324"/>
      <c r="Y324"/>
      <c r="Z324" s="13" t="str">
        <f t="shared" si="84"/>
        <v>xxx</v>
      </c>
      <c r="AA324"/>
      <c r="AB324" s="13" t="str">
        <f t="shared" si="85"/>
        <v>ř.ř.</v>
      </c>
      <c r="AC324"/>
      <c r="AD324" t="str">
        <f t="shared" si="89"/>
        <v/>
      </c>
      <c r="AE324" s="19"/>
      <c r="AI324" s="19"/>
      <c r="AL324" s="19">
        <f t="shared" si="88"/>
        <v>0</v>
      </c>
      <c r="AP324" s="19"/>
      <c r="AQ324" s="48"/>
      <c r="AS324" s="17"/>
      <c r="AT324" s="18"/>
      <c r="AU324" s="17"/>
    </row>
    <row r="325" spans="1:47" s="16" customFormat="1" hidden="1" x14ac:dyDescent="0.25">
      <c r="A325" s="12">
        <v>9</v>
      </c>
      <c r="B325" s="12" t="str">
        <f>[1]Hmotnosti!$Z16</f>
        <v>xxx</v>
      </c>
      <c r="C325" s="12"/>
      <c r="D325" s="12">
        <f t="shared" si="91"/>
        <v>7</v>
      </c>
      <c r="E325" s="12" t="str">
        <f t="shared" si="92"/>
        <v>ř.ř.</v>
      </c>
      <c r="F325" s="12">
        <f t="shared" si="92"/>
        <v>1</v>
      </c>
      <c r="G325" s="12">
        <f t="shared" si="94"/>
        <v>1</v>
      </c>
      <c r="H325"/>
      <c r="I325"/>
      <c r="J325" s="12">
        <v>160</v>
      </c>
      <c r="K325"/>
      <c r="L325" s="12">
        <f t="shared" si="80"/>
        <v>160</v>
      </c>
      <c r="M325"/>
      <c r="N325"/>
      <c r="O325" s="12">
        <f t="shared" si="81"/>
        <v>196</v>
      </c>
      <c r="P325"/>
      <c r="Q325" t="str">
        <f t="shared" si="93"/>
        <v/>
      </c>
      <c r="R325"/>
      <c r="S325"/>
      <c r="T325"/>
      <c r="U325" s="12">
        <f t="shared" si="82"/>
        <v>8</v>
      </c>
      <c r="V325" s="13" t="str">
        <f t="shared" si="83"/>
        <v/>
      </c>
      <c r="W325"/>
      <c r="X325"/>
      <c r="Y325"/>
      <c r="Z325" s="13" t="str">
        <f t="shared" si="84"/>
        <v>xxx</v>
      </c>
      <c r="AA325"/>
      <c r="AB325" s="13" t="str">
        <f t="shared" si="85"/>
        <v>ř.ř.</v>
      </c>
      <c r="AC325"/>
      <c r="AD325" t="str">
        <f t="shared" si="89"/>
        <v/>
      </c>
      <c r="AE325" s="19"/>
      <c r="AI325" s="19"/>
      <c r="AL325" s="19">
        <f t="shared" si="88"/>
        <v>0</v>
      </c>
      <c r="AP325" s="19"/>
      <c r="AQ325" s="48"/>
      <c r="AS325" s="17"/>
      <c r="AT325" s="18"/>
      <c r="AU325" s="17"/>
    </row>
    <row r="326" spans="1:47" s="16" customFormat="1" hidden="1" x14ac:dyDescent="0.25">
      <c r="A326" s="12">
        <v>10</v>
      </c>
      <c r="B326" s="12" t="str">
        <f>[1]Hmotnosti!$Z17</f>
        <v>xxx</v>
      </c>
      <c r="C326" s="12"/>
      <c r="D326" s="12">
        <f t="shared" si="91"/>
        <v>7</v>
      </c>
      <c r="E326" s="12" t="str">
        <f t="shared" si="92"/>
        <v>ř.ř.</v>
      </c>
      <c r="F326" s="12">
        <f t="shared" si="92"/>
        <v>1</v>
      </c>
      <c r="G326" s="12">
        <f t="shared" si="94"/>
        <v>1</v>
      </c>
      <c r="H326"/>
      <c r="I326"/>
      <c r="J326" s="12">
        <v>161</v>
      </c>
      <c r="K326"/>
      <c r="L326" s="12">
        <f t="shared" si="80"/>
        <v>161</v>
      </c>
      <c r="M326"/>
      <c r="N326"/>
      <c r="O326" s="12">
        <f t="shared" si="81"/>
        <v>999</v>
      </c>
      <c r="P326"/>
      <c r="Q326" t="str">
        <f t="shared" si="93"/>
        <v/>
      </c>
      <c r="R326"/>
      <c r="S326"/>
      <c r="T326"/>
      <c r="U326" s="12" t="str">
        <f t="shared" si="82"/>
        <v/>
      </c>
      <c r="V326" s="13" t="str">
        <f t="shared" si="83"/>
        <v/>
      </c>
      <c r="W326"/>
      <c r="X326"/>
      <c r="Y326"/>
      <c r="Z326" s="13" t="str">
        <f t="shared" si="84"/>
        <v/>
      </c>
      <c r="AA326"/>
      <c r="AB326" s="13" t="str">
        <f t="shared" si="85"/>
        <v/>
      </c>
      <c r="AC326"/>
      <c r="AD326" t="str">
        <f t="shared" si="89"/>
        <v/>
      </c>
      <c r="AE326" s="19"/>
      <c r="AI326" s="19"/>
      <c r="AL326" s="19"/>
      <c r="AP326" s="19"/>
      <c r="AQ326" s="48"/>
      <c r="AS326" s="17"/>
      <c r="AT326" s="18"/>
      <c r="AU326" s="17"/>
    </row>
    <row r="327" spans="1:47" s="16" customFormat="1" hidden="1" x14ac:dyDescent="0.25">
      <c r="A327" s="12">
        <v>11</v>
      </c>
      <c r="B327" s="12" t="str">
        <f>[1]Hmotnosti!$Z18</f>
        <v>xxx</v>
      </c>
      <c r="C327" s="12"/>
      <c r="D327" s="12">
        <f t="shared" si="91"/>
        <v>7</v>
      </c>
      <c r="E327" s="12" t="str">
        <f t="shared" si="92"/>
        <v>ř.ř.</v>
      </c>
      <c r="F327" s="12">
        <f t="shared" si="92"/>
        <v>1</v>
      </c>
      <c r="G327" s="12">
        <f t="shared" si="94"/>
        <v>1</v>
      </c>
      <c r="H327"/>
      <c r="I327"/>
      <c r="J327" s="12">
        <v>162</v>
      </c>
      <c r="K327"/>
      <c r="L327" s="12">
        <f t="shared" si="80"/>
        <v>162</v>
      </c>
      <c r="M327"/>
      <c r="N327"/>
      <c r="O327" s="12">
        <f t="shared" si="81"/>
        <v>999</v>
      </c>
      <c r="P327"/>
      <c r="Q327" t="str">
        <f t="shared" si="93"/>
        <v/>
      </c>
      <c r="R327"/>
      <c r="S327"/>
      <c r="T327"/>
      <c r="U327" s="12" t="str">
        <f t="shared" si="82"/>
        <v/>
      </c>
      <c r="V327" s="13" t="str">
        <f t="shared" si="83"/>
        <v/>
      </c>
      <c r="W327"/>
      <c r="X327"/>
      <c r="Y327"/>
      <c r="Z327" s="13" t="str">
        <f t="shared" si="84"/>
        <v/>
      </c>
      <c r="AA327"/>
      <c r="AB327" s="13" t="str">
        <f t="shared" si="85"/>
        <v/>
      </c>
      <c r="AC327"/>
      <c r="AD327" t="str">
        <f t="shared" si="89"/>
        <v/>
      </c>
      <c r="AE327" s="19"/>
      <c r="AI327" s="19"/>
      <c r="AL327" s="19"/>
      <c r="AP327" s="19"/>
      <c r="AQ327" s="48"/>
      <c r="AS327" s="17"/>
      <c r="AT327" s="18"/>
      <c r="AU327" s="17"/>
    </row>
    <row r="328" spans="1:47" s="16" customFormat="1" hidden="1" x14ac:dyDescent="0.25">
      <c r="A328" s="12">
        <v>12</v>
      </c>
      <c r="B328" s="12" t="str">
        <f>[1]Hmotnosti!$Z19</f>
        <v>xxx</v>
      </c>
      <c r="C328" s="12"/>
      <c r="D328" s="12">
        <f t="shared" si="91"/>
        <v>7</v>
      </c>
      <c r="E328" s="12" t="str">
        <f t="shared" si="92"/>
        <v>ř.ř.</v>
      </c>
      <c r="F328" s="12">
        <f t="shared" si="92"/>
        <v>1</v>
      </c>
      <c r="G328" s="12">
        <f t="shared" si="94"/>
        <v>1</v>
      </c>
      <c r="H328"/>
      <c r="I328"/>
      <c r="J328" s="12">
        <v>163</v>
      </c>
      <c r="K328"/>
      <c r="L328" s="12">
        <f t="shared" si="80"/>
        <v>163</v>
      </c>
      <c r="M328"/>
      <c r="N328"/>
      <c r="O328" s="12">
        <f t="shared" si="81"/>
        <v>999</v>
      </c>
      <c r="P328"/>
      <c r="Q328" t="str">
        <f t="shared" si="93"/>
        <v/>
      </c>
      <c r="R328"/>
      <c r="S328"/>
      <c r="T328"/>
      <c r="U328" s="12" t="str">
        <f t="shared" si="82"/>
        <v/>
      </c>
      <c r="V328" s="13" t="str">
        <f t="shared" si="83"/>
        <v/>
      </c>
      <c r="W328"/>
      <c r="X328"/>
      <c r="Y328"/>
      <c r="Z328" s="13" t="str">
        <f t="shared" si="84"/>
        <v/>
      </c>
      <c r="AA328"/>
      <c r="AB328" s="13" t="str">
        <f t="shared" si="85"/>
        <v/>
      </c>
      <c r="AC328"/>
      <c r="AD328" t="str">
        <f t="shared" si="89"/>
        <v/>
      </c>
      <c r="AE328" s="19"/>
      <c r="AI328" s="19"/>
      <c r="AL328" s="19"/>
      <c r="AP328" s="19"/>
      <c r="AQ328" s="48"/>
      <c r="AS328" s="17"/>
      <c r="AT328" s="18"/>
      <c r="AU328" s="17"/>
    </row>
    <row r="329" spans="1:47" s="16" customFormat="1" hidden="1" x14ac:dyDescent="0.25">
      <c r="A329" s="12">
        <v>13</v>
      </c>
      <c r="B329" s="12" t="str">
        <f>[1]Hmotnosti!$Z20</f>
        <v>xxx</v>
      </c>
      <c r="C329" s="12"/>
      <c r="D329" s="12">
        <f t="shared" si="91"/>
        <v>7</v>
      </c>
      <c r="E329" s="12" t="str">
        <f t="shared" si="92"/>
        <v>ř.ř.</v>
      </c>
      <c r="F329" s="12">
        <f t="shared" si="92"/>
        <v>1</v>
      </c>
      <c r="G329" s="12">
        <f t="shared" si="94"/>
        <v>1</v>
      </c>
      <c r="H329"/>
      <c r="I329"/>
      <c r="J329" s="12">
        <v>164</v>
      </c>
      <c r="K329"/>
      <c r="L329" s="12">
        <f t="shared" si="80"/>
        <v>164</v>
      </c>
      <c r="M329"/>
      <c r="N329"/>
      <c r="O329" s="12">
        <f t="shared" si="81"/>
        <v>999</v>
      </c>
      <c r="P329"/>
      <c r="Q329" t="str">
        <f t="shared" si="93"/>
        <v/>
      </c>
      <c r="R329"/>
      <c r="S329"/>
      <c r="T329"/>
      <c r="U329" s="12" t="str">
        <f t="shared" si="82"/>
        <v/>
      </c>
      <c r="V329" s="13" t="str">
        <f t="shared" si="83"/>
        <v/>
      </c>
      <c r="W329"/>
      <c r="X329"/>
      <c r="Y329"/>
      <c r="Z329" s="13" t="str">
        <f t="shared" si="84"/>
        <v/>
      </c>
      <c r="AA329"/>
      <c r="AB329" s="13" t="str">
        <f t="shared" si="85"/>
        <v/>
      </c>
      <c r="AC329"/>
      <c r="AD329" t="str">
        <f t="shared" si="89"/>
        <v/>
      </c>
      <c r="AE329" s="19"/>
      <c r="AI329" s="19"/>
      <c r="AL329" s="19"/>
      <c r="AP329" s="19"/>
      <c r="AQ329" s="48"/>
      <c r="AS329" s="17"/>
      <c r="AT329" s="18"/>
      <c r="AU329" s="17"/>
    </row>
    <row r="330" spans="1:47" s="16" customFormat="1" hidden="1" x14ac:dyDescent="0.25">
      <c r="A330" s="12">
        <v>14</v>
      </c>
      <c r="B330" s="12" t="str">
        <f>[1]Hmotnosti!$Z21</f>
        <v>xxx</v>
      </c>
      <c r="C330" s="12"/>
      <c r="D330" s="12">
        <f t="shared" si="91"/>
        <v>7</v>
      </c>
      <c r="E330" s="12" t="str">
        <f t="shared" si="92"/>
        <v>ř.ř.</v>
      </c>
      <c r="F330" s="12">
        <f t="shared" si="92"/>
        <v>1</v>
      </c>
      <c r="G330" s="12">
        <f t="shared" si="94"/>
        <v>1</v>
      </c>
      <c r="H330"/>
      <c r="I330"/>
      <c r="J330" s="12">
        <v>165</v>
      </c>
      <c r="K330"/>
      <c r="L330" s="12">
        <f t="shared" si="80"/>
        <v>165</v>
      </c>
      <c r="M330"/>
      <c r="N330"/>
      <c r="O330" s="12">
        <f t="shared" si="81"/>
        <v>999</v>
      </c>
      <c r="P330"/>
      <c r="Q330" t="str">
        <f t="shared" si="93"/>
        <v/>
      </c>
      <c r="R330"/>
      <c r="S330"/>
      <c r="T330"/>
      <c r="U330" s="12" t="str">
        <f t="shared" si="82"/>
        <v/>
      </c>
      <c r="V330" s="13" t="str">
        <f t="shared" si="83"/>
        <v/>
      </c>
      <c r="W330"/>
      <c r="X330"/>
      <c r="Y330"/>
      <c r="Z330" s="13" t="str">
        <f t="shared" si="84"/>
        <v/>
      </c>
      <c r="AA330"/>
      <c r="AB330" s="13" t="str">
        <f t="shared" si="85"/>
        <v/>
      </c>
      <c r="AC330"/>
      <c r="AD330" t="str">
        <f t="shared" si="89"/>
        <v/>
      </c>
      <c r="AE330" s="19"/>
      <c r="AI330" s="19"/>
      <c r="AL330" s="19"/>
      <c r="AP330" s="19"/>
      <c r="AQ330" s="48"/>
      <c r="AS330" s="17"/>
      <c r="AT330" s="18"/>
      <c r="AU330" s="17"/>
    </row>
    <row r="331" spans="1:47" s="16" customFormat="1" hidden="1" x14ac:dyDescent="0.25">
      <c r="A331" s="12">
        <v>15</v>
      </c>
      <c r="B331" s="12" t="str">
        <f>[1]Hmotnosti!$Z22</f>
        <v>xxx</v>
      </c>
      <c r="C331" s="12"/>
      <c r="D331" s="12">
        <f t="shared" si="91"/>
        <v>7</v>
      </c>
      <c r="E331" s="12" t="str">
        <f t="shared" si="92"/>
        <v>ř.ř.</v>
      </c>
      <c r="F331" s="12">
        <f t="shared" si="92"/>
        <v>1</v>
      </c>
      <c r="G331" s="12">
        <f t="shared" si="94"/>
        <v>1</v>
      </c>
      <c r="H331"/>
      <c r="I331"/>
      <c r="J331" s="12">
        <v>166</v>
      </c>
      <c r="K331"/>
      <c r="L331" s="12">
        <f t="shared" si="80"/>
        <v>166</v>
      </c>
      <c r="M331"/>
      <c r="N331"/>
      <c r="O331" s="12">
        <f t="shared" si="81"/>
        <v>999</v>
      </c>
      <c r="P331"/>
      <c r="Q331" t="str">
        <f t="shared" si="93"/>
        <v/>
      </c>
      <c r="R331"/>
      <c r="S331"/>
      <c r="T331"/>
      <c r="U331" s="12" t="str">
        <f t="shared" si="82"/>
        <v/>
      </c>
      <c r="V331" s="13" t="str">
        <f t="shared" si="83"/>
        <v/>
      </c>
      <c r="W331"/>
      <c r="X331"/>
      <c r="Y331"/>
      <c r="Z331" s="13" t="str">
        <f t="shared" si="84"/>
        <v/>
      </c>
      <c r="AA331"/>
      <c r="AB331" s="13" t="str">
        <f t="shared" si="85"/>
        <v/>
      </c>
      <c r="AC331"/>
      <c r="AD331" t="str">
        <f t="shared" si="89"/>
        <v/>
      </c>
      <c r="AE331" s="19"/>
      <c r="AI331" s="19"/>
      <c r="AL331" s="19"/>
      <c r="AP331" s="19"/>
      <c r="AQ331" s="48"/>
      <c r="AS331" s="17"/>
      <c r="AT331" s="18"/>
      <c r="AU331" s="17"/>
    </row>
    <row r="332" spans="1:47" s="16" customFormat="1" hidden="1" x14ac:dyDescent="0.25">
      <c r="A332" s="12">
        <v>16</v>
      </c>
      <c r="B332" s="12" t="str">
        <f>[1]Hmotnosti!$Z23</f>
        <v>xxx</v>
      </c>
      <c r="C332" s="12"/>
      <c r="D332" s="12">
        <f t="shared" si="91"/>
        <v>7</v>
      </c>
      <c r="E332" s="12" t="str">
        <f t="shared" si="92"/>
        <v>ř.ř.</v>
      </c>
      <c r="F332" s="12">
        <f t="shared" si="92"/>
        <v>1</v>
      </c>
      <c r="G332" s="12">
        <f t="shared" si="94"/>
        <v>1</v>
      </c>
      <c r="H332"/>
      <c r="I332"/>
      <c r="J332" s="12">
        <v>167</v>
      </c>
      <c r="K332"/>
      <c r="L332" s="12">
        <f t="shared" si="80"/>
        <v>167</v>
      </c>
      <c r="M332"/>
      <c r="N332"/>
      <c r="O332" s="12">
        <f t="shared" si="81"/>
        <v>999</v>
      </c>
      <c r="P332"/>
      <c r="Q332" t="str">
        <f t="shared" si="93"/>
        <v/>
      </c>
      <c r="R332"/>
      <c r="S332"/>
      <c r="T332"/>
      <c r="U332" s="12" t="str">
        <f t="shared" si="82"/>
        <v/>
      </c>
      <c r="V332" s="13" t="str">
        <f t="shared" si="83"/>
        <v/>
      </c>
      <c r="W332"/>
      <c r="X332"/>
      <c r="Y332"/>
      <c r="Z332" s="13" t="str">
        <f t="shared" si="84"/>
        <v/>
      </c>
      <c r="AA332"/>
      <c r="AB332" s="13" t="str">
        <f t="shared" si="85"/>
        <v/>
      </c>
      <c r="AC332"/>
      <c r="AD332" t="str">
        <f t="shared" si="89"/>
        <v/>
      </c>
      <c r="AE332" s="19"/>
      <c r="AI332" s="19"/>
      <c r="AL332" s="19"/>
      <c r="AP332" s="19"/>
      <c r="AQ332" s="48"/>
      <c r="AS332" s="17"/>
      <c r="AT332" s="18"/>
      <c r="AU332" s="17"/>
    </row>
    <row r="333" spans="1:47" s="16" customFormat="1" hidden="1" x14ac:dyDescent="0.25">
      <c r="A333" s="12">
        <v>17</v>
      </c>
      <c r="B333" s="12" t="str">
        <f>[1]Hmotnosti!$Z24</f>
        <v>xxx</v>
      </c>
      <c r="C333" s="12"/>
      <c r="D333" s="12">
        <f t="shared" si="91"/>
        <v>7</v>
      </c>
      <c r="E333" s="12" t="str">
        <f t="shared" si="92"/>
        <v>ř.ř.</v>
      </c>
      <c r="F333" s="12">
        <f t="shared" si="92"/>
        <v>1</v>
      </c>
      <c r="G333" s="12">
        <f t="shared" si="94"/>
        <v>1</v>
      </c>
      <c r="H333"/>
      <c r="I333"/>
      <c r="J333" s="12">
        <v>168</v>
      </c>
      <c r="K333"/>
      <c r="L333" s="12">
        <f t="shared" si="80"/>
        <v>168</v>
      </c>
      <c r="M333"/>
      <c r="N333"/>
      <c r="O333" s="12">
        <f t="shared" si="81"/>
        <v>999</v>
      </c>
      <c r="P333"/>
      <c r="Q333" t="str">
        <f t="shared" si="93"/>
        <v/>
      </c>
      <c r="R333"/>
      <c r="S333"/>
      <c r="T333"/>
      <c r="U333" s="12" t="str">
        <f t="shared" si="82"/>
        <v/>
      </c>
      <c r="V333" s="13" t="str">
        <f t="shared" si="83"/>
        <v/>
      </c>
      <c r="W333"/>
      <c r="X333"/>
      <c r="Y333"/>
      <c r="Z333" s="13" t="str">
        <f t="shared" si="84"/>
        <v/>
      </c>
      <c r="AA333"/>
      <c r="AB333" s="13" t="str">
        <f t="shared" si="85"/>
        <v/>
      </c>
      <c r="AC333"/>
      <c r="AD333" t="str">
        <f t="shared" si="89"/>
        <v/>
      </c>
      <c r="AE333" s="19"/>
      <c r="AI333" s="19"/>
      <c r="AL333" s="19"/>
      <c r="AP333" s="19"/>
      <c r="AQ333" s="48"/>
      <c r="AS333" s="17"/>
      <c r="AT333" s="18"/>
      <c r="AU333" s="17"/>
    </row>
    <row r="334" spans="1:47" s="16" customFormat="1" hidden="1" x14ac:dyDescent="0.25">
      <c r="A334" s="12">
        <v>18</v>
      </c>
      <c r="B334" s="12" t="str">
        <f>[1]Hmotnosti!$Z25</f>
        <v>xxx</v>
      </c>
      <c r="C334" s="12"/>
      <c r="D334" s="12">
        <f t="shared" si="91"/>
        <v>7</v>
      </c>
      <c r="E334" s="12" t="str">
        <f t="shared" ref="E334:F336" si="95">E333</f>
        <v>ř.ř.</v>
      </c>
      <c r="F334" s="12">
        <f t="shared" si="95"/>
        <v>1</v>
      </c>
      <c r="G334" s="12">
        <f t="shared" si="94"/>
        <v>1</v>
      </c>
      <c r="H334"/>
      <c r="I334"/>
      <c r="J334" s="12">
        <v>169</v>
      </c>
      <c r="K334"/>
      <c r="L334" s="12">
        <f t="shared" si="80"/>
        <v>169</v>
      </c>
      <c r="M334"/>
      <c r="N334"/>
      <c r="O334" s="12">
        <f t="shared" si="81"/>
        <v>999</v>
      </c>
      <c r="P334"/>
      <c r="Q334" t="str">
        <f t="shared" si="93"/>
        <v/>
      </c>
      <c r="R334"/>
      <c r="S334"/>
      <c r="T334"/>
      <c r="U334" s="12" t="str">
        <f t="shared" si="82"/>
        <v/>
      </c>
      <c r="V334" s="13" t="str">
        <f t="shared" si="83"/>
        <v/>
      </c>
      <c r="W334"/>
      <c r="X334"/>
      <c r="Y334"/>
      <c r="Z334" s="13" t="str">
        <f t="shared" si="84"/>
        <v/>
      </c>
      <c r="AA334"/>
      <c r="AB334" s="13" t="str">
        <f t="shared" si="85"/>
        <v/>
      </c>
      <c r="AC334"/>
      <c r="AD334" t="str">
        <f t="shared" si="89"/>
        <v/>
      </c>
      <c r="AE334" s="19"/>
      <c r="AI334" s="19"/>
      <c r="AL334" s="19"/>
      <c r="AP334" s="19"/>
      <c r="AQ334" s="48"/>
      <c r="AS334" s="17"/>
      <c r="AT334" s="18"/>
      <c r="AU334" s="17"/>
    </row>
    <row r="335" spans="1:47" s="16" customFormat="1" hidden="1" x14ac:dyDescent="0.25">
      <c r="A335" s="12">
        <v>19</v>
      </c>
      <c r="B335" s="12" t="str">
        <f>[1]Hmotnosti!$Z26</f>
        <v>xxx</v>
      </c>
      <c r="C335" s="12"/>
      <c r="D335" s="12">
        <f t="shared" si="91"/>
        <v>7</v>
      </c>
      <c r="E335" s="12" t="str">
        <f t="shared" si="95"/>
        <v>ř.ř.</v>
      </c>
      <c r="F335" s="12">
        <f t="shared" si="95"/>
        <v>1</v>
      </c>
      <c r="G335" s="12">
        <f t="shared" si="94"/>
        <v>1</v>
      </c>
      <c r="H335"/>
      <c r="I335"/>
      <c r="J335" s="12">
        <v>170</v>
      </c>
      <c r="K335"/>
      <c r="L335" s="12">
        <f t="shared" si="80"/>
        <v>170</v>
      </c>
      <c r="M335"/>
      <c r="N335"/>
      <c r="O335" s="12">
        <f t="shared" si="81"/>
        <v>999</v>
      </c>
      <c r="P335"/>
      <c r="Q335" t="str">
        <f t="shared" si="93"/>
        <v/>
      </c>
      <c r="R335"/>
      <c r="S335"/>
      <c r="T335"/>
      <c r="U335" s="12" t="str">
        <f t="shared" si="82"/>
        <v/>
      </c>
      <c r="V335" s="13" t="str">
        <f t="shared" si="83"/>
        <v/>
      </c>
      <c r="W335"/>
      <c r="X335"/>
      <c r="Y335"/>
      <c r="Z335" s="13" t="str">
        <f t="shared" si="84"/>
        <v/>
      </c>
      <c r="AA335"/>
      <c r="AB335" s="13" t="str">
        <f t="shared" si="85"/>
        <v/>
      </c>
      <c r="AC335"/>
      <c r="AD335" t="str">
        <f t="shared" si="89"/>
        <v/>
      </c>
      <c r="AE335" s="19"/>
      <c r="AI335" s="19"/>
      <c r="AL335" s="19"/>
      <c r="AP335" s="19"/>
      <c r="AQ335" s="48"/>
      <c r="AS335" s="17"/>
      <c r="AT335" s="18"/>
      <c r="AU335" s="17"/>
    </row>
    <row r="336" spans="1:47" s="16" customFormat="1" hidden="1" x14ac:dyDescent="0.25">
      <c r="A336" s="12">
        <v>20</v>
      </c>
      <c r="B336" s="12" t="str">
        <f>[1]Hmotnosti!$Z27</f>
        <v>xxx</v>
      </c>
      <c r="C336" s="12"/>
      <c r="D336" s="12">
        <f t="shared" si="91"/>
        <v>7</v>
      </c>
      <c r="E336" s="12" t="str">
        <f t="shared" si="95"/>
        <v>ř.ř.</v>
      </c>
      <c r="F336" s="12">
        <f t="shared" si="95"/>
        <v>1</v>
      </c>
      <c r="G336" s="12">
        <f t="shared" si="94"/>
        <v>1</v>
      </c>
      <c r="H336"/>
      <c r="I336"/>
      <c r="J336" s="12">
        <v>171</v>
      </c>
      <c r="K336"/>
      <c r="L336" s="12">
        <f t="shared" si="80"/>
        <v>171</v>
      </c>
      <c r="M336"/>
      <c r="N336"/>
      <c r="O336" s="12">
        <f t="shared" si="81"/>
        <v>999</v>
      </c>
      <c r="P336"/>
      <c r="Q336" t="str">
        <f t="shared" si="93"/>
        <v/>
      </c>
      <c r="R336"/>
      <c r="S336"/>
      <c r="T336"/>
      <c r="U336" s="12" t="str">
        <f t="shared" si="82"/>
        <v/>
      </c>
      <c r="V336" s="13" t="str">
        <f t="shared" si="83"/>
        <v/>
      </c>
      <c r="W336"/>
      <c r="X336"/>
      <c r="Y336"/>
      <c r="Z336" s="13" t="str">
        <f t="shared" si="84"/>
        <v/>
      </c>
      <c r="AA336"/>
      <c r="AB336" s="13" t="str">
        <f t="shared" si="85"/>
        <v/>
      </c>
      <c r="AC336"/>
      <c r="AD336" t="str">
        <f t="shared" si="89"/>
        <v/>
      </c>
      <c r="AE336" s="19"/>
      <c r="AI336" s="19"/>
      <c r="AL336" s="19"/>
      <c r="AP336" s="19"/>
      <c r="AQ336" s="48"/>
      <c r="AS336" s="17"/>
      <c r="AT336" s="18"/>
      <c r="AU336" s="17"/>
    </row>
    <row r="337" spans="1:47" s="16" customFormat="1" hidden="1" x14ac:dyDescent="0.25">
      <c r="A337" s="12"/>
      <c r="B337" s="12"/>
      <c r="C337" s="12"/>
      <c r="D337" s="12"/>
      <c r="E337" s="12"/>
      <c r="F337" s="12"/>
      <c r="G337" s="12">
        <f t="shared" si="94"/>
        <v>0</v>
      </c>
      <c r="H337"/>
      <c r="I337"/>
      <c r="J337" s="12">
        <v>172</v>
      </c>
      <c r="K337"/>
      <c r="L337" s="12">
        <f t="shared" si="80"/>
        <v>999</v>
      </c>
      <c r="M337"/>
      <c r="N337"/>
      <c r="O337" s="12">
        <f t="shared" si="81"/>
        <v>999</v>
      </c>
      <c r="P337"/>
      <c r="Q337"/>
      <c r="R337"/>
      <c r="S337"/>
      <c r="T337"/>
      <c r="U337" s="12" t="str">
        <f t="shared" si="82"/>
        <v/>
      </c>
      <c r="V337" s="13" t="str">
        <f t="shared" si="83"/>
        <v/>
      </c>
      <c r="W337"/>
      <c r="X337"/>
      <c r="Y337"/>
      <c r="Z337" s="13" t="str">
        <f t="shared" si="84"/>
        <v/>
      </c>
      <c r="AA337"/>
      <c r="AB337" s="13" t="str">
        <f t="shared" si="85"/>
        <v/>
      </c>
      <c r="AC337"/>
      <c r="AD337" t="str">
        <f t="shared" si="89"/>
        <v/>
      </c>
      <c r="AE337" s="19"/>
      <c r="AI337" s="19"/>
      <c r="AL337" s="19"/>
      <c r="AP337" s="19"/>
      <c r="AQ337" s="48"/>
      <c r="AS337" s="17"/>
      <c r="AT337" s="18"/>
      <c r="AU337" s="17"/>
    </row>
    <row r="338" spans="1:47" s="16" customFormat="1" hidden="1" x14ac:dyDescent="0.25">
      <c r="A338" s="12"/>
      <c r="B338" s="12"/>
      <c r="C338" s="12"/>
      <c r="D338" s="12"/>
      <c r="E338" s="12"/>
      <c r="F338" s="12"/>
      <c r="G338" s="12">
        <f t="shared" si="94"/>
        <v>0</v>
      </c>
      <c r="H338"/>
      <c r="I338"/>
      <c r="J338" s="12">
        <v>173</v>
      </c>
      <c r="K338"/>
      <c r="L338" s="12">
        <f t="shared" si="80"/>
        <v>999</v>
      </c>
      <c r="M338"/>
      <c r="N338"/>
      <c r="O338" s="12">
        <f t="shared" si="81"/>
        <v>999</v>
      </c>
      <c r="P338"/>
      <c r="Q338"/>
      <c r="R338"/>
      <c r="S338"/>
      <c r="T338"/>
      <c r="U338" s="12" t="str">
        <f t="shared" si="82"/>
        <v/>
      </c>
      <c r="V338" s="13" t="str">
        <f t="shared" si="83"/>
        <v/>
      </c>
      <c r="W338"/>
      <c r="X338"/>
      <c r="Y338"/>
      <c r="Z338" s="13" t="str">
        <f t="shared" si="84"/>
        <v/>
      </c>
      <c r="AA338"/>
      <c r="AB338" s="13" t="str">
        <f t="shared" si="85"/>
        <v/>
      </c>
      <c r="AC338"/>
      <c r="AD338" t="str">
        <f t="shared" si="89"/>
        <v/>
      </c>
      <c r="AE338" s="19"/>
      <c r="AI338" s="19"/>
      <c r="AL338" s="19"/>
      <c r="AP338" s="19"/>
      <c r="AQ338" s="48"/>
      <c r="AS338" s="17"/>
      <c r="AT338" s="18"/>
      <c r="AU338" s="17"/>
    </row>
    <row r="339" spans="1:47" s="16" customFormat="1" hidden="1" x14ac:dyDescent="0.25">
      <c r="A339" s="12"/>
      <c r="B339" s="12"/>
      <c r="C339" s="12"/>
      <c r="D339" s="12"/>
      <c r="E339" s="12"/>
      <c r="F339" s="12"/>
      <c r="G339" s="12">
        <f t="shared" si="94"/>
        <v>0</v>
      </c>
      <c r="H339"/>
      <c r="I339"/>
      <c r="J339" s="12">
        <v>174</v>
      </c>
      <c r="K339"/>
      <c r="L339" s="12">
        <f t="shared" si="80"/>
        <v>999</v>
      </c>
      <c r="M339"/>
      <c r="N339"/>
      <c r="O339" s="12">
        <f t="shared" si="81"/>
        <v>999</v>
      </c>
      <c r="P339"/>
      <c r="Q339"/>
      <c r="R339"/>
      <c r="S339"/>
      <c r="T339"/>
      <c r="U339" s="12" t="str">
        <f t="shared" si="82"/>
        <v/>
      </c>
      <c r="V339" s="13" t="str">
        <f t="shared" si="83"/>
        <v/>
      </c>
      <c r="W339"/>
      <c r="X339"/>
      <c r="Y339"/>
      <c r="Z339" s="13" t="str">
        <f t="shared" si="84"/>
        <v/>
      </c>
      <c r="AA339"/>
      <c r="AB339" s="13" t="str">
        <f t="shared" si="85"/>
        <v/>
      </c>
      <c r="AC339"/>
      <c r="AD339" t="str">
        <f t="shared" si="89"/>
        <v/>
      </c>
      <c r="AE339" s="19"/>
      <c r="AI339" s="19"/>
      <c r="AL339" s="19"/>
      <c r="AP339" s="19"/>
      <c r="AQ339" s="48"/>
      <c r="AS339" s="17"/>
      <c r="AT339" s="18"/>
      <c r="AU339" s="17"/>
    </row>
    <row r="340" spans="1:47" s="16" customFormat="1" hidden="1" x14ac:dyDescent="0.25">
      <c r="A340" s="13" t="str">
        <f>AJ144</f>
        <v/>
      </c>
      <c r="B340" s="12"/>
      <c r="C340" s="12"/>
      <c r="D340" s="12"/>
      <c r="E340" s="12"/>
      <c r="F340" s="12"/>
      <c r="G340" s="12">
        <f t="shared" si="94"/>
        <v>0</v>
      </c>
      <c r="H340"/>
      <c r="I340"/>
      <c r="J340" s="12">
        <v>175</v>
      </c>
      <c r="K340"/>
      <c r="L340" s="12">
        <f t="shared" si="80"/>
        <v>999</v>
      </c>
      <c r="M340"/>
      <c r="N340"/>
      <c r="O340" s="12">
        <f t="shared" si="81"/>
        <v>999</v>
      </c>
      <c r="P340"/>
      <c r="Q340"/>
      <c r="R340"/>
      <c r="S340"/>
      <c r="T340"/>
      <c r="U340" s="12" t="str">
        <f t="shared" si="82"/>
        <v/>
      </c>
      <c r="V340" s="13" t="str">
        <f t="shared" si="83"/>
        <v/>
      </c>
      <c r="W340"/>
      <c r="X340"/>
      <c r="Y340"/>
      <c r="Z340" s="13" t="str">
        <f t="shared" si="84"/>
        <v/>
      </c>
      <c r="AA340"/>
      <c r="AB340" s="13" t="str">
        <f t="shared" si="85"/>
        <v/>
      </c>
      <c r="AC340"/>
      <c r="AD340" t="str">
        <f t="shared" si="89"/>
        <v/>
      </c>
      <c r="AE340" s="19"/>
      <c r="AI340" s="19"/>
      <c r="AL340" s="19"/>
      <c r="AP340" s="19"/>
      <c r="AQ340" s="48"/>
      <c r="AS340" s="17"/>
      <c r="AT340" s="18"/>
      <c r="AU340" s="17"/>
    </row>
    <row r="341" spans="1:47" s="16" customFormat="1" hidden="1" x14ac:dyDescent="0.25">
      <c r="A341" s="12"/>
      <c r="B341" s="12" t="str">
        <f>$B$166</f>
        <v>hmotnost</v>
      </c>
      <c r="C341" s="12"/>
      <c r="D341" s="12">
        <v>8</v>
      </c>
      <c r="E341" s="12" t="str">
        <f>O144</f>
        <v>ř.ř.</v>
      </c>
      <c r="F341" s="12">
        <f>IF($P$144=0,0,1)</f>
        <v>1</v>
      </c>
      <c r="G341" s="12">
        <f t="shared" si="94"/>
        <v>0</v>
      </c>
      <c r="H341"/>
      <c r="I341"/>
      <c r="J341" s="12">
        <v>176</v>
      </c>
      <c r="K341"/>
      <c r="L341" s="12">
        <f t="shared" si="80"/>
        <v>999</v>
      </c>
      <c r="M341"/>
      <c r="N341"/>
      <c r="O341" s="12">
        <f t="shared" si="81"/>
        <v>999</v>
      </c>
      <c r="P341"/>
      <c r="Q341" t="str">
        <f>A340</f>
        <v/>
      </c>
      <c r="R341"/>
      <c r="S341"/>
      <c r="T341"/>
      <c r="U341" s="12" t="str">
        <f t="shared" si="82"/>
        <v/>
      </c>
      <c r="V341" s="13" t="str">
        <f t="shared" si="83"/>
        <v/>
      </c>
      <c r="W341"/>
      <c r="X341"/>
      <c r="Y341"/>
      <c r="Z341" s="13" t="str">
        <f t="shared" si="84"/>
        <v/>
      </c>
      <c r="AA341"/>
      <c r="AB341" s="13" t="str">
        <f t="shared" si="85"/>
        <v/>
      </c>
      <c r="AC341"/>
      <c r="AD341" t="str">
        <f t="shared" si="89"/>
        <v/>
      </c>
      <c r="AE341" s="19"/>
      <c r="AI341" s="19"/>
      <c r="AL341" s="19"/>
      <c r="AP341" s="19"/>
      <c r="AQ341" s="48"/>
      <c r="AS341" s="17"/>
      <c r="AT341" s="18"/>
      <c r="AU341" s="17"/>
    </row>
    <row r="342" spans="1:47" s="16" customFormat="1" hidden="1" x14ac:dyDescent="0.25">
      <c r="A342" s="12">
        <v>1</v>
      </c>
      <c r="B342" s="12">
        <f>[1]Hmotnosti!$AD8</f>
        <v>28</v>
      </c>
      <c r="C342" s="12"/>
      <c r="D342" s="12">
        <f>$D341</f>
        <v>8</v>
      </c>
      <c r="E342" s="12" t="str">
        <f>E341</f>
        <v>ř.ř.</v>
      </c>
      <c r="F342" s="12">
        <f>F341</f>
        <v>1</v>
      </c>
      <c r="G342" s="12">
        <f t="shared" si="94"/>
        <v>1</v>
      </c>
      <c r="H342"/>
      <c r="I342"/>
      <c r="J342" s="12">
        <v>177</v>
      </c>
      <c r="K342"/>
      <c r="L342" s="12">
        <f t="shared" si="80"/>
        <v>177</v>
      </c>
      <c r="M342"/>
      <c r="N342"/>
      <c r="O342" s="12">
        <f t="shared" si="81"/>
        <v>999</v>
      </c>
      <c r="P342"/>
      <c r="Q342" t="str">
        <f>Q341</f>
        <v/>
      </c>
      <c r="R342"/>
      <c r="S342"/>
      <c r="T342"/>
      <c r="U342" s="12" t="str">
        <f t="shared" si="82"/>
        <v/>
      </c>
      <c r="V342" s="13" t="str">
        <f t="shared" si="83"/>
        <v/>
      </c>
      <c r="W342"/>
      <c r="X342"/>
      <c r="Y342"/>
      <c r="Z342" s="13" t="str">
        <f t="shared" si="84"/>
        <v/>
      </c>
      <c r="AA342"/>
      <c r="AB342" s="13" t="str">
        <f t="shared" si="85"/>
        <v/>
      </c>
      <c r="AC342"/>
      <c r="AD342" t="str">
        <f t="shared" si="89"/>
        <v/>
      </c>
      <c r="AE342" s="19"/>
      <c r="AI342" s="19"/>
      <c r="AL342" s="19"/>
      <c r="AP342" s="19"/>
      <c r="AQ342" s="48"/>
      <c r="AS342" s="17"/>
      <c r="AT342" s="18"/>
      <c r="AU342" s="17"/>
    </row>
    <row r="343" spans="1:47" s="16" customFormat="1" hidden="1" x14ac:dyDescent="0.25">
      <c r="A343" s="12">
        <v>2</v>
      </c>
      <c r="B343" s="12">
        <f>[1]Hmotnosti!$AD9</f>
        <v>31</v>
      </c>
      <c r="C343" s="12"/>
      <c r="D343" s="12">
        <f t="shared" ref="D343:D361" si="96">$D342</f>
        <v>8</v>
      </c>
      <c r="E343" s="12" t="str">
        <f t="shared" ref="E343:F358" si="97">E342</f>
        <v>ř.ř.</v>
      </c>
      <c r="F343" s="12">
        <f t="shared" si="97"/>
        <v>1</v>
      </c>
      <c r="G343" s="12">
        <f t="shared" si="94"/>
        <v>1</v>
      </c>
      <c r="H343"/>
      <c r="I343"/>
      <c r="J343" s="12">
        <v>178</v>
      </c>
      <c r="K343"/>
      <c r="L343" s="12">
        <f t="shared" si="80"/>
        <v>178</v>
      </c>
      <c r="M343"/>
      <c r="N343"/>
      <c r="O343" s="12">
        <f t="shared" si="81"/>
        <v>999</v>
      </c>
      <c r="P343"/>
      <c r="Q343" t="str">
        <f t="shared" ref="Q343:Q361" si="98">Q342</f>
        <v/>
      </c>
      <c r="R343"/>
      <c r="S343"/>
      <c r="T343"/>
      <c r="U343" s="12" t="str">
        <f t="shared" si="82"/>
        <v/>
      </c>
      <c r="V343" s="13" t="str">
        <f t="shared" si="83"/>
        <v/>
      </c>
      <c r="W343"/>
      <c r="X343"/>
      <c r="Y343"/>
      <c r="Z343" s="13" t="str">
        <f t="shared" si="84"/>
        <v/>
      </c>
      <c r="AA343"/>
      <c r="AB343" s="13" t="str">
        <f t="shared" si="85"/>
        <v/>
      </c>
      <c r="AC343"/>
      <c r="AD343" t="str">
        <f t="shared" si="89"/>
        <v/>
      </c>
      <c r="AE343" s="19"/>
      <c r="AI343" s="19"/>
      <c r="AL343" s="19"/>
      <c r="AP343" s="19"/>
      <c r="AQ343" s="48"/>
      <c r="AS343" s="17"/>
      <c r="AT343" s="18"/>
      <c r="AU343" s="17"/>
    </row>
    <row r="344" spans="1:47" s="16" customFormat="1" hidden="1" x14ac:dyDescent="0.25">
      <c r="A344" s="12">
        <v>3</v>
      </c>
      <c r="B344" s="12">
        <f>[1]Hmotnosti!$AD10</f>
        <v>35</v>
      </c>
      <c r="C344" s="12"/>
      <c r="D344" s="12">
        <f t="shared" si="96"/>
        <v>8</v>
      </c>
      <c r="E344" s="12" t="str">
        <f t="shared" si="97"/>
        <v>ř.ř.</v>
      </c>
      <c r="F344" s="12">
        <f t="shared" si="97"/>
        <v>1</v>
      </c>
      <c r="G344" s="12">
        <f t="shared" si="94"/>
        <v>1</v>
      </c>
      <c r="H344"/>
      <c r="I344"/>
      <c r="J344" s="12">
        <v>179</v>
      </c>
      <c r="K344"/>
      <c r="L344" s="12">
        <f t="shared" si="80"/>
        <v>179</v>
      </c>
      <c r="M344"/>
      <c r="N344"/>
      <c r="O344" s="12">
        <f t="shared" si="81"/>
        <v>999</v>
      </c>
      <c r="P344"/>
      <c r="Q344" t="str">
        <f t="shared" si="98"/>
        <v/>
      </c>
      <c r="R344"/>
      <c r="S344"/>
      <c r="T344"/>
      <c r="U344" s="12" t="str">
        <f t="shared" si="82"/>
        <v/>
      </c>
      <c r="V344" s="13" t="str">
        <f t="shared" si="83"/>
        <v/>
      </c>
      <c r="W344"/>
      <c r="X344"/>
      <c r="Y344"/>
      <c r="Z344" s="13" t="str">
        <f t="shared" si="84"/>
        <v/>
      </c>
      <c r="AA344"/>
      <c r="AB344" s="13" t="str">
        <f t="shared" si="85"/>
        <v/>
      </c>
      <c r="AC344"/>
      <c r="AD344" t="str">
        <f t="shared" si="89"/>
        <v/>
      </c>
      <c r="AE344" s="19"/>
      <c r="AI344" s="19"/>
      <c r="AL344" s="19"/>
      <c r="AP344" s="19"/>
      <c r="AQ344" s="48"/>
      <c r="AS344" s="17"/>
      <c r="AT344" s="18"/>
      <c r="AU344" s="17"/>
    </row>
    <row r="345" spans="1:47" s="16" customFormat="1" hidden="1" x14ac:dyDescent="0.25">
      <c r="A345" s="12">
        <v>4</v>
      </c>
      <c r="B345" s="12" t="str">
        <f>[1]Hmotnosti!$AD11</f>
        <v>xxx</v>
      </c>
      <c r="C345" s="12"/>
      <c r="D345" s="12">
        <f t="shared" si="96"/>
        <v>8</v>
      </c>
      <c r="E345" s="12" t="str">
        <f t="shared" si="97"/>
        <v>ř.ř.</v>
      </c>
      <c r="F345" s="12">
        <f t="shared" si="97"/>
        <v>1</v>
      </c>
      <c r="G345" s="12">
        <f t="shared" si="94"/>
        <v>1</v>
      </c>
      <c r="H345"/>
      <c r="I345"/>
      <c r="J345" s="12">
        <v>180</v>
      </c>
      <c r="K345"/>
      <c r="L345" s="12">
        <f t="shared" si="80"/>
        <v>180</v>
      </c>
      <c r="M345"/>
      <c r="N345"/>
      <c r="O345" s="12">
        <f t="shared" si="81"/>
        <v>999</v>
      </c>
      <c r="P345"/>
      <c r="Q345" t="str">
        <f t="shared" si="98"/>
        <v/>
      </c>
      <c r="R345"/>
      <c r="S345"/>
      <c r="T345"/>
      <c r="U345" s="12" t="str">
        <f t="shared" si="82"/>
        <v/>
      </c>
      <c r="V345" s="13" t="str">
        <f t="shared" si="83"/>
        <v/>
      </c>
      <c r="W345"/>
      <c r="X345"/>
      <c r="Y345"/>
      <c r="Z345" s="13" t="str">
        <f t="shared" si="84"/>
        <v/>
      </c>
      <c r="AA345"/>
      <c r="AB345" s="13" t="str">
        <f t="shared" si="85"/>
        <v/>
      </c>
      <c r="AC345"/>
      <c r="AD345" t="str">
        <f t="shared" si="89"/>
        <v/>
      </c>
      <c r="AE345" s="19"/>
      <c r="AI345" s="19"/>
      <c r="AL345" s="19"/>
      <c r="AP345" s="19"/>
      <c r="AQ345" s="48"/>
      <c r="AS345" s="17"/>
      <c r="AT345" s="18"/>
      <c r="AU345" s="17"/>
    </row>
    <row r="346" spans="1:47" s="16" customFormat="1" hidden="1" x14ac:dyDescent="0.25">
      <c r="A346" s="12">
        <v>5</v>
      </c>
      <c r="B346" s="12" t="str">
        <f>[1]Hmotnosti!$AD12</f>
        <v>xxx</v>
      </c>
      <c r="C346" s="12"/>
      <c r="D346" s="12">
        <f t="shared" si="96"/>
        <v>8</v>
      </c>
      <c r="E346" s="12" t="str">
        <f t="shared" si="97"/>
        <v>ř.ř.</v>
      </c>
      <c r="F346" s="12">
        <f t="shared" si="97"/>
        <v>1</v>
      </c>
      <c r="G346" s="12">
        <f t="shared" si="94"/>
        <v>1</v>
      </c>
      <c r="H346"/>
      <c r="I346"/>
      <c r="J346" s="12">
        <v>181</v>
      </c>
      <c r="K346"/>
      <c r="L346" s="12">
        <f t="shared" si="80"/>
        <v>181</v>
      </c>
      <c r="M346"/>
      <c r="N346"/>
      <c r="O346" s="12">
        <f t="shared" si="81"/>
        <v>999</v>
      </c>
      <c r="P346"/>
      <c r="Q346" t="str">
        <f t="shared" si="98"/>
        <v/>
      </c>
      <c r="R346"/>
      <c r="S346"/>
      <c r="T346"/>
      <c r="U346" s="12" t="str">
        <f t="shared" si="82"/>
        <v/>
      </c>
      <c r="V346" s="13" t="str">
        <f t="shared" si="83"/>
        <v/>
      </c>
      <c r="W346"/>
      <c r="X346"/>
      <c r="Y346"/>
      <c r="Z346" s="13" t="str">
        <f t="shared" si="84"/>
        <v/>
      </c>
      <c r="AA346"/>
      <c r="AB346" s="13" t="str">
        <f t="shared" si="85"/>
        <v/>
      </c>
      <c r="AC346"/>
      <c r="AD346" t="str">
        <f t="shared" si="89"/>
        <v/>
      </c>
      <c r="AE346" s="19"/>
      <c r="AI346" s="19"/>
      <c r="AL346" s="19"/>
      <c r="AP346" s="19"/>
      <c r="AQ346" s="48"/>
      <c r="AS346" s="17"/>
      <c r="AT346" s="18"/>
      <c r="AU346" s="17"/>
    </row>
    <row r="347" spans="1:47" s="16" customFormat="1" hidden="1" x14ac:dyDescent="0.25">
      <c r="A347" s="12">
        <v>6</v>
      </c>
      <c r="B347" s="12" t="str">
        <f>[1]Hmotnosti!$AD13</f>
        <v>xxx</v>
      </c>
      <c r="C347" s="12"/>
      <c r="D347" s="12">
        <f t="shared" si="96"/>
        <v>8</v>
      </c>
      <c r="E347" s="12" t="str">
        <f t="shared" si="97"/>
        <v>ř.ř.</v>
      </c>
      <c r="F347" s="12">
        <f t="shared" si="97"/>
        <v>1</v>
      </c>
      <c r="G347" s="12">
        <f t="shared" si="94"/>
        <v>1</v>
      </c>
      <c r="H347"/>
      <c r="I347"/>
      <c r="J347" s="12">
        <v>182</v>
      </c>
      <c r="K347"/>
      <c r="L347" s="12">
        <f t="shared" si="80"/>
        <v>182</v>
      </c>
      <c r="M347"/>
      <c r="N347"/>
      <c r="O347" s="12">
        <f t="shared" si="81"/>
        <v>999</v>
      </c>
      <c r="P347"/>
      <c r="Q347" t="str">
        <f t="shared" si="98"/>
        <v/>
      </c>
      <c r="R347"/>
      <c r="S347"/>
      <c r="T347"/>
      <c r="U347" s="12" t="str">
        <f t="shared" si="82"/>
        <v/>
      </c>
      <c r="V347" s="13" t="str">
        <f t="shared" si="83"/>
        <v/>
      </c>
      <c r="W347"/>
      <c r="X347"/>
      <c r="Y347"/>
      <c r="Z347" s="13" t="str">
        <f t="shared" si="84"/>
        <v/>
      </c>
      <c r="AA347"/>
      <c r="AB347" s="13" t="str">
        <f t="shared" si="85"/>
        <v/>
      </c>
      <c r="AC347"/>
      <c r="AD347" t="str">
        <f t="shared" si="89"/>
        <v/>
      </c>
      <c r="AE347" s="19"/>
      <c r="AI347" s="19"/>
      <c r="AL347" s="19"/>
      <c r="AP347" s="19"/>
      <c r="AQ347" s="48"/>
      <c r="AS347" s="17"/>
      <c r="AT347" s="18"/>
      <c r="AU347" s="17"/>
    </row>
    <row r="348" spans="1:47" s="16" customFormat="1" hidden="1" x14ac:dyDescent="0.25">
      <c r="A348" s="12">
        <v>7</v>
      </c>
      <c r="B348" s="12" t="str">
        <f>[1]Hmotnosti!$AD14</f>
        <v>xxx</v>
      </c>
      <c r="C348" s="12"/>
      <c r="D348" s="12">
        <f t="shared" si="96"/>
        <v>8</v>
      </c>
      <c r="E348" s="12" t="str">
        <f t="shared" si="97"/>
        <v>ř.ř.</v>
      </c>
      <c r="F348" s="12">
        <f t="shared" si="97"/>
        <v>1</v>
      </c>
      <c r="G348" s="12">
        <f t="shared" si="94"/>
        <v>1</v>
      </c>
      <c r="H348"/>
      <c r="I348"/>
      <c r="J348" s="12">
        <v>183</v>
      </c>
      <c r="K348"/>
      <c r="L348" s="12">
        <f t="shared" si="80"/>
        <v>183</v>
      </c>
      <c r="M348"/>
      <c r="N348"/>
      <c r="O348" s="12">
        <f t="shared" si="81"/>
        <v>999</v>
      </c>
      <c r="P348"/>
      <c r="Q348" t="str">
        <f t="shared" si="98"/>
        <v/>
      </c>
      <c r="R348"/>
      <c r="S348"/>
      <c r="T348"/>
      <c r="U348" s="12" t="str">
        <f t="shared" si="82"/>
        <v/>
      </c>
      <c r="V348" s="13" t="str">
        <f t="shared" si="83"/>
        <v/>
      </c>
      <c r="W348"/>
      <c r="X348"/>
      <c r="Y348"/>
      <c r="Z348" s="13" t="str">
        <f t="shared" si="84"/>
        <v/>
      </c>
      <c r="AA348"/>
      <c r="AB348" s="13" t="str">
        <f t="shared" si="85"/>
        <v/>
      </c>
      <c r="AC348"/>
      <c r="AD348" t="str">
        <f t="shared" si="89"/>
        <v/>
      </c>
      <c r="AE348" s="19"/>
      <c r="AI348" s="19"/>
      <c r="AL348" s="19"/>
      <c r="AP348" s="19"/>
      <c r="AQ348" s="48"/>
      <c r="AS348" s="17"/>
      <c r="AT348" s="18"/>
      <c r="AU348" s="17"/>
    </row>
    <row r="349" spans="1:47" s="16" customFormat="1" hidden="1" x14ac:dyDescent="0.25">
      <c r="A349" s="12">
        <v>8</v>
      </c>
      <c r="B349" s="12" t="str">
        <f>[1]Hmotnosti!$AD15</f>
        <v>xxx</v>
      </c>
      <c r="C349" s="12"/>
      <c r="D349" s="12">
        <f t="shared" si="96"/>
        <v>8</v>
      </c>
      <c r="E349" s="12" t="str">
        <f t="shared" si="97"/>
        <v>ř.ř.</v>
      </c>
      <c r="F349" s="12">
        <f t="shared" si="97"/>
        <v>1</v>
      </c>
      <c r="G349" s="12">
        <f t="shared" si="94"/>
        <v>1</v>
      </c>
      <c r="H349"/>
      <c r="I349"/>
      <c r="J349" s="12">
        <v>184</v>
      </c>
      <c r="K349"/>
      <c r="L349" s="12">
        <f t="shared" si="80"/>
        <v>184</v>
      </c>
      <c r="M349"/>
      <c r="N349"/>
      <c r="O349" s="12">
        <f t="shared" si="81"/>
        <v>999</v>
      </c>
      <c r="P349"/>
      <c r="Q349" t="str">
        <f t="shared" si="98"/>
        <v/>
      </c>
      <c r="R349"/>
      <c r="S349"/>
      <c r="T349"/>
      <c r="U349" s="12" t="str">
        <f t="shared" si="82"/>
        <v/>
      </c>
      <c r="V349" s="13" t="str">
        <f t="shared" si="83"/>
        <v/>
      </c>
      <c r="W349"/>
      <c r="X349"/>
      <c r="Y349"/>
      <c r="Z349" s="13" t="str">
        <f t="shared" si="84"/>
        <v/>
      </c>
      <c r="AA349"/>
      <c r="AB349" s="13" t="str">
        <f t="shared" si="85"/>
        <v/>
      </c>
      <c r="AC349"/>
      <c r="AD349" t="str">
        <f t="shared" si="89"/>
        <v/>
      </c>
      <c r="AE349" s="19"/>
      <c r="AI349" s="19"/>
      <c r="AL349" s="19"/>
      <c r="AP349" s="19"/>
      <c r="AQ349" s="48"/>
      <c r="AS349" s="17"/>
      <c r="AT349" s="18"/>
      <c r="AU349" s="17"/>
    </row>
    <row r="350" spans="1:47" s="16" customFormat="1" hidden="1" x14ac:dyDescent="0.25">
      <c r="A350" s="12">
        <v>9</v>
      </c>
      <c r="B350" s="12" t="str">
        <f>[1]Hmotnosti!$AD16</f>
        <v>xxx</v>
      </c>
      <c r="C350" s="12"/>
      <c r="D350" s="12">
        <f t="shared" si="96"/>
        <v>8</v>
      </c>
      <c r="E350" s="12" t="str">
        <f t="shared" si="97"/>
        <v>ř.ř.</v>
      </c>
      <c r="F350" s="12">
        <f t="shared" si="97"/>
        <v>1</v>
      </c>
      <c r="G350" s="12">
        <f t="shared" si="94"/>
        <v>1</v>
      </c>
      <c r="H350"/>
      <c r="I350"/>
      <c r="J350" s="12">
        <v>185</v>
      </c>
      <c r="K350"/>
      <c r="L350" s="12">
        <f t="shared" si="80"/>
        <v>185</v>
      </c>
      <c r="M350"/>
      <c r="N350"/>
      <c r="O350" s="12">
        <f t="shared" si="81"/>
        <v>999</v>
      </c>
      <c r="P350"/>
      <c r="Q350" t="str">
        <f t="shared" si="98"/>
        <v/>
      </c>
      <c r="R350"/>
      <c r="S350"/>
      <c r="T350"/>
      <c r="U350" s="12" t="str">
        <f t="shared" si="82"/>
        <v/>
      </c>
      <c r="V350" s="13" t="str">
        <f t="shared" si="83"/>
        <v/>
      </c>
      <c r="W350"/>
      <c r="X350"/>
      <c r="Y350"/>
      <c r="Z350" s="13" t="str">
        <f t="shared" si="84"/>
        <v/>
      </c>
      <c r="AA350"/>
      <c r="AB350" s="13" t="str">
        <f t="shared" si="85"/>
        <v/>
      </c>
      <c r="AC350"/>
      <c r="AD350" t="str">
        <f t="shared" si="89"/>
        <v/>
      </c>
      <c r="AE350" s="19"/>
      <c r="AI350" s="19"/>
      <c r="AL350" s="19"/>
      <c r="AP350" s="19"/>
      <c r="AQ350" s="48"/>
      <c r="AS350" s="17"/>
      <c r="AT350" s="18"/>
      <c r="AU350" s="17"/>
    </row>
    <row r="351" spans="1:47" s="16" customFormat="1" hidden="1" x14ac:dyDescent="0.25">
      <c r="A351" s="12">
        <v>10</v>
      </c>
      <c r="B351" s="12" t="str">
        <f>[1]Hmotnosti!$AD17</f>
        <v>xxx</v>
      </c>
      <c r="C351" s="12"/>
      <c r="D351" s="12">
        <f t="shared" si="96"/>
        <v>8</v>
      </c>
      <c r="E351" s="12" t="str">
        <f t="shared" si="97"/>
        <v>ř.ř.</v>
      </c>
      <c r="F351" s="12">
        <f t="shared" si="97"/>
        <v>1</v>
      </c>
      <c r="G351" s="12">
        <f t="shared" si="94"/>
        <v>1</v>
      </c>
      <c r="H351"/>
      <c r="I351"/>
      <c r="J351" s="12">
        <v>186</v>
      </c>
      <c r="K351"/>
      <c r="L351" s="12">
        <f t="shared" si="80"/>
        <v>186</v>
      </c>
      <c r="M351"/>
      <c r="N351"/>
      <c r="O351" s="12">
        <f t="shared" si="81"/>
        <v>999</v>
      </c>
      <c r="P351"/>
      <c r="Q351" t="str">
        <f t="shared" si="98"/>
        <v/>
      </c>
      <c r="R351"/>
      <c r="S351"/>
      <c r="T351"/>
      <c r="U351" s="12" t="str">
        <f t="shared" si="82"/>
        <v/>
      </c>
      <c r="V351" s="13" t="str">
        <f t="shared" si="83"/>
        <v/>
      </c>
      <c r="W351"/>
      <c r="X351"/>
      <c r="Y351"/>
      <c r="Z351" s="13" t="str">
        <f t="shared" si="84"/>
        <v/>
      </c>
      <c r="AA351"/>
      <c r="AB351" s="13" t="str">
        <f t="shared" si="85"/>
        <v/>
      </c>
      <c r="AC351"/>
      <c r="AD351" t="str">
        <f t="shared" si="89"/>
        <v/>
      </c>
      <c r="AE351" s="19"/>
      <c r="AI351" s="19"/>
      <c r="AL351" s="19"/>
      <c r="AP351" s="19"/>
      <c r="AQ351" s="48"/>
      <c r="AS351" s="17"/>
      <c r="AT351" s="18"/>
      <c r="AU351" s="17"/>
    </row>
    <row r="352" spans="1:47" s="16" customFormat="1" hidden="1" x14ac:dyDescent="0.25">
      <c r="A352" s="12">
        <v>11</v>
      </c>
      <c r="B352" s="12" t="str">
        <f>[1]Hmotnosti!$AD18</f>
        <v>xxx</v>
      </c>
      <c r="C352" s="12"/>
      <c r="D352" s="12">
        <f t="shared" si="96"/>
        <v>8</v>
      </c>
      <c r="E352" s="12" t="str">
        <f t="shared" si="97"/>
        <v>ř.ř.</v>
      </c>
      <c r="F352" s="12">
        <f t="shared" si="97"/>
        <v>1</v>
      </c>
      <c r="G352" s="12">
        <f t="shared" si="94"/>
        <v>1</v>
      </c>
      <c r="H352"/>
      <c r="I352"/>
      <c r="J352" s="12">
        <v>187</v>
      </c>
      <c r="K352"/>
      <c r="L352" s="12">
        <f t="shared" si="80"/>
        <v>187</v>
      </c>
      <c r="M352"/>
      <c r="N352"/>
      <c r="O352" s="12">
        <f t="shared" si="81"/>
        <v>999</v>
      </c>
      <c r="P352"/>
      <c r="Q352" t="str">
        <f t="shared" si="98"/>
        <v/>
      </c>
      <c r="R352"/>
      <c r="S352"/>
      <c r="T352"/>
      <c r="U352" s="12" t="str">
        <f t="shared" si="82"/>
        <v/>
      </c>
      <c r="V352" s="13" t="str">
        <f t="shared" si="83"/>
        <v/>
      </c>
      <c r="W352"/>
      <c r="X352"/>
      <c r="Y352"/>
      <c r="Z352" s="13" t="str">
        <f t="shared" si="84"/>
        <v/>
      </c>
      <c r="AA352"/>
      <c r="AB352" s="13" t="str">
        <f t="shared" si="85"/>
        <v/>
      </c>
      <c r="AC352"/>
      <c r="AD352" t="str">
        <f t="shared" si="89"/>
        <v/>
      </c>
      <c r="AE352" s="19"/>
      <c r="AI352" s="19"/>
      <c r="AL352" s="19"/>
      <c r="AP352" s="19"/>
      <c r="AQ352" s="48"/>
      <c r="AS352" s="17"/>
      <c r="AT352" s="18"/>
      <c r="AU352" s="17"/>
    </row>
    <row r="353" spans="1:47" s="16" customFormat="1" hidden="1" x14ac:dyDescent="0.25">
      <c r="A353" s="12">
        <v>12</v>
      </c>
      <c r="B353" s="12" t="str">
        <f>[1]Hmotnosti!$AD19</f>
        <v>xxx</v>
      </c>
      <c r="C353" s="12"/>
      <c r="D353" s="12">
        <f t="shared" si="96"/>
        <v>8</v>
      </c>
      <c r="E353" s="12" t="str">
        <f t="shared" si="97"/>
        <v>ř.ř.</v>
      </c>
      <c r="F353" s="12">
        <f t="shared" si="97"/>
        <v>1</v>
      </c>
      <c r="G353" s="12">
        <f t="shared" si="94"/>
        <v>1</v>
      </c>
      <c r="H353"/>
      <c r="I353"/>
      <c r="J353" s="12">
        <v>188</v>
      </c>
      <c r="K353"/>
      <c r="L353" s="12">
        <f t="shared" si="80"/>
        <v>188</v>
      </c>
      <c r="M353"/>
      <c r="N353"/>
      <c r="O353" s="12">
        <f t="shared" si="81"/>
        <v>999</v>
      </c>
      <c r="P353"/>
      <c r="Q353" t="str">
        <f t="shared" si="98"/>
        <v/>
      </c>
      <c r="R353"/>
      <c r="S353"/>
      <c r="T353"/>
      <c r="U353" s="12" t="str">
        <f t="shared" si="82"/>
        <v/>
      </c>
      <c r="V353" s="13" t="str">
        <f t="shared" si="83"/>
        <v/>
      </c>
      <c r="W353"/>
      <c r="X353"/>
      <c r="Y353"/>
      <c r="Z353" s="13" t="str">
        <f t="shared" si="84"/>
        <v/>
      </c>
      <c r="AA353"/>
      <c r="AB353" s="13" t="str">
        <f t="shared" si="85"/>
        <v/>
      </c>
      <c r="AC353"/>
      <c r="AD353" t="str">
        <f t="shared" si="89"/>
        <v/>
      </c>
      <c r="AE353" s="19"/>
      <c r="AI353" s="19"/>
      <c r="AL353" s="19"/>
      <c r="AP353" s="19"/>
      <c r="AQ353" s="48"/>
      <c r="AS353" s="17"/>
      <c r="AT353" s="18"/>
      <c r="AU353" s="17"/>
    </row>
    <row r="354" spans="1:47" s="16" customFormat="1" hidden="1" x14ac:dyDescent="0.25">
      <c r="A354" s="12">
        <v>13</v>
      </c>
      <c r="B354" s="12" t="str">
        <f>[1]Hmotnosti!$AD20</f>
        <v>xxx</v>
      </c>
      <c r="C354" s="12"/>
      <c r="D354" s="12">
        <f t="shared" si="96"/>
        <v>8</v>
      </c>
      <c r="E354" s="12" t="str">
        <f t="shared" si="97"/>
        <v>ř.ř.</v>
      </c>
      <c r="F354" s="12">
        <f t="shared" si="97"/>
        <v>1</v>
      </c>
      <c r="G354" s="12">
        <f t="shared" si="94"/>
        <v>1</v>
      </c>
      <c r="H354"/>
      <c r="I354"/>
      <c r="J354" s="12">
        <v>189</v>
      </c>
      <c r="K354"/>
      <c r="L354" s="12">
        <f t="shared" si="80"/>
        <v>189</v>
      </c>
      <c r="M354"/>
      <c r="N354"/>
      <c r="O354" s="12">
        <f t="shared" si="81"/>
        <v>999</v>
      </c>
      <c r="P354"/>
      <c r="Q354" t="str">
        <f t="shared" si="98"/>
        <v/>
      </c>
      <c r="R354"/>
      <c r="S354"/>
      <c r="T354"/>
      <c r="U354" s="12" t="str">
        <f t="shared" si="82"/>
        <v/>
      </c>
      <c r="V354" s="13" t="str">
        <f t="shared" si="83"/>
        <v/>
      </c>
      <c r="W354"/>
      <c r="X354"/>
      <c r="Y354"/>
      <c r="Z354" s="13" t="str">
        <f t="shared" si="84"/>
        <v/>
      </c>
      <c r="AA354"/>
      <c r="AB354" s="13" t="str">
        <f t="shared" si="85"/>
        <v/>
      </c>
      <c r="AC354"/>
      <c r="AD354" t="str">
        <f t="shared" si="89"/>
        <v/>
      </c>
      <c r="AE354" s="19"/>
      <c r="AI354" s="19"/>
      <c r="AL354" s="19"/>
      <c r="AP354" s="19"/>
      <c r="AQ354" s="48"/>
      <c r="AS354" s="17"/>
      <c r="AT354" s="18"/>
      <c r="AU354" s="17"/>
    </row>
    <row r="355" spans="1:47" s="16" customFormat="1" hidden="1" x14ac:dyDescent="0.25">
      <c r="A355" s="12">
        <v>14</v>
      </c>
      <c r="B355" s="12" t="str">
        <f>[1]Hmotnosti!$AD21</f>
        <v>xxx</v>
      </c>
      <c r="C355" s="12"/>
      <c r="D355" s="12">
        <f t="shared" si="96"/>
        <v>8</v>
      </c>
      <c r="E355" s="12" t="str">
        <f t="shared" si="97"/>
        <v>ř.ř.</v>
      </c>
      <c r="F355" s="12">
        <f t="shared" si="97"/>
        <v>1</v>
      </c>
      <c r="G355" s="12">
        <f t="shared" si="94"/>
        <v>1</v>
      </c>
      <c r="H355"/>
      <c r="I355"/>
      <c r="J355" s="12">
        <v>190</v>
      </c>
      <c r="K355"/>
      <c r="L355" s="12">
        <f t="shared" si="80"/>
        <v>190</v>
      </c>
      <c r="M355"/>
      <c r="N355"/>
      <c r="O355" s="12">
        <f t="shared" si="81"/>
        <v>999</v>
      </c>
      <c r="P355"/>
      <c r="Q355" t="str">
        <f t="shared" si="98"/>
        <v/>
      </c>
      <c r="R355"/>
      <c r="S355"/>
      <c r="T355"/>
      <c r="U355" s="12" t="str">
        <f t="shared" si="82"/>
        <v/>
      </c>
      <c r="V355" s="13" t="str">
        <f t="shared" si="83"/>
        <v/>
      </c>
      <c r="W355"/>
      <c r="X355"/>
      <c r="Y355"/>
      <c r="Z355" s="13" t="str">
        <f t="shared" si="84"/>
        <v/>
      </c>
      <c r="AA355"/>
      <c r="AB355" s="13" t="str">
        <f t="shared" si="85"/>
        <v/>
      </c>
      <c r="AC355"/>
      <c r="AD355" t="str">
        <f t="shared" si="89"/>
        <v/>
      </c>
      <c r="AE355" s="19"/>
      <c r="AI355" s="19"/>
      <c r="AL355" s="19"/>
      <c r="AP355" s="19"/>
      <c r="AQ355" s="48"/>
      <c r="AS355" s="17"/>
      <c r="AT355" s="18"/>
      <c r="AU355" s="17"/>
    </row>
    <row r="356" spans="1:47" s="16" customFormat="1" hidden="1" x14ac:dyDescent="0.25">
      <c r="A356" s="12">
        <v>15</v>
      </c>
      <c r="B356" s="12" t="str">
        <f>[1]Hmotnosti!$AD22</f>
        <v>xxx</v>
      </c>
      <c r="C356" s="12"/>
      <c r="D356" s="12">
        <f t="shared" si="96"/>
        <v>8</v>
      </c>
      <c r="E356" s="12" t="str">
        <f t="shared" si="97"/>
        <v>ř.ř.</v>
      </c>
      <c r="F356" s="12">
        <f t="shared" si="97"/>
        <v>1</v>
      </c>
      <c r="G356" s="12">
        <f t="shared" si="94"/>
        <v>1</v>
      </c>
      <c r="H356"/>
      <c r="I356"/>
      <c r="J356" s="12">
        <v>191</v>
      </c>
      <c r="K356"/>
      <c r="L356" s="12">
        <f t="shared" si="80"/>
        <v>191</v>
      </c>
      <c r="M356"/>
      <c r="N356"/>
      <c r="O356" s="12">
        <f t="shared" si="81"/>
        <v>999</v>
      </c>
      <c r="P356"/>
      <c r="Q356" t="str">
        <f t="shared" si="98"/>
        <v/>
      </c>
      <c r="R356"/>
      <c r="S356"/>
      <c r="T356"/>
      <c r="U356" s="12" t="str">
        <f t="shared" si="82"/>
        <v/>
      </c>
      <c r="V356" s="13" t="str">
        <f t="shared" si="83"/>
        <v/>
      </c>
      <c r="W356"/>
      <c r="X356"/>
      <c r="Y356"/>
      <c r="Z356" s="13" t="str">
        <f t="shared" si="84"/>
        <v/>
      </c>
      <c r="AA356"/>
      <c r="AB356" s="13" t="str">
        <f t="shared" si="85"/>
        <v/>
      </c>
      <c r="AC356"/>
      <c r="AD356" t="str">
        <f t="shared" si="89"/>
        <v/>
      </c>
      <c r="AE356" s="19"/>
      <c r="AI356" s="19"/>
      <c r="AL356" s="19"/>
      <c r="AP356" s="19"/>
      <c r="AQ356" s="48"/>
      <c r="AS356" s="17"/>
      <c r="AT356" s="18"/>
      <c r="AU356" s="17"/>
    </row>
    <row r="357" spans="1:47" s="16" customFormat="1" hidden="1" x14ac:dyDescent="0.25">
      <c r="A357" s="12">
        <v>16</v>
      </c>
      <c r="B357" s="12" t="str">
        <f>[1]Hmotnosti!$AD23</f>
        <v>xxx</v>
      </c>
      <c r="C357" s="12"/>
      <c r="D357" s="12">
        <f t="shared" si="96"/>
        <v>8</v>
      </c>
      <c r="E357" s="12" t="str">
        <f t="shared" si="97"/>
        <v>ř.ř.</v>
      </c>
      <c r="F357" s="12">
        <f t="shared" si="97"/>
        <v>1</v>
      </c>
      <c r="G357" s="12">
        <f t="shared" si="94"/>
        <v>1</v>
      </c>
      <c r="H357"/>
      <c r="I357"/>
      <c r="J357" s="12">
        <v>192</v>
      </c>
      <c r="K357"/>
      <c r="L357" s="12">
        <f t="shared" si="80"/>
        <v>192</v>
      </c>
      <c r="M357"/>
      <c r="N357"/>
      <c r="O357" s="12">
        <f t="shared" si="81"/>
        <v>999</v>
      </c>
      <c r="P357"/>
      <c r="Q357" t="str">
        <f t="shared" si="98"/>
        <v/>
      </c>
      <c r="R357"/>
      <c r="S357"/>
      <c r="T357"/>
      <c r="U357" s="12" t="str">
        <f t="shared" si="82"/>
        <v/>
      </c>
      <c r="V357" s="13" t="str">
        <f t="shared" si="83"/>
        <v/>
      </c>
      <c r="W357"/>
      <c r="X357"/>
      <c r="Y357"/>
      <c r="Z357" s="13" t="str">
        <f t="shared" si="84"/>
        <v/>
      </c>
      <c r="AA357"/>
      <c r="AB357" s="13" t="str">
        <f t="shared" si="85"/>
        <v/>
      </c>
      <c r="AC357"/>
      <c r="AD357" t="str">
        <f t="shared" si="89"/>
        <v/>
      </c>
      <c r="AE357" s="19"/>
      <c r="AI357" s="19"/>
      <c r="AL357" s="19"/>
      <c r="AP357" s="19"/>
      <c r="AQ357" s="48"/>
      <c r="AS357" s="17"/>
      <c r="AT357" s="18"/>
      <c r="AU357" s="17"/>
    </row>
    <row r="358" spans="1:47" s="16" customFormat="1" hidden="1" x14ac:dyDescent="0.25">
      <c r="A358" s="12">
        <v>17</v>
      </c>
      <c r="B358" s="12" t="str">
        <f>[1]Hmotnosti!$AD24</f>
        <v>xxx</v>
      </c>
      <c r="C358" s="12"/>
      <c r="D358" s="12">
        <f t="shared" si="96"/>
        <v>8</v>
      </c>
      <c r="E358" s="12" t="str">
        <f t="shared" si="97"/>
        <v>ř.ř.</v>
      </c>
      <c r="F358" s="12">
        <f t="shared" si="97"/>
        <v>1</v>
      </c>
      <c r="G358" s="12">
        <f t="shared" si="94"/>
        <v>1</v>
      </c>
      <c r="H358"/>
      <c r="I358"/>
      <c r="J358" s="12">
        <v>193</v>
      </c>
      <c r="K358"/>
      <c r="L358" s="12">
        <f t="shared" si="80"/>
        <v>193</v>
      </c>
      <c r="M358"/>
      <c r="N358"/>
      <c r="O358" s="12">
        <f t="shared" si="81"/>
        <v>999</v>
      </c>
      <c r="P358"/>
      <c r="Q358" t="str">
        <f t="shared" si="98"/>
        <v/>
      </c>
      <c r="R358"/>
      <c r="S358"/>
      <c r="T358"/>
      <c r="U358" s="12" t="str">
        <f t="shared" si="82"/>
        <v/>
      </c>
      <c r="V358" s="13" t="str">
        <f t="shared" si="83"/>
        <v/>
      </c>
      <c r="W358"/>
      <c r="X358"/>
      <c r="Y358"/>
      <c r="Z358" s="13" t="str">
        <f t="shared" si="84"/>
        <v/>
      </c>
      <c r="AA358"/>
      <c r="AB358" s="13" t="str">
        <f t="shared" si="85"/>
        <v/>
      </c>
      <c r="AC358"/>
      <c r="AD358" t="str">
        <f t="shared" si="89"/>
        <v/>
      </c>
      <c r="AE358" s="19"/>
      <c r="AI358" s="19"/>
      <c r="AL358" s="19"/>
      <c r="AP358" s="19"/>
      <c r="AQ358" s="48"/>
      <c r="AS358" s="17"/>
      <c r="AT358" s="18"/>
      <c r="AU358" s="17"/>
    </row>
    <row r="359" spans="1:47" s="16" customFormat="1" hidden="1" x14ac:dyDescent="0.25">
      <c r="A359" s="12">
        <v>18</v>
      </c>
      <c r="B359" s="12" t="str">
        <f>[1]Hmotnosti!$AD25</f>
        <v>xxx</v>
      </c>
      <c r="C359" s="12"/>
      <c r="D359" s="12">
        <f t="shared" si="96"/>
        <v>8</v>
      </c>
      <c r="E359" s="12" t="str">
        <f t="shared" ref="E359:F361" si="99">E358</f>
        <v>ř.ř.</v>
      </c>
      <c r="F359" s="12">
        <f t="shared" si="99"/>
        <v>1</v>
      </c>
      <c r="G359" s="12">
        <f t="shared" si="94"/>
        <v>1</v>
      </c>
      <c r="H359"/>
      <c r="I359"/>
      <c r="J359" s="12">
        <v>194</v>
      </c>
      <c r="K359"/>
      <c r="L359" s="12">
        <f t="shared" ref="L359:L422" si="100">IF(G359=0,999,J359)</f>
        <v>194</v>
      </c>
      <c r="M359"/>
      <c r="N359"/>
      <c r="O359" s="12">
        <f t="shared" ref="O359:O422" si="101">SMALL($L$166:$L$761,J359)</f>
        <v>999</v>
      </c>
      <c r="P359"/>
      <c r="Q359" t="str">
        <f t="shared" si="98"/>
        <v/>
      </c>
      <c r="R359"/>
      <c r="S359"/>
      <c r="T359"/>
      <c r="U359" s="12" t="str">
        <f t="shared" ref="U359:U422" si="102">IF(O359=999,"",(INDEX($D$166:$D$761,$O359)))</f>
        <v/>
      </c>
      <c r="V359" s="13" t="str">
        <f t="shared" ref="V359:V422" si="103">IF(O359=999,"",INDEX($Q$166:$Q$761,$O359))</f>
        <v/>
      </c>
      <c r="W359"/>
      <c r="X359"/>
      <c r="Y359"/>
      <c r="Z359" s="13" t="str">
        <f t="shared" ref="Z359:Z422" si="104">IF(O359=999,"",INDEX($B$166:$B$761,$O359))</f>
        <v/>
      </c>
      <c r="AA359"/>
      <c r="AB359" s="13" t="str">
        <f t="shared" ref="AB359:AB422" si="105">IF(O359=999,"",INDEX($E$166:$E$761,$O359))</f>
        <v/>
      </c>
      <c r="AC359"/>
      <c r="AD359" t="str">
        <f t="shared" si="89"/>
        <v/>
      </c>
      <c r="AE359" s="19"/>
      <c r="AI359" s="19"/>
      <c r="AL359" s="19"/>
      <c r="AP359" s="19"/>
      <c r="AQ359" s="48"/>
      <c r="AS359" s="17"/>
      <c r="AT359" s="18"/>
      <c r="AU359" s="17"/>
    </row>
    <row r="360" spans="1:47" s="16" customFormat="1" hidden="1" x14ac:dyDescent="0.25">
      <c r="A360" s="12">
        <v>19</v>
      </c>
      <c r="B360" s="12" t="str">
        <f>[1]Hmotnosti!$AD26</f>
        <v>xxx</v>
      </c>
      <c r="C360" s="12"/>
      <c r="D360" s="12">
        <f t="shared" si="96"/>
        <v>8</v>
      </c>
      <c r="E360" s="12" t="str">
        <f t="shared" si="99"/>
        <v>ř.ř.</v>
      </c>
      <c r="F360" s="12">
        <f t="shared" si="99"/>
        <v>1</v>
      </c>
      <c r="G360" s="12">
        <f t="shared" si="94"/>
        <v>1</v>
      </c>
      <c r="H360"/>
      <c r="I360"/>
      <c r="J360" s="12">
        <v>195</v>
      </c>
      <c r="K360"/>
      <c r="L360" s="12">
        <f t="shared" si="100"/>
        <v>195</v>
      </c>
      <c r="M360"/>
      <c r="N360"/>
      <c r="O360" s="12">
        <f t="shared" si="101"/>
        <v>999</v>
      </c>
      <c r="P360"/>
      <c r="Q360" t="str">
        <f t="shared" si="98"/>
        <v/>
      </c>
      <c r="R360"/>
      <c r="S360"/>
      <c r="T360"/>
      <c r="U360" s="12" t="str">
        <f t="shared" si="102"/>
        <v/>
      </c>
      <c r="V360" s="13" t="str">
        <f t="shared" si="103"/>
        <v/>
      </c>
      <c r="W360"/>
      <c r="X360"/>
      <c r="Y360"/>
      <c r="Z360" s="13" t="str">
        <f t="shared" si="104"/>
        <v/>
      </c>
      <c r="AA360"/>
      <c r="AB360" s="13" t="str">
        <f t="shared" si="105"/>
        <v/>
      </c>
      <c r="AC360"/>
      <c r="AD360" t="str">
        <f t="shared" si="89"/>
        <v/>
      </c>
      <c r="AE360" s="19"/>
      <c r="AI360" s="19"/>
      <c r="AL360" s="19"/>
      <c r="AP360" s="19"/>
      <c r="AQ360" s="48"/>
      <c r="AS360" s="17"/>
      <c r="AT360" s="18"/>
      <c r="AU360" s="17"/>
    </row>
    <row r="361" spans="1:47" s="16" customFormat="1" hidden="1" x14ac:dyDescent="0.25">
      <c r="A361" s="12">
        <v>20</v>
      </c>
      <c r="B361" s="12" t="str">
        <f>[1]Hmotnosti!$AD27</f>
        <v>xxx</v>
      </c>
      <c r="C361" s="12"/>
      <c r="D361" s="12">
        <f t="shared" si="96"/>
        <v>8</v>
      </c>
      <c r="E361" s="12" t="str">
        <f t="shared" si="99"/>
        <v>ř.ř.</v>
      </c>
      <c r="F361" s="12">
        <f t="shared" si="99"/>
        <v>1</v>
      </c>
      <c r="G361" s="12">
        <f t="shared" si="94"/>
        <v>1</v>
      </c>
      <c r="H361"/>
      <c r="I361"/>
      <c r="J361" s="12">
        <v>196</v>
      </c>
      <c r="K361"/>
      <c r="L361" s="12">
        <f t="shared" si="100"/>
        <v>196</v>
      </c>
      <c r="M361"/>
      <c r="N361"/>
      <c r="O361" s="12">
        <f t="shared" si="101"/>
        <v>999</v>
      </c>
      <c r="P361"/>
      <c r="Q361" t="str">
        <f t="shared" si="98"/>
        <v/>
      </c>
      <c r="R361"/>
      <c r="S361"/>
      <c r="T361"/>
      <c r="U361" s="12" t="str">
        <f t="shared" si="102"/>
        <v/>
      </c>
      <c r="V361" s="13" t="str">
        <f t="shared" si="103"/>
        <v/>
      </c>
      <c r="W361"/>
      <c r="X361"/>
      <c r="Y361"/>
      <c r="Z361" s="13" t="str">
        <f t="shared" si="104"/>
        <v/>
      </c>
      <c r="AA361"/>
      <c r="AB361" s="13" t="str">
        <f t="shared" si="105"/>
        <v/>
      </c>
      <c r="AC361"/>
      <c r="AD361" t="str">
        <f t="shared" si="89"/>
        <v/>
      </c>
      <c r="AE361" s="19"/>
      <c r="AI361" s="19"/>
      <c r="AL361" s="19"/>
      <c r="AP361" s="19"/>
      <c r="AQ361" s="48"/>
      <c r="AS361" s="17"/>
      <c r="AT361" s="18"/>
      <c r="AU361" s="17"/>
    </row>
    <row r="362" spans="1:47" s="16" customFormat="1" hidden="1" x14ac:dyDescent="0.25">
      <c r="A362" s="12"/>
      <c r="B362" s="12"/>
      <c r="C362" s="12"/>
      <c r="D362" s="12"/>
      <c r="E362" s="12"/>
      <c r="F362" s="12"/>
      <c r="G362" s="12">
        <f t="shared" si="94"/>
        <v>0</v>
      </c>
      <c r="H362"/>
      <c r="I362"/>
      <c r="J362" s="12">
        <v>197</v>
      </c>
      <c r="K362"/>
      <c r="L362" s="12">
        <f t="shared" si="100"/>
        <v>999</v>
      </c>
      <c r="M362"/>
      <c r="N362"/>
      <c r="O362" s="12">
        <f t="shared" si="101"/>
        <v>999</v>
      </c>
      <c r="P362"/>
      <c r="Q362"/>
      <c r="R362"/>
      <c r="S362"/>
      <c r="T362"/>
      <c r="U362" s="12" t="str">
        <f t="shared" si="102"/>
        <v/>
      </c>
      <c r="V362" s="13" t="str">
        <f t="shared" si="103"/>
        <v/>
      </c>
      <c r="W362"/>
      <c r="X362"/>
      <c r="Y362"/>
      <c r="Z362" s="13" t="str">
        <f t="shared" si="104"/>
        <v/>
      </c>
      <c r="AA362"/>
      <c r="AB362" s="13" t="str">
        <f t="shared" si="105"/>
        <v/>
      </c>
      <c r="AC362"/>
      <c r="AD362" t="str">
        <f t="shared" si="89"/>
        <v/>
      </c>
      <c r="AE362" s="19"/>
      <c r="AI362" s="19"/>
      <c r="AL362" s="19"/>
      <c r="AP362" s="19"/>
      <c r="AQ362" s="48"/>
      <c r="AS362" s="17"/>
      <c r="AT362" s="18"/>
      <c r="AU362" s="17"/>
    </row>
    <row r="363" spans="1:47" s="16" customFormat="1" hidden="1" x14ac:dyDescent="0.25">
      <c r="A363" s="12"/>
      <c r="B363" s="12"/>
      <c r="C363" s="12"/>
      <c r="D363" s="12"/>
      <c r="E363" s="12"/>
      <c r="F363" s="12"/>
      <c r="G363" s="12">
        <f t="shared" si="94"/>
        <v>0</v>
      </c>
      <c r="H363"/>
      <c r="I363"/>
      <c r="J363" s="12">
        <v>198</v>
      </c>
      <c r="K363"/>
      <c r="L363" s="12">
        <f t="shared" si="100"/>
        <v>999</v>
      </c>
      <c r="M363"/>
      <c r="N363"/>
      <c r="O363" s="12">
        <f t="shared" si="101"/>
        <v>999</v>
      </c>
      <c r="P363"/>
      <c r="Q363"/>
      <c r="R363"/>
      <c r="S363"/>
      <c r="T363"/>
      <c r="U363" s="12" t="str">
        <f t="shared" si="102"/>
        <v/>
      </c>
      <c r="V363" s="13" t="str">
        <f t="shared" si="103"/>
        <v/>
      </c>
      <c r="W363"/>
      <c r="X363"/>
      <c r="Y363"/>
      <c r="Z363" s="13" t="str">
        <f t="shared" si="104"/>
        <v/>
      </c>
      <c r="AA363"/>
      <c r="AB363" s="13" t="str">
        <f t="shared" si="105"/>
        <v/>
      </c>
      <c r="AC363"/>
      <c r="AD363" t="str">
        <f t="shared" si="89"/>
        <v/>
      </c>
      <c r="AE363" s="19"/>
      <c r="AI363" s="19"/>
      <c r="AL363" s="19"/>
      <c r="AP363" s="19"/>
      <c r="AQ363" s="48"/>
      <c r="AS363" s="17"/>
      <c r="AT363" s="18"/>
      <c r="AU363" s="17"/>
    </row>
    <row r="364" spans="1:47" s="16" customFormat="1" hidden="1" x14ac:dyDescent="0.25">
      <c r="A364" s="12"/>
      <c r="B364" s="12"/>
      <c r="C364" s="12"/>
      <c r="D364" s="12"/>
      <c r="E364" s="12"/>
      <c r="F364" s="12"/>
      <c r="G364" s="12">
        <f t="shared" si="94"/>
        <v>0</v>
      </c>
      <c r="H364"/>
      <c r="I364"/>
      <c r="J364" s="12">
        <v>199</v>
      </c>
      <c r="K364"/>
      <c r="L364" s="12">
        <f t="shared" si="100"/>
        <v>999</v>
      </c>
      <c r="M364"/>
      <c r="N364"/>
      <c r="O364" s="12">
        <f t="shared" si="101"/>
        <v>999</v>
      </c>
      <c r="P364"/>
      <c r="Q364"/>
      <c r="R364"/>
      <c r="S364"/>
      <c r="T364"/>
      <c r="U364" s="12" t="str">
        <f t="shared" si="102"/>
        <v/>
      </c>
      <c r="V364" s="13" t="str">
        <f t="shared" si="103"/>
        <v/>
      </c>
      <c r="W364"/>
      <c r="X364"/>
      <c r="Y364"/>
      <c r="Z364" s="13" t="str">
        <f t="shared" si="104"/>
        <v/>
      </c>
      <c r="AA364"/>
      <c r="AB364" s="13" t="str">
        <f t="shared" si="105"/>
        <v/>
      </c>
      <c r="AC364"/>
      <c r="AD364" t="str">
        <f t="shared" si="89"/>
        <v/>
      </c>
      <c r="AE364" s="19"/>
      <c r="AI364" s="19"/>
      <c r="AL364" s="19"/>
      <c r="AP364" s="19"/>
      <c r="AQ364" s="48"/>
      <c r="AS364" s="17"/>
      <c r="AT364" s="18"/>
      <c r="AU364" s="17"/>
    </row>
    <row r="365" spans="1:47" s="16" customFormat="1" hidden="1" x14ac:dyDescent="0.25">
      <c r="A365" s="13" t="str">
        <f>AJ145</f>
        <v/>
      </c>
      <c r="B365" s="12"/>
      <c r="C365" s="12"/>
      <c r="D365" s="12"/>
      <c r="E365" s="12"/>
      <c r="F365" s="12"/>
      <c r="G365" s="12">
        <f t="shared" si="94"/>
        <v>0</v>
      </c>
      <c r="H365"/>
      <c r="I365"/>
      <c r="J365" s="12">
        <v>200</v>
      </c>
      <c r="K365"/>
      <c r="L365" s="12">
        <f t="shared" si="100"/>
        <v>999</v>
      </c>
      <c r="M365"/>
      <c r="N365"/>
      <c r="O365" s="12">
        <f t="shared" si="101"/>
        <v>999</v>
      </c>
      <c r="P365"/>
      <c r="Q365"/>
      <c r="R365"/>
      <c r="S365"/>
      <c r="T365"/>
      <c r="U365" s="12" t="str">
        <f t="shared" si="102"/>
        <v/>
      </c>
      <c r="V365" s="13" t="str">
        <f t="shared" si="103"/>
        <v/>
      </c>
      <c r="W365"/>
      <c r="X365"/>
      <c r="Y365"/>
      <c r="Z365" s="13" t="str">
        <f t="shared" si="104"/>
        <v/>
      </c>
      <c r="AA365"/>
      <c r="AB365" s="13" t="str">
        <f t="shared" si="105"/>
        <v/>
      </c>
      <c r="AC365"/>
      <c r="AD365" t="str">
        <f t="shared" si="89"/>
        <v/>
      </c>
      <c r="AE365" s="19"/>
      <c r="AI365" s="19"/>
      <c r="AL365" s="19"/>
      <c r="AP365" s="19"/>
      <c r="AQ365" s="48"/>
      <c r="AS365" s="17"/>
      <c r="AT365" s="18"/>
      <c r="AU365" s="17"/>
    </row>
    <row r="366" spans="1:47" s="16" customFormat="1" hidden="1" x14ac:dyDescent="0.25">
      <c r="A366" s="12"/>
      <c r="B366" s="12" t="str">
        <f>$B$166</f>
        <v>hmotnost</v>
      </c>
      <c r="C366" s="12"/>
      <c r="D366" s="12">
        <v>9</v>
      </c>
      <c r="E366" s="12" t="str">
        <f>O145</f>
        <v>v.s.</v>
      </c>
      <c r="F366" s="12">
        <f>IF($P$145=0,0,1)</f>
        <v>0</v>
      </c>
      <c r="G366" s="12">
        <f t="shared" si="94"/>
        <v>0</v>
      </c>
      <c r="H366"/>
      <c r="I366"/>
      <c r="J366" s="12">
        <v>201</v>
      </c>
      <c r="K366"/>
      <c r="L366" s="12">
        <f t="shared" si="100"/>
        <v>999</v>
      </c>
      <c r="M366"/>
      <c r="N366"/>
      <c r="O366" s="12">
        <f t="shared" si="101"/>
        <v>999</v>
      </c>
      <c r="P366"/>
      <c r="Q366" t="str">
        <f>A365</f>
        <v/>
      </c>
      <c r="R366"/>
      <c r="S366"/>
      <c r="T366"/>
      <c r="U366" s="12" t="str">
        <f t="shared" si="102"/>
        <v/>
      </c>
      <c r="V366" s="13" t="str">
        <f t="shared" si="103"/>
        <v/>
      </c>
      <c r="W366"/>
      <c r="X366"/>
      <c r="Y366"/>
      <c r="Z366" s="13" t="str">
        <f t="shared" si="104"/>
        <v/>
      </c>
      <c r="AA366"/>
      <c r="AB366" s="13" t="str">
        <f t="shared" si="105"/>
        <v/>
      </c>
      <c r="AC366"/>
      <c r="AD366" t="str">
        <f t="shared" si="89"/>
        <v/>
      </c>
      <c r="AE366" s="19"/>
      <c r="AI366" s="19"/>
      <c r="AL366" s="19"/>
      <c r="AP366" s="19"/>
      <c r="AQ366" s="48"/>
      <c r="AS366" s="17"/>
      <c r="AT366" s="18"/>
      <c r="AU366" s="17"/>
    </row>
    <row r="367" spans="1:47" s="16" customFormat="1" hidden="1" x14ac:dyDescent="0.25">
      <c r="A367" s="12">
        <v>1</v>
      </c>
      <c r="B367" s="12">
        <f>[1]Hmotnosti!$AH$7</f>
        <v>0</v>
      </c>
      <c r="C367" s="12"/>
      <c r="D367" s="12">
        <f>$D366</f>
        <v>9</v>
      </c>
      <c r="E367" s="12" t="str">
        <f>E366</f>
        <v>v.s.</v>
      </c>
      <c r="F367" s="12">
        <f>F366</f>
        <v>0</v>
      </c>
      <c r="G367" s="12">
        <f t="shared" si="94"/>
        <v>0</v>
      </c>
      <c r="H367"/>
      <c r="I367"/>
      <c r="J367" s="12">
        <v>202</v>
      </c>
      <c r="K367"/>
      <c r="L367" s="12">
        <f t="shared" si="100"/>
        <v>999</v>
      </c>
      <c r="M367"/>
      <c r="N367"/>
      <c r="O367" s="12">
        <f t="shared" si="101"/>
        <v>999</v>
      </c>
      <c r="P367"/>
      <c r="Q367" t="str">
        <f>Q366</f>
        <v/>
      </c>
      <c r="R367"/>
      <c r="S367"/>
      <c r="T367"/>
      <c r="U367" s="12" t="str">
        <f t="shared" si="102"/>
        <v/>
      </c>
      <c r="V367" s="13" t="str">
        <f t="shared" si="103"/>
        <v/>
      </c>
      <c r="W367"/>
      <c r="X367"/>
      <c r="Y367"/>
      <c r="Z367" s="13" t="str">
        <f t="shared" si="104"/>
        <v/>
      </c>
      <c r="AA367"/>
      <c r="AB367" s="13" t="str">
        <f t="shared" si="105"/>
        <v/>
      </c>
      <c r="AC367"/>
      <c r="AD367" t="str">
        <f t="shared" si="89"/>
        <v/>
      </c>
      <c r="AE367" s="19"/>
      <c r="AI367" s="19"/>
      <c r="AL367" s="19"/>
      <c r="AP367" s="19"/>
      <c r="AQ367" s="48"/>
      <c r="AS367" s="17"/>
      <c r="AT367" s="18"/>
      <c r="AU367" s="17"/>
    </row>
    <row r="368" spans="1:47" s="16" customFormat="1" hidden="1" x14ac:dyDescent="0.25">
      <c r="A368" s="12">
        <v>2</v>
      </c>
      <c r="B368" s="12">
        <f>[1]Hmotnosti!$AH$8</f>
        <v>0</v>
      </c>
      <c r="C368" s="12"/>
      <c r="D368" s="12">
        <f t="shared" ref="D368:D386" si="106">$D367</f>
        <v>9</v>
      </c>
      <c r="E368" s="12" t="str">
        <f t="shared" ref="E368:F383" si="107">E367</f>
        <v>v.s.</v>
      </c>
      <c r="F368" s="12">
        <f t="shared" si="107"/>
        <v>0</v>
      </c>
      <c r="G368" s="12">
        <f t="shared" si="94"/>
        <v>0</v>
      </c>
      <c r="H368"/>
      <c r="I368"/>
      <c r="J368" s="12">
        <v>203</v>
      </c>
      <c r="K368"/>
      <c r="L368" s="12">
        <f t="shared" si="100"/>
        <v>999</v>
      </c>
      <c r="M368"/>
      <c r="N368"/>
      <c r="O368" s="12">
        <f t="shared" si="101"/>
        <v>999</v>
      </c>
      <c r="P368"/>
      <c r="Q368" t="str">
        <f t="shared" ref="Q368:Q386" si="108">Q367</f>
        <v/>
      </c>
      <c r="R368"/>
      <c r="S368"/>
      <c r="T368"/>
      <c r="U368" s="12" t="str">
        <f t="shared" si="102"/>
        <v/>
      </c>
      <c r="V368" s="13" t="str">
        <f t="shared" si="103"/>
        <v/>
      </c>
      <c r="W368"/>
      <c r="X368"/>
      <c r="Y368"/>
      <c r="Z368" s="13" t="str">
        <f t="shared" si="104"/>
        <v/>
      </c>
      <c r="AA368"/>
      <c r="AB368" s="13" t="str">
        <f t="shared" si="105"/>
        <v/>
      </c>
      <c r="AC368"/>
      <c r="AD368" t="str">
        <f t="shared" si="89"/>
        <v/>
      </c>
      <c r="AE368" s="19"/>
      <c r="AI368" s="19"/>
      <c r="AL368" s="19"/>
      <c r="AP368" s="19"/>
      <c r="AQ368" s="48"/>
      <c r="AS368" s="17"/>
      <c r="AT368" s="18"/>
      <c r="AU368" s="17"/>
    </row>
    <row r="369" spans="1:47" s="16" customFormat="1" hidden="1" x14ac:dyDescent="0.25">
      <c r="A369" s="12">
        <v>3</v>
      </c>
      <c r="B369" s="12">
        <f>[1]Hmotnosti!$AH$9</f>
        <v>0</v>
      </c>
      <c r="C369" s="12"/>
      <c r="D369" s="12">
        <f t="shared" si="106"/>
        <v>9</v>
      </c>
      <c r="E369" s="12" t="str">
        <f t="shared" si="107"/>
        <v>v.s.</v>
      </c>
      <c r="F369" s="12">
        <f t="shared" si="107"/>
        <v>0</v>
      </c>
      <c r="G369" s="12">
        <f t="shared" si="94"/>
        <v>0</v>
      </c>
      <c r="H369"/>
      <c r="I369"/>
      <c r="J369" s="12">
        <v>204</v>
      </c>
      <c r="K369"/>
      <c r="L369" s="12">
        <f t="shared" si="100"/>
        <v>999</v>
      </c>
      <c r="M369"/>
      <c r="N369"/>
      <c r="O369" s="12">
        <f t="shared" si="101"/>
        <v>999</v>
      </c>
      <c r="P369"/>
      <c r="Q369" t="str">
        <f t="shared" si="108"/>
        <v/>
      </c>
      <c r="R369"/>
      <c r="S369"/>
      <c r="T369"/>
      <c r="U369" s="12" t="str">
        <f t="shared" si="102"/>
        <v/>
      </c>
      <c r="V369" s="13" t="str">
        <f t="shared" si="103"/>
        <v/>
      </c>
      <c r="W369"/>
      <c r="X369"/>
      <c r="Y369"/>
      <c r="Z369" s="13" t="str">
        <f t="shared" si="104"/>
        <v/>
      </c>
      <c r="AA369"/>
      <c r="AB369" s="13" t="str">
        <f t="shared" si="105"/>
        <v/>
      </c>
      <c r="AC369"/>
      <c r="AD369" t="str">
        <f t="shared" si="89"/>
        <v/>
      </c>
      <c r="AE369" s="19"/>
      <c r="AI369" s="19"/>
      <c r="AL369" s="19"/>
      <c r="AP369" s="19"/>
      <c r="AQ369" s="48"/>
      <c r="AS369" s="17"/>
      <c r="AT369" s="18"/>
      <c r="AU369" s="17"/>
    </row>
    <row r="370" spans="1:47" s="16" customFormat="1" hidden="1" x14ac:dyDescent="0.25">
      <c r="A370" s="12">
        <v>4</v>
      </c>
      <c r="B370" s="12">
        <f>[1]Hmotnosti!$AH$10</f>
        <v>0</v>
      </c>
      <c r="C370" s="12"/>
      <c r="D370" s="12">
        <f t="shared" si="106"/>
        <v>9</v>
      </c>
      <c r="E370" s="12" t="str">
        <f t="shared" si="107"/>
        <v>v.s.</v>
      </c>
      <c r="F370" s="12">
        <f t="shared" si="107"/>
        <v>0</v>
      </c>
      <c r="G370" s="12">
        <f t="shared" si="94"/>
        <v>0</v>
      </c>
      <c r="H370"/>
      <c r="I370"/>
      <c r="J370" s="12">
        <v>205</v>
      </c>
      <c r="K370"/>
      <c r="L370" s="12">
        <f t="shared" si="100"/>
        <v>999</v>
      </c>
      <c r="M370"/>
      <c r="N370"/>
      <c r="O370" s="12">
        <f t="shared" si="101"/>
        <v>999</v>
      </c>
      <c r="P370"/>
      <c r="Q370" t="str">
        <f t="shared" si="108"/>
        <v/>
      </c>
      <c r="R370"/>
      <c r="S370"/>
      <c r="T370"/>
      <c r="U370" s="12" t="str">
        <f t="shared" si="102"/>
        <v/>
      </c>
      <c r="V370" s="13" t="str">
        <f t="shared" si="103"/>
        <v/>
      </c>
      <c r="W370"/>
      <c r="X370"/>
      <c r="Y370"/>
      <c r="Z370" s="13" t="str">
        <f t="shared" si="104"/>
        <v/>
      </c>
      <c r="AA370"/>
      <c r="AB370" s="13" t="str">
        <f t="shared" si="105"/>
        <v/>
      </c>
      <c r="AC370"/>
      <c r="AD370" t="str">
        <f t="shared" ref="AD370:AD433" si="109">IF(V370="","",(CONCATENATE(V370,", ",Z370," kg, ",AB370)))</f>
        <v/>
      </c>
      <c r="AE370" s="19"/>
      <c r="AI370" s="19"/>
      <c r="AL370" s="19"/>
      <c r="AP370" s="19"/>
      <c r="AQ370" s="48"/>
      <c r="AS370" s="17"/>
      <c r="AT370" s="18"/>
      <c r="AU370" s="17"/>
    </row>
    <row r="371" spans="1:47" s="16" customFormat="1" hidden="1" x14ac:dyDescent="0.25">
      <c r="A371" s="12">
        <v>5</v>
      </c>
      <c r="B371" s="12">
        <f>[1]Hmotnosti!$AH$11</f>
        <v>0</v>
      </c>
      <c r="C371" s="12"/>
      <c r="D371" s="12">
        <f t="shared" si="106"/>
        <v>9</v>
      </c>
      <c r="E371" s="12" t="str">
        <f t="shared" si="107"/>
        <v>v.s.</v>
      </c>
      <c r="F371" s="12">
        <f t="shared" si="107"/>
        <v>0</v>
      </c>
      <c r="G371" s="12">
        <f t="shared" si="94"/>
        <v>0</v>
      </c>
      <c r="H371"/>
      <c r="I371"/>
      <c r="J371" s="12">
        <v>206</v>
      </c>
      <c r="K371"/>
      <c r="L371" s="12">
        <f t="shared" si="100"/>
        <v>999</v>
      </c>
      <c r="M371"/>
      <c r="N371"/>
      <c r="O371" s="12">
        <f t="shared" si="101"/>
        <v>999</v>
      </c>
      <c r="P371"/>
      <c r="Q371" t="str">
        <f t="shared" si="108"/>
        <v/>
      </c>
      <c r="R371"/>
      <c r="S371"/>
      <c r="T371"/>
      <c r="U371" s="12" t="str">
        <f t="shared" si="102"/>
        <v/>
      </c>
      <c r="V371" s="13" t="str">
        <f t="shared" si="103"/>
        <v/>
      </c>
      <c r="W371"/>
      <c r="X371"/>
      <c r="Y371"/>
      <c r="Z371" s="13" t="str">
        <f t="shared" si="104"/>
        <v/>
      </c>
      <c r="AA371"/>
      <c r="AB371" s="13" t="str">
        <f t="shared" si="105"/>
        <v/>
      </c>
      <c r="AC371"/>
      <c r="AD371" t="str">
        <f t="shared" si="109"/>
        <v/>
      </c>
      <c r="AE371" s="19"/>
      <c r="AI371" s="19"/>
      <c r="AL371" s="19"/>
      <c r="AP371" s="19"/>
      <c r="AQ371" s="48"/>
      <c r="AS371" s="17"/>
      <c r="AT371" s="18"/>
      <c r="AU371" s="17"/>
    </row>
    <row r="372" spans="1:47" s="16" customFormat="1" hidden="1" x14ac:dyDescent="0.25">
      <c r="A372" s="12">
        <v>6</v>
      </c>
      <c r="B372" s="12">
        <f>[1]Hmotnosti!$AH$12</f>
        <v>0</v>
      </c>
      <c r="C372" s="12"/>
      <c r="D372" s="12">
        <f t="shared" si="106"/>
        <v>9</v>
      </c>
      <c r="E372" s="12" t="str">
        <f t="shared" si="107"/>
        <v>v.s.</v>
      </c>
      <c r="F372" s="12">
        <f t="shared" si="107"/>
        <v>0</v>
      </c>
      <c r="G372" s="12">
        <f t="shared" si="94"/>
        <v>0</v>
      </c>
      <c r="H372"/>
      <c r="I372"/>
      <c r="J372" s="12">
        <v>207</v>
      </c>
      <c r="K372"/>
      <c r="L372" s="12">
        <f t="shared" si="100"/>
        <v>999</v>
      </c>
      <c r="M372"/>
      <c r="N372"/>
      <c r="O372" s="12">
        <f t="shared" si="101"/>
        <v>999</v>
      </c>
      <c r="P372"/>
      <c r="Q372" t="str">
        <f t="shared" si="108"/>
        <v/>
      </c>
      <c r="R372"/>
      <c r="S372"/>
      <c r="T372"/>
      <c r="U372" s="12" t="str">
        <f t="shared" si="102"/>
        <v/>
      </c>
      <c r="V372" s="13" t="str">
        <f t="shared" si="103"/>
        <v/>
      </c>
      <c r="W372"/>
      <c r="X372"/>
      <c r="Y372"/>
      <c r="Z372" s="13" t="str">
        <f t="shared" si="104"/>
        <v/>
      </c>
      <c r="AA372"/>
      <c r="AB372" s="13" t="str">
        <f t="shared" si="105"/>
        <v/>
      </c>
      <c r="AC372"/>
      <c r="AD372" t="str">
        <f t="shared" si="109"/>
        <v/>
      </c>
      <c r="AE372" s="19"/>
      <c r="AI372" s="19"/>
      <c r="AL372" s="19"/>
      <c r="AP372" s="19"/>
      <c r="AQ372" s="48"/>
      <c r="AS372" s="17"/>
      <c r="AT372" s="18"/>
      <c r="AU372" s="17"/>
    </row>
    <row r="373" spans="1:47" s="16" customFormat="1" hidden="1" x14ac:dyDescent="0.25">
      <c r="A373" s="12">
        <v>7</v>
      </c>
      <c r="B373" s="12">
        <f>[1]Hmotnosti!$AH$13</f>
        <v>0</v>
      </c>
      <c r="C373" s="12"/>
      <c r="D373" s="12">
        <f t="shared" si="106"/>
        <v>9</v>
      </c>
      <c r="E373" s="12" t="str">
        <f t="shared" si="107"/>
        <v>v.s.</v>
      </c>
      <c r="F373" s="12">
        <f t="shared" si="107"/>
        <v>0</v>
      </c>
      <c r="G373" s="12">
        <f t="shared" si="94"/>
        <v>0</v>
      </c>
      <c r="H373"/>
      <c r="I373"/>
      <c r="J373" s="12">
        <v>208</v>
      </c>
      <c r="K373"/>
      <c r="L373" s="12">
        <f t="shared" si="100"/>
        <v>999</v>
      </c>
      <c r="M373"/>
      <c r="N373"/>
      <c r="O373" s="12">
        <f t="shared" si="101"/>
        <v>999</v>
      </c>
      <c r="P373"/>
      <c r="Q373" t="str">
        <f t="shared" si="108"/>
        <v/>
      </c>
      <c r="R373"/>
      <c r="S373"/>
      <c r="T373"/>
      <c r="U373" s="12" t="str">
        <f t="shared" si="102"/>
        <v/>
      </c>
      <c r="V373" s="13" t="str">
        <f t="shared" si="103"/>
        <v/>
      </c>
      <c r="W373"/>
      <c r="X373"/>
      <c r="Y373"/>
      <c r="Z373" s="13" t="str">
        <f t="shared" si="104"/>
        <v/>
      </c>
      <c r="AA373"/>
      <c r="AB373" s="13" t="str">
        <f t="shared" si="105"/>
        <v/>
      </c>
      <c r="AC373"/>
      <c r="AD373" t="str">
        <f t="shared" si="109"/>
        <v/>
      </c>
      <c r="AE373" s="19"/>
      <c r="AI373" s="19"/>
      <c r="AL373" s="19"/>
      <c r="AP373" s="19"/>
      <c r="AQ373" s="48"/>
      <c r="AS373" s="17"/>
      <c r="AT373" s="18"/>
      <c r="AU373" s="17"/>
    </row>
    <row r="374" spans="1:47" s="16" customFormat="1" hidden="1" x14ac:dyDescent="0.25">
      <c r="A374" s="12">
        <v>8</v>
      </c>
      <c r="B374" s="12">
        <f>[1]Hmotnosti!$AH$14</f>
        <v>0</v>
      </c>
      <c r="C374" s="12"/>
      <c r="D374" s="12">
        <f t="shared" si="106"/>
        <v>9</v>
      </c>
      <c r="E374" s="12" t="str">
        <f t="shared" si="107"/>
        <v>v.s.</v>
      </c>
      <c r="F374" s="12">
        <f t="shared" si="107"/>
        <v>0</v>
      </c>
      <c r="G374" s="12">
        <f t="shared" si="94"/>
        <v>0</v>
      </c>
      <c r="H374"/>
      <c r="I374"/>
      <c r="J374" s="12">
        <v>209</v>
      </c>
      <c r="K374"/>
      <c r="L374" s="12">
        <f t="shared" si="100"/>
        <v>999</v>
      </c>
      <c r="M374"/>
      <c r="N374"/>
      <c r="O374" s="12">
        <f t="shared" si="101"/>
        <v>999</v>
      </c>
      <c r="P374"/>
      <c r="Q374" t="str">
        <f t="shared" si="108"/>
        <v/>
      </c>
      <c r="R374"/>
      <c r="S374"/>
      <c r="T374"/>
      <c r="U374" s="12" t="str">
        <f t="shared" si="102"/>
        <v/>
      </c>
      <c r="V374" s="13" t="str">
        <f t="shared" si="103"/>
        <v/>
      </c>
      <c r="W374"/>
      <c r="X374"/>
      <c r="Y374"/>
      <c r="Z374" s="13" t="str">
        <f t="shared" si="104"/>
        <v/>
      </c>
      <c r="AA374"/>
      <c r="AB374" s="13" t="str">
        <f t="shared" si="105"/>
        <v/>
      </c>
      <c r="AC374"/>
      <c r="AD374" t="str">
        <f t="shared" si="109"/>
        <v/>
      </c>
      <c r="AE374" s="19"/>
      <c r="AI374" s="19"/>
      <c r="AL374" s="19"/>
      <c r="AP374" s="19"/>
      <c r="AQ374" s="48"/>
      <c r="AS374" s="17"/>
      <c r="AT374" s="18"/>
      <c r="AU374" s="17"/>
    </row>
    <row r="375" spans="1:47" s="16" customFormat="1" hidden="1" x14ac:dyDescent="0.25">
      <c r="A375" s="12">
        <v>9</v>
      </c>
      <c r="B375" s="12">
        <f>[1]Hmotnosti!$AH$15</f>
        <v>0</v>
      </c>
      <c r="C375" s="12"/>
      <c r="D375" s="12">
        <f t="shared" si="106"/>
        <v>9</v>
      </c>
      <c r="E375" s="12" t="str">
        <f t="shared" si="107"/>
        <v>v.s.</v>
      </c>
      <c r="F375" s="12">
        <f t="shared" si="107"/>
        <v>0</v>
      </c>
      <c r="G375" s="12">
        <f t="shared" si="94"/>
        <v>0</v>
      </c>
      <c r="H375"/>
      <c r="I375"/>
      <c r="J375" s="12">
        <v>210</v>
      </c>
      <c r="K375"/>
      <c r="L375" s="12">
        <f t="shared" si="100"/>
        <v>999</v>
      </c>
      <c r="M375"/>
      <c r="N375"/>
      <c r="O375" s="12">
        <f t="shared" si="101"/>
        <v>999</v>
      </c>
      <c r="P375"/>
      <c r="Q375" t="str">
        <f t="shared" si="108"/>
        <v/>
      </c>
      <c r="R375"/>
      <c r="S375"/>
      <c r="T375"/>
      <c r="U375" s="12" t="str">
        <f t="shared" si="102"/>
        <v/>
      </c>
      <c r="V375" s="13" t="str">
        <f t="shared" si="103"/>
        <v/>
      </c>
      <c r="W375"/>
      <c r="X375"/>
      <c r="Y375"/>
      <c r="Z375" s="13" t="str">
        <f t="shared" si="104"/>
        <v/>
      </c>
      <c r="AA375"/>
      <c r="AB375" s="13" t="str">
        <f t="shared" si="105"/>
        <v/>
      </c>
      <c r="AC375"/>
      <c r="AD375" t="str">
        <f t="shared" si="109"/>
        <v/>
      </c>
      <c r="AE375" s="19"/>
      <c r="AI375" s="19"/>
      <c r="AL375" s="19"/>
      <c r="AP375" s="19"/>
      <c r="AQ375" s="48"/>
      <c r="AS375" s="17"/>
      <c r="AT375" s="18"/>
      <c r="AU375" s="17"/>
    </row>
    <row r="376" spans="1:47" s="16" customFormat="1" hidden="1" x14ac:dyDescent="0.25">
      <c r="A376" s="12">
        <v>10</v>
      </c>
      <c r="B376" s="12">
        <f>[1]Hmotnosti!$AH$16</f>
        <v>0</v>
      </c>
      <c r="C376" s="12"/>
      <c r="D376" s="12">
        <f t="shared" si="106"/>
        <v>9</v>
      </c>
      <c r="E376" s="12" t="str">
        <f t="shared" si="107"/>
        <v>v.s.</v>
      </c>
      <c r="F376" s="12">
        <f t="shared" si="107"/>
        <v>0</v>
      </c>
      <c r="G376" s="12">
        <f t="shared" si="94"/>
        <v>0</v>
      </c>
      <c r="H376"/>
      <c r="I376"/>
      <c r="J376" s="12">
        <v>211</v>
      </c>
      <c r="K376"/>
      <c r="L376" s="12">
        <f t="shared" si="100"/>
        <v>999</v>
      </c>
      <c r="M376"/>
      <c r="N376"/>
      <c r="O376" s="12">
        <f t="shared" si="101"/>
        <v>999</v>
      </c>
      <c r="P376"/>
      <c r="Q376" t="str">
        <f t="shared" si="108"/>
        <v/>
      </c>
      <c r="R376"/>
      <c r="S376"/>
      <c r="T376"/>
      <c r="U376" s="12" t="str">
        <f t="shared" si="102"/>
        <v/>
      </c>
      <c r="V376" s="13" t="str">
        <f t="shared" si="103"/>
        <v/>
      </c>
      <c r="W376"/>
      <c r="X376"/>
      <c r="Y376"/>
      <c r="Z376" s="13" t="str">
        <f t="shared" si="104"/>
        <v/>
      </c>
      <c r="AA376"/>
      <c r="AB376" s="13" t="str">
        <f t="shared" si="105"/>
        <v/>
      </c>
      <c r="AC376"/>
      <c r="AD376" t="str">
        <f t="shared" si="109"/>
        <v/>
      </c>
      <c r="AE376" s="19"/>
      <c r="AI376" s="19"/>
      <c r="AL376" s="19"/>
      <c r="AP376" s="19"/>
      <c r="AQ376" s="48"/>
      <c r="AS376" s="17"/>
      <c r="AT376" s="18"/>
      <c r="AU376" s="17"/>
    </row>
    <row r="377" spans="1:47" s="16" customFormat="1" hidden="1" x14ac:dyDescent="0.25">
      <c r="A377" s="12">
        <v>11</v>
      </c>
      <c r="B377" s="12">
        <f>[1]Hmotnosti!$AH$17</f>
        <v>0</v>
      </c>
      <c r="C377" s="12"/>
      <c r="D377" s="12">
        <f t="shared" si="106"/>
        <v>9</v>
      </c>
      <c r="E377" s="12" t="str">
        <f t="shared" si="107"/>
        <v>v.s.</v>
      </c>
      <c r="F377" s="12">
        <f t="shared" si="107"/>
        <v>0</v>
      </c>
      <c r="G377" s="12">
        <f t="shared" si="94"/>
        <v>0</v>
      </c>
      <c r="H377"/>
      <c r="I377"/>
      <c r="J377" s="12">
        <v>212</v>
      </c>
      <c r="K377"/>
      <c r="L377" s="12">
        <f t="shared" si="100"/>
        <v>999</v>
      </c>
      <c r="M377"/>
      <c r="N377"/>
      <c r="O377" s="12">
        <f t="shared" si="101"/>
        <v>999</v>
      </c>
      <c r="P377"/>
      <c r="Q377" t="str">
        <f t="shared" si="108"/>
        <v/>
      </c>
      <c r="R377"/>
      <c r="S377"/>
      <c r="T377"/>
      <c r="U377" s="12" t="str">
        <f t="shared" si="102"/>
        <v/>
      </c>
      <c r="V377" s="13" t="str">
        <f t="shared" si="103"/>
        <v/>
      </c>
      <c r="W377"/>
      <c r="X377"/>
      <c r="Y377"/>
      <c r="Z377" s="13" t="str">
        <f t="shared" si="104"/>
        <v/>
      </c>
      <c r="AA377"/>
      <c r="AB377" s="13" t="str">
        <f t="shared" si="105"/>
        <v/>
      </c>
      <c r="AC377"/>
      <c r="AD377" t="str">
        <f t="shared" si="109"/>
        <v/>
      </c>
      <c r="AE377" s="19"/>
      <c r="AI377" s="19"/>
      <c r="AL377" s="19"/>
      <c r="AP377" s="19"/>
      <c r="AQ377" s="48"/>
      <c r="AS377" s="17"/>
      <c r="AT377" s="18"/>
      <c r="AU377" s="17"/>
    </row>
    <row r="378" spans="1:47" s="16" customFormat="1" hidden="1" x14ac:dyDescent="0.25">
      <c r="A378" s="12">
        <v>12</v>
      </c>
      <c r="B378" s="12">
        <f>[1]Hmotnosti!$AH$18</f>
        <v>0</v>
      </c>
      <c r="C378" s="12"/>
      <c r="D378" s="12">
        <f t="shared" si="106"/>
        <v>9</v>
      </c>
      <c r="E378" s="12" t="str">
        <f t="shared" si="107"/>
        <v>v.s.</v>
      </c>
      <c r="F378" s="12">
        <f t="shared" si="107"/>
        <v>0</v>
      </c>
      <c r="G378" s="12">
        <f t="shared" si="94"/>
        <v>0</v>
      </c>
      <c r="H378"/>
      <c r="I378"/>
      <c r="J378" s="12">
        <v>213</v>
      </c>
      <c r="K378"/>
      <c r="L378" s="12">
        <f t="shared" si="100"/>
        <v>999</v>
      </c>
      <c r="M378"/>
      <c r="N378"/>
      <c r="O378" s="12">
        <f t="shared" si="101"/>
        <v>999</v>
      </c>
      <c r="P378"/>
      <c r="Q378" t="str">
        <f t="shared" si="108"/>
        <v/>
      </c>
      <c r="R378"/>
      <c r="S378"/>
      <c r="T378"/>
      <c r="U378" s="12" t="str">
        <f t="shared" si="102"/>
        <v/>
      </c>
      <c r="V378" s="13" t="str">
        <f t="shared" si="103"/>
        <v/>
      </c>
      <c r="W378"/>
      <c r="X378"/>
      <c r="Y378"/>
      <c r="Z378" s="13" t="str">
        <f t="shared" si="104"/>
        <v/>
      </c>
      <c r="AA378"/>
      <c r="AB378" s="13" t="str">
        <f t="shared" si="105"/>
        <v/>
      </c>
      <c r="AC378"/>
      <c r="AD378" t="str">
        <f t="shared" si="109"/>
        <v/>
      </c>
      <c r="AE378" s="19"/>
      <c r="AI378" s="19"/>
      <c r="AL378" s="19"/>
      <c r="AP378" s="19"/>
      <c r="AQ378" s="48"/>
      <c r="AS378" s="17"/>
      <c r="AT378" s="18"/>
      <c r="AU378" s="17"/>
    </row>
    <row r="379" spans="1:47" s="16" customFormat="1" hidden="1" x14ac:dyDescent="0.25">
      <c r="A379" s="12">
        <v>13</v>
      </c>
      <c r="B379" s="12">
        <f>[1]Hmotnosti!$AH$19</f>
        <v>0</v>
      </c>
      <c r="C379" s="12"/>
      <c r="D379" s="12">
        <f t="shared" si="106"/>
        <v>9</v>
      </c>
      <c r="E379" s="12" t="str">
        <f t="shared" si="107"/>
        <v>v.s.</v>
      </c>
      <c r="F379" s="12">
        <f t="shared" si="107"/>
        <v>0</v>
      </c>
      <c r="G379" s="12">
        <f t="shared" si="94"/>
        <v>0</v>
      </c>
      <c r="H379"/>
      <c r="I379"/>
      <c r="J379" s="12">
        <v>214</v>
      </c>
      <c r="K379"/>
      <c r="L379" s="12">
        <f t="shared" si="100"/>
        <v>999</v>
      </c>
      <c r="M379"/>
      <c r="N379"/>
      <c r="O379" s="12">
        <f t="shared" si="101"/>
        <v>999</v>
      </c>
      <c r="P379"/>
      <c r="Q379" t="str">
        <f t="shared" si="108"/>
        <v/>
      </c>
      <c r="R379"/>
      <c r="S379"/>
      <c r="T379"/>
      <c r="U379" s="12" t="str">
        <f t="shared" si="102"/>
        <v/>
      </c>
      <c r="V379" s="13" t="str">
        <f t="shared" si="103"/>
        <v/>
      </c>
      <c r="W379"/>
      <c r="X379"/>
      <c r="Y379"/>
      <c r="Z379" s="13" t="str">
        <f t="shared" si="104"/>
        <v/>
      </c>
      <c r="AA379"/>
      <c r="AB379" s="13" t="str">
        <f t="shared" si="105"/>
        <v/>
      </c>
      <c r="AC379"/>
      <c r="AD379" t="str">
        <f t="shared" si="109"/>
        <v/>
      </c>
      <c r="AE379" s="19"/>
      <c r="AI379" s="19"/>
      <c r="AL379" s="19"/>
      <c r="AP379" s="19"/>
      <c r="AQ379" s="48"/>
      <c r="AS379" s="17"/>
      <c r="AT379" s="18"/>
      <c r="AU379" s="17"/>
    </row>
    <row r="380" spans="1:47" s="16" customFormat="1" hidden="1" x14ac:dyDescent="0.25">
      <c r="A380" s="12">
        <v>14</v>
      </c>
      <c r="B380" s="12">
        <f>[1]Hmotnosti!$AH$20</f>
        <v>0</v>
      </c>
      <c r="C380" s="12"/>
      <c r="D380" s="12">
        <f t="shared" si="106"/>
        <v>9</v>
      </c>
      <c r="E380" s="12" t="str">
        <f t="shared" si="107"/>
        <v>v.s.</v>
      </c>
      <c r="F380" s="12">
        <f t="shared" si="107"/>
        <v>0</v>
      </c>
      <c r="G380" s="12">
        <f t="shared" si="94"/>
        <v>0</v>
      </c>
      <c r="H380"/>
      <c r="I380"/>
      <c r="J380" s="12">
        <v>215</v>
      </c>
      <c r="K380"/>
      <c r="L380" s="12">
        <f t="shared" si="100"/>
        <v>999</v>
      </c>
      <c r="M380"/>
      <c r="N380"/>
      <c r="O380" s="12">
        <f t="shared" si="101"/>
        <v>999</v>
      </c>
      <c r="P380"/>
      <c r="Q380" t="str">
        <f t="shared" si="108"/>
        <v/>
      </c>
      <c r="R380"/>
      <c r="S380"/>
      <c r="T380"/>
      <c r="U380" s="12" t="str">
        <f t="shared" si="102"/>
        <v/>
      </c>
      <c r="V380" s="13" t="str">
        <f t="shared" si="103"/>
        <v/>
      </c>
      <c r="W380"/>
      <c r="X380"/>
      <c r="Y380"/>
      <c r="Z380" s="13" t="str">
        <f t="shared" si="104"/>
        <v/>
      </c>
      <c r="AA380"/>
      <c r="AB380" s="13" t="str">
        <f t="shared" si="105"/>
        <v/>
      </c>
      <c r="AC380"/>
      <c r="AD380" t="str">
        <f t="shared" si="109"/>
        <v/>
      </c>
      <c r="AE380" s="19"/>
      <c r="AI380" s="19"/>
      <c r="AL380" s="19"/>
      <c r="AP380" s="19"/>
      <c r="AQ380" s="48"/>
      <c r="AS380" s="17"/>
      <c r="AT380" s="18"/>
      <c r="AU380" s="17"/>
    </row>
    <row r="381" spans="1:47" s="16" customFormat="1" hidden="1" x14ac:dyDescent="0.25">
      <c r="A381" s="12">
        <v>15</v>
      </c>
      <c r="B381" s="12">
        <f>[1]Hmotnosti!$AH$21</f>
        <v>0</v>
      </c>
      <c r="C381" s="12"/>
      <c r="D381" s="12">
        <f t="shared" si="106"/>
        <v>9</v>
      </c>
      <c r="E381" s="12" t="str">
        <f t="shared" si="107"/>
        <v>v.s.</v>
      </c>
      <c r="F381" s="12">
        <f t="shared" si="107"/>
        <v>0</v>
      </c>
      <c r="G381" s="12">
        <f t="shared" si="94"/>
        <v>0</v>
      </c>
      <c r="H381"/>
      <c r="I381"/>
      <c r="J381" s="12">
        <v>216</v>
      </c>
      <c r="K381"/>
      <c r="L381" s="12">
        <f t="shared" si="100"/>
        <v>999</v>
      </c>
      <c r="M381"/>
      <c r="N381"/>
      <c r="O381" s="12">
        <f t="shared" si="101"/>
        <v>999</v>
      </c>
      <c r="P381"/>
      <c r="Q381" t="str">
        <f t="shared" si="108"/>
        <v/>
      </c>
      <c r="R381"/>
      <c r="S381"/>
      <c r="T381"/>
      <c r="U381" s="12" t="str">
        <f t="shared" si="102"/>
        <v/>
      </c>
      <c r="V381" s="13" t="str">
        <f t="shared" si="103"/>
        <v/>
      </c>
      <c r="W381"/>
      <c r="X381"/>
      <c r="Y381"/>
      <c r="Z381" s="13" t="str">
        <f t="shared" si="104"/>
        <v/>
      </c>
      <c r="AA381"/>
      <c r="AB381" s="13" t="str">
        <f t="shared" si="105"/>
        <v/>
      </c>
      <c r="AC381"/>
      <c r="AD381" t="str">
        <f t="shared" si="109"/>
        <v/>
      </c>
      <c r="AE381" s="19"/>
      <c r="AI381" s="19"/>
      <c r="AL381" s="19"/>
      <c r="AP381" s="19"/>
      <c r="AQ381" s="48"/>
      <c r="AS381" s="17"/>
      <c r="AT381" s="18"/>
      <c r="AU381" s="17"/>
    </row>
    <row r="382" spans="1:47" s="16" customFormat="1" hidden="1" x14ac:dyDescent="0.25">
      <c r="A382" s="12">
        <v>16</v>
      </c>
      <c r="B382" s="12">
        <f>[1]Hmotnosti!$AH$22</f>
        <v>0</v>
      </c>
      <c r="C382" s="12"/>
      <c r="D382" s="12">
        <f t="shared" si="106"/>
        <v>9</v>
      </c>
      <c r="E382" s="12" t="str">
        <f t="shared" si="107"/>
        <v>v.s.</v>
      </c>
      <c r="F382" s="12">
        <f t="shared" si="107"/>
        <v>0</v>
      </c>
      <c r="G382" s="12">
        <f t="shared" si="94"/>
        <v>0</v>
      </c>
      <c r="H382"/>
      <c r="I382"/>
      <c r="J382" s="12">
        <v>217</v>
      </c>
      <c r="K382"/>
      <c r="L382" s="12">
        <f t="shared" si="100"/>
        <v>999</v>
      </c>
      <c r="M382"/>
      <c r="N382"/>
      <c r="O382" s="12">
        <f t="shared" si="101"/>
        <v>999</v>
      </c>
      <c r="P382"/>
      <c r="Q382" t="str">
        <f t="shared" si="108"/>
        <v/>
      </c>
      <c r="R382"/>
      <c r="S382"/>
      <c r="T382"/>
      <c r="U382" s="12" t="str">
        <f t="shared" si="102"/>
        <v/>
      </c>
      <c r="V382" s="13" t="str">
        <f t="shared" si="103"/>
        <v/>
      </c>
      <c r="W382"/>
      <c r="X382"/>
      <c r="Y382"/>
      <c r="Z382" s="13" t="str">
        <f t="shared" si="104"/>
        <v/>
      </c>
      <c r="AA382"/>
      <c r="AB382" s="13" t="str">
        <f t="shared" si="105"/>
        <v/>
      </c>
      <c r="AC382"/>
      <c r="AD382" t="str">
        <f t="shared" si="109"/>
        <v/>
      </c>
      <c r="AE382" s="19"/>
      <c r="AI382" s="19"/>
      <c r="AL382" s="19"/>
      <c r="AP382" s="19"/>
      <c r="AQ382" s="48"/>
      <c r="AS382" s="17"/>
      <c r="AT382" s="18"/>
      <c r="AU382" s="17"/>
    </row>
    <row r="383" spans="1:47" s="16" customFormat="1" hidden="1" x14ac:dyDescent="0.25">
      <c r="A383" s="12">
        <v>17</v>
      </c>
      <c r="B383" s="12">
        <f>[1]Hmotnosti!$AH$23</f>
        <v>0</v>
      </c>
      <c r="C383" s="12"/>
      <c r="D383" s="12">
        <f t="shared" si="106"/>
        <v>9</v>
      </c>
      <c r="E383" s="12" t="str">
        <f t="shared" si="107"/>
        <v>v.s.</v>
      </c>
      <c r="F383" s="12">
        <f t="shared" si="107"/>
        <v>0</v>
      </c>
      <c r="G383" s="12">
        <f t="shared" si="94"/>
        <v>0</v>
      </c>
      <c r="H383"/>
      <c r="I383"/>
      <c r="J383" s="12">
        <v>218</v>
      </c>
      <c r="K383"/>
      <c r="L383" s="12">
        <f t="shared" si="100"/>
        <v>999</v>
      </c>
      <c r="M383"/>
      <c r="N383"/>
      <c r="O383" s="12">
        <f t="shared" si="101"/>
        <v>999</v>
      </c>
      <c r="P383"/>
      <c r="Q383" t="str">
        <f t="shared" si="108"/>
        <v/>
      </c>
      <c r="R383"/>
      <c r="S383"/>
      <c r="T383"/>
      <c r="U383" s="12" t="str">
        <f t="shared" si="102"/>
        <v/>
      </c>
      <c r="V383" s="13" t="str">
        <f t="shared" si="103"/>
        <v/>
      </c>
      <c r="W383"/>
      <c r="X383"/>
      <c r="Y383"/>
      <c r="Z383" s="13" t="str">
        <f t="shared" si="104"/>
        <v/>
      </c>
      <c r="AA383"/>
      <c r="AB383" s="13" t="str">
        <f t="shared" si="105"/>
        <v/>
      </c>
      <c r="AC383"/>
      <c r="AD383" t="str">
        <f t="shared" si="109"/>
        <v/>
      </c>
      <c r="AE383" s="19"/>
      <c r="AI383" s="19"/>
      <c r="AL383" s="19"/>
      <c r="AP383" s="19"/>
      <c r="AQ383" s="48"/>
      <c r="AS383" s="17"/>
      <c r="AT383" s="18"/>
      <c r="AU383" s="17"/>
    </row>
    <row r="384" spans="1:47" s="16" customFormat="1" hidden="1" x14ac:dyDescent="0.25">
      <c r="A384" s="12">
        <v>18</v>
      </c>
      <c r="B384" s="12">
        <f>[1]Hmotnosti!$AH$24</f>
        <v>0</v>
      </c>
      <c r="C384" s="12"/>
      <c r="D384" s="12">
        <f t="shared" si="106"/>
        <v>9</v>
      </c>
      <c r="E384" s="12" t="str">
        <f t="shared" ref="E384:F386" si="110">E383</f>
        <v>v.s.</v>
      </c>
      <c r="F384" s="12">
        <f t="shared" si="110"/>
        <v>0</v>
      </c>
      <c r="G384" s="12">
        <f t="shared" si="94"/>
        <v>0</v>
      </c>
      <c r="H384"/>
      <c r="I384"/>
      <c r="J384" s="12">
        <v>219</v>
      </c>
      <c r="K384"/>
      <c r="L384" s="12">
        <f t="shared" si="100"/>
        <v>999</v>
      </c>
      <c r="M384"/>
      <c r="N384"/>
      <c r="O384" s="12">
        <f t="shared" si="101"/>
        <v>999</v>
      </c>
      <c r="P384"/>
      <c r="Q384" t="str">
        <f t="shared" si="108"/>
        <v/>
      </c>
      <c r="R384"/>
      <c r="S384"/>
      <c r="T384"/>
      <c r="U384" s="12" t="str">
        <f t="shared" si="102"/>
        <v/>
      </c>
      <c r="V384" s="13" t="str">
        <f t="shared" si="103"/>
        <v/>
      </c>
      <c r="W384"/>
      <c r="X384"/>
      <c r="Y384"/>
      <c r="Z384" s="13" t="str">
        <f t="shared" si="104"/>
        <v/>
      </c>
      <c r="AA384"/>
      <c r="AB384" s="13" t="str">
        <f t="shared" si="105"/>
        <v/>
      </c>
      <c r="AC384"/>
      <c r="AD384" t="str">
        <f t="shared" si="109"/>
        <v/>
      </c>
      <c r="AE384" s="19"/>
      <c r="AI384" s="19"/>
      <c r="AL384" s="19"/>
      <c r="AP384" s="19"/>
      <c r="AQ384" s="48"/>
      <c r="AS384" s="17"/>
      <c r="AT384" s="18"/>
      <c r="AU384" s="17"/>
    </row>
    <row r="385" spans="1:47" s="16" customFormat="1" hidden="1" x14ac:dyDescent="0.25">
      <c r="A385" s="12">
        <v>19</v>
      </c>
      <c r="B385" s="12">
        <f>[1]Hmotnosti!$AH$25</f>
        <v>0</v>
      </c>
      <c r="C385" s="12"/>
      <c r="D385" s="12">
        <f t="shared" si="106"/>
        <v>9</v>
      </c>
      <c r="E385" s="12" t="str">
        <f t="shared" si="110"/>
        <v>v.s.</v>
      </c>
      <c r="F385" s="12">
        <f t="shared" si="110"/>
        <v>0</v>
      </c>
      <c r="G385" s="12">
        <f t="shared" ref="G385:G448" si="111">IF(A385="",0,F385)</f>
        <v>0</v>
      </c>
      <c r="H385"/>
      <c r="I385"/>
      <c r="J385" s="12">
        <v>220</v>
      </c>
      <c r="K385"/>
      <c r="L385" s="12">
        <f t="shared" si="100"/>
        <v>999</v>
      </c>
      <c r="M385"/>
      <c r="N385"/>
      <c r="O385" s="12">
        <f t="shared" si="101"/>
        <v>999</v>
      </c>
      <c r="P385"/>
      <c r="Q385" t="str">
        <f t="shared" si="108"/>
        <v/>
      </c>
      <c r="R385"/>
      <c r="S385"/>
      <c r="T385"/>
      <c r="U385" s="12" t="str">
        <f t="shared" si="102"/>
        <v/>
      </c>
      <c r="V385" s="13" t="str">
        <f t="shared" si="103"/>
        <v/>
      </c>
      <c r="W385"/>
      <c r="X385"/>
      <c r="Y385"/>
      <c r="Z385" s="13" t="str">
        <f t="shared" si="104"/>
        <v/>
      </c>
      <c r="AA385"/>
      <c r="AB385" s="13" t="str">
        <f t="shared" si="105"/>
        <v/>
      </c>
      <c r="AC385"/>
      <c r="AD385" t="str">
        <f t="shared" si="109"/>
        <v/>
      </c>
      <c r="AE385" s="19"/>
      <c r="AI385" s="19"/>
      <c r="AL385" s="19"/>
      <c r="AP385" s="19"/>
      <c r="AQ385" s="48"/>
      <c r="AS385" s="17"/>
      <c r="AT385" s="18"/>
      <c r="AU385" s="17"/>
    </row>
    <row r="386" spans="1:47" s="16" customFormat="1" hidden="1" x14ac:dyDescent="0.25">
      <c r="A386" s="12">
        <v>20</v>
      </c>
      <c r="B386" s="12">
        <f>[1]Hmotnosti!$AH$26</f>
        <v>0</v>
      </c>
      <c r="C386" s="12"/>
      <c r="D386" s="12">
        <f t="shared" si="106"/>
        <v>9</v>
      </c>
      <c r="E386" s="12" t="str">
        <f t="shared" si="110"/>
        <v>v.s.</v>
      </c>
      <c r="F386" s="12">
        <f t="shared" si="110"/>
        <v>0</v>
      </c>
      <c r="G386" s="12">
        <f t="shared" si="111"/>
        <v>0</v>
      </c>
      <c r="H386"/>
      <c r="I386"/>
      <c r="J386" s="12">
        <v>221</v>
      </c>
      <c r="K386"/>
      <c r="L386" s="12">
        <f t="shared" si="100"/>
        <v>999</v>
      </c>
      <c r="M386"/>
      <c r="N386"/>
      <c r="O386" s="12">
        <f t="shared" si="101"/>
        <v>999</v>
      </c>
      <c r="P386"/>
      <c r="Q386" t="str">
        <f t="shared" si="108"/>
        <v/>
      </c>
      <c r="R386"/>
      <c r="S386"/>
      <c r="T386"/>
      <c r="U386" s="12" t="str">
        <f t="shared" si="102"/>
        <v/>
      </c>
      <c r="V386" s="13" t="str">
        <f t="shared" si="103"/>
        <v/>
      </c>
      <c r="W386"/>
      <c r="X386"/>
      <c r="Y386"/>
      <c r="Z386" s="13" t="str">
        <f t="shared" si="104"/>
        <v/>
      </c>
      <c r="AA386"/>
      <c r="AB386" s="13" t="str">
        <f t="shared" si="105"/>
        <v/>
      </c>
      <c r="AC386"/>
      <c r="AD386" t="str">
        <f t="shared" si="109"/>
        <v/>
      </c>
      <c r="AE386" s="19"/>
      <c r="AI386" s="19"/>
      <c r="AL386" s="19"/>
      <c r="AP386" s="19"/>
      <c r="AQ386" s="48"/>
      <c r="AS386" s="17"/>
      <c r="AT386" s="18"/>
      <c r="AU386" s="17"/>
    </row>
    <row r="387" spans="1:47" s="16" customFormat="1" hidden="1" x14ac:dyDescent="0.25">
      <c r="A387" s="12"/>
      <c r="B387" s="12"/>
      <c r="C387" s="12"/>
      <c r="D387" s="12"/>
      <c r="E387" s="12"/>
      <c r="F387" s="12"/>
      <c r="G387" s="12">
        <f t="shared" si="111"/>
        <v>0</v>
      </c>
      <c r="H387"/>
      <c r="I387"/>
      <c r="J387" s="12">
        <v>222</v>
      </c>
      <c r="K387"/>
      <c r="L387" s="12">
        <f t="shared" si="100"/>
        <v>999</v>
      </c>
      <c r="M387"/>
      <c r="N387"/>
      <c r="O387" s="12">
        <f t="shared" si="101"/>
        <v>999</v>
      </c>
      <c r="P387"/>
      <c r="Q387"/>
      <c r="R387"/>
      <c r="S387"/>
      <c r="T387"/>
      <c r="U387" s="12" t="str">
        <f t="shared" si="102"/>
        <v/>
      </c>
      <c r="V387" s="13" t="str">
        <f t="shared" si="103"/>
        <v/>
      </c>
      <c r="W387"/>
      <c r="X387"/>
      <c r="Y387"/>
      <c r="Z387" s="13" t="str">
        <f t="shared" si="104"/>
        <v/>
      </c>
      <c r="AA387"/>
      <c r="AB387" s="13" t="str">
        <f t="shared" si="105"/>
        <v/>
      </c>
      <c r="AC387"/>
      <c r="AD387" t="str">
        <f t="shared" si="109"/>
        <v/>
      </c>
      <c r="AE387" s="19"/>
      <c r="AI387" s="19"/>
      <c r="AL387" s="19"/>
      <c r="AP387" s="19"/>
      <c r="AQ387" s="48"/>
      <c r="AS387" s="17"/>
      <c r="AT387" s="18"/>
      <c r="AU387" s="17"/>
    </row>
    <row r="388" spans="1:47" s="16" customFormat="1" hidden="1" x14ac:dyDescent="0.25">
      <c r="A388" s="12"/>
      <c r="B388" s="12"/>
      <c r="C388" s="12"/>
      <c r="D388" s="12"/>
      <c r="E388" s="12"/>
      <c r="F388" s="12"/>
      <c r="G388" s="12">
        <f t="shared" si="111"/>
        <v>0</v>
      </c>
      <c r="H388"/>
      <c r="I388"/>
      <c r="J388" s="12">
        <v>223</v>
      </c>
      <c r="K388"/>
      <c r="L388" s="12">
        <f t="shared" si="100"/>
        <v>999</v>
      </c>
      <c r="M388"/>
      <c r="N388"/>
      <c r="O388" s="12">
        <f t="shared" si="101"/>
        <v>999</v>
      </c>
      <c r="P388"/>
      <c r="Q388"/>
      <c r="R388"/>
      <c r="S388"/>
      <c r="T388"/>
      <c r="U388" s="12" t="str">
        <f t="shared" si="102"/>
        <v/>
      </c>
      <c r="V388" s="13" t="str">
        <f t="shared" si="103"/>
        <v/>
      </c>
      <c r="W388"/>
      <c r="X388"/>
      <c r="Y388"/>
      <c r="Z388" s="13" t="str">
        <f t="shared" si="104"/>
        <v/>
      </c>
      <c r="AA388"/>
      <c r="AB388" s="13" t="str">
        <f t="shared" si="105"/>
        <v/>
      </c>
      <c r="AC388"/>
      <c r="AD388" t="str">
        <f t="shared" si="109"/>
        <v/>
      </c>
      <c r="AE388" s="19"/>
      <c r="AI388" s="19"/>
      <c r="AL388" s="19"/>
      <c r="AP388" s="19"/>
      <c r="AQ388" s="48"/>
      <c r="AS388" s="17"/>
      <c r="AT388" s="18"/>
      <c r="AU388" s="17"/>
    </row>
    <row r="389" spans="1:47" s="16" customFormat="1" hidden="1" x14ac:dyDescent="0.25">
      <c r="A389" s="12"/>
      <c r="B389" s="12"/>
      <c r="C389" s="12"/>
      <c r="D389" s="12"/>
      <c r="E389" s="12"/>
      <c r="F389" s="12"/>
      <c r="G389" s="12">
        <f t="shared" si="111"/>
        <v>0</v>
      </c>
      <c r="H389"/>
      <c r="I389"/>
      <c r="J389" s="12">
        <v>224</v>
      </c>
      <c r="K389"/>
      <c r="L389" s="12">
        <f t="shared" si="100"/>
        <v>999</v>
      </c>
      <c r="M389"/>
      <c r="N389"/>
      <c r="O389" s="12">
        <f t="shared" si="101"/>
        <v>999</v>
      </c>
      <c r="P389"/>
      <c r="Q389"/>
      <c r="R389"/>
      <c r="S389"/>
      <c r="T389"/>
      <c r="U389" s="12" t="str">
        <f t="shared" si="102"/>
        <v/>
      </c>
      <c r="V389" s="13" t="str">
        <f t="shared" si="103"/>
        <v/>
      </c>
      <c r="W389"/>
      <c r="X389"/>
      <c r="Y389"/>
      <c r="Z389" s="13" t="str">
        <f t="shared" si="104"/>
        <v/>
      </c>
      <c r="AA389"/>
      <c r="AB389" s="13" t="str">
        <f t="shared" si="105"/>
        <v/>
      </c>
      <c r="AC389"/>
      <c r="AD389" t="str">
        <f t="shared" si="109"/>
        <v/>
      </c>
      <c r="AE389" s="19"/>
      <c r="AI389" s="19"/>
      <c r="AL389" s="19"/>
      <c r="AP389" s="19"/>
      <c r="AQ389" s="48"/>
      <c r="AS389" s="17"/>
      <c r="AT389" s="18"/>
      <c r="AU389" s="17"/>
    </row>
    <row r="390" spans="1:47" s="16" customFormat="1" hidden="1" x14ac:dyDescent="0.25">
      <c r="A390" s="13">
        <f>[1]Hmotnosti!$AM$6</f>
        <v>0</v>
      </c>
      <c r="B390" s="12"/>
      <c r="C390" s="12"/>
      <c r="D390" s="12"/>
      <c r="E390" s="12"/>
      <c r="F390" s="12"/>
      <c r="G390" s="12">
        <f t="shared" si="111"/>
        <v>0</v>
      </c>
      <c r="H390"/>
      <c r="I390"/>
      <c r="J390" s="12">
        <v>225</v>
      </c>
      <c r="K390"/>
      <c r="L390" s="12">
        <f t="shared" si="100"/>
        <v>999</v>
      </c>
      <c r="M390"/>
      <c r="N390"/>
      <c r="O390" s="12">
        <f t="shared" si="101"/>
        <v>999</v>
      </c>
      <c r="P390"/>
      <c r="Q390">
        <f>A390</f>
        <v>0</v>
      </c>
      <c r="R390"/>
      <c r="S390"/>
      <c r="T390"/>
      <c r="U390" s="12" t="str">
        <f t="shared" si="102"/>
        <v/>
      </c>
      <c r="V390" s="13" t="str">
        <f t="shared" si="103"/>
        <v/>
      </c>
      <c r="W390"/>
      <c r="X390"/>
      <c r="Y390"/>
      <c r="Z390" s="13" t="str">
        <f t="shared" si="104"/>
        <v/>
      </c>
      <c r="AA390"/>
      <c r="AB390" s="13" t="str">
        <f t="shared" si="105"/>
        <v/>
      </c>
      <c r="AC390"/>
      <c r="AD390" t="str">
        <f t="shared" si="109"/>
        <v/>
      </c>
      <c r="AE390" s="19"/>
      <c r="AI390" s="19"/>
      <c r="AL390" s="19"/>
      <c r="AP390" s="19"/>
      <c r="AQ390" s="48"/>
      <c r="AS390" s="17"/>
      <c r="AT390" s="18"/>
      <c r="AU390" s="17"/>
    </row>
    <row r="391" spans="1:47" s="16" customFormat="1" hidden="1" x14ac:dyDescent="0.25">
      <c r="A391" s="12"/>
      <c r="B391" s="12" t="str">
        <f>$B$166</f>
        <v>hmotnost</v>
      </c>
      <c r="C391" s="12"/>
      <c r="D391" s="12">
        <v>10</v>
      </c>
      <c r="E391" s="12" t="str">
        <f>O146</f>
        <v>v.s.</v>
      </c>
      <c r="F391" s="12">
        <f>IF($P$146=0,0,1)</f>
        <v>0</v>
      </c>
      <c r="G391" s="12">
        <f t="shared" si="111"/>
        <v>0</v>
      </c>
      <c r="H391"/>
      <c r="I391"/>
      <c r="J391" s="12">
        <v>226</v>
      </c>
      <c r="K391"/>
      <c r="L391" s="12">
        <f t="shared" si="100"/>
        <v>999</v>
      </c>
      <c r="M391"/>
      <c r="N391"/>
      <c r="O391" s="12">
        <f t="shared" si="101"/>
        <v>999</v>
      </c>
      <c r="P391"/>
      <c r="Q391">
        <f>Q390</f>
        <v>0</v>
      </c>
      <c r="R391"/>
      <c r="S391"/>
      <c r="T391"/>
      <c r="U391" s="12" t="str">
        <f t="shared" si="102"/>
        <v/>
      </c>
      <c r="V391" s="13" t="str">
        <f t="shared" si="103"/>
        <v/>
      </c>
      <c r="W391"/>
      <c r="X391"/>
      <c r="Y391"/>
      <c r="Z391" s="13" t="str">
        <f t="shared" si="104"/>
        <v/>
      </c>
      <c r="AA391"/>
      <c r="AB391" s="13" t="str">
        <f t="shared" si="105"/>
        <v/>
      </c>
      <c r="AC391"/>
      <c r="AD391" t="str">
        <f t="shared" si="109"/>
        <v/>
      </c>
      <c r="AE391" s="19"/>
      <c r="AI391" s="19"/>
      <c r="AL391" s="19"/>
      <c r="AP391" s="19"/>
      <c r="AQ391" s="48"/>
      <c r="AS391" s="17"/>
      <c r="AT391" s="18"/>
      <c r="AU391" s="17"/>
    </row>
    <row r="392" spans="1:47" s="16" customFormat="1" hidden="1" x14ac:dyDescent="0.25">
      <c r="A392" s="12">
        <v>1</v>
      </c>
      <c r="B392" s="12">
        <f>[1]Hmotnosti!$AL$7</f>
        <v>0</v>
      </c>
      <c r="C392" s="12"/>
      <c r="D392" s="12">
        <f>$D391</f>
        <v>10</v>
      </c>
      <c r="E392" s="12" t="str">
        <f>E391</f>
        <v>v.s.</v>
      </c>
      <c r="F392" s="12">
        <f>F391</f>
        <v>0</v>
      </c>
      <c r="G392" s="12">
        <f t="shared" si="111"/>
        <v>0</v>
      </c>
      <c r="H392"/>
      <c r="I392"/>
      <c r="J392" s="12">
        <v>227</v>
      </c>
      <c r="K392"/>
      <c r="L392" s="12">
        <f t="shared" si="100"/>
        <v>999</v>
      </c>
      <c r="M392"/>
      <c r="N392"/>
      <c r="O392" s="12">
        <f t="shared" si="101"/>
        <v>999</v>
      </c>
      <c r="P392"/>
      <c r="Q392">
        <f t="shared" ref="Q392:Q411" si="112">Q391</f>
        <v>0</v>
      </c>
      <c r="R392"/>
      <c r="S392"/>
      <c r="T392"/>
      <c r="U392" s="12" t="str">
        <f t="shared" si="102"/>
        <v/>
      </c>
      <c r="V392" s="13" t="str">
        <f t="shared" si="103"/>
        <v/>
      </c>
      <c r="W392"/>
      <c r="X392"/>
      <c r="Y392"/>
      <c r="Z392" s="13" t="str">
        <f t="shared" si="104"/>
        <v/>
      </c>
      <c r="AA392"/>
      <c r="AB392" s="13" t="str">
        <f t="shared" si="105"/>
        <v/>
      </c>
      <c r="AC392"/>
      <c r="AD392" t="str">
        <f t="shared" si="109"/>
        <v/>
      </c>
      <c r="AE392" s="19"/>
      <c r="AI392" s="19"/>
      <c r="AL392" s="19"/>
      <c r="AP392" s="19"/>
      <c r="AQ392" s="48"/>
      <c r="AS392" s="17"/>
      <c r="AT392" s="18"/>
      <c r="AU392" s="17"/>
    </row>
    <row r="393" spans="1:47" s="16" customFormat="1" hidden="1" x14ac:dyDescent="0.25">
      <c r="A393" s="12">
        <v>2</v>
      </c>
      <c r="B393" s="12">
        <f>[1]Hmotnosti!$AL$8</f>
        <v>0</v>
      </c>
      <c r="C393" s="12"/>
      <c r="D393" s="12">
        <f t="shared" ref="D393:D411" si="113">$D392</f>
        <v>10</v>
      </c>
      <c r="E393" s="12" t="str">
        <f t="shared" ref="E393:F408" si="114">E392</f>
        <v>v.s.</v>
      </c>
      <c r="F393" s="12">
        <f t="shared" si="114"/>
        <v>0</v>
      </c>
      <c r="G393" s="12">
        <f t="shared" si="111"/>
        <v>0</v>
      </c>
      <c r="H393"/>
      <c r="I393"/>
      <c r="J393" s="12">
        <v>228</v>
      </c>
      <c r="K393"/>
      <c r="L393" s="12">
        <f t="shared" si="100"/>
        <v>999</v>
      </c>
      <c r="M393"/>
      <c r="N393"/>
      <c r="O393" s="12">
        <f t="shared" si="101"/>
        <v>999</v>
      </c>
      <c r="P393"/>
      <c r="Q393">
        <f t="shared" si="112"/>
        <v>0</v>
      </c>
      <c r="R393"/>
      <c r="S393"/>
      <c r="T393"/>
      <c r="U393" s="12" t="str">
        <f t="shared" si="102"/>
        <v/>
      </c>
      <c r="V393" s="13" t="str">
        <f t="shared" si="103"/>
        <v/>
      </c>
      <c r="W393"/>
      <c r="X393"/>
      <c r="Y393"/>
      <c r="Z393" s="13" t="str">
        <f t="shared" si="104"/>
        <v/>
      </c>
      <c r="AA393"/>
      <c r="AB393" s="13" t="str">
        <f t="shared" si="105"/>
        <v/>
      </c>
      <c r="AC393"/>
      <c r="AD393" t="str">
        <f t="shared" si="109"/>
        <v/>
      </c>
      <c r="AE393" s="19"/>
      <c r="AI393" s="19"/>
      <c r="AL393" s="19"/>
      <c r="AP393" s="19"/>
      <c r="AQ393" s="48"/>
      <c r="AS393" s="17"/>
      <c r="AT393" s="18"/>
      <c r="AU393" s="17"/>
    </row>
    <row r="394" spans="1:47" s="16" customFormat="1" hidden="1" x14ac:dyDescent="0.25">
      <c r="A394" s="12">
        <v>3</v>
      </c>
      <c r="B394" s="12">
        <f>[1]Hmotnosti!$AL$9</f>
        <v>0</v>
      </c>
      <c r="C394" s="12"/>
      <c r="D394" s="12">
        <f t="shared" si="113"/>
        <v>10</v>
      </c>
      <c r="E394" s="12" t="str">
        <f t="shared" si="114"/>
        <v>v.s.</v>
      </c>
      <c r="F394" s="12">
        <f t="shared" si="114"/>
        <v>0</v>
      </c>
      <c r="G394" s="12">
        <f t="shared" si="111"/>
        <v>0</v>
      </c>
      <c r="H394"/>
      <c r="I394"/>
      <c r="J394" s="12">
        <v>229</v>
      </c>
      <c r="K394"/>
      <c r="L394" s="12">
        <f t="shared" si="100"/>
        <v>999</v>
      </c>
      <c r="M394"/>
      <c r="N394"/>
      <c r="O394" s="12">
        <f t="shared" si="101"/>
        <v>999</v>
      </c>
      <c r="P394"/>
      <c r="Q394">
        <f t="shared" si="112"/>
        <v>0</v>
      </c>
      <c r="R394"/>
      <c r="S394"/>
      <c r="T394"/>
      <c r="U394" s="12" t="str">
        <f t="shared" si="102"/>
        <v/>
      </c>
      <c r="V394" s="13" t="str">
        <f t="shared" si="103"/>
        <v/>
      </c>
      <c r="W394"/>
      <c r="X394"/>
      <c r="Y394"/>
      <c r="Z394" s="13" t="str">
        <f t="shared" si="104"/>
        <v/>
      </c>
      <c r="AA394"/>
      <c r="AB394" s="13" t="str">
        <f t="shared" si="105"/>
        <v/>
      </c>
      <c r="AC394"/>
      <c r="AD394" t="str">
        <f t="shared" si="109"/>
        <v/>
      </c>
      <c r="AE394" s="19"/>
      <c r="AI394" s="19"/>
      <c r="AL394" s="19"/>
      <c r="AP394" s="19"/>
      <c r="AQ394" s="48"/>
      <c r="AS394" s="17"/>
      <c r="AT394" s="18"/>
      <c r="AU394" s="17"/>
    </row>
    <row r="395" spans="1:47" s="16" customFormat="1" hidden="1" x14ac:dyDescent="0.25">
      <c r="A395" s="12">
        <v>4</v>
      </c>
      <c r="B395" s="12">
        <f>[1]Hmotnosti!$AL$10</f>
        <v>0</v>
      </c>
      <c r="C395" s="12"/>
      <c r="D395" s="12">
        <f t="shared" si="113"/>
        <v>10</v>
      </c>
      <c r="E395" s="12" t="str">
        <f t="shared" si="114"/>
        <v>v.s.</v>
      </c>
      <c r="F395" s="12">
        <f t="shared" si="114"/>
        <v>0</v>
      </c>
      <c r="G395" s="12">
        <f t="shared" si="111"/>
        <v>0</v>
      </c>
      <c r="H395"/>
      <c r="I395"/>
      <c r="J395" s="12">
        <v>230</v>
      </c>
      <c r="K395"/>
      <c r="L395" s="12">
        <f t="shared" si="100"/>
        <v>999</v>
      </c>
      <c r="M395"/>
      <c r="N395"/>
      <c r="O395" s="12">
        <f t="shared" si="101"/>
        <v>999</v>
      </c>
      <c r="P395"/>
      <c r="Q395">
        <f t="shared" si="112"/>
        <v>0</v>
      </c>
      <c r="R395"/>
      <c r="S395"/>
      <c r="T395"/>
      <c r="U395" s="12" t="str">
        <f t="shared" si="102"/>
        <v/>
      </c>
      <c r="V395" s="13" t="str">
        <f t="shared" si="103"/>
        <v/>
      </c>
      <c r="W395"/>
      <c r="X395"/>
      <c r="Y395"/>
      <c r="Z395" s="13" t="str">
        <f t="shared" si="104"/>
        <v/>
      </c>
      <c r="AA395"/>
      <c r="AB395" s="13" t="str">
        <f t="shared" si="105"/>
        <v/>
      </c>
      <c r="AC395"/>
      <c r="AD395" t="str">
        <f t="shared" si="109"/>
        <v/>
      </c>
      <c r="AE395" s="19"/>
      <c r="AI395" s="19"/>
      <c r="AL395" s="19"/>
      <c r="AP395" s="19"/>
      <c r="AQ395" s="48"/>
      <c r="AS395" s="17"/>
      <c r="AT395" s="18"/>
      <c r="AU395" s="17"/>
    </row>
    <row r="396" spans="1:47" s="16" customFormat="1" hidden="1" x14ac:dyDescent="0.25">
      <c r="A396" s="12">
        <v>5</v>
      </c>
      <c r="B396" s="12">
        <f>[1]Hmotnosti!$AL$11</f>
        <v>0</v>
      </c>
      <c r="C396" s="12"/>
      <c r="D396" s="12">
        <f t="shared" si="113"/>
        <v>10</v>
      </c>
      <c r="E396" s="12" t="str">
        <f t="shared" si="114"/>
        <v>v.s.</v>
      </c>
      <c r="F396" s="12">
        <f t="shared" si="114"/>
        <v>0</v>
      </c>
      <c r="G396" s="12">
        <f t="shared" si="111"/>
        <v>0</v>
      </c>
      <c r="H396"/>
      <c r="I396"/>
      <c r="J396" s="12">
        <v>231</v>
      </c>
      <c r="K396"/>
      <c r="L396" s="12">
        <f t="shared" si="100"/>
        <v>999</v>
      </c>
      <c r="M396"/>
      <c r="N396"/>
      <c r="O396" s="12">
        <f t="shared" si="101"/>
        <v>999</v>
      </c>
      <c r="P396"/>
      <c r="Q396">
        <f t="shared" si="112"/>
        <v>0</v>
      </c>
      <c r="R396"/>
      <c r="S396"/>
      <c r="T396"/>
      <c r="U396" s="12" t="str">
        <f t="shared" si="102"/>
        <v/>
      </c>
      <c r="V396" s="13" t="str">
        <f t="shared" si="103"/>
        <v/>
      </c>
      <c r="W396"/>
      <c r="X396"/>
      <c r="Y396"/>
      <c r="Z396" s="13" t="str">
        <f t="shared" si="104"/>
        <v/>
      </c>
      <c r="AA396"/>
      <c r="AB396" s="13" t="str">
        <f t="shared" si="105"/>
        <v/>
      </c>
      <c r="AC396"/>
      <c r="AD396" t="str">
        <f t="shared" si="109"/>
        <v/>
      </c>
      <c r="AE396" s="19"/>
      <c r="AI396" s="19"/>
      <c r="AL396" s="19"/>
      <c r="AP396" s="19"/>
      <c r="AQ396" s="48"/>
      <c r="AS396" s="17"/>
      <c r="AT396" s="18"/>
      <c r="AU396" s="17"/>
    </row>
    <row r="397" spans="1:47" s="16" customFormat="1" hidden="1" x14ac:dyDescent="0.25">
      <c r="A397" s="12">
        <v>6</v>
      </c>
      <c r="B397" s="12">
        <f>[1]Hmotnosti!$AL$12</f>
        <v>0</v>
      </c>
      <c r="C397" s="12"/>
      <c r="D397" s="12">
        <f t="shared" si="113"/>
        <v>10</v>
      </c>
      <c r="E397" s="12" t="str">
        <f t="shared" si="114"/>
        <v>v.s.</v>
      </c>
      <c r="F397" s="12">
        <f t="shared" si="114"/>
        <v>0</v>
      </c>
      <c r="G397" s="12">
        <f t="shared" si="111"/>
        <v>0</v>
      </c>
      <c r="H397"/>
      <c r="I397"/>
      <c r="J397" s="12">
        <v>232</v>
      </c>
      <c r="K397"/>
      <c r="L397" s="12">
        <f t="shared" si="100"/>
        <v>999</v>
      </c>
      <c r="M397"/>
      <c r="N397"/>
      <c r="O397" s="12">
        <f t="shared" si="101"/>
        <v>999</v>
      </c>
      <c r="P397"/>
      <c r="Q397">
        <f t="shared" si="112"/>
        <v>0</v>
      </c>
      <c r="R397"/>
      <c r="S397"/>
      <c r="T397"/>
      <c r="U397" s="12" t="str">
        <f t="shared" si="102"/>
        <v/>
      </c>
      <c r="V397" s="13" t="str">
        <f t="shared" si="103"/>
        <v/>
      </c>
      <c r="W397"/>
      <c r="X397"/>
      <c r="Y397"/>
      <c r="Z397" s="13" t="str">
        <f t="shared" si="104"/>
        <v/>
      </c>
      <c r="AA397"/>
      <c r="AB397" s="13" t="str">
        <f t="shared" si="105"/>
        <v/>
      </c>
      <c r="AC397"/>
      <c r="AD397" t="str">
        <f t="shared" si="109"/>
        <v/>
      </c>
      <c r="AE397" s="19"/>
      <c r="AI397" s="19"/>
      <c r="AL397" s="19"/>
      <c r="AP397" s="19"/>
      <c r="AQ397" s="48"/>
      <c r="AS397" s="17"/>
      <c r="AT397" s="18"/>
      <c r="AU397" s="17"/>
    </row>
    <row r="398" spans="1:47" s="16" customFormat="1" hidden="1" x14ac:dyDescent="0.25">
      <c r="A398" s="12">
        <v>7</v>
      </c>
      <c r="B398" s="12">
        <f>[1]Hmotnosti!$AL$13</f>
        <v>0</v>
      </c>
      <c r="C398" s="12"/>
      <c r="D398" s="12">
        <f t="shared" si="113"/>
        <v>10</v>
      </c>
      <c r="E398" s="12" t="str">
        <f t="shared" si="114"/>
        <v>v.s.</v>
      </c>
      <c r="F398" s="12">
        <f t="shared" si="114"/>
        <v>0</v>
      </c>
      <c r="G398" s="12">
        <f t="shared" si="111"/>
        <v>0</v>
      </c>
      <c r="H398"/>
      <c r="I398"/>
      <c r="J398" s="12">
        <v>233</v>
      </c>
      <c r="K398"/>
      <c r="L398" s="12">
        <f t="shared" si="100"/>
        <v>999</v>
      </c>
      <c r="M398"/>
      <c r="N398"/>
      <c r="O398" s="12">
        <f t="shared" si="101"/>
        <v>999</v>
      </c>
      <c r="P398"/>
      <c r="Q398">
        <f t="shared" si="112"/>
        <v>0</v>
      </c>
      <c r="R398"/>
      <c r="S398"/>
      <c r="T398"/>
      <c r="U398" s="12" t="str">
        <f t="shared" si="102"/>
        <v/>
      </c>
      <c r="V398" s="13" t="str">
        <f t="shared" si="103"/>
        <v/>
      </c>
      <c r="W398"/>
      <c r="X398"/>
      <c r="Y398"/>
      <c r="Z398" s="13" t="str">
        <f t="shared" si="104"/>
        <v/>
      </c>
      <c r="AA398"/>
      <c r="AB398" s="13" t="str">
        <f t="shared" si="105"/>
        <v/>
      </c>
      <c r="AC398"/>
      <c r="AD398" t="str">
        <f t="shared" si="109"/>
        <v/>
      </c>
      <c r="AE398" s="19"/>
      <c r="AI398" s="19"/>
      <c r="AL398" s="19"/>
      <c r="AP398" s="19"/>
      <c r="AQ398" s="48"/>
      <c r="AS398" s="17"/>
      <c r="AT398" s="18"/>
      <c r="AU398" s="17"/>
    </row>
    <row r="399" spans="1:47" s="16" customFormat="1" hidden="1" x14ac:dyDescent="0.25">
      <c r="A399" s="12">
        <v>8</v>
      </c>
      <c r="B399" s="12">
        <f>[1]Hmotnosti!$AL$14</f>
        <v>0</v>
      </c>
      <c r="C399" s="12"/>
      <c r="D399" s="12">
        <f t="shared" si="113"/>
        <v>10</v>
      </c>
      <c r="E399" s="12" t="str">
        <f t="shared" si="114"/>
        <v>v.s.</v>
      </c>
      <c r="F399" s="12">
        <f t="shared" si="114"/>
        <v>0</v>
      </c>
      <c r="G399" s="12">
        <f t="shared" si="111"/>
        <v>0</v>
      </c>
      <c r="H399"/>
      <c r="I399"/>
      <c r="J399" s="12">
        <v>234</v>
      </c>
      <c r="K399"/>
      <c r="L399" s="12">
        <f t="shared" si="100"/>
        <v>999</v>
      </c>
      <c r="M399"/>
      <c r="N399"/>
      <c r="O399" s="12">
        <f t="shared" si="101"/>
        <v>999</v>
      </c>
      <c r="P399"/>
      <c r="Q399">
        <f t="shared" si="112"/>
        <v>0</v>
      </c>
      <c r="R399"/>
      <c r="S399"/>
      <c r="T399"/>
      <c r="U399" s="12" t="str">
        <f t="shared" si="102"/>
        <v/>
      </c>
      <c r="V399" s="13" t="str">
        <f t="shared" si="103"/>
        <v/>
      </c>
      <c r="W399"/>
      <c r="X399"/>
      <c r="Y399"/>
      <c r="Z399" s="13" t="str">
        <f t="shared" si="104"/>
        <v/>
      </c>
      <c r="AA399"/>
      <c r="AB399" s="13" t="str">
        <f t="shared" si="105"/>
        <v/>
      </c>
      <c r="AC399"/>
      <c r="AD399" t="str">
        <f t="shared" si="109"/>
        <v/>
      </c>
      <c r="AE399" s="19"/>
      <c r="AI399" s="19"/>
      <c r="AL399" s="19"/>
      <c r="AP399" s="19"/>
      <c r="AQ399" s="48"/>
      <c r="AS399" s="17"/>
      <c r="AT399" s="18"/>
      <c r="AU399" s="17"/>
    </row>
    <row r="400" spans="1:47" s="16" customFormat="1" hidden="1" x14ac:dyDescent="0.25">
      <c r="A400" s="12">
        <v>9</v>
      </c>
      <c r="B400" s="12">
        <f>[1]Hmotnosti!$AL$15</f>
        <v>0</v>
      </c>
      <c r="C400" s="12"/>
      <c r="D400" s="12">
        <f t="shared" si="113"/>
        <v>10</v>
      </c>
      <c r="E400" s="12" t="str">
        <f t="shared" si="114"/>
        <v>v.s.</v>
      </c>
      <c r="F400" s="12">
        <f t="shared" si="114"/>
        <v>0</v>
      </c>
      <c r="G400" s="12">
        <f t="shared" si="111"/>
        <v>0</v>
      </c>
      <c r="H400"/>
      <c r="I400"/>
      <c r="J400" s="12">
        <v>235</v>
      </c>
      <c r="K400"/>
      <c r="L400" s="12">
        <f t="shared" si="100"/>
        <v>999</v>
      </c>
      <c r="M400"/>
      <c r="N400"/>
      <c r="O400" s="12">
        <f t="shared" si="101"/>
        <v>999</v>
      </c>
      <c r="P400"/>
      <c r="Q400">
        <f t="shared" si="112"/>
        <v>0</v>
      </c>
      <c r="R400"/>
      <c r="S400"/>
      <c r="T400"/>
      <c r="U400" s="12" t="str">
        <f t="shared" si="102"/>
        <v/>
      </c>
      <c r="V400" s="13" t="str">
        <f t="shared" si="103"/>
        <v/>
      </c>
      <c r="W400"/>
      <c r="X400"/>
      <c r="Y400"/>
      <c r="Z400" s="13" t="str">
        <f t="shared" si="104"/>
        <v/>
      </c>
      <c r="AA400"/>
      <c r="AB400" s="13" t="str">
        <f t="shared" si="105"/>
        <v/>
      </c>
      <c r="AC400"/>
      <c r="AD400" t="str">
        <f t="shared" si="109"/>
        <v/>
      </c>
      <c r="AE400" s="19"/>
      <c r="AI400" s="19"/>
      <c r="AL400" s="19"/>
      <c r="AP400" s="19"/>
      <c r="AQ400" s="48"/>
      <c r="AS400" s="17"/>
      <c r="AT400" s="18"/>
      <c r="AU400" s="17"/>
    </row>
    <row r="401" spans="1:47" s="16" customFormat="1" hidden="1" x14ac:dyDescent="0.25">
      <c r="A401" s="12">
        <v>10</v>
      </c>
      <c r="B401" s="12">
        <f>[1]Hmotnosti!$AL$16</f>
        <v>0</v>
      </c>
      <c r="C401" s="12"/>
      <c r="D401" s="12">
        <f t="shared" si="113"/>
        <v>10</v>
      </c>
      <c r="E401" s="12" t="str">
        <f t="shared" si="114"/>
        <v>v.s.</v>
      </c>
      <c r="F401" s="12">
        <f t="shared" si="114"/>
        <v>0</v>
      </c>
      <c r="G401" s="12">
        <f t="shared" si="111"/>
        <v>0</v>
      </c>
      <c r="H401"/>
      <c r="I401"/>
      <c r="J401" s="12">
        <v>236</v>
      </c>
      <c r="K401"/>
      <c r="L401" s="12">
        <f t="shared" si="100"/>
        <v>999</v>
      </c>
      <c r="M401"/>
      <c r="N401"/>
      <c r="O401" s="12">
        <f t="shared" si="101"/>
        <v>999</v>
      </c>
      <c r="P401"/>
      <c r="Q401">
        <f t="shared" si="112"/>
        <v>0</v>
      </c>
      <c r="R401"/>
      <c r="S401"/>
      <c r="T401"/>
      <c r="U401" s="12" t="str">
        <f t="shared" si="102"/>
        <v/>
      </c>
      <c r="V401" s="13" t="str">
        <f t="shared" si="103"/>
        <v/>
      </c>
      <c r="W401"/>
      <c r="X401"/>
      <c r="Y401"/>
      <c r="Z401" s="13" t="str">
        <f t="shared" si="104"/>
        <v/>
      </c>
      <c r="AA401"/>
      <c r="AB401" s="13" t="str">
        <f t="shared" si="105"/>
        <v/>
      </c>
      <c r="AC401"/>
      <c r="AD401" t="str">
        <f t="shared" si="109"/>
        <v/>
      </c>
      <c r="AE401" s="19"/>
      <c r="AI401" s="19"/>
      <c r="AL401" s="19"/>
      <c r="AP401" s="19"/>
      <c r="AQ401" s="48"/>
      <c r="AS401" s="17"/>
      <c r="AT401" s="18"/>
      <c r="AU401" s="17"/>
    </row>
    <row r="402" spans="1:47" s="16" customFormat="1" hidden="1" x14ac:dyDescent="0.25">
      <c r="A402" s="12">
        <v>11</v>
      </c>
      <c r="B402" s="12">
        <f>[1]Hmotnosti!$AL$17</f>
        <v>0</v>
      </c>
      <c r="C402" s="12"/>
      <c r="D402" s="12">
        <f t="shared" si="113"/>
        <v>10</v>
      </c>
      <c r="E402" s="12" t="str">
        <f t="shared" si="114"/>
        <v>v.s.</v>
      </c>
      <c r="F402" s="12">
        <f t="shared" si="114"/>
        <v>0</v>
      </c>
      <c r="G402" s="12">
        <f t="shared" si="111"/>
        <v>0</v>
      </c>
      <c r="H402"/>
      <c r="I402"/>
      <c r="J402" s="12">
        <v>237</v>
      </c>
      <c r="K402"/>
      <c r="L402" s="12">
        <f t="shared" si="100"/>
        <v>999</v>
      </c>
      <c r="M402"/>
      <c r="N402"/>
      <c r="O402" s="12">
        <f t="shared" si="101"/>
        <v>999</v>
      </c>
      <c r="P402"/>
      <c r="Q402">
        <f t="shared" si="112"/>
        <v>0</v>
      </c>
      <c r="R402"/>
      <c r="S402"/>
      <c r="T402"/>
      <c r="U402" s="12" t="str">
        <f t="shared" si="102"/>
        <v/>
      </c>
      <c r="V402" s="13" t="str">
        <f t="shared" si="103"/>
        <v/>
      </c>
      <c r="W402"/>
      <c r="X402"/>
      <c r="Y402"/>
      <c r="Z402" s="13" t="str">
        <f t="shared" si="104"/>
        <v/>
      </c>
      <c r="AA402"/>
      <c r="AB402" s="13" t="str">
        <f t="shared" si="105"/>
        <v/>
      </c>
      <c r="AC402"/>
      <c r="AD402" t="str">
        <f t="shared" si="109"/>
        <v/>
      </c>
      <c r="AE402" s="19"/>
      <c r="AI402" s="19"/>
      <c r="AL402" s="19"/>
      <c r="AP402" s="19"/>
      <c r="AQ402" s="48"/>
      <c r="AS402" s="17"/>
      <c r="AT402" s="18"/>
      <c r="AU402" s="17"/>
    </row>
    <row r="403" spans="1:47" s="16" customFormat="1" hidden="1" x14ac:dyDescent="0.25">
      <c r="A403" s="12">
        <v>12</v>
      </c>
      <c r="B403" s="12">
        <f>[1]Hmotnosti!$AL$18</f>
        <v>0</v>
      </c>
      <c r="C403" s="12"/>
      <c r="D403" s="12">
        <f t="shared" si="113"/>
        <v>10</v>
      </c>
      <c r="E403" s="12" t="str">
        <f t="shared" si="114"/>
        <v>v.s.</v>
      </c>
      <c r="F403" s="12">
        <f t="shared" si="114"/>
        <v>0</v>
      </c>
      <c r="G403" s="12">
        <f t="shared" si="111"/>
        <v>0</v>
      </c>
      <c r="H403"/>
      <c r="I403"/>
      <c r="J403" s="12">
        <v>238</v>
      </c>
      <c r="K403"/>
      <c r="L403" s="12">
        <f t="shared" si="100"/>
        <v>999</v>
      </c>
      <c r="M403"/>
      <c r="N403"/>
      <c r="O403" s="12">
        <f t="shared" si="101"/>
        <v>999</v>
      </c>
      <c r="P403"/>
      <c r="Q403">
        <f t="shared" si="112"/>
        <v>0</v>
      </c>
      <c r="R403"/>
      <c r="S403"/>
      <c r="T403"/>
      <c r="U403" s="12" t="str">
        <f t="shared" si="102"/>
        <v/>
      </c>
      <c r="V403" s="13" t="str">
        <f t="shared" si="103"/>
        <v/>
      </c>
      <c r="W403"/>
      <c r="X403"/>
      <c r="Y403"/>
      <c r="Z403" s="13" t="str">
        <f t="shared" si="104"/>
        <v/>
      </c>
      <c r="AA403"/>
      <c r="AB403" s="13" t="str">
        <f t="shared" si="105"/>
        <v/>
      </c>
      <c r="AC403"/>
      <c r="AD403" t="str">
        <f t="shared" si="109"/>
        <v/>
      </c>
      <c r="AE403" s="19"/>
      <c r="AI403" s="19"/>
      <c r="AL403" s="19"/>
      <c r="AP403" s="19"/>
      <c r="AQ403" s="48"/>
      <c r="AS403" s="17"/>
      <c r="AT403" s="18"/>
      <c r="AU403" s="17"/>
    </row>
    <row r="404" spans="1:47" s="16" customFormat="1" hidden="1" x14ac:dyDescent="0.25">
      <c r="A404" s="12">
        <v>13</v>
      </c>
      <c r="B404" s="12">
        <f>[1]Hmotnosti!$AL$19</f>
        <v>0</v>
      </c>
      <c r="C404" s="12"/>
      <c r="D404" s="12">
        <f t="shared" si="113"/>
        <v>10</v>
      </c>
      <c r="E404" s="12" t="str">
        <f t="shared" si="114"/>
        <v>v.s.</v>
      </c>
      <c r="F404" s="12">
        <f t="shared" si="114"/>
        <v>0</v>
      </c>
      <c r="G404" s="12">
        <f t="shared" si="111"/>
        <v>0</v>
      </c>
      <c r="H404"/>
      <c r="I404"/>
      <c r="J404" s="12">
        <v>239</v>
      </c>
      <c r="K404"/>
      <c r="L404" s="12">
        <f t="shared" si="100"/>
        <v>999</v>
      </c>
      <c r="M404"/>
      <c r="N404"/>
      <c r="O404" s="12">
        <f t="shared" si="101"/>
        <v>999</v>
      </c>
      <c r="P404"/>
      <c r="Q404">
        <f t="shared" si="112"/>
        <v>0</v>
      </c>
      <c r="R404"/>
      <c r="S404"/>
      <c r="T404"/>
      <c r="U404" s="12" t="str">
        <f t="shared" si="102"/>
        <v/>
      </c>
      <c r="V404" s="13" t="str">
        <f t="shared" si="103"/>
        <v/>
      </c>
      <c r="W404"/>
      <c r="X404"/>
      <c r="Y404"/>
      <c r="Z404" s="13" t="str">
        <f t="shared" si="104"/>
        <v/>
      </c>
      <c r="AA404"/>
      <c r="AB404" s="13" t="str">
        <f t="shared" si="105"/>
        <v/>
      </c>
      <c r="AC404"/>
      <c r="AD404" t="str">
        <f t="shared" si="109"/>
        <v/>
      </c>
      <c r="AE404" s="19"/>
      <c r="AI404" s="19"/>
      <c r="AL404" s="19"/>
      <c r="AP404" s="19"/>
      <c r="AQ404" s="48"/>
      <c r="AS404" s="17"/>
      <c r="AT404" s="18"/>
      <c r="AU404" s="17"/>
    </row>
    <row r="405" spans="1:47" s="16" customFormat="1" hidden="1" x14ac:dyDescent="0.25">
      <c r="A405" s="12">
        <v>14</v>
      </c>
      <c r="B405" s="12">
        <f>[1]Hmotnosti!$AL$20</f>
        <v>0</v>
      </c>
      <c r="C405" s="12"/>
      <c r="D405" s="12">
        <f t="shared" si="113"/>
        <v>10</v>
      </c>
      <c r="E405" s="12" t="str">
        <f t="shared" si="114"/>
        <v>v.s.</v>
      </c>
      <c r="F405" s="12">
        <f t="shared" si="114"/>
        <v>0</v>
      </c>
      <c r="G405" s="12">
        <f t="shared" si="111"/>
        <v>0</v>
      </c>
      <c r="H405"/>
      <c r="I405"/>
      <c r="J405" s="12">
        <v>240</v>
      </c>
      <c r="K405"/>
      <c r="L405" s="12">
        <f t="shared" si="100"/>
        <v>999</v>
      </c>
      <c r="M405"/>
      <c r="N405"/>
      <c r="O405" s="12">
        <f t="shared" si="101"/>
        <v>999</v>
      </c>
      <c r="P405"/>
      <c r="Q405">
        <f t="shared" si="112"/>
        <v>0</v>
      </c>
      <c r="R405"/>
      <c r="S405"/>
      <c r="T405"/>
      <c r="U405" s="12" t="str">
        <f t="shared" si="102"/>
        <v/>
      </c>
      <c r="V405" s="13" t="str">
        <f t="shared" si="103"/>
        <v/>
      </c>
      <c r="W405"/>
      <c r="X405"/>
      <c r="Y405"/>
      <c r="Z405" s="13" t="str">
        <f t="shared" si="104"/>
        <v/>
      </c>
      <c r="AA405"/>
      <c r="AB405" s="13" t="str">
        <f t="shared" si="105"/>
        <v/>
      </c>
      <c r="AC405"/>
      <c r="AD405" t="str">
        <f t="shared" si="109"/>
        <v/>
      </c>
      <c r="AE405" s="19"/>
      <c r="AI405" s="19"/>
      <c r="AL405" s="19"/>
      <c r="AP405" s="19"/>
      <c r="AQ405" s="48"/>
      <c r="AS405" s="17"/>
      <c r="AT405" s="18"/>
      <c r="AU405" s="17"/>
    </row>
    <row r="406" spans="1:47" s="16" customFormat="1" hidden="1" x14ac:dyDescent="0.25">
      <c r="A406" s="12">
        <v>15</v>
      </c>
      <c r="B406" s="12">
        <f>[1]Hmotnosti!$AL$21</f>
        <v>0</v>
      </c>
      <c r="C406" s="12"/>
      <c r="D406" s="12">
        <f t="shared" si="113"/>
        <v>10</v>
      </c>
      <c r="E406" s="12" t="str">
        <f t="shared" si="114"/>
        <v>v.s.</v>
      </c>
      <c r="F406" s="12">
        <f t="shared" si="114"/>
        <v>0</v>
      </c>
      <c r="G406" s="12">
        <f t="shared" si="111"/>
        <v>0</v>
      </c>
      <c r="H406"/>
      <c r="I406"/>
      <c r="J406" s="12">
        <v>241</v>
      </c>
      <c r="K406"/>
      <c r="L406" s="12">
        <f t="shared" si="100"/>
        <v>999</v>
      </c>
      <c r="M406"/>
      <c r="N406"/>
      <c r="O406" s="12">
        <f t="shared" si="101"/>
        <v>999</v>
      </c>
      <c r="P406"/>
      <c r="Q406">
        <f t="shared" si="112"/>
        <v>0</v>
      </c>
      <c r="R406"/>
      <c r="S406"/>
      <c r="T406"/>
      <c r="U406" s="12" t="str">
        <f t="shared" si="102"/>
        <v/>
      </c>
      <c r="V406" s="13" t="str">
        <f t="shared" si="103"/>
        <v/>
      </c>
      <c r="W406"/>
      <c r="X406"/>
      <c r="Y406"/>
      <c r="Z406" s="13" t="str">
        <f t="shared" si="104"/>
        <v/>
      </c>
      <c r="AA406"/>
      <c r="AB406" s="13" t="str">
        <f t="shared" si="105"/>
        <v/>
      </c>
      <c r="AC406"/>
      <c r="AD406" t="str">
        <f t="shared" si="109"/>
        <v/>
      </c>
      <c r="AE406" s="19"/>
      <c r="AI406" s="19"/>
      <c r="AL406" s="19"/>
      <c r="AP406" s="19"/>
      <c r="AQ406" s="48"/>
      <c r="AS406" s="17"/>
      <c r="AT406" s="18"/>
      <c r="AU406" s="17"/>
    </row>
    <row r="407" spans="1:47" s="16" customFormat="1" hidden="1" x14ac:dyDescent="0.25">
      <c r="A407" s="12">
        <v>16</v>
      </c>
      <c r="B407" s="12">
        <f>[1]Hmotnosti!$AL$22</f>
        <v>0</v>
      </c>
      <c r="C407" s="12"/>
      <c r="D407" s="12">
        <f t="shared" si="113"/>
        <v>10</v>
      </c>
      <c r="E407" s="12" t="str">
        <f t="shared" si="114"/>
        <v>v.s.</v>
      </c>
      <c r="F407" s="12">
        <f t="shared" si="114"/>
        <v>0</v>
      </c>
      <c r="G407" s="12">
        <f t="shared" si="111"/>
        <v>0</v>
      </c>
      <c r="H407"/>
      <c r="I407"/>
      <c r="J407" s="12">
        <v>242</v>
      </c>
      <c r="K407"/>
      <c r="L407" s="12">
        <f t="shared" si="100"/>
        <v>999</v>
      </c>
      <c r="M407"/>
      <c r="N407"/>
      <c r="O407" s="12">
        <f t="shared" si="101"/>
        <v>999</v>
      </c>
      <c r="P407"/>
      <c r="Q407">
        <f t="shared" si="112"/>
        <v>0</v>
      </c>
      <c r="R407"/>
      <c r="S407"/>
      <c r="T407"/>
      <c r="U407" s="12" t="str">
        <f t="shared" si="102"/>
        <v/>
      </c>
      <c r="V407" s="13" t="str">
        <f t="shared" si="103"/>
        <v/>
      </c>
      <c r="W407"/>
      <c r="X407"/>
      <c r="Y407"/>
      <c r="Z407" s="13" t="str">
        <f t="shared" si="104"/>
        <v/>
      </c>
      <c r="AA407"/>
      <c r="AB407" s="13" t="str">
        <f t="shared" si="105"/>
        <v/>
      </c>
      <c r="AC407"/>
      <c r="AD407" t="str">
        <f t="shared" si="109"/>
        <v/>
      </c>
      <c r="AE407" s="19"/>
      <c r="AI407" s="19"/>
      <c r="AL407" s="19"/>
      <c r="AP407" s="19"/>
      <c r="AQ407" s="48"/>
      <c r="AS407" s="17"/>
      <c r="AT407" s="18"/>
      <c r="AU407" s="17"/>
    </row>
    <row r="408" spans="1:47" s="16" customFormat="1" hidden="1" x14ac:dyDescent="0.25">
      <c r="A408" s="12">
        <v>17</v>
      </c>
      <c r="B408" s="12">
        <f>[1]Hmotnosti!$AL$23</f>
        <v>0</v>
      </c>
      <c r="C408" s="12"/>
      <c r="D408" s="12">
        <f t="shared" si="113"/>
        <v>10</v>
      </c>
      <c r="E408" s="12" t="str">
        <f t="shared" si="114"/>
        <v>v.s.</v>
      </c>
      <c r="F408" s="12">
        <f t="shared" si="114"/>
        <v>0</v>
      </c>
      <c r="G408" s="12">
        <f t="shared" si="111"/>
        <v>0</v>
      </c>
      <c r="H408"/>
      <c r="I408"/>
      <c r="J408" s="12">
        <v>243</v>
      </c>
      <c r="K408"/>
      <c r="L408" s="12">
        <f t="shared" si="100"/>
        <v>999</v>
      </c>
      <c r="M408"/>
      <c r="N408"/>
      <c r="O408" s="12">
        <f t="shared" si="101"/>
        <v>999</v>
      </c>
      <c r="P408"/>
      <c r="Q408">
        <f t="shared" si="112"/>
        <v>0</v>
      </c>
      <c r="R408"/>
      <c r="S408"/>
      <c r="T408"/>
      <c r="U408" s="12" t="str">
        <f t="shared" si="102"/>
        <v/>
      </c>
      <c r="V408" s="13" t="str">
        <f t="shared" si="103"/>
        <v/>
      </c>
      <c r="W408"/>
      <c r="X408"/>
      <c r="Y408"/>
      <c r="Z408" s="13" t="str">
        <f t="shared" si="104"/>
        <v/>
      </c>
      <c r="AA408"/>
      <c r="AB408" s="13" t="str">
        <f t="shared" si="105"/>
        <v/>
      </c>
      <c r="AC408"/>
      <c r="AD408" t="str">
        <f t="shared" si="109"/>
        <v/>
      </c>
      <c r="AE408" s="19"/>
      <c r="AI408" s="19"/>
      <c r="AL408" s="19"/>
      <c r="AP408" s="19"/>
      <c r="AQ408" s="48"/>
      <c r="AS408" s="17"/>
      <c r="AT408" s="18"/>
      <c r="AU408" s="17"/>
    </row>
    <row r="409" spans="1:47" s="16" customFormat="1" hidden="1" x14ac:dyDescent="0.25">
      <c r="A409" s="12">
        <v>18</v>
      </c>
      <c r="B409" s="12">
        <f>[1]Hmotnosti!$AL$24</f>
        <v>0</v>
      </c>
      <c r="C409" s="12"/>
      <c r="D409" s="12">
        <f t="shared" si="113"/>
        <v>10</v>
      </c>
      <c r="E409" s="12" t="str">
        <f t="shared" ref="E409:F411" si="115">E408</f>
        <v>v.s.</v>
      </c>
      <c r="F409" s="12">
        <f t="shared" si="115"/>
        <v>0</v>
      </c>
      <c r="G409" s="12">
        <f t="shared" si="111"/>
        <v>0</v>
      </c>
      <c r="H409"/>
      <c r="I409"/>
      <c r="J409" s="12">
        <v>244</v>
      </c>
      <c r="K409"/>
      <c r="L409" s="12">
        <f t="shared" si="100"/>
        <v>999</v>
      </c>
      <c r="M409"/>
      <c r="N409"/>
      <c r="O409" s="12">
        <f t="shared" si="101"/>
        <v>999</v>
      </c>
      <c r="P409"/>
      <c r="Q409">
        <f t="shared" si="112"/>
        <v>0</v>
      </c>
      <c r="R409"/>
      <c r="S409"/>
      <c r="T409"/>
      <c r="U409" s="12" t="str">
        <f t="shared" si="102"/>
        <v/>
      </c>
      <c r="V409" s="13" t="str">
        <f t="shared" si="103"/>
        <v/>
      </c>
      <c r="W409"/>
      <c r="X409"/>
      <c r="Y409"/>
      <c r="Z409" s="13" t="str">
        <f t="shared" si="104"/>
        <v/>
      </c>
      <c r="AA409"/>
      <c r="AB409" s="13" t="str">
        <f t="shared" si="105"/>
        <v/>
      </c>
      <c r="AC409"/>
      <c r="AD409" t="str">
        <f t="shared" si="109"/>
        <v/>
      </c>
      <c r="AE409" s="19"/>
      <c r="AI409" s="19"/>
      <c r="AL409" s="19"/>
      <c r="AP409" s="19"/>
      <c r="AQ409" s="48"/>
      <c r="AS409" s="17"/>
      <c r="AT409" s="18"/>
      <c r="AU409" s="17"/>
    </row>
    <row r="410" spans="1:47" s="16" customFormat="1" hidden="1" x14ac:dyDescent="0.25">
      <c r="A410" s="12">
        <v>19</v>
      </c>
      <c r="B410" s="12">
        <f>[1]Hmotnosti!$AL$25</f>
        <v>0</v>
      </c>
      <c r="C410" s="12"/>
      <c r="D410" s="12">
        <f t="shared" si="113"/>
        <v>10</v>
      </c>
      <c r="E410" s="12" t="str">
        <f t="shared" si="115"/>
        <v>v.s.</v>
      </c>
      <c r="F410" s="12">
        <f t="shared" si="115"/>
        <v>0</v>
      </c>
      <c r="G410" s="12">
        <f t="shared" si="111"/>
        <v>0</v>
      </c>
      <c r="H410"/>
      <c r="I410"/>
      <c r="J410" s="12">
        <v>245</v>
      </c>
      <c r="K410"/>
      <c r="L410" s="12">
        <f t="shared" si="100"/>
        <v>999</v>
      </c>
      <c r="M410"/>
      <c r="N410"/>
      <c r="O410" s="12">
        <f t="shared" si="101"/>
        <v>999</v>
      </c>
      <c r="P410"/>
      <c r="Q410">
        <f t="shared" si="112"/>
        <v>0</v>
      </c>
      <c r="R410"/>
      <c r="S410"/>
      <c r="T410"/>
      <c r="U410" s="12" t="str">
        <f t="shared" si="102"/>
        <v/>
      </c>
      <c r="V410" s="13" t="str">
        <f t="shared" si="103"/>
        <v/>
      </c>
      <c r="W410"/>
      <c r="X410"/>
      <c r="Y410"/>
      <c r="Z410" s="13" t="str">
        <f t="shared" si="104"/>
        <v/>
      </c>
      <c r="AA410"/>
      <c r="AB410" s="13" t="str">
        <f t="shared" si="105"/>
        <v/>
      </c>
      <c r="AC410"/>
      <c r="AD410" t="str">
        <f t="shared" si="109"/>
        <v/>
      </c>
      <c r="AE410" s="19"/>
      <c r="AI410" s="19"/>
      <c r="AL410" s="19"/>
      <c r="AP410" s="19"/>
      <c r="AQ410" s="48"/>
      <c r="AS410" s="17"/>
      <c r="AT410" s="18"/>
      <c r="AU410" s="17"/>
    </row>
    <row r="411" spans="1:47" s="16" customFormat="1" hidden="1" x14ac:dyDescent="0.25">
      <c r="A411" s="12">
        <v>20</v>
      </c>
      <c r="B411" s="12">
        <f>[1]Hmotnosti!$AL$26</f>
        <v>0</v>
      </c>
      <c r="C411" s="12"/>
      <c r="D411" s="12">
        <f t="shared" si="113"/>
        <v>10</v>
      </c>
      <c r="E411" s="12" t="str">
        <f t="shared" si="115"/>
        <v>v.s.</v>
      </c>
      <c r="F411" s="12">
        <f t="shared" si="115"/>
        <v>0</v>
      </c>
      <c r="G411" s="12">
        <f t="shared" si="111"/>
        <v>0</v>
      </c>
      <c r="H411"/>
      <c r="I411"/>
      <c r="J411" s="12">
        <v>246</v>
      </c>
      <c r="K411"/>
      <c r="L411" s="12">
        <f t="shared" si="100"/>
        <v>999</v>
      </c>
      <c r="M411"/>
      <c r="N411"/>
      <c r="O411" s="12">
        <f t="shared" si="101"/>
        <v>999</v>
      </c>
      <c r="P411"/>
      <c r="Q411">
        <f t="shared" si="112"/>
        <v>0</v>
      </c>
      <c r="R411"/>
      <c r="S411"/>
      <c r="T411"/>
      <c r="U411" s="12" t="str">
        <f t="shared" si="102"/>
        <v/>
      </c>
      <c r="V411" s="13" t="str">
        <f t="shared" si="103"/>
        <v/>
      </c>
      <c r="W411"/>
      <c r="X411"/>
      <c r="Y411"/>
      <c r="Z411" s="13" t="str">
        <f t="shared" si="104"/>
        <v/>
      </c>
      <c r="AA411"/>
      <c r="AB411" s="13" t="str">
        <f t="shared" si="105"/>
        <v/>
      </c>
      <c r="AC411"/>
      <c r="AD411" t="str">
        <f t="shared" si="109"/>
        <v/>
      </c>
      <c r="AE411" s="19"/>
      <c r="AI411" s="19"/>
      <c r="AL411" s="19"/>
      <c r="AP411" s="19"/>
      <c r="AQ411" s="48"/>
      <c r="AS411" s="17"/>
      <c r="AT411" s="18"/>
      <c r="AU411" s="17"/>
    </row>
    <row r="412" spans="1:47" s="16" customFormat="1" hidden="1" x14ac:dyDescent="0.25">
      <c r="A412" s="12"/>
      <c r="B412" s="12"/>
      <c r="C412" s="12"/>
      <c r="D412" s="12"/>
      <c r="E412" s="12"/>
      <c r="F412" s="12"/>
      <c r="G412" s="12">
        <f t="shared" si="111"/>
        <v>0</v>
      </c>
      <c r="H412"/>
      <c r="I412"/>
      <c r="J412" s="12">
        <v>247</v>
      </c>
      <c r="K412"/>
      <c r="L412" s="12">
        <f t="shared" si="100"/>
        <v>999</v>
      </c>
      <c r="M412"/>
      <c r="N412"/>
      <c r="O412" s="12">
        <f t="shared" si="101"/>
        <v>999</v>
      </c>
      <c r="P412"/>
      <c r="Q412"/>
      <c r="R412"/>
      <c r="S412"/>
      <c r="T412"/>
      <c r="U412" s="12" t="str">
        <f t="shared" si="102"/>
        <v/>
      </c>
      <c r="V412" s="13" t="str">
        <f t="shared" si="103"/>
        <v/>
      </c>
      <c r="W412"/>
      <c r="X412"/>
      <c r="Y412"/>
      <c r="Z412" s="13" t="str">
        <f t="shared" si="104"/>
        <v/>
      </c>
      <c r="AA412"/>
      <c r="AB412" s="13" t="str">
        <f t="shared" si="105"/>
        <v/>
      </c>
      <c r="AC412"/>
      <c r="AD412" t="str">
        <f t="shared" si="109"/>
        <v/>
      </c>
      <c r="AE412" s="19"/>
      <c r="AI412" s="19"/>
      <c r="AL412" s="19"/>
      <c r="AP412" s="19"/>
      <c r="AQ412" s="48"/>
      <c r="AS412" s="17"/>
      <c r="AT412" s="18"/>
      <c r="AU412" s="17"/>
    </row>
    <row r="413" spans="1:47" s="16" customFormat="1" hidden="1" x14ac:dyDescent="0.25">
      <c r="A413" s="12"/>
      <c r="B413" s="12"/>
      <c r="C413" s="12"/>
      <c r="D413" s="12"/>
      <c r="E413" s="12"/>
      <c r="F413" s="12"/>
      <c r="G413" s="12">
        <f t="shared" si="111"/>
        <v>0</v>
      </c>
      <c r="H413"/>
      <c r="I413"/>
      <c r="J413" s="12">
        <v>248</v>
      </c>
      <c r="K413"/>
      <c r="L413" s="12">
        <f t="shared" si="100"/>
        <v>999</v>
      </c>
      <c r="M413"/>
      <c r="N413"/>
      <c r="O413" s="12">
        <f t="shared" si="101"/>
        <v>999</v>
      </c>
      <c r="P413"/>
      <c r="Q413"/>
      <c r="R413"/>
      <c r="S413"/>
      <c r="T413"/>
      <c r="U413" s="12" t="str">
        <f t="shared" si="102"/>
        <v/>
      </c>
      <c r="V413" s="13" t="str">
        <f t="shared" si="103"/>
        <v/>
      </c>
      <c r="W413"/>
      <c r="X413"/>
      <c r="Y413"/>
      <c r="Z413" s="13" t="str">
        <f t="shared" si="104"/>
        <v/>
      </c>
      <c r="AA413"/>
      <c r="AB413" s="13" t="str">
        <f t="shared" si="105"/>
        <v/>
      </c>
      <c r="AC413"/>
      <c r="AD413" t="str">
        <f t="shared" si="109"/>
        <v/>
      </c>
      <c r="AE413" s="19"/>
      <c r="AI413" s="19"/>
      <c r="AL413" s="19"/>
      <c r="AP413" s="19"/>
      <c r="AQ413" s="48"/>
      <c r="AS413" s="17"/>
      <c r="AT413" s="18"/>
      <c r="AU413" s="17"/>
    </row>
    <row r="414" spans="1:47" s="16" customFormat="1" hidden="1" x14ac:dyDescent="0.25">
      <c r="A414" s="12"/>
      <c r="B414" s="12"/>
      <c r="C414" s="12"/>
      <c r="D414" s="12"/>
      <c r="E414" s="12"/>
      <c r="F414" s="12"/>
      <c r="G414" s="12">
        <f t="shared" si="111"/>
        <v>0</v>
      </c>
      <c r="H414"/>
      <c r="I414"/>
      <c r="J414" s="12">
        <v>249</v>
      </c>
      <c r="K414"/>
      <c r="L414" s="12">
        <f t="shared" si="100"/>
        <v>999</v>
      </c>
      <c r="M414"/>
      <c r="N414"/>
      <c r="O414" s="12">
        <f t="shared" si="101"/>
        <v>999</v>
      </c>
      <c r="P414"/>
      <c r="Q414"/>
      <c r="R414"/>
      <c r="S414"/>
      <c r="T414"/>
      <c r="U414" s="12" t="str">
        <f t="shared" si="102"/>
        <v/>
      </c>
      <c r="V414" s="13" t="str">
        <f t="shared" si="103"/>
        <v/>
      </c>
      <c r="W414"/>
      <c r="X414"/>
      <c r="Y414"/>
      <c r="Z414" s="13" t="str">
        <f t="shared" si="104"/>
        <v/>
      </c>
      <c r="AA414"/>
      <c r="AB414" s="13" t="str">
        <f t="shared" si="105"/>
        <v/>
      </c>
      <c r="AC414"/>
      <c r="AD414" t="str">
        <f t="shared" si="109"/>
        <v/>
      </c>
      <c r="AE414" s="19"/>
      <c r="AI414" s="19"/>
      <c r="AL414" s="19"/>
      <c r="AP414" s="19"/>
      <c r="AQ414" s="48"/>
      <c r="AS414" s="17"/>
      <c r="AT414" s="18"/>
      <c r="AU414" s="17"/>
    </row>
    <row r="415" spans="1:47" s="16" customFormat="1" hidden="1" x14ac:dyDescent="0.25">
      <c r="A415" s="13">
        <f>[1]Hmotnosti!$AQ$6</f>
        <v>0</v>
      </c>
      <c r="B415" s="12"/>
      <c r="C415" s="12"/>
      <c r="D415" s="12"/>
      <c r="E415" s="12"/>
      <c r="F415" s="12"/>
      <c r="G415" s="12">
        <f t="shared" si="111"/>
        <v>0</v>
      </c>
      <c r="H415"/>
      <c r="I415"/>
      <c r="J415" s="12">
        <v>250</v>
      </c>
      <c r="K415"/>
      <c r="L415" s="12">
        <f t="shared" si="100"/>
        <v>999</v>
      </c>
      <c r="M415"/>
      <c r="N415"/>
      <c r="O415" s="12">
        <f t="shared" si="101"/>
        <v>999</v>
      </c>
      <c r="P415"/>
      <c r="Q415"/>
      <c r="R415"/>
      <c r="S415"/>
      <c r="T415"/>
      <c r="U415" s="12" t="str">
        <f t="shared" si="102"/>
        <v/>
      </c>
      <c r="V415" s="13" t="str">
        <f t="shared" si="103"/>
        <v/>
      </c>
      <c r="W415"/>
      <c r="X415"/>
      <c r="Y415"/>
      <c r="Z415" s="13" t="str">
        <f t="shared" si="104"/>
        <v/>
      </c>
      <c r="AA415"/>
      <c r="AB415" s="13" t="str">
        <f t="shared" si="105"/>
        <v/>
      </c>
      <c r="AC415"/>
      <c r="AD415" t="str">
        <f t="shared" si="109"/>
        <v/>
      </c>
      <c r="AE415" s="19"/>
      <c r="AI415" s="19"/>
      <c r="AL415" s="19"/>
      <c r="AP415" s="19"/>
      <c r="AQ415" s="48"/>
      <c r="AS415" s="17"/>
      <c r="AT415" s="18"/>
      <c r="AU415" s="17"/>
    </row>
    <row r="416" spans="1:47" s="16" customFormat="1" hidden="1" x14ac:dyDescent="0.25">
      <c r="A416" s="12"/>
      <c r="B416" s="12" t="str">
        <f>$B$166</f>
        <v>hmotnost</v>
      </c>
      <c r="C416" s="12"/>
      <c r="D416" s="12">
        <v>11</v>
      </c>
      <c r="E416" s="12" t="str">
        <f>O147</f>
        <v>v.s.</v>
      </c>
      <c r="F416" s="12">
        <f>IF($P$147=0,0,1)</f>
        <v>0</v>
      </c>
      <c r="G416" s="12">
        <f t="shared" si="111"/>
        <v>0</v>
      </c>
      <c r="H416"/>
      <c r="I416"/>
      <c r="J416" s="12">
        <v>251</v>
      </c>
      <c r="K416"/>
      <c r="L416" s="12">
        <f t="shared" si="100"/>
        <v>999</v>
      </c>
      <c r="M416"/>
      <c r="N416"/>
      <c r="O416" s="12">
        <f t="shared" si="101"/>
        <v>999</v>
      </c>
      <c r="P416"/>
      <c r="Q416">
        <f>A415</f>
        <v>0</v>
      </c>
      <c r="R416"/>
      <c r="S416"/>
      <c r="T416"/>
      <c r="U416" s="12" t="str">
        <f t="shared" si="102"/>
        <v/>
      </c>
      <c r="V416" s="13" t="str">
        <f t="shared" si="103"/>
        <v/>
      </c>
      <c r="W416"/>
      <c r="X416"/>
      <c r="Y416"/>
      <c r="Z416" s="13" t="str">
        <f t="shared" si="104"/>
        <v/>
      </c>
      <c r="AA416"/>
      <c r="AB416" s="13" t="str">
        <f t="shared" si="105"/>
        <v/>
      </c>
      <c r="AC416"/>
      <c r="AD416" t="str">
        <f t="shared" si="109"/>
        <v/>
      </c>
      <c r="AE416" s="19"/>
      <c r="AI416" s="19"/>
      <c r="AL416" s="19"/>
      <c r="AP416" s="19"/>
      <c r="AQ416" s="48"/>
      <c r="AS416" s="17"/>
      <c r="AT416" s="18"/>
      <c r="AU416" s="17"/>
    </row>
    <row r="417" spans="1:47" s="16" customFormat="1" hidden="1" x14ac:dyDescent="0.25">
      <c r="A417" s="12">
        <v>1</v>
      </c>
      <c r="B417" s="12">
        <f>[1]Hmotnosti!$AP$7</f>
        <v>0</v>
      </c>
      <c r="C417" s="12"/>
      <c r="D417" s="12">
        <f>$D416</f>
        <v>11</v>
      </c>
      <c r="E417" s="12" t="str">
        <f>E416</f>
        <v>v.s.</v>
      </c>
      <c r="F417" s="12">
        <f>F416</f>
        <v>0</v>
      </c>
      <c r="G417" s="12">
        <f t="shared" si="111"/>
        <v>0</v>
      </c>
      <c r="H417"/>
      <c r="I417"/>
      <c r="J417" s="12">
        <v>252</v>
      </c>
      <c r="K417"/>
      <c r="L417" s="12">
        <f t="shared" si="100"/>
        <v>999</v>
      </c>
      <c r="M417"/>
      <c r="N417"/>
      <c r="O417" s="12">
        <f t="shared" si="101"/>
        <v>999</v>
      </c>
      <c r="P417"/>
      <c r="Q417">
        <f>Q416</f>
        <v>0</v>
      </c>
      <c r="R417"/>
      <c r="S417"/>
      <c r="T417"/>
      <c r="U417" s="12" t="str">
        <f t="shared" si="102"/>
        <v/>
      </c>
      <c r="V417" s="13" t="str">
        <f t="shared" si="103"/>
        <v/>
      </c>
      <c r="W417"/>
      <c r="X417"/>
      <c r="Y417"/>
      <c r="Z417" s="13" t="str">
        <f t="shared" si="104"/>
        <v/>
      </c>
      <c r="AA417"/>
      <c r="AB417" s="13" t="str">
        <f t="shared" si="105"/>
        <v/>
      </c>
      <c r="AC417"/>
      <c r="AD417" t="str">
        <f t="shared" si="109"/>
        <v/>
      </c>
      <c r="AE417" s="19"/>
      <c r="AI417" s="19"/>
      <c r="AL417" s="19"/>
      <c r="AP417" s="19"/>
      <c r="AQ417" s="48"/>
      <c r="AS417" s="17"/>
      <c r="AT417" s="18"/>
      <c r="AU417" s="17"/>
    </row>
    <row r="418" spans="1:47" s="16" customFormat="1" hidden="1" x14ac:dyDescent="0.25">
      <c r="A418" s="12">
        <v>2</v>
      </c>
      <c r="B418" s="12">
        <f>[1]Hmotnosti!$AP$8</f>
        <v>0</v>
      </c>
      <c r="C418" s="12"/>
      <c r="D418" s="12">
        <f t="shared" ref="D418:D436" si="116">$D417</f>
        <v>11</v>
      </c>
      <c r="E418" s="12" t="str">
        <f t="shared" ref="E418:F433" si="117">E417</f>
        <v>v.s.</v>
      </c>
      <c r="F418" s="12">
        <f t="shared" si="117"/>
        <v>0</v>
      </c>
      <c r="G418" s="12">
        <f t="shared" si="111"/>
        <v>0</v>
      </c>
      <c r="H418"/>
      <c r="I418"/>
      <c r="J418" s="12">
        <v>253</v>
      </c>
      <c r="K418"/>
      <c r="L418" s="12">
        <f t="shared" si="100"/>
        <v>999</v>
      </c>
      <c r="M418"/>
      <c r="N418"/>
      <c r="O418" s="12">
        <f t="shared" si="101"/>
        <v>999</v>
      </c>
      <c r="P418"/>
      <c r="Q418">
        <f t="shared" ref="Q418:Q437" si="118">Q417</f>
        <v>0</v>
      </c>
      <c r="R418"/>
      <c r="S418"/>
      <c r="T418"/>
      <c r="U418" s="12" t="str">
        <f t="shared" si="102"/>
        <v/>
      </c>
      <c r="V418" s="13" t="str">
        <f t="shared" si="103"/>
        <v/>
      </c>
      <c r="W418"/>
      <c r="X418"/>
      <c r="Y418"/>
      <c r="Z418" s="13" t="str">
        <f t="shared" si="104"/>
        <v/>
      </c>
      <c r="AA418"/>
      <c r="AB418" s="13" t="str">
        <f t="shared" si="105"/>
        <v/>
      </c>
      <c r="AC418"/>
      <c r="AD418" t="str">
        <f t="shared" si="109"/>
        <v/>
      </c>
      <c r="AE418" s="19"/>
      <c r="AI418" s="19"/>
      <c r="AL418" s="19"/>
      <c r="AP418" s="19"/>
      <c r="AQ418" s="48"/>
      <c r="AS418" s="17"/>
      <c r="AT418" s="18"/>
      <c r="AU418" s="17"/>
    </row>
    <row r="419" spans="1:47" s="16" customFormat="1" hidden="1" x14ac:dyDescent="0.25">
      <c r="A419" s="12">
        <v>3</v>
      </c>
      <c r="B419" s="12">
        <f>[1]Hmotnosti!$AP$9</f>
        <v>0</v>
      </c>
      <c r="C419" s="12"/>
      <c r="D419" s="12">
        <f t="shared" si="116"/>
        <v>11</v>
      </c>
      <c r="E419" s="12" t="str">
        <f t="shared" si="117"/>
        <v>v.s.</v>
      </c>
      <c r="F419" s="12">
        <f t="shared" si="117"/>
        <v>0</v>
      </c>
      <c r="G419" s="12">
        <f t="shared" si="111"/>
        <v>0</v>
      </c>
      <c r="H419"/>
      <c r="I419"/>
      <c r="J419" s="12">
        <v>254</v>
      </c>
      <c r="K419"/>
      <c r="L419" s="12">
        <f t="shared" si="100"/>
        <v>999</v>
      </c>
      <c r="M419"/>
      <c r="N419"/>
      <c r="O419" s="12">
        <f t="shared" si="101"/>
        <v>999</v>
      </c>
      <c r="P419"/>
      <c r="Q419">
        <f t="shared" si="118"/>
        <v>0</v>
      </c>
      <c r="R419"/>
      <c r="S419"/>
      <c r="T419"/>
      <c r="U419" s="12" t="str">
        <f t="shared" si="102"/>
        <v/>
      </c>
      <c r="V419" s="13" t="str">
        <f t="shared" si="103"/>
        <v/>
      </c>
      <c r="W419"/>
      <c r="X419"/>
      <c r="Y419"/>
      <c r="Z419" s="13" t="str">
        <f t="shared" si="104"/>
        <v/>
      </c>
      <c r="AA419"/>
      <c r="AB419" s="13" t="str">
        <f t="shared" si="105"/>
        <v/>
      </c>
      <c r="AC419"/>
      <c r="AD419" t="str">
        <f t="shared" si="109"/>
        <v/>
      </c>
      <c r="AE419" s="19"/>
      <c r="AI419" s="19"/>
      <c r="AL419" s="19"/>
      <c r="AP419" s="19"/>
      <c r="AQ419" s="48"/>
      <c r="AS419" s="17"/>
      <c r="AT419" s="18"/>
      <c r="AU419" s="17"/>
    </row>
    <row r="420" spans="1:47" s="16" customFormat="1" hidden="1" x14ac:dyDescent="0.25">
      <c r="A420" s="12">
        <v>4</v>
      </c>
      <c r="B420" s="12">
        <f>[1]Hmotnosti!$AP$10</f>
        <v>0</v>
      </c>
      <c r="C420" s="12"/>
      <c r="D420" s="12">
        <f t="shared" si="116"/>
        <v>11</v>
      </c>
      <c r="E420" s="12" t="str">
        <f t="shared" si="117"/>
        <v>v.s.</v>
      </c>
      <c r="F420" s="12">
        <f t="shared" si="117"/>
        <v>0</v>
      </c>
      <c r="G420" s="12">
        <f t="shared" si="111"/>
        <v>0</v>
      </c>
      <c r="H420"/>
      <c r="I420"/>
      <c r="J420" s="12">
        <v>255</v>
      </c>
      <c r="K420"/>
      <c r="L420" s="12">
        <f t="shared" si="100"/>
        <v>999</v>
      </c>
      <c r="M420"/>
      <c r="N420"/>
      <c r="O420" s="12">
        <f t="shared" si="101"/>
        <v>999</v>
      </c>
      <c r="P420"/>
      <c r="Q420">
        <f t="shared" si="118"/>
        <v>0</v>
      </c>
      <c r="R420"/>
      <c r="S420"/>
      <c r="T420"/>
      <c r="U420" s="12" t="str">
        <f t="shared" si="102"/>
        <v/>
      </c>
      <c r="V420" s="13" t="str">
        <f t="shared" si="103"/>
        <v/>
      </c>
      <c r="W420"/>
      <c r="X420"/>
      <c r="Y420"/>
      <c r="Z420" s="13" t="str">
        <f t="shared" si="104"/>
        <v/>
      </c>
      <c r="AA420"/>
      <c r="AB420" s="13" t="str">
        <f t="shared" si="105"/>
        <v/>
      </c>
      <c r="AC420"/>
      <c r="AD420" t="str">
        <f t="shared" si="109"/>
        <v/>
      </c>
      <c r="AE420" s="19"/>
      <c r="AI420" s="19"/>
      <c r="AL420" s="19"/>
      <c r="AP420" s="19"/>
      <c r="AQ420" s="48"/>
      <c r="AS420" s="17"/>
      <c r="AT420" s="18"/>
      <c r="AU420" s="17"/>
    </row>
    <row r="421" spans="1:47" s="16" customFormat="1" hidden="1" x14ac:dyDescent="0.25">
      <c r="A421" s="12">
        <v>5</v>
      </c>
      <c r="B421" s="12">
        <f>[1]Hmotnosti!$AP$11</f>
        <v>0</v>
      </c>
      <c r="C421" s="12"/>
      <c r="D421" s="12">
        <f t="shared" si="116"/>
        <v>11</v>
      </c>
      <c r="E421" s="12" t="str">
        <f t="shared" si="117"/>
        <v>v.s.</v>
      </c>
      <c r="F421" s="12">
        <f t="shared" si="117"/>
        <v>0</v>
      </c>
      <c r="G421" s="12">
        <f t="shared" si="111"/>
        <v>0</v>
      </c>
      <c r="H421"/>
      <c r="I421"/>
      <c r="J421" s="12">
        <v>256</v>
      </c>
      <c r="K421"/>
      <c r="L421" s="12">
        <f t="shared" si="100"/>
        <v>999</v>
      </c>
      <c r="M421"/>
      <c r="N421"/>
      <c r="O421" s="12">
        <f t="shared" si="101"/>
        <v>999</v>
      </c>
      <c r="P421"/>
      <c r="Q421">
        <f t="shared" si="118"/>
        <v>0</v>
      </c>
      <c r="R421"/>
      <c r="S421"/>
      <c r="T421"/>
      <c r="U421" s="12" t="str">
        <f t="shared" si="102"/>
        <v/>
      </c>
      <c r="V421" s="13" t="str">
        <f t="shared" si="103"/>
        <v/>
      </c>
      <c r="W421"/>
      <c r="X421"/>
      <c r="Y421"/>
      <c r="Z421" s="13" t="str">
        <f t="shared" si="104"/>
        <v/>
      </c>
      <c r="AA421"/>
      <c r="AB421" s="13" t="str">
        <f t="shared" si="105"/>
        <v/>
      </c>
      <c r="AC421"/>
      <c r="AD421" t="str">
        <f t="shared" si="109"/>
        <v/>
      </c>
      <c r="AE421" s="19"/>
      <c r="AI421" s="19"/>
      <c r="AL421" s="19"/>
      <c r="AP421" s="19"/>
      <c r="AQ421" s="48"/>
      <c r="AS421" s="17"/>
      <c r="AT421" s="18"/>
      <c r="AU421" s="17"/>
    </row>
    <row r="422" spans="1:47" s="16" customFormat="1" hidden="1" x14ac:dyDescent="0.25">
      <c r="A422" s="12">
        <v>6</v>
      </c>
      <c r="B422" s="12">
        <f>[1]Hmotnosti!$AP$12</f>
        <v>0</v>
      </c>
      <c r="C422" s="12"/>
      <c r="D422" s="12">
        <f t="shared" si="116"/>
        <v>11</v>
      </c>
      <c r="E422" s="12" t="str">
        <f t="shared" si="117"/>
        <v>v.s.</v>
      </c>
      <c r="F422" s="12">
        <f t="shared" si="117"/>
        <v>0</v>
      </c>
      <c r="G422" s="12">
        <f t="shared" si="111"/>
        <v>0</v>
      </c>
      <c r="H422"/>
      <c r="I422"/>
      <c r="J422" s="12">
        <v>257</v>
      </c>
      <c r="K422"/>
      <c r="L422" s="12">
        <f t="shared" si="100"/>
        <v>999</v>
      </c>
      <c r="M422"/>
      <c r="N422"/>
      <c r="O422" s="12">
        <f t="shared" si="101"/>
        <v>999</v>
      </c>
      <c r="P422"/>
      <c r="Q422">
        <f t="shared" si="118"/>
        <v>0</v>
      </c>
      <c r="R422"/>
      <c r="S422"/>
      <c r="T422"/>
      <c r="U422" s="12" t="str">
        <f t="shared" si="102"/>
        <v/>
      </c>
      <c r="V422" s="13" t="str">
        <f t="shared" si="103"/>
        <v/>
      </c>
      <c r="W422"/>
      <c r="X422"/>
      <c r="Y422"/>
      <c r="Z422" s="13" t="str">
        <f t="shared" si="104"/>
        <v/>
      </c>
      <c r="AA422"/>
      <c r="AB422" s="13" t="str">
        <f t="shared" si="105"/>
        <v/>
      </c>
      <c r="AC422"/>
      <c r="AD422" t="str">
        <f t="shared" si="109"/>
        <v/>
      </c>
      <c r="AE422" s="19"/>
      <c r="AI422" s="19"/>
      <c r="AL422" s="19"/>
      <c r="AP422" s="19"/>
      <c r="AQ422" s="48"/>
      <c r="AS422" s="17"/>
      <c r="AT422" s="18"/>
      <c r="AU422" s="17"/>
    </row>
    <row r="423" spans="1:47" s="16" customFormat="1" hidden="1" x14ac:dyDescent="0.25">
      <c r="A423" s="12">
        <v>7</v>
      </c>
      <c r="B423" s="12">
        <f>[1]Hmotnosti!$AP$13</f>
        <v>0</v>
      </c>
      <c r="C423" s="12"/>
      <c r="D423" s="12">
        <f t="shared" si="116"/>
        <v>11</v>
      </c>
      <c r="E423" s="12" t="str">
        <f t="shared" si="117"/>
        <v>v.s.</v>
      </c>
      <c r="F423" s="12">
        <f t="shared" si="117"/>
        <v>0</v>
      </c>
      <c r="G423" s="12">
        <f t="shared" si="111"/>
        <v>0</v>
      </c>
      <c r="H423"/>
      <c r="I423"/>
      <c r="J423" s="12">
        <v>258</v>
      </c>
      <c r="K423"/>
      <c r="L423" s="12">
        <f t="shared" ref="L423:L486" si="119">IF(G423=0,999,J423)</f>
        <v>999</v>
      </c>
      <c r="M423"/>
      <c r="N423"/>
      <c r="O423" s="12">
        <f t="shared" ref="O423:O486" si="120">SMALL($L$166:$L$761,J423)</f>
        <v>999</v>
      </c>
      <c r="P423"/>
      <c r="Q423">
        <f t="shared" si="118"/>
        <v>0</v>
      </c>
      <c r="R423"/>
      <c r="S423"/>
      <c r="T423"/>
      <c r="U423" s="12" t="str">
        <f t="shared" ref="U423:U486" si="121">IF(O423=999,"",(INDEX($D$166:$D$761,$O423)))</f>
        <v/>
      </c>
      <c r="V423" s="13" t="str">
        <f t="shared" ref="V423:V486" si="122">IF(O423=999,"",INDEX($Q$166:$Q$761,$O423))</f>
        <v/>
      </c>
      <c r="W423"/>
      <c r="X423"/>
      <c r="Y423"/>
      <c r="Z423" s="13" t="str">
        <f t="shared" ref="Z423:Z486" si="123">IF(O423=999,"",INDEX($B$166:$B$761,$O423))</f>
        <v/>
      </c>
      <c r="AA423"/>
      <c r="AB423" s="13" t="str">
        <f t="shared" ref="AB423:AB486" si="124">IF(O423=999,"",INDEX($E$166:$E$761,$O423))</f>
        <v/>
      </c>
      <c r="AC423"/>
      <c r="AD423" t="str">
        <f t="shared" si="109"/>
        <v/>
      </c>
      <c r="AE423" s="19"/>
      <c r="AI423" s="19"/>
      <c r="AL423" s="19"/>
      <c r="AP423" s="19"/>
      <c r="AQ423" s="48"/>
      <c r="AS423" s="17"/>
      <c r="AT423" s="18"/>
      <c r="AU423" s="17"/>
    </row>
    <row r="424" spans="1:47" s="16" customFormat="1" hidden="1" x14ac:dyDescent="0.25">
      <c r="A424" s="12">
        <v>8</v>
      </c>
      <c r="B424" s="12">
        <f>[1]Hmotnosti!$AP$14</f>
        <v>0</v>
      </c>
      <c r="C424" s="12"/>
      <c r="D424" s="12">
        <f t="shared" si="116"/>
        <v>11</v>
      </c>
      <c r="E424" s="12" t="str">
        <f t="shared" si="117"/>
        <v>v.s.</v>
      </c>
      <c r="F424" s="12">
        <f t="shared" si="117"/>
        <v>0</v>
      </c>
      <c r="G424" s="12">
        <f t="shared" si="111"/>
        <v>0</v>
      </c>
      <c r="H424"/>
      <c r="I424"/>
      <c r="J424" s="12">
        <v>259</v>
      </c>
      <c r="K424"/>
      <c r="L424" s="12">
        <f t="shared" si="119"/>
        <v>999</v>
      </c>
      <c r="M424"/>
      <c r="N424"/>
      <c r="O424" s="12">
        <f t="shared" si="120"/>
        <v>999</v>
      </c>
      <c r="P424"/>
      <c r="Q424">
        <f t="shared" si="118"/>
        <v>0</v>
      </c>
      <c r="R424"/>
      <c r="S424"/>
      <c r="T424"/>
      <c r="U424" s="12" t="str">
        <f t="shared" si="121"/>
        <v/>
      </c>
      <c r="V424" s="13" t="str">
        <f t="shared" si="122"/>
        <v/>
      </c>
      <c r="W424"/>
      <c r="X424"/>
      <c r="Y424"/>
      <c r="Z424" s="13" t="str">
        <f t="shared" si="123"/>
        <v/>
      </c>
      <c r="AA424"/>
      <c r="AB424" s="13" t="str">
        <f t="shared" si="124"/>
        <v/>
      </c>
      <c r="AC424"/>
      <c r="AD424" t="str">
        <f t="shared" si="109"/>
        <v/>
      </c>
      <c r="AE424" s="19"/>
      <c r="AI424" s="19"/>
      <c r="AL424" s="19"/>
      <c r="AP424" s="19"/>
      <c r="AQ424" s="48"/>
      <c r="AS424" s="17"/>
      <c r="AT424" s="18"/>
      <c r="AU424" s="17"/>
    </row>
    <row r="425" spans="1:47" s="16" customFormat="1" hidden="1" x14ac:dyDescent="0.25">
      <c r="A425" s="12">
        <v>9</v>
      </c>
      <c r="B425" s="12">
        <f>[1]Hmotnosti!$AP$15</f>
        <v>0</v>
      </c>
      <c r="C425" s="12"/>
      <c r="D425" s="12">
        <f t="shared" si="116"/>
        <v>11</v>
      </c>
      <c r="E425" s="12" t="str">
        <f t="shared" si="117"/>
        <v>v.s.</v>
      </c>
      <c r="F425" s="12">
        <f t="shared" si="117"/>
        <v>0</v>
      </c>
      <c r="G425" s="12">
        <f t="shared" si="111"/>
        <v>0</v>
      </c>
      <c r="H425"/>
      <c r="I425"/>
      <c r="J425" s="12">
        <v>260</v>
      </c>
      <c r="K425"/>
      <c r="L425" s="12">
        <f t="shared" si="119"/>
        <v>999</v>
      </c>
      <c r="M425"/>
      <c r="N425"/>
      <c r="O425" s="12">
        <f t="shared" si="120"/>
        <v>999</v>
      </c>
      <c r="P425"/>
      <c r="Q425">
        <f t="shared" si="118"/>
        <v>0</v>
      </c>
      <c r="R425"/>
      <c r="S425"/>
      <c r="T425"/>
      <c r="U425" s="12" t="str">
        <f t="shared" si="121"/>
        <v/>
      </c>
      <c r="V425" s="13" t="str">
        <f t="shared" si="122"/>
        <v/>
      </c>
      <c r="W425"/>
      <c r="X425"/>
      <c r="Y425"/>
      <c r="Z425" s="13" t="str">
        <f t="shared" si="123"/>
        <v/>
      </c>
      <c r="AA425"/>
      <c r="AB425" s="13" t="str">
        <f t="shared" si="124"/>
        <v/>
      </c>
      <c r="AC425"/>
      <c r="AD425" t="str">
        <f t="shared" si="109"/>
        <v/>
      </c>
      <c r="AE425" s="19"/>
      <c r="AI425" s="19"/>
      <c r="AL425" s="19"/>
      <c r="AP425" s="19"/>
      <c r="AQ425" s="48"/>
      <c r="AS425" s="17"/>
      <c r="AT425" s="18"/>
      <c r="AU425" s="17"/>
    </row>
    <row r="426" spans="1:47" s="16" customFormat="1" hidden="1" x14ac:dyDescent="0.25">
      <c r="A426" s="12">
        <v>10</v>
      </c>
      <c r="B426" s="12">
        <f>[1]Hmotnosti!$AP$16</f>
        <v>0</v>
      </c>
      <c r="C426" s="12"/>
      <c r="D426" s="12">
        <f t="shared" si="116"/>
        <v>11</v>
      </c>
      <c r="E426" s="12" t="str">
        <f t="shared" si="117"/>
        <v>v.s.</v>
      </c>
      <c r="F426" s="12">
        <f t="shared" si="117"/>
        <v>0</v>
      </c>
      <c r="G426" s="12">
        <f t="shared" si="111"/>
        <v>0</v>
      </c>
      <c r="H426"/>
      <c r="I426"/>
      <c r="J426" s="12">
        <v>261</v>
      </c>
      <c r="K426"/>
      <c r="L426" s="12">
        <f t="shared" si="119"/>
        <v>999</v>
      </c>
      <c r="M426"/>
      <c r="N426"/>
      <c r="O426" s="12">
        <f t="shared" si="120"/>
        <v>999</v>
      </c>
      <c r="P426"/>
      <c r="Q426">
        <f t="shared" si="118"/>
        <v>0</v>
      </c>
      <c r="R426"/>
      <c r="S426"/>
      <c r="T426"/>
      <c r="U426" s="12" t="str">
        <f t="shared" si="121"/>
        <v/>
      </c>
      <c r="V426" s="13" t="str">
        <f t="shared" si="122"/>
        <v/>
      </c>
      <c r="W426"/>
      <c r="X426"/>
      <c r="Y426"/>
      <c r="Z426" s="13" t="str">
        <f t="shared" si="123"/>
        <v/>
      </c>
      <c r="AA426"/>
      <c r="AB426" s="13" t="str">
        <f t="shared" si="124"/>
        <v/>
      </c>
      <c r="AC426"/>
      <c r="AD426" t="str">
        <f t="shared" si="109"/>
        <v/>
      </c>
      <c r="AE426" s="19"/>
      <c r="AI426" s="19"/>
      <c r="AL426" s="19"/>
      <c r="AP426" s="19"/>
      <c r="AQ426" s="48"/>
      <c r="AS426" s="17"/>
      <c r="AT426" s="18"/>
      <c r="AU426" s="17"/>
    </row>
    <row r="427" spans="1:47" s="16" customFormat="1" hidden="1" x14ac:dyDescent="0.25">
      <c r="A427" s="12">
        <v>11</v>
      </c>
      <c r="B427" s="12">
        <f>[1]Hmotnosti!$AP$17</f>
        <v>0</v>
      </c>
      <c r="C427" s="12"/>
      <c r="D427" s="12">
        <f t="shared" si="116"/>
        <v>11</v>
      </c>
      <c r="E427" s="12" t="str">
        <f t="shared" si="117"/>
        <v>v.s.</v>
      </c>
      <c r="F427" s="12">
        <f t="shared" si="117"/>
        <v>0</v>
      </c>
      <c r="G427" s="12">
        <f t="shared" si="111"/>
        <v>0</v>
      </c>
      <c r="H427"/>
      <c r="I427"/>
      <c r="J427" s="12">
        <v>262</v>
      </c>
      <c r="K427"/>
      <c r="L427" s="12">
        <f t="shared" si="119"/>
        <v>999</v>
      </c>
      <c r="M427"/>
      <c r="N427"/>
      <c r="O427" s="12">
        <f t="shared" si="120"/>
        <v>999</v>
      </c>
      <c r="P427"/>
      <c r="Q427">
        <f t="shared" si="118"/>
        <v>0</v>
      </c>
      <c r="R427"/>
      <c r="S427"/>
      <c r="T427"/>
      <c r="U427" s="12" t="str">
        <f t="shared" si="121"/>
        <v/>
      </c>
      <c r="V427" s="13" t="str">
        <f t="shared" si="122"/>
        <v/>
      </c>
      <c r="W427"/>
      <c r="X427"/>
      <c r="Y427"/>
      <c r="Z427" s="13" t="str">
        <f t="shared" si="123"/>
        <v/>
      </c>
      <c r="AA427"/>
      <c r="AB427" s="13" t="str">
        <f t="shared" si="124"/>
        <v/>
      </c>
      <c r="AC427"/>
      <c r="AD427" t="str">
        <f t="shared" si="109"/>
        <v/>
      </c>
      <c r="AE427" s="19"/>
      <c r="AI427" s="19"/>
      <c r="AL427" s="19"/>
      <c r="AP427" s="19"/>
      <c r="AQ427" s="48"/>
      <c r="AS427" s="17"/>
      <c r="AT427" s="18"/>
      <c r="AU427" s="17"/>
    </row>
    <row r="428" spans="1:47" s="16" customFormat="1" hidden="1" x14ac:dyDescent="0.25">
      <c r="A428" s="12">
        <v>12</v>
      </c>
      <c r="B428" s="12">
        <f>[1]Hmotnosti!$AP$18</f>
        <v>0</v>
      </c>
      <c r="C428" s="12"/>
      <c r="D428" s="12">
        <f t="shared" si="116"/>
        <v>11</v>
      </c>
      <c r="E428" s="12" t="str">
        <f t="shared" si="117"/>
        <v>v.s.</v>
      </c>
      <c r="F428" s="12">
        <f t="shared" si="117"/>
        <v>0</v>
      </c>
      <c r="G428" s="12">
        <f t="shared" si="111"/>
        <v>0</v>
      </c>
      <c r="H428"/>
      <c r="I428"/>
      <c r="J428" s="12">
        <v>263</v>
      </c>
      <c r="K428"/>
      <c r="L428" s="12">
        <f t="shared" si="119"/>
        <v>999</v>
      </c>
      <c r="M428"/>
      <c r="N428"/>
      <c r="O428" s="12">
        <f t="shared" si="120"/>
        <v>999</v>
      </c>
      <c r="P428"/>
      <c r="Q428">
        <f t="shared" si="118"/>
        <v>0</v>
      </c>
      <c r="R428"/>
      <c r="S428"/>
      <c r="T428"/>
      <c r="U428" s="12" t="str">
        <f t="shared" si="121"/>
        <v/>
      </c>
      <c r="V428" s="13" t="str">
        <f t="shared" si="122"/>
        <v/>
      </c>
      <c r="W428"/>
      <c r="X428"/>
      <c r="Y428"/>
      <c r="Z428" s="13" t="str">
        <f t="shared" si="123"/>
        <v/>
      </c>
      <c r="AA428"/>
      <c r="AB428" s="13" t="str">
        <f t="shared" si="124"/>
        <v/>
      </c>
      <c r="AC428"/>
      <c r="AD428" t="str">
        <f t="shared" si="109"/>
        <v/>
      </c>
      <c r="AE428" s="19"/>
      <c r="AI428" s="19"/>
      <c r="AL428" s="19"/>
      <c r="AP428" s="19"/>
      <c r="AQ428" s="48"/>
      <c r="AS428" s="17"/>
      <c r="AT428" s="18"/>
      <c r="AU428" s="17"/>
    </row>
    <row r="429" spans="1:47" s="16" customFormat="1" hidden="1" x14ac:dyDescent="0.25">
      <c r="A429" s="12">
        <v>13</v>
      </c>
      <c r="B429" s="12">
        <f>[1]Hmotnosti!$AP$19</f>
        <v>0</v>
      </c>
      <c r="C429" s="12"/>
      <c r="D429" s="12">
        <f t="shared" si="116"/>
        <v>11</v>
      </c>
      <c r="E429" s="12" t="str">
        <f t="shared" si="117"/>
        <v>v.s.</v>
      </c>
      <c r="F429" s="12">
        <f t="shared" si="117"/>
        <v>0</v>
      </c>
      <c r="G429" s="12">
        <f t="shared" si="111"/>
        <v>0</v>
      </c>
      <c r="H429"/>
      <c r="I429"/>
      <c r="J429" s="12">
        <v>264</v>
      </c>
      <c r="K429"/>
      <c r="L429" s="12">
        <f t="shared" si="119"/>
        <v>999</v>
      </c>
      <c r="M429"/>
      <c r="N429"/>
      <c r="O429" s="12">
        <f t="shared" si="120"/>
        <v>999</v>
      </c>
      <c r="P429"/>
      <c r="Q429">
        <f t="shared" si="118"/>
        <v>0</v>
      </c>
      <c r="R429"/>
      <c r="S429"/>
      <c r="T429"/>
      <c r="U429" s="12" t="str">
        <f t="shared" si="121"/>
        <v/>
      </c>
      <c r="V429" s="13" t="str">
        <f t="shared" si="122"/>
        <v/>
      </c>
      <c r="W429"/>
      <c r="X429"/>
      <c r="Y429"/>
      <c r="Z429" s="13" t="str">
        <f t="shared" si="123"/>
        <v/>
      </c>
      <c r="AA429"/>
      <c r="AB429" s="13" t="str">
        <f t="shared" si="124"/>
        <v/>
      </c>
      <c r="AC429"/>
      <c r="AD429" t="str">
        <f t="shared" si="109"/>
        <v/>
      </c>
      <c r="AE429" s="19"/>
      <c r="AI429" s="19"/>
      <c r="AL429" s="19"/>
      <c r="AP429" s="19"/>
      <c r="AQ429" s="48"/>
      <c r="AS429" s="17"/>
      <c r="AT429" s="18"/>
      <c r="AU429" s="17"/>
    </row>
    <row r="430" spans="1:47" s="16" customFormat="1" hidden="1" x14ac:dyDescent="0.25">
      <c r="A430" s="12">
        <v>14</v>
      </c>
      <c r="B430" s="12">
        <f>[1]Hmotnosti!$AP$20</f>
        <v>0</v>
      </c>
      <c r="C430" s="12"/>
      <c r="D430" s="12">
        <f t="shared" si="116"/>
        <v>11</v>
      </c>
      <c r="E430" s="12" t="str">
        <f t="shared" si="117"/>
        <v>v.s.</v>
      </c>
      <c r="F430" s="12">
        <f t="shared" si="117"/>
        <v>0</v>
      </c>
      <c r="G430" s="12">
        <f t="shared" si="111"/>
        <v>0</v>
      </c>
      <c r="H430"/>
      <c r="I430"/>
      <c r="J430" s="12">
        <v>265</v>
      </c>
      <c r="K430"/>
      <c r="L430" s="12">
        <f t="shared" si="119"/>
        <v>999</v>
      </c>
      <c r="M430"/>
      <c r="N430"/>
      <c r="O430" s="12">
        <f t="shared" si="120"/>
        <v>999</v>
      </c>
      <c r="P430"/>
      <c r="Q430">
        <f t="shared" si="118"/>
        <v>0</v>
      </c>
      <c r="R430"/>
      <c r="S430"/>
      <c r="T430"/>
      <c r="U430" s="12" t="str">
        <f t="shared" si="121"/>
        <v/>
      </c>
      <c r="V430" s="13" t="str">
        <f t="shared" si="122"/>
        <v/>
      </c>
      <c r="W430"/>
      <c r="X430"/>
      <c r="Y430"/>
      <c r="Z430" s="13" t="str">
        <f t="shared" si="123"/>
        <v/>
      </c>
      <c r="AA430"/>
      <c r="AB430" s="13" t="str">
        <f t="shared" si="124"/>
        <v/>
      </c>
      <c r="AC430"/>
      <c r="AD430" t="str">
        <f t="shared" si="109"/>
        <v/>
      </c>
      <c r="AE430" s="19"/>
      <c r="AI430" s="19"/>
      <c r="AL430" s="19"/>
      <c r="AP430" s="19"/>
      <c r="AQ430" s="48"/>
      <c r="AS430" s="17"/>
      <c r="AT430" s="18"/>
      <c r="AU430" s="17"/>
    </row>
    <row r="431" spans="1:47" s="16" customFormat="1" hidden="1" x14ac:dyDescent="0.25">
      <c r="A431" s="12">
        <v>15</v>
      </c>
      <c r="B431" s="12">
        <f>[1]Hmotnosti!$AP$21</f>
        <v>0</v>
      </c>
      <c r="C431" s="12"/>
      <c r="D431" s="12">
        <f t="shared" si="116"/>
        <v>11</v>
      </c>
      <c r="E431" s="12" t="str">
        <f t="shared" si="117"/>
        <v>v.s.</v>
      </c>
      <c r="F431" s="12">
        <f t="shared" si="117"/>
        <v>0</v>
      </c>
      <c r="G431" s="12">
        <f t="shared" si="111"/>
        <v>0</v>
      </c>
      <c r="H431"/>
      <c r="I431"/>
      <c r="J431" s="12">
        <v>266</v>
      </c>
      <c r="K431"/>
      <c r="L431" s="12">
        <f t="shared" si="119"/>
        <v>999</v>
      </c>
      <c r="M431"/>
      <c r="N431"/>
      <c r="O431" s="12">
        <f t="shared" si="120"/>
        <v>999</v>
      </c>
      <c r="P431"/>
      <c r="Q431">
        <f t="shared" si="118"/>
        <v>0</v>
      </c>
      <c r="R431"/>
      <c r="S431"/>
      <c r="T431"/>
      <c r="U431" s="12" t="str">
        <f t="shared" si="121"/>
        <v/>
      </c>
      <c r="V431" s="13" t="str">
        <f t="shared" si="122"/>
        <v/>
      </c>
      <c r="W431"/>
      <c r="X431"/>
      <c r="Y431"/>
      <c r="Z431" s="13" t="str">
        <f t="shared" si="123"/>
        <v/>
      </c>
      <c r="AA431"/>
      <c r="AB431" s="13" t="str">
        <f t="shared" si="124"/>
        <v/>
      </c>
      <c r="AC431"/>
      <c r="AD431" t="str">
        <f t="shared" si="109"/>
        <v/>
      </c>
      <c r="AE431" s="19"/>
      <c r="AI431" s="19"/>
      <c r="AL431" s="19"/>
      <c r="AP431" s="19"/>
      <c r="AQ431" s="48"/>
      <c r="AS431" s="17"/>
      <c r="AT431" s="18"/>
      <c r="AU431" s="17"/>
    </row>
    <row r="432" spans="1:47" s="16" customFormat="1" hidden="1" x14ac:dyDescent="0.25">
      <c r="A432" s="12">
        <v>16</v>
      </c>
      <c r="B432" s="12">
        <f>[1]Hmotnosti!$AP$22</f>
        <v>0</v>
      </c>
      <c r="C432" s="12"/>
      <c r="D432" s="12">
        <f t="shared" si="116"/>
        <v>11</v>
      </c>
      <c r="E432" s="12" t="str">
        <f t="shared" si="117"/>
        <v>v.s.</v>
      </c>
      <c r="F432" s="12">
        <f t="shared" si="117"/>
        <v>0</v>
      </c>
      <c r="G432" s="12">
        <f t="shared" si="111"/>
        <v>0</v>
      </c>
      <c r="H432"/>
      <c r="I432"/>
      <c r="J432" s="12">
        <v>267</v>
      </c>
      <c r="K432"/>
      <c r="L432" s="12">
        <f t="shared" si="119"/>
        <v>999</v>
      </c>
      <c r="M432"/>
      <c r="N432"/>
      <c r="O432" s="12">
        <f t="shared" si="120"/>
        <v>999</v>
      </c>
      <c r="P432"/>
      <c r="Q432">
        <f t="shared" si="118"/>
        <v>0</v>
      </c>
      <c r="R432"/>
      <c r="S432"/>
      <c r="T432"/>
      <c r="U432" s="12" t="str">
        <f t="shared" si="121"/>
        <v/>
      </c>
      <c r="V432" s="13" t="str">
        <f t="shared" si="122"/>
        <v/>
      </c>
      <c r="W432"/>
      <c r="X432"/>
      <c r="Y432"/>
      <c r="Z432" s="13" t="str">
        <f t="shared" si="123"/>
        <v/>
      </c>
      <c r="AA432"/>
      <c r="AB432" s="13" t="str">
        <f t="shared" si="124"/>
        <v/>
      </c>
      <c r="AC432"/>
      <c r="AD432" t="str">
        <f t="shared" si="109"/>
        <v/>
      </c>
      <c r="AE432" s="19"/>
      <c r="AI432" s="19"/>
      <c r="AL432" s="19"/>
      <c r="AP432" s="19"/>
      <c r="AQ432" s="48"/>
      <c r="AS432" s="17"/>
      <c r="AT432" s="18"/>
      <c r="AU432" s="17"/>
    </row>
    <row r="433" spans="1:47" s="16" customFormat="1" hidden="1" x14ac:dyDescent="0.25">
      <c r="A433" s="12">
        <v>17</v>
      </c>
      <c r="B433" s="12">
        <f>[1]Hmotnosti!$AP$23</f>
        <v>0</v>
      </c>
      <c r="C433" s="12"/>
      <c r="D433" s="12">
        <f t="shared" si="116"/>
        <v>11</v>
      </c>
      <c r="E433" s="12" t="str">
        <f t="shared" si="117"/>
        <v>v.s.</v>
      </c>
      <c r="F433" s="12">
        <f t="shared" si="117"/>
        <v>0</v>
      </c>
      <c r="G433" s="12">
        <f t="shared" si="111"/>
        <v>0</v>
      </c>
      <c r="H433"/>
      <c r="I433"/>
      <c r="J433" s="12">
        <v>268</v>
      </c>
      <c r="K433"/>
      <c r="L433" s="12">
        <f t="shared" si="119"/>
        <v>999</v>
      </c>
      <c r="M433"/>
      <c r="N433"/>
      <c r="O433" s="12">
        <f t="shared" si="120"/>
        <v>999</v>
      </c>
      <c r="P433"/>
      <c r="Q433">
        <f t="shared" si="118"/>
        <v>0</v>
      </c>
      <c r="R433"/>
      <c r="S433"/>
      <c r="T433"/>
      <c r="U433" s="12" t="str">
        <f t="shared" si="121"/>
        <v/>
      </c>
      <c r="V433" s="13" t="str">
        <f t="shared" si="122"/>
        <v/>
      </c>
      <c r="W433"/>
      <c r="X433"/>
      <c r="Y433"/>
      <c r="Z433" s="13" t="str">
        <f t="shared" si="123"/>
        <v/>
      </c>
      <c r="AA433"/>
      <c r="AB433" s="13" t="str">
        <f t="shared" si="124"/>
        <v/>
      </c>
      <c r="AC433"/>
      <c r="AD433" t="str">
        <f t="shared" si="109"/>
        <v/>
      </c>
      <c r="AE433" s="19"/>
      <c r="AI433" s="19"/>
      <c r="AL433" s="19"/>
      <c r="AP433" s="19"/>
      <c r="AQ433" s="48"/>
      <c r="AS433" s="17"/>
      <c r="AT433" s="18"/>
      <c r="AU433" s="17"/>
    </row>
    <row r="434" spans="1:47" s="16" customFormat="1" hidden="1" x14ac:dyDescent="0.25">
      <c r="A434" s="12">
        <v>18</v>
      </c>
      <c r="B434" s="12">
        <f>[1]Hmotnosti!$AP$24</f>
        <v>0</v>
      </c>
      <c r="C434" s="12"/>
      <c r="D434" s="12">
        <f t="shared" si="116"/>
        <v>11</v>
      </c>
      <c r="E434" s="12" t="str">
        <f t="shared" ref="E434:F436" si="125">E433</f>
        <v>v.s.</v>
      </c>
      <c r="F434" s="12">
        <f t="shared" si="125"/>
        <v>0</v>
      </c>
      <c r="G434" s="12">
        <f t="shared" si="111"/>
        <v>0</v>
      </c>
      <c r="H434"/>
      <c r="I434"/>
      <c r="J434" s="12">
        <v>269</v>
      </c>
      <c r="K434"/>
      <c r="L434" s="12">
        <f t="shared" si="119"/>
        <v>999</v>
      </c>
      <c r="M434"/>
      <c r="N434"/>
      <c r="O434" s="12">
        <f t="shared" si="120"/>
        <v>999</v>
      </c>
      <c r="P434"/>
      <c r="Q434">
        <f t="shared" si="118"/>
        <v>0</v>
      </c>
      <c r="R434"/>
      <c r="S434"/>
      <c r="T434"/>
      <c r="U434" s="12" t="str">
        <f t="shared" si="121"/>
        <v/>
      </c>
      <c r="V434" s="13" t="str">
        <f t="shared" si="122"/>
        <v/>
      </c>
      <c r="W434"/>
      <c r="X434"/>
      <c r="Y434"/>
      <c r="Z434" s="13" t="str">
        <f t="shared" si="123"/>
        <v/>
      </c>
      <c r="AA434"/>
      <c r="AB434" s="13" t="str">
        <f t="shared" si="124"/>
        <v/>
      </c>
      <c r="AC434"/>
      <c r="AD434" t="str">
        <f t="shared" ref="AD434:AD497" si="126">IF(V434="","",(CONCATENATE(V434,", ",Z434," kg, ",AB434)))</f>
        <v/>
      </c>
      <c r="AE434" s="19"/>
      <c r="AI434" s="19"/>
      <c r="AL434" s="19"/>
      <c r="AP434" s="19"/>
      <c r="AQ434" s="48"/>
      <c r="AS434" s="17"/>
      <c r="AT434" s="18"/>
      <c r="AU434" s="17"/>
    </row>
    <row r="435" spans="1:47" s="16" customFormat="1" hidden="1" x14ac:dyDescent="0.25">
      <c r="A435" s="12">
        <v>19</v>
      </c>
      <c r="B435" s="12">
        <f>[1]Hmotnosti!$AP$25</f>
        <v>0</v>
      </c>
      <c r="C435" s="12"/>
      <c r="D435" s="12">
        <f t="shared" si="116"/>
        <v>11</v>
      </c>
      <c r="E435" s="12" t="str">
        <f t="shared" si="125"/>
        <v>v.s.</v>
      </c>
      <c r="F435" s="12">
        <f t="shared" si="125"/>
        <v>0</v>
      </c>
      <c r="G435" s="12">
        <f t="shared" si="111"/>
        <v>0</v>
      </c>
      <c r="H435"/>
      <c r="I435"/>
      <c r="J435" s="12">
        <v>270</v>
      </c>
      <c r="K435"/>
      <c r="L435" s="12">
        <f t="shared" si="119"/>
        <v>999</v>
      </c>
      <c r="M435"/>
      <c r="N435"/>
      <c r="O435" s="12">
        <f t="shared" si="120"/>
        <v>999</v>
      </c>
      <c r="P435"/>
      <c r="Q435">
        <f t="shared" si="118"/>
        <v>0</v>
      </c>
      <c r="R435"/>
      <c r="S435"/>
      <c r="T435"/>
      <c r="U435" s="12" t="str">
        <f t="shared" si="121"/>
        <v/>
      </c>
      <c r="V435" s="13" t="str">
        <f t="shared" si="122"/>
        <v/>
      </c>
      <c r="W435"/>
      <c r="X435"/>
      <c r="Y435"/>
      <c r="Z435" s="13" t="str">
        <f t="shared" si="123"/>
        <v/>
      </c>
      <c r="AA435"/>
      <c r="AB435" s="13" t="str">
        <f t="shared" si="124"/>
        <v/>
      </c>
      <c r="AC435"/>
      <c r="AD435" t="str">
        <f t="shared" si="126"/>
        <v/>
      </c>
      <c r="AE435" s="19"/>
      <c r="AI435" s="19"/>
      <c r="AL435" s="19"/>
      <c r="AP435" s="19"/>
      <c r="AQ435" s="48"/>
      <c r="AS435" s="17"/>
      <c r="AT435" s="18"/>
      <c r="AU435" s="17"/>
    </row>
    <row r="436" spans="1:47" s="16" customFormat="1" hidden="1" x14ac:dyDescent="0.25">
      <c r="A436" s="12">
        <v>20</v>
      </c>
      <c r="B436" s="12">
        <f>[1]Hmotnosti!$AP$26</f>
        <v>0</v>
      </c>
      <c r="C436" s="12"/>
      <c r="D436" s="12">
        <f t="shared" si="116"/>
        <v>11</v>
      </c>
      <c r="E436" s="12" t="str">
        <f t="shared" si="125"/>
        <v>v.s.</v>
      </c>
      <c r="F436" s="12">
        <f t="shared" si="125"/>
        <v>0</v>
      </c>
      <c r="G436" s="12">
        <f t="shared" si="111"/>
        <v>0</v>
      </c>
      <c r="H436"/>
      <c r="I436"/>
      <c r="J436" s="12">
        <v>271</v>
      </c>
      <c r="K436"/>
      <c r="L436" s="12">
        <f t="shared" si="119"/>
        <v>999</v>
      </c>
      <c r="M436"/>
      <c r="N436"/>
      <c r="O436" s="12">
        <f t="shared" si="120"/>
        <v>999</v>
      </c>
      <c r="P436"/>
      <c r="Q436">
        <f t="shared" si="118"/>
        <v>0</v>
      </c>
      <c r="R436"/>
      <c r="S436"/>
      <c r="T436"/>
      <c r="U436" s="12" t="str">
        <f t="shared" si="121"/>
        <v/>
      </c>
      <c r="V436" s="13" t="str">
        <f t="shared" si="122"/>
        <v/>
      </c>
      <c r="W436"/>
      <c r="X436"/>
      <c r="Y436"/>
      <c r="Z436" s="13" t="str">
        <f t="shared" si="123"/>
        <v/>
      </c>
      <c r="AA436"/>
      <c r="AB436" s="13" t="str">
        <f t="shared" si="124"/>
        <v/>
      </c>
      <c r="AC436"/>
      <c r="AD436" t="str">
        <f t="shared" si="126"/>
        <v/>
      </c>
      <c r="AE436" s="19"/>
      <c r="AI436" s="19"/>
      <c r="AL436" s="19"/>
      <c r="AP436" s="19"/>
      <c r="AQ436" s="48"/>
      <c r="AS436" s="17"/>
      <c r="AT436" s="18"/>
      <c r="AU436" s="17"/>
    </row>
    <row r="437" spans="1:47" s="16" customFormat="1" hidden="1" x14ac:dyDescent="0.25">
      <c r="A437" s="12"/>
      <c r="B437" s="12"/>
      <c r="C437" s="12"/>
      <c r="D437" s="12"/>
      <c r="E437" s="12"/>
      <c r="F437" s="12"/>
      <c r="G437" s="12">
        <f t="shared" si="111"/>
        <v>0</v>
      </c>
      <c r="H437"/>
      <c r="I437"/>
      <c r="J437" s="12">
        <v>272</v>
      </c>
      <c r="K437"/>
      <c r="L437" s="12">
        <f t="shared" si="119"/>
        <v>999</v>
      </c>
      <c r="M437"/>
      <c r="N437"/>
      <c r="O437" s="12">
        <f t="shared" si="120"/>
        <v>999</v>
      </c>
      <c r="P437"/>
      <c r="Q437">
        <f t="shared" si="118"/>
        <v>0</v>
      </c>
      <c r="R437"/>
      <c r="S437"/>
      <c r="T437"/>
      <c r="U437" s="12" t="str">
        <f t="shared" si="121"/>
        <v/>
      </c>
      <c r="V437" s="13" t="str">
        <f t="shared" si="122"/>
        <v/>
      </c>
      <c r="W437"/>
      <c r="X437"/>
      <c r="Y437"/>
      <c r="Z437" s="13" t="str">
        <f t="shared" si="123"/>
        <v/>
      </c>
      <c r="AA437"/>
      <c r="AB437" s="13" t="str">
        <f t="shared" si="124"/>
        <v/>
      </c>
      <c r="AC437"/>
      <c r="AD437" t="str">
        <f t="shared" si="126"/>
        <v/>
      </c>
      <c r="AE437" s="19"/>
      <c r="AI437" s="19"/>
      <c r="AL437" s="19"/>
      <c r="AP437" s="19"/>
      <c r="AQ437" s="48"/>
      <c r="AS437" s="17"/>
      <c r="AT437" s="18"/>
      <c r="AU437" s="17"/>
    </row>
    <row r="438" spans="1:47" s="16" customFormat="1" hidden="1" x14ac:dyDescent="0.25">
      <c r="A438" s="12"/>
      <c r="B438" s="12"/>
      <c r="C438" s="12"/>
      <c r="D438" s="12"/>
      <c r="E438" s="12"/>
      <c r="F438" s="12"/>
      <c r="G438" s="12">
        <f t="shared" si="111"/>
        <v>0</v>
      </c>
      <c r="H438"/>
      <c r="I438"/>
      <c r="J438" s="12">
        <v>273</v>
      </c>
      <c r="K438"/>
      <c r="L438" s="12">
        <f t="shared" si="119"/>
        <v>999</v>
      </c>
      <c r="M438"/>
      <c r="N438"/>
      <c r="O438" s="12">
        <f t="shared" si="120"/>
        <v>999</v>
      </c>
      <c r="P438"/>
      <c r="Q438"/>
      <c r="R438"/>
      <c r="S438"/>
      <c r="T438"/>
      <c r="U438" s="12" t="str">
        <f t="shared" si="121"/>
        <v/>
      </c>
      <c r="V438" s="13" t="str">
        <f t="shared" si="122"/>
        <v/>
      </c>
      <c r="W438"/>
      <c r="X438"/>
      <c r="Y438"/>
      <c r="Z438" s="13" t="str">
        <f t="shared" si="123"/>
        <v/>
      </c>
      <c r="AA438"/>
      <c r="AB438" s="13" t="str">
        <f t="shared" si="124"/>
        <v/>
      </c>
      <c r="AC438"/>
      <c r="AD438" t="str">
        <f t="shared" si="126"/>
        <v/>
      </c>
      <c r="AE438" s="19"/>
      <c r="AI438" s="19"/>
      <c r="AL438" s="19"/>
      <c r="AP438" s="19"/>
      <c r="AQ438" s="48"/>
      <c r="AS438" s="17"/>
      <c r="AT438" s="18"/>
      <c r="AU438" s="17"/>
    </row>
    <row r="439" spans="1:47" s="16" customFormat="1" hidden="1" x14ac:dyDescent="0.25">
      <c r="A439" s="12"/>
      <c r="B439" s="12"/>
      <c r="C439" s="12"/>
      <c r="D439" s="12"/>
      <c r="E439" s="12"/>
      <c r="F439" s="12"/>
      <c r="G439" s="12">
        <f t="shared" si="111"/>
        <v>0</v>
      </c>
      <c r="H439"/>
      <c r="I439"/>
      <c r="J439" s="12">
        <v>274</v>
      </c>
      <c r="K439"/>
      <c r="L439" s="12">
        <f t="shared" si="119"/>
        <v>999</v>
      </c>
      <c r="M439"/>
      <c r="N439"/>
      <c r="O439" s="12">
        <f t="shared" si="120"/>
        <v>999</v>
      </c>
      <c r="P439"/>
      <c r="Q439"/>
      <c r="R439"/>
      <c r="S439"/>
      <c r="T439"/>
      <c r="U439" s="12" t="str">
        <f t="shared" si="121"/>
        <v/>
      </c>
      <c r="V439" s="13" t="str">
        <f t="shared" si="122"/>
        <v/>
      </c>
      <c r="W439"/>
      <c r="X439"/>
      <c r="Y439"/>
      <c r="Z439" s="13" t="str">
        <f t="shared" si="123"/>
        <v/>
      </c>
      <c r="AA439"/>
      <c r="AB439" s="13" t="str">
        <f t="shared" si="124"/>
        <v/>
      </c>
      <c r="AC439"/>
      <c r="AD439" t="str">
        <f t="shared" si="126"/>
        <v/>
      </c>
      <c r="AE439" s="19"/>
      <c r="AI439" s="19"/>
      <c r="AL439" s="19"/>
      <c r="AP439" s="19"/>
      <c r="AQ439" s="48"/>
      <c r="AS439" s="17"/>
      <c r="AT439" s="18"/>
      <c r="AU439" s="17"/>
    </row>
    <row r="440" spans="1:47" s="16" customFormat="1" hidden="1" x14ac:dyDescent="0.25">
      <c r="A440" s="13">
        <f>[1]Hmotnosti!$AU$6</f>
        <v>0</v>
      </c>
      <c r="B440" s="12"/>
      <c r="C440" s="12"/>
      <c r="D440" s="12"/>
      <c r="E440" s="12"/>
      <c r="F440" s="12"/>
      <c r="G440" s="12">
        <f t="shared" si="111"/>
        <v>0</v>
      </c>
      <c r="H440"/>
      <c r="I440"/>
      <c r="J440" s="12">
        <v>275</v>
      </c>
      <c r="K440"/>
      <c r="L440" s="12">
        <f t="shared" si="119"/>
        <v>999</v>
      </c>
      <c r="M440"/>
      <c r="N440"/>
      <c r="O440" s="12">
        <f t="shared" si="120"/>
        <v>999</v>
      </c>
      <c r="P440"/>
      <c r="Q440"/>
      <c r="R440"/>
      <c r="S440"/>
      <c r="T440"/>
      <c r="U440" s="12" t="str">
        <f t="shared" si="121"/>
        <v/>
      </c>
      <c r="V440" s="13" t="str">
        <f t="shared" si="122"/>
        <v/>
      </c>
      <c r="W440"/>
      <c r="X440"/>
      <c r="Y440"/>
      <c r="Z440" s="13" t="str">
        <f t="shared" si="123"/>
        <v/>
      </c>
      <c r="AA440"/>
      <c r="AB440" s="13" t="str">
        <f t="shared" si="124"/>
        <v/>
      </c>
      <c r="AC440"/>
      <c r="AD440" t="str">
        <f t="shared" si="126"/>
        <v/>
      </c>
      <c r="AE440" s="19"/>
      <c r="AI440" s="19"/>
      <c r="AL440" s="19"/>
      <c r="AP440" s="19"/>
      <c r="AQ440" s="48"/>
      <c r="AS440" s="17"/>
      <c r="AT440" s="18"/>
      <c r="AU440" s="17"/>
    </row>
    <row r="441" spans="1:47" s="16" customFormat="1" hidden="1" x14ac:dyDescent="0.25">
      <c r="A441" s="12"/>
      <c r="B441" s="12" t="str">
        <f>$B$166</f>
        <v>hmotnost</v>
      </c>
      <c r="C441" s="12"/>
      <c r="D441" s="12">
        <v>12</v>
      </c>
      <c r="E441" s="12" t="str">
        <f>O148</f>
        <v>v.s.</v>
      </c>
      <c r="F441" s="12">
        <f>IF($P$148=0,0,1)</f>
        <v>0</v>
      </c>
      <c r="G441" s="12">
        <f t="shared" si="111"/>
        <v>0</v>
      </c>
      <c r="H441"/>
      <c r="I441"/>
      <c r="J441" s="12">
        <v>276</v>
      </c>
      <c r="K441"/>
      <c r="L441" s="12">
        <f t="shared" si="119"/>
        <v>999</v>
      </c>
      <c r="M441"/>
      <c r="N441"/>
      <c r="O441" s="12">
        <f t="shared" si="120"/>
        <v>999</v>
      </c>
      <c r="P441"/>
      <c r="Q441">
        <f>A440</f>
        <v>0</v>
      </c>
      <c r="R441"/>
      <c r="S441"/>
      <c r="T441"/>
      <c r="U441" s="12" t="str">
        <f t="shared" si="121"/>
        <v/>
      </c>
      <c r="V441" s="13" t="str">
        <f t="shared" si="122"/>
        <v/>
      </c>
      <c r="W441"/>
      <c r="X441"/>
      <c r="Y441"/>
      <c r="Z441" s="13" t="str">
        <f t="shared" si="123"/>
        <v/>
      </c>
      <c r="AA441"/>
      <c r="AB441" s="13" t="str">
        <f t="shared" si="124"/>
        <v/>
      </c>
      <c r="AC441"/>
      <c r="AD441" t="str">
        <f t="shared" si="126"/>
        <v/>
      </c>
      <c r="AE441" s="19"/>
      <c r="AI441" s="19"/>
      <c r="AL441" s="19"/>
      <c r="AP441" s="19"/>
      <c r="AQ441" s="48"/>
      <c r="AS441" s="17"/>
      <c r="AT441" s="18"/>
      <c r="AU441" s="17"/>
    </row>
    <row r="442" spans="1:47" s="16" customFormat="1" hidden="1" x14ac:dyDescent="0.25">
      <c r="A442" s="12">
        <v>1</v>
      </c>
      <c r="B442" s="12">
        <f>[1]Hmotnosti!$AT$7</f>
        <v>0</v>
      </c>
      <c r="C442" s="12"/>
      <c r="D442" s="12">
        <f>$D441</f>
        <v>12</v>
      </c>
      <c r="E442" s="12" t="str">
        <f>E441</f>
        <v>v.s.</v>
      </c>
      <c r="F442" s="12">
        <f>F441</f>
        <v>0</v>
      </c>
      <c r="G442" s="12">
        <f t="shared" si="111"/>
        <v>0</v>
      </c>
      <c r="H442"/>
      <c r="I442"/>
      <c r="J442" s="12">
        <v>277</v>
      </c>
      <c r="K442"/>
      <c r="L442" s="12">
        <f t="shared" si="119"/>
        <v>999</v>
      </c>
      <c r="M442"/>
      <c r="N442"/>
      <c r="O442" s="12">
        <f t="shared" si="120"/>
        <v>999</v>
      </c>
      <c r="P442"/>
      <c r="Q442">
        <f>Q441</f>
        <v>0</v>
      </c>
      <c r="R442"/>
      <c r="S442"/>
      <c r="T442"/>
      <c r="U442" s="12" t="str">
        <f t="shared" si="121"/>
        <v/>
      </c>
      <c r="V442" s="13" t="str">
        <f t="shared" si="122"/>
        <v/>
      </c>
      <c r="W442"/>
      <c r="X442"/>
      <c r="Y442"/>
      <c r="Z442" s="13" t="str">
        <f t="shared" si="123"/>
        <v/>
      </c>
      <c r="AA442"/>
      <c r="AB442" s="13" t="str">
        <f t="shared" si="124"/>
        <v/>
      </c>
      <c r="AC442"/>
      <c r="AD442" t="str">
        <f t="shared" si="126"/>
        <v/>
      </c>
      <c r="AE442" s="19"/>
      <c r="AI442" s="19"/>
      <c r="AL442" s="19"/>
      <c r="AP442" s="19"/>
      <c r="AQ442" s="48"/>
      <c r="AS442" s="17"/>
      <c r="AT442" s="18"/>
      <c r="AU442" s="17"/>
    </row>
    <row r="443" spans="1:47" s="16" customFormat="1" hidden="1" x14ac:dyDescent="0.25">
      <c r="A443" s="12">
        <v>2</v>
      </c>
      <c r="B443" s="12">
        <f>[1]Hmotnosti!$AT$8</f>
        <v>0</v>
      </c>
      <c r="C443" s="12"/>
      <c r="D443" s="12">
        <f t="shared" ref="D443:D461" si="127">$D442</f>
        <v>12</v>
      </c>
      <c r="E443" s="12" t="str">
        <f t="shared" ref="E443:F458" si="128">E442</f>
        <v>v.s.</v>
      </c>
      <c r="F443" s="12">
        <f t="shared" si="128"/>
        <v>0</v>
      </c>
      <c r="G443" s="12">
        <f t="shared" si="111"/>
        <v>0</v>
      </c>
      <c r="H443"/>
      <c r="I443"/>
      <c r="J443" s="12">
        <v>278</v>
      </c>
      <c r="K443"/>
      <c r="L443" s="12">
        <f t="shared" si="119"/>
        <v>999</v>
      </c>
      <c r="M443"/>
      <c r="N443"/>
      <c r="O443" s="12">
        <f t="shared" si="120"/>
        <v>999</v>
      </c>
      <c r="P443"/>
      <c r="Q443">
        <f t="shared" ref="Q443:Q462" si="129">Q442</f>
        <v>0</v>
      </c>
      <c r="R443"/>
      <c r="S443"/>
      <c r="T443"/>
      <c r="U443" s="12" t="str">
        <f t="shared" si="121"/>
        <v/>
      </c>
      <c r="V443" s="13" t="str">
        <f t="shared" si="122"/>
        <v/>
      </c>
      <c r="W443"/>
      <c r="X443"/>
      <c r="Y443"/>
      <c r="Z443" s="13" t="str">
        <f t="shared" si="123"/>
        <v/>
      </c>
      <c r="AA443"/>
      <c r="AB443" s="13" t="str">
        <f t="shared" si="124"/>
        <v/>
      </c>
      <c r="AC443"/>
      <c r="AD443" t="str">
        <f t="shared" si="126"/>
        <v/>
      </c>
      <c r="AE443" s="19"/>
      <c r="AI443" s="19"/>
      <c r="AL443" s="19"/>
      <c r="AP443" s="19"/>
      <c r="AQ443" s="48"/>
      <c r="AS443" s="17"/>
      <c r="AT443" s="18"/>
      <c r="AU443" s="17"/>
    </row>
    <row r="444" spans="1:47" s="16" customFormat="1" hidden="1" x14ac:dyDescent="0.25">
      <c r="A444" s="12">
        <v>3</v>
      </c>
      <c r="B444" s="12">
        <f>[1]Hmotnosti!$AT$9</f>
        <v>0</v>
      </c>
      <c r="C444" s="12"/>
      <c r="D444" s="12">
        <f t="shared" si="127"/>
        <v>12</v>
      </c>
      <c r="E444" s="12" t="str">
        <f t="shared" si="128"/>
        <v>v.s.</v>
      </c>
      <c r="F444" s="12">
        <f t="shared" si="128"/>
        <v>0</v>
      </c>
      <c r="G444" s="12">
        <f t="shared" si="111"/>
        <v>0</v>
      </c>
      <c r="H444"/>
      <c r="I444"/>
      <c r="J444" s="12">
        <v>279</v>
      </c>
      <c r="K444"/>
      <c r="L444" s="12">
        <f t="shared" si="119"/>
        <v>999</v>
      </c>
      <c r="M444"/>
      <c r="N444"/>
      <c r="O444" s="12">
        <f t="shared" si="120"/>
        <v>999</v>
      </c>
      <c r="P444"/>
      <c r="Q444">
        <f t="shared" si="129"/>
        <v>0</v>
      </c>
      <c r="R444"/>
      <c r="S444"/>
      <c r="T444"/>
      <c r="U444" s="12" t="str">
        <f t="shared" si="121"/>
        <v/>
      </c>
      <c r="V444" s="13" t="str">
        <f t="shared" si="122"/>
        <v/>
      </c>
      <c r="W444"/>
      <c r="X444"/>
      <c r="Y444"/>
      <c r="Z444" s="13" t="str">
        <f t="shared" si="123"/>
        <v/>
      </c>
      <c r="AA444"/>
      <c r="AB444" s="13" t="str">
        <f t="shared" si="124"/>
        <v/>
      </c>
      <c r="AC444"/>
      <c r="AD444" t="str">
        <f t="shared" si="126"/>
        <v/>
      </c>
      <c r="AE444" s="19"/>
      <c r="AI444" s="19"/>
      <c r="AL444" s="19"/>
      <c r="AP444" s="19"/>
      <c r="AQ444" s="48"/>
      <c r="AS444" s="17"/>
      <c r="AT444" s="18"/>
      <c r="AU444" s="17"/>
    </row>
    <row r="445" spans="1:47" s="16" customFormat="1" hidden="1" x14ac:dyDescent="0.25">
      <c r="A445" s="12">
        <v>4</v>
      </c>
      <c r="B445" s="12">
        <f>[1]Hmotnosti!$AT$10</f>
        <v>0</v>
      </c>
      <c r="C445" s="12"/>
      <c r="D445" s="12">
        <f t="shared" si="127"/>
        <v>12</v>
      </c>
      <c r="E445" s="12" t="str">
        <f t="shared" si="128"/>
        <v>v.s.</v>
      </c>
      <c r="F445" s="12">
        <f t="shared" si="128"/>
        <v>0</v>
      </c>
      <c r="G445" s="12">
        <f t="shared" si="111"/>
        <v>0</v>
      </c>
      <c r="H445"/>
      <c r="I445"/>
      <c r="J445" s="12">
        <v>280</v>
      </c>
      <c r="K445"/>
      <c r="L445" s="12">
        <f t="shared" si="119"/>
        <v>999</v>
      </c>
      <c r="M445"/>
      <c r="N445"/>
      <c r="O445" s="12">
        <f t="shared" si="120"/>
        <v>999</v>
      </c>
      <c r="P445"/>
      <c r="Q445">
        <f t="shared" si="129"/>
        <v>0</v>
      </c>
      <c r="R445"/>
      <c r="S445"/>
      <c r="T445"/>
      <c r="U445" s="12" t="str">
        <f t="shared" si="121"/>
        <v/>
      </c>
      <c r="V445" s="13" t="str">
        <f t="shared" si="122"/>
        <v/>
      </c>
      <c r="W445"/>
      <c r="X445"/>
      <c r="Y445"/>
      <c r="Z445" s="13" t="str">
        <f t="shared" si="123"/>
        <v/>
      </c>
      <c r="AA445"/>
      <c r="AB445" s="13" t="str">
        <f t="shared" si="124"/>
        <v/>
      </c>
      <c r="AC445"/>
      <c r="AD445" t="str">
        <f t="shared" si="126"/>
        <v/>
      </c>
      <c r="AE445" s="19"/>
      <c r="AI445" s="19"/>
      <c r="AL445" s="19"/>
      <c r="AP445" s="19"/>
      <c r="AQ445" s="48"/>
      <c r="AS445" s="17"/>
      <c r="AT445" s="18"/>
      <c r="AU445" s="17"/>
    </row>
    <row r="446" spans="1:47" s="16" customFormat="1" hidden="1" x14ac:dyDescent="0.25">
      <c r="A446" s="12">
        <v>5</v>
      </c>
      <c r="B446" s="12">
        <f>[1]Hmotnosti!$AT$11</f>
        <v>0</v>
      </c>
      <c r="C446" s="12"/>
      <c r="D446" s="12">
        <f t="shared" si="127"/>
        <v>12</v>
      </c>
      <c r="E446" s="12" t="str">
        <f t="shared" si="128"/>
        <v>v.s.</v>
      </c>
      <c r="F446" s="12">
        <f t="shared" si="128"/>
        <v>0</v>
      </c>
      <c r="G446" s="12">
        <f t="shared" si="111"/>
        <v>0</v>
      </c>
      <c r="H446"/>
      <c r="I446"/>
      <c r="J446" s="12">
        <v>281</v>
      </c>
      <c r="K446"/>
      <c r="L446" s="12">
        <f t="shared" si="119"/>
        <v>999</v>
      </c>
      <c r="M446"/>
      <c r="N446"/>
      <c r="O446" s="12">
        <f t="shared" si="120"/>
        <v>999</v>
      </c>
      <c r="P446"/>
      <c r="Q446">
        <f t="shared" si="129"/>
        <v>0</v>
      </c>
      <c r="R446"/>
      <c r="S446"/>
      <c r="T446"/>
      <c r="U446" s="12" t="str">
        <f t="shared" si="121"/>
        <v/>
      </c>
      <c r="V446" s="13" t="str">
        <f t="shared" si="122"/>
        <v/>
      </c>
      <c r="W446"/>
      <c r="X446"/>
      <c r="Y446"/>
      <c r="Z446" s="13" t="str">
        <f t="shared" si="123"/>
        <v/>
      </c>
      <c r="AA446"/>
      <c r="AB446" s="13" t="str">
        <f t="shared" si="124"/>
        <v/>
      </c>
      <c r="AC446"/>
      <c r="AD446" t="str">
        <f t="shared" si="126"/>
        <v/>
      </c>
      <c r="AE446" s="19"/>
      <c r="AI446" s="19"/>
      <c r="AL446" s="19"/>
      <c r="AP446" s="19"/>
      <c r="AQ446" s="48"/>
      <c r="AS446" s="17"/>
      <c r="AT446" s="18"/>
      <c r="AU446" s="17"/>
    </row>
    <row r="447" spans="1:47" s="16" customFormat="1" hidden="1" x14ac:dyDescent="0.25">
      <c r="A447" s="12">
        <v>6</v>
      </c>
      <c r="B447" s="12">
        <f>[1]Hmotnosti!$AT$12</f>
        <v>0</v>
      </c>
      <c r="C447" s="12"/>
      <c r="D447" s="12">
        <f t="shared" si="127"/>
        <v>12</v>
      </c>
      <c r="E447" s="12" t="str">
        <f t="shared" si="128"/>
        <v>v.s.</v>
      </c>
      <c r="F447" s="12">
        <f t="shared" si="128"/>
        <v>0</v>
      </c>
      <c r="G447" s="12">
        <f t="shared" si="111"/>
        <v>0</v>
      </c>
      <c r="H447"/>
      <c r="I447"/>
      <c r="J447" s="12">
        <v>282</v>
      </c>
      <c r="K447"/>
      <c r="L447" s="12">
        <f t="shared" si="119"/>
        <v>999</v>
      </c>
      <c r="M447"/>
      <c r="N447"/>
      <c r="O447" s="12">
        <f t="shared" si="120"/>
        <v>999</v>
      </c>
      <c r="P447"/>
      <c r="Q447">
        <f t="shared" si="129"/>
        <v>0</v>
      </c>
      <c r="R447"/>
      <c r="S447"/>
      <c r="T447"/>
      <c r="U447" s="12" t="str">
        <f t="shared" si="121"/>
        <v/>
      </c>
      <c r="V447" s="13" t="str">
        <f t="shared" si="122"/>
        <v/>
      </c>
      <c r="W447"/>
      <c r="X447"/>
      <c r="Y447"/>
      <c r="Z447" s="13" t="str">
        <f t="shared" si="123"/>
        <v/>
      </c>
      <c r="AA447"/>
      <c r="AB447" s="13" t="str">
        <f t="shared" si="124"/>
        <v/>
      </c>
      <c r="AC447"/>
      <c r="AD447" t="str">
        <f t="shared" si="126"/>
        <v/>
      </c>
      <c r="AE447" s="19"/>
      <c r="AI447" s="19"/>
      <c r="AL447" s="19"/>
      <c r="AP447" s="19"/>
      <c r="AQ447" s="48"/>
      <c r="AS447" s="17"/>
      <c r="AT447" s="18"/>
      <c r="AU447" s="17"/>
    </row>
    <row r="448" spans="1:47" s="16" customFormat="1" hidden="1" x14ac:dyDescent="0.25">
      <c r="A448" s="12">
        <v>7</v>
      </c>
      <c r="B448" s="12">
        <f>[1]Hmotnosti!$AT$13</f>
        <v>0</v>
      </c>
      <c r="C448" s="12"/>
      <c r="D448" s="12">
        <f t="shared" si="127"/>
        <v>12</v>
      </c>
      <c r="E448" s="12" t="str">
        <f t="shared" si="128"/>
        <v>v.s.</v>
      </c>
      <c r="F448" s="12">
        <f t="shared" si="128"/>
        <v>0</v>
      </c>
      <c r="G448" s="12">
        <f t="shared" si="111"/>
        <v>0</v>
      </c>
      <c r="H448"/>
      <c r="I448"/>
      <c r="J448" s="12">
        <v>283</v>
      </c>
      <c r="K448"/>
      <c r="L448" s="12">
        <f t="shared" si="119"/>
        <v>999</v>
      </c>
      <c r="M448"/>
      <c r="N448"/>
      <c r="O448" s="12">
        <f t="shared" si="120"/>
        <v>999</v>
      </c>
      <c r="P448"/>
      <c r="Q448">
        <f t="shared" si="129"/>
        <v>0</v>
      </c>
      <c r="R448"/>
      <c r="S448"/>
      <c r="T448"/>
      <c r="U448" s="12" t="str">
        <f t="shared" si="121"/>
        <v/>
      </c>
      <c r="V448" s="13" t="str">
        <f t="shared" si="122"/>
        <v/>
      </c>
      <c r="W448"/>
      <c r="X448"/>
      <c r="Y448"/>
      <c r="Z448" s="13" t="str">
        <f t="shared" si="123"/>
        <v/>
      </c>
      <c r="AA448"/>
      <c r="AB448" s="13" t="str">
        <f t="shared" si="124"/>
        <v/>
      </c>
      <c r="AC448"/>
      <c r="AD448" t="str">
        <f t="shared" si="126"/>
        <v/>
      </c>
      <c r="AE448" s="19"/>
      <c r="AI448" s="19"/>
      <c r="AL448" s="19"/>
      <c r="AP448" s="19"/>
      <c r="AQ448" s="48"/>
      <c r="AS448" s="17"/>
      <c r="AT448" s="18"/>
      <c r="AU448" s="17"/>
    </row>
    <row r="449" spans="1:47" s="16" customFormat="1" hidden="1" x14ac:dyDescent="0.25">
      <c r="A449" s="12">
        <v>8</v>
      </c>
      <c r="B449" s="12">
        <f>[1]Hmotnosti!$AT$14</f>
        <v>0</v>
      </c>
      <c r="C449" s="12"/>
      <c r="D449" s="12">
        <f t="shared" si="127"/>
        <v>12</v>
      </c>
      <c r="E449" s="12" t="str">
        <f t="shared" si="128"/>
        <v>v.s.</v>
      </c>
      <c r="F449" s="12">
        <f t="shared" si="128"/>
        <v>0</v>
      </c>
      <c r="G449" s="12">
        <f t="shared" ref="G449:G512" si="130">IF(A449="",0,F449)</f>
        <v>0</v>
      </c>
      <c r="H449"/>
      <c r="I449"/>
      <c r="J449" s="12">
        <v>284</v>
      </c>
      <c r="K449"/>
      <c r="L449" s="12">
        <f t="shared" si="119"/>
        <v>999</v>
      </c>
      <c r="M449"/>
      <c r="N449"/>
      <c r="O449" s="12">
        <f t="shared" si="120"/>
        <v>999</v>
      </c>
      <c r="P449"/>
      <c r="Q449">
        <f t="shared" si="129"/>
        <v>0</v>
      </c>
      <c r="R449"/>
      <c r="S449"/>
      <c r="T449"/>
      <c r="U449" s="12" t="str">
        <f t="shared" si="121"/>
        <v/>
      </c>
      <c r="V449" s="13" t="str">
        <f t="shared" si="122"/>
        <v/>
      </c>
      <c r="W449"/>
      <c r="X449"/>
      <c r="Y449"/>
      <c r="Z449" s="13" t="str">
        <f t="shared" si="123"/>
        <v/>
      </c>
      <c r="AA449"/>
      <c r="AB449" s="13" t="str">
        <f t="shared" si="124"/>
        <v/>
      </c>
      <c r="AC449"/>
      <c r="AD449" t="str">
        <f t="shared" si="126"/>
        <v/>
      </c>
      <c r="AE449" s="19"/>
      <c r="AI449" s="19"/>
      <c r="AL449" s="19"/>
      <c r="AP449" s="19"/>
      <c r="AQ449" s="48"/>
      <c r="AS449" s="17"/>
      <c r="AT449" s="18"/>
      <c r="AU449" s="17"/>
    </row>
    <row r="450" spans="1:47" s="16" customFormat="1" hidden="1" x14ac:dyDescent="0.25">
      <c r="A450" s="12">
        <v>9</v>
      </c>
      <c r="B450" s="12">
        <f>[1]Hmotnosti!$AT$15</f>
        <v>0</v>
      </c>
      <c r="C450" s="12"/>
      <c r="D450" s="12">
        <f t="shared" si="127"/>
        <v>12</v>
      </c>
      <c r="E450" s="12" t="str">
        <f t="shared" si="128"/>
        <v>v.s.</v>
      </c>
      <c r="F450" s="12">
        <f t="shared" si="128"/>
        <v>0</v>
      </c>
      <c r="G450" s="12">
        <f t="shared" si="130"/>
        <v>0</v>
      </c>
      <c r="H450"/>
      <c r="I450"/>
      <c r="J450" s="12">
        <v>285</v>
      </c>
      <c r="K450"/>
      <c r="L450" s="12">
        <f t="shared" si="119"/>
        <v>999</v>
      </c>
      <c r="M450"/>
      <c r="N450"/>
      <c r="O450" s="12">
        <f t="shared" si="120"/>
        <v>999</v>
      </c>
      <c r="P450"/>
      <c r="Q450">
        <f t="shared" si="129"/>
        <v>0</v>
      </c>
      <c r="R450"/>
      <c r="S450"/>
      <c r="T450"/>
      <c r="U450" s="12" t="str">
        <f t="shared" si="121"/>
        <v/>
      </c>
      <c r="V450" s="13" t="str">
        <f t="shared" si="122"/>
        <v/>
      </c>
      <c r="W450"/>
      <c r="X450"/>
      <c r="Y450"/>
      <c r="Z450" s="13" t="str">
        <f t="shared" si="123"/>
        <v/>
      </c>
      <c r="AA450"/>
      <c r="AB450" s="13" t="str">
        <f t="shared" si="124"/>
        <v/>
      </c>
      <c r="AC450"/>
      <c r="AD450" t="str">
        <f t="shared" si="126"/>
        <v/>
      </c>
      <c r="AE450" s="19"/>
      <c r="AI450" s="19"/>
      <c r="AL450" s="19"/>
      <c r="AP450" s="19"/>
      <c r="AQ450" s="48"/>
      <c r="AS450" s="17"/>
      <c r="AT450" s="18"/>
      <c r="AU450" s="17"/>
    </row>
    <row r="451" spans="1:47" s="16" customFormat="1" hidden="1" x14ac:dyDescent="0.25">
      <c r="A451" s="12">
        <v>10</v>
      </c>
      <c r="B451" s="12">
        <f>[1]Hmotnosti!$AT$16</f>
        <v>0</v>
      </c>
      <c r="C451" s="12"/>
      <c r="D451" s="12">
        <f t="shared" si="127"/>
        <v>12</v>
      </c>
      <c r="E451" s="12" t="str">
        <f t="shared" si="128"/>
        <v>v.s.</v>
      </c>
      <c r="F451" s="12">
        <f t="shared" si="128"/>
        <v>0</v>
      </c>
      <c r="G451" s="12">
        <f t="shared" si="130"/>
        <v>0</v>
      </c>
      <c r="H451"/>
      <c r="I451"/>
      <c r="J451" s="12">
        <v>286</v>
      </c>
      <c r="K451"/>
      <c r="L451" s="12">
        <f t="shared" si="119"/>
        <v>999</v>
      </c>
      <c r="M451"/>
      <c r="N451"/>
      <c r="O451" s="12">
        <f t="shared" si="120"/>
        <v>999</v>
      </c>
      <c r="P451"/>
      <c r="Q451">
        <f t="shared" si="129"/>
        <v>0</v>
      </c>
      <c r="R451"/>
      <c r="S451"/>
      <c r="T451"/>
      <c r="U451" s="12" t="str">
        <f t="shared" si="121"/>
        <v/>
      </c>
      <c r="V451" s="13" t="str">
        <f t="shared" si="122"/>
        <v/>
      </c>
      <c r="W451"/>
      <c r="X451"/>
      <c r="Y451"/>
      <c r="Z451" s="13" t="str">
        <f t="shared" si="123"/>
        <v/>
      </c>
      <c r="AA451"/>
      <c r="AB451" s="13" t="str">
        <f t="shared" si="124"/>
        <v/>
      </c>
      <c r="AC451"/>
      <c r="AD451" t="str">
        <f t="shared" si="126"/>
        <v/>
      </c>
      <c r="AE451" s="19"/>
      <c r="AI451" s="19"/>
      <c r="AL451" s="19"/>
      <c r="AP451" s="19"/>
      <c r="AQ451" s="48"/>
      <c r="AS451" s="17"/>
      <c r="AT451" s="18"/>
      <c r="AU451" s="17"/>
    </row>
    <row r="452" spans="1:47" s="16" customFormat="1" hidden="1" x14ac:dyDescent="0.25">
      <c r="A452" s="12">
        <v>11</v>
      </c>
      <c r="B452" s="12">
        <f>[1]Hmotnosti!$AT$17</f>
        <v>0</v>
      </c>
      <c r="C452" s="12"/>
      <c r="D452" s="12">
        <f t="shared" si="127"/>
        <v>12</v>
      </c>
      <c r="E452" s="12" t="str">
        <f t="shared" si="128"/>
        <v>v.s.</v>
      </c>
      <c r="F452" s="12">
        <f t="shared" si="128"/>
        <v>0</v>
      </c>
      <c r="G452" s="12">
        <f t="shared" si="130"/>
        <v>0</v>
      </c>
      <c r="H452"/>
      <c r="I452"/>
      <c r="J452" s="12">
        <v>287</v>
      </c>
      <c r="K452"/>
      <c r="L452" s="12">
        <f t="shared" si="119"/>
        <v>999</v>
      </c>
      <c r="M452"/>
      <c r="N452"/>
      <c r="O452" s="12">
        <f t="shared" si="120"/>
        <v>999</v>
      </c>
      <c r="P452"/>
      <c r="Q452">
        <f t="shared" si="129"/>
        <v>0</v>
      </c>
      <c r="R452"/>
      <c r="S452"/>
      <c r="T452"/>
      <c r="U452" s="12" t="str">
        <f t="shared" si="121"/>
        <v/>
      </c>
      <c r="V452" s="13" t="str">
        <f t="shared" si="122"/>
        <v/>
      </c>
      <c r="W452"/>
      <c r="X452"/>
      <c r="Y452"/>
      <c r="Z452" s="13" t="str">
        <f t="shared" si="123"/>
        <v/>
      </c>
      <c r="AA452"/>
      <c r="AB452" s="13" t="str">
        <f t="shared" si="124"/>
        <v/>
      </c>
      <c r="AC452"/>
      <c r="AD452" t="str">
        <f t="shared" si="126"/>
        <v/>
      </c>
      <c r="AE452" s="19"/>
      <c r="AI452" s="19"/>
      <c r="AL452" s="19"/>
      <c r="AP452" s="19"/>
      <c r="AQ452" s="48"/>
      <c r="AS452" s="17"/>
      <c r="AT452" s="18"/>
      <c r="AU452" s="17"/>
    </row>
    <row r="453" spans="1:47" s="16" customFormat="1" hidden="1" x14ac:dyDescent="0.25">
      <c r="A453" s="12">
        <v>12</v>
      </c>
      <c r="B453" s="12">
        <f>[1]Hmotnosti!$AT$18</f>
        <v>0</v>
      </c>
      <c r="C453" s="12"/>
      <c r="D453" s="12">
        <f t="shared" si="127"/>
        <v>12</v>
      </c>
      <c r="E453" s="12" t="str">
        <f t="shared" si="128"/>
        <v>v.s.</v>
      </c>
      <c r="F453" s="12">
        <f t="shared" si="128"/>
        <v>0</v>
      </c>
      <c r="G453" s="12">
        <f t="shared" si="130"/>
        <v>0</v>
      </c>
      <c r="H453"/>
      <c r="I453"/>
      <c r="J453" s="12">
        <v>288</v>
      </c>
      <c r="K453"/>
      <c r="L453" s="12">
        <f t="shared" si="119"/>
        <v>999</v>
      </c>
      <c r="M453"/>
      <c r="N453"/>
      <c r="O453" s="12">
        <f t="shared" si="120"/>
        <v>999</v>
      </c>
      <c r="P453"/>
      <c r="Q453">
        <f t="shared" si="129"/>
        <v>0</v>
      </c>
      <c r="R453"/>
      <c r="S453"/>
      <c r="T453"/>
      <c r="U453" s="12" t="str">
        <f t="shared" si="121"/>
        <v/>
      </c>
      <c r="V453" s="13" t="str">
        <f t="shared" si="122"/>
        <v/>
      </c>
      <c r="W453"/>
      <c r="X453"/>
      <c r="Y453"/>
      <c r="Z453" s="13" t="str">
        <f t="shared" si="123"/>
        <v/>
      </c>
      <c r="AA453"/>
      <c r="AB453" s="13" t="str">
        <f t="shared" si="124"/>
        <v/>
      </c>
      <c r="AC453"/>
      <c r="AD453" t="str">
        <f t="shared" si="126"/>
        <v/>
      </c>
      <c r="AE453" s="19"/>
      <c r="AI453" s="19"/>
      <c r="AL453" s="19"/>
      <c r="AP453" s="19"/>
      <c r="AQ453" s="48"/>
      <c r="AS453" s="17"/>
      <c r="AT453" s="18"/>
      <c r="AU453" s="17"/>
    </row>
    <row r="454" spans="1:47" s="16" customFormat="1" hidden="1" x14ac:dyDescent="0.25">
      <c r="A454" s="12">
        <v>13</v>
      </c>
      <c r="B454" s="12">
        <f>[1]Hmotnosti!$AT$19</f>
        <v>0</v>
      </c>
      <c r="C454" s="12"/>
      <c r="D454" s="12">
        <f t="shared" si="127"/>
        <v>12</v>
      </c>
      <c r="E454" s="12" t="str">
        <f t="shared" si="128"/>
        <v>v.s.</v>
      </c>
      <c r="F454" s="12">
        <f t="shared" si="128"/>
        <v>0</v>
      </c>
      <c r="G454" s="12">
        <f t="shared" si="130"/>
        <v>0</v>
      </c>
      <c r="H454"/>
      <c r="I454"/>
      <c r="J454" s="12">
        <v>289</v>
      </c>
      <c r="K454"/>
      <c r="L454" s="12">
        <f t="shared" si="119"/>
        <v>999</v>
      </c>
      <c r="M454"/>
      <c r="N454"/>
      <c r="O454" s="12">
        <f t="shared" si="120"/>
        <v>999</v>
      </c>
      <c r="P454"/>
      <c r="Q454">
        <f t="shared" si="129"/>
        <v>0</v>
      </c>
      <c r="R454"/>
      <c r="S454"/>
      <c r="T454"/>
      <c r="U454" s="12" t="str">
        <f t="shared" si="121"/>
        <v/>
      </c>
      <c r="V454" s="13" t="str">
        <f t="shared" si="122"/>
        <v/>
      </c>
      <c r="W454"/>
      <c r="X454"/>
      <c r="Y454"/>
      <c r="Z454" s="13" t="str">
        <f t="shared" si="123"/>
        <v/>
      </c>
      <c r="AA454"/>
      <c r="AB454" s="13" t="str">
        <f t="shared" si="124"/>
        <v/>
      </c>
      <c r="AC454"/>
      <c r="AD454" t="str">
        <f t="shared" si="126"/>
        <v/>
      </c>
      <c r="AE454" s="19"/>
      <c r="AI454" s="19"/>
      <c r="AL454" s="19"/>
      <c r="AP454" s="19"/>
      <c r="AQ454" s="48"/>
      <c r="AS454" s="17"/>
      <c r="AT454" s="18"/>
      <c r="AU454" s="17"/>
    </row>
    <row r="455" spans="1:47" s="16" customFormat="1" hidden="1" x14ac:dyDescent="0.25">
      <c r="A455" s="12">
        <v>14</v>
      </c>
      <c r="B455" s="12">
        <f>[1]Hmotnosti!$AT$20</f>
        <v>0</v>
      </c>
      <c r="C455" s="12"/>
      <c r="D455" s="12">
        <f t="shared" si="127"/>
        <v>12</v>
      </c>
      <c r="E455" s="12" t="str">
        <f t="shared" si="128"/>
        <v>v.s.</v>
      </c>
      <c r="F455" s="12">
        <f t="shared" si="128"/>
        <v>0</v>
      </c>
      <c r="G455" s="12">
        <f t="shared" si="130"/>
        <v>0</v>
      </c>
      <c r="H455"/>
      <c r="I455"/>
      <c r="J455" s="12">
        <v>290</v>
      </c>
      <c r="K455"/>
      <c r="L455" s="12">
        <f t="shared" si="119"/>
        <v>999</v>
      </c>
      <c r="M455"/>
      <c r="N455"/>
      <c r="O455" s="12">
        <f t="shared" si="120"/>
        <v>999</v>
      </c>
      <c r="P455"/>
      <c r="Q455">
        <f t="shared" si="129"/>
        <v>0</v>
      </c>
      <c r="R455"/>
      <c r="S455"/>
      <c r="T455"/>
      <c r="U455" s="12" t="str">
        <f t="shared" si="121"/>
        <v/>
      </c>
      <c r="V455" s="13" t="str">
        <f t="shared" si="122"/>
        <v/>
      </c>
      <c r="W455"/>
      <c r="X455"/>
      <c r="Y455"/>
      <c r="Z455" s="13" t="str">
        <f t="shared" si="123"/>
        <v/>
      </c>
      <c r="AA455"/>
      <c r="AB455" s="13" t="str">
        <f t="shared" si="124"/>
        <v/>
      </c>
      <c r="AC455"/>
      <c r="AD455" t="str">
        <f t="shared" si="126"/>
        <v/>
      </c>
      <c r="AE455" s="19"/>
      <c r="AI455" s="19"/>
      <c r="AL455" s="19"/>
      <c r="AP455" s="19"/>
      <c r="AQ455" s="48"/>
      <c r="AS455" s="17"/>
      <c r="AT455" s="18"/>
      <c r="AU455" s="17"/>
    </row>
    <row r="456" spans="1:47" s="16" customFormat="1" hidden="1" x14ac:dyDescent="0.25">
      <c r="A456" s="12">
        <v>15</v>
      </c>
      <c r="B456" s="12">
        <f>[1]Hmotnosti!$AT$21</f>
        <v>0</v>
      </c>
      <c r="C456" s="12"/>
      <c r="D456" s="12">
        <f t="shared" si="127"/>
        <v>12</v>
      </c>
      <c r="E456" s="12" t="str">
        <f t="shared" si="128"/>
        <v>v.s.</v>
      </c>
      <c r="F456" s="12">
        <f t="shared" si="128"/>
        <v>0</v>
      </c>
      <c r="G456" s="12">
        <f t="shared" si="130"/>
        <v>0</v>
      </c>
      <c r="H456"/>
      <c r="I456"/>
      <c r="J456" s="12">
        <v>291</v>
      </c>
      <c r="K456"/>
      <c r="L456" s="12">
        <f t="shared" si="119"/>
        <v>999</v>
      </c>
      <c r="M456"/>
      <c r="N456"/>
      <c r="O456" s="12">
        <f t="shared" si="120"/>
        <v>999</v>
      </c>
      <c r="P456"/>
      <c r="Q456">
        <f t="shared" si="129"/>
        <v>0</v>
      </c>
      <c r="R456"/>
      <c r="S456"/>
      <c r="T456"/>
      <c r="U456" s="12" t="str">
        <f t="shared" si="121"/>
        <v/>
      </c>
      <c r="V456" s="13" t="str">
        <f t="shared" si="122"/>
        <v/>
      </c>
      <c r="W456"/>
      <c r="X456"/>
      <c r="Y456"/>
      <c r="Z456" s="13" t="str">
        <f t="shared" si="123"/>
        <v/>
      </c>
      <c r="AA456"/>
      <c r="AB456" s="13" t="str">
        <f t="shared" si="124"/>
        <v/>
      </c>
      <c r="AC456"/>
      <c r="AD456" t="str">
        <f t="shared" si="126"/>
        <v/>
      </c>
      <c r="AE456" s="19"/>
      <c r="AI456" s="19"/>
      <c r="AL456" s="19"/>
      <c r="AP456" s="19"/>
      <c r="AQ456" s="48"/>
      <c r="AS456" s="17"/>
      <c r="AT456" s="18"/>
      <c r="AU456" s="17"/>
    </row>
    <row r="457" spans="1:47" s="16" customFormat="1" hidden="1" x14ac:dyDescent="0.25">
      <c r="A457" s="12">
        <v>16</v>
      </c>
      <c r="B457" s="12">
        <f>[1]Hmotnosti!$AT$22</f>
        <v>0</v>
      </c>
      <c r="C457" s="12"/>
      <c r="D457" s="12">
        <f t="shared" si="127"/>
        <v>12</v>
      </c>
      <c r="E457" s="12" t="str">
        <f t="shared" si="128"/>
        <v>v.s.</v>
      </c>
      <c r="F457" s="12">
        <f t="shared" si="128"/>
        <v>0</v>
      </c>
      <c r="G457" s="12">
        <f t="shared" si="130"/>
        <v>0</v>
      </c>
      <c r="H457"/>
      <c r="I457"/>
      <c r="J457" s="12">
        <v>292</v>
      </c>
      <c r="K457"/>
      <c r="L457" s="12">
        <f t="shared" si="119"/>
        <v>999</v>
      </c>
      <c r="M457"/>
      <c r="N457"/>
      <c r="O457" s="12">
        <f t="shared" si="120"/>
        <v>999</v>
      </c>
      <c r="P457"/>
      <c r="Q457">
        <f t="shared" si="129"/>
        <v>0</v>
      </c>
      <c r="R457"/>
      <c r="S457"/>
      <c r="T457"/>
      <c r="U457" s="12" t="str">
        <f t="shared" si="121"/>
        <v/>
      </c>
      <c r="V457" s="13" t="str">
        <f t="shared" si="122"/>
        <v/>
      </c>
      <c r="W457"/>
      <c r="X457"/>
      <c r="Y457"/>
      <c r="Z457" s="13" t="str">
        <f t="shared" si="123"/>
        <v/>
      </c>
      <c r="AA457"/>
      <c r="AB457" s="13" t="str">
        <f t="shared" si="124"/>
        <v/>
      </c>
      <c r="AC457"/>
      <c r="AD457" t="str">
        <f t="shared" si="126"/>
        <v/>
      </c>
      <c r="AE457" s="19"/>
      <c r="AI457" s="19"/>
      <c r="AL457" s="19"/>
      <c r="AP457" s="19"/>
      <c r="AQ457" s="48"/>
      <c r="AS457" s="17"/>
      <c r="AT457" s="18"/>
      <c r="AU457" s="17"/>
    </row>
    <row r="458" spans="1:47" s="16" customFormat="1" hidden="1" x14ac:dyDescent="0.25">
      <c r="A458" s="12">
        <v>17</v>
      </c>
      <c r="B458" s="12">
        <f>[1]Hmotnosti!$AT$23</f>
        <v>0</v>
      </c>
      <c r="C458" s="12"/>
      <c r="D458" s="12">
        <f t="shared" si="127"/>
        <v>12</v>
      </c>
      <c r="E458" s="12" t="str">
        <f t="shared" si="128"/>
        <v>v.s.</v>
      </c>
      <c r="F458" s="12">
        <f t="shared" si="128"/>
        <v>0</v>
      </c>
      <c r="G458" s="12">
        <f t="shared" si="130"/>
        <v>0</v>
      </c>
      <c r="H458"/>
      <c r="I458"/>
      <c r="J458" s="12">
        <v>293</v>
      </c>
      <c r="K458"/>
      <c r="L458" s="12">
        <f t="shared" si="119"/>
        <v>999</v>
      </c>
      <c r="M458"/>
      <c r="N458"/>
      <c r="O458" s="12">
        <f t="shared" si="120"/>
        <v>999</v>
      </c>
      <c r="P458"/>
      <c r="Q458">
        <f t="shared" si="129"/>
        <v>0</v>
      </c>
      <c r="R458"/>
      <c r="S458"/>
      <c r="T458"/>
      <c r="U458" s="12" t="str">
        <f t="shared" si="121"/>
        <v/>
      </c>
      <c r="V458" s="13" t="str">
        <f t="shared" si="122"/>
        <v/>
      </c>
      <c r="W458"/>
      <c r="X458"/>
      <c r="Y458"/>
      <c r="Z458" s="13" t="str">
        <f t="shared" si="123"/>
        <v/>
      </c>
      <c r="AA458"/>
      <c r="AB458" s="13" t="str">
        <f t="shared" si="124"/>
        <v/>
      </c>
      <c r="AC458"/>
      <c r="AD458" t="str">
        <f t="shared" si="126"/>
        <v/>
      </c>
      <c r="AE458" s="19"/>
      <c r="AI458" s="19"/>
      <c r="AL458" s="19"/>
      <c r="AP458" s="19"/>
      <c r="AQ458" s="48"/>
      <c r="AS458" s="17"/>
      <c r="AT458" s="18"/>
      <c r="AU458" s="17"/>
    </row>
    <row r="459" spans="1:47" s="16" customFormat="1" hidden="1" x14ac:dyDescent="0.25">
      <c r="A459" s="12">
        <v>18</v>
      </c>
      <c r="B459" s="12">
        <f>[1]Hmotnosti!$AT$24</f>
        <v>0</v>
      </c>
      <c r="C459" s="12"/>
      <c r="D459" s="12">
        <f t="shared" si="127"/>
        <v>12</v>
      </c>
      <c r="E459" s="12" t="str">
        <f t="shared" ref="E459:F461" si="131">E458</f>
        <v>v.s.</v>
      </c>
      <c r="F459" s="12">
        <f t="shared" si="131"/>
        <v>0</v>
      </c>
      <c r="G459" s="12">
        <f t="shared" si="130"/>
        <v>0</v>
      </c>
      <c r="H459"/>
      <c r="I459"/>
      <c r="J459" s="12">
        <v>294</v>
      </c>
      <c r="K459"/>
      <c r="L459" s="12">
        <f t="shared" si="119"/>
        <v>999</v>
      </c>
      <c r="M459"/>
      <c r="N459"/>
      <c r="O459" s="12">
        <f t="shared" si="120"/>
        <v>999</v>
      </c>
      <c r="P459"/>
      <c r="Q459">
        <f t="shared" si="129"/>
        <v>0</v>
      </c>
      <c r="R459"/>
      <c r="S459"/>
      <c r="T459"/>
      <c r="U459" s="12" t="str">
        <f t="shared" si="121"/>
        <v/>
      </c>
      <c r="V459" s="13" t="str">
        <f t="shared" si="122"/>
        <v/>
      </c>
      <c r="W459"/>
      <c r="X459"/>
      <c r="Y459"/>
      <c r="Z459" s="13" t="str">
        <f t="shared" si="123"/>
        <v/>
      </c>
      <c r="AA459"/>
      <c r="AB459" s="13" t="str">
        <f t="shared" si="124"/>
        <v/>
      </c>
      <c r="AC459"/>
      <c r="AD459" t="str">
        <f t="shared" si="126"/>
        <v/>
      </c>
      <c r="AE459" s="19"/>
      <c r="AI459" s="19"/>
      <c r="AL459" s="19"/>
      <c r="AP459" s="19"/>
      <c r="AQ459" s="48"/>
      <c r="AS459" s="17"/>
      <c r="AT459" s="18"/>
      <c r="AU459" s="17"/>
    </row>
    <row r="460" spans="1:47" s="16" customFormat="1" hidden="1" x14ac:dyDescent="0.25">
      <c r="A460" s="12">
        <v>19</v>
      </c>
      <c r="B460" s="12">
        <f>[1]Hmotnosti!$AT$25</f>
        <v>0</v>
      </c>
      <c r="C460" s="12"/>
      <c r="D460" s="12">
        <f t="shared" si="127"/>
        <v>12</v>
      </c>
      <c r="E460" s="12" t="str">
        <f t="shared" si="131"/>
        <v>v.s.</v>
      </c>
      <c r="F460" s="12">
        <f t="shared" si="131"/>
        <v>0</v>
      </c>
      <c r="G460" s="12">
        <f t="shared" si="130"/>
        <v>0</v>
      </c>
      <c r="H460"/>
      <c r="I460"/>
      <c r="J460" s="12">
        <v>295</v>
      </c>
      <c r="K460"/>
      <c r="L460" s="12">
        <f t="shared" si="119"/>
        <v>999</v>
      </c>
      <c r="M460"/>
      <c r="N460"/>
      <c r="O460" s="12">
        <f t="shared" si="120"/>
        <v>999</v>
      </c>
      <c r="P460"/>
      <c r="Q460">
        <f t="shared" si="129"/>
        <v>0</v>
      </c>
      <c r="R460"/>
      <c r="S460"/>
      <c r="T460"/>
      <c r="U460" s="12" t="str">
        <f t="shared" si="121"/>
        <v/>
      </c>
      <c r="V460" s="13" t="str">
        <f t="shared" si="122"/>
        <v/>
      </c>
      <c r="W460"/>
      <c r="X460"/>
      <c r="Y460"/>
      <c r="Z460" s="13" t="str">
        <f t="shared" si="123"/>
        <v/>
      </c>
      <c r="AA460"/>
      <c r="AB460" s="13" t="str">
        <f t="shared" si="124"/>
        <v/>
      </c>
      <c r="AC460"/>
      <c r="AD460" t="str">
        <f t="shared" si="126"/>
        <v/>
      </c>
      <c r="AE460" s="19"/>
      <c r="AI460" s="19"/>
      <c r="AL460" s="19"/>
      <c r="AP460" s="19"/>
      <c r="AQ460" s="48"/>
      <c r="AS460" s="17"/>
      <c r="AT460" s="18"/>
      <c r="AU460" s="17"/>
    </row>
    <row r="461" spans="1:47" s="16" customFormat="1" hidden="1" x14ac:dyDescent="0.25">
      <c r="A461" s="12">
        <v>20</v>
      </c>
      <c r="B461" s="12">
        <f>[1]Hmotnosti!$AT$26</f>
        <v>0</v>
      </c>
      <c r="C461" s="12"/>
      <c r="D461" s="12">
        <f t="shared" si="127"/>
        <v>12</v>
      </c>
      <c r="E461" s="12" t="str">
        <f t="shared" si="131"/>
        <v>v.s.</v>
      </c>
      <c r="F461" s="12">
        <f t="shared" si="131"/>
        <v>0</v>
      </c>
      <c r="G461" s="12">
        <f t="shared" si="130"/>
        <v>0</v>
      </c>
      <c r="H461"/>
      <c r="I461"/>
      <c r="J461" s="12">
        <v>296</v>
      </c>
      <c r="K461"/>
      <c r="L461" s="12">
        <f t="shared" si="119"/>
        <v>999</v>
      </c>
      <c r="M461"/>
      <c r="N461"/>
      <c r="O461" s="12">
        <f t="shared" si="120"/>
        <v>999</v>
      </c>
      <c r="P461"/>
      <c r="Q461">
        <f t="shared" si="129"/>
        <v>0</v>
      </c>
      <c r="R461"/>
      <c r="S461"/>
      <c r="T461"/>
      <c r="U461" s="12" t="str">
        <f t="shared" si="121"/>
        <v/>
      </c>
      <c r="V461" s="13" t="str">
        <f t="shared" si="122"/>
        <v/>
      </c>
      <c r="W461"/>
      <c r="X461"/>
      <c r="Y461"/>
      <c r="Z461" s="13" t="str">
        <f t="shared" si="123"/>
        <v/>
      </c>
      <c r="AA461"/>
      <c r="AB461" s="13" t="str">
        <f t="shared" si="124"/>
        <v/>
      </c>
      <c r="AC461"/>
      <c r="AD461" t="str">
        <f t="shared" si="126"/>
        <v/>
      </c>
      <c r="AE461" s="19"/>
      <c r="AI461" s="19"/>
      <c r="AL461" s="19"/>
      <c r="AP461" s="19"/>
      <c r="AQ461" s="48"/>
      <c r="AS461" s="17"/>
      <c r="AT461" s="18"/>
      <c r="AU461" s="17"/>
    </row>
    <row r="462" spans="1:47" s="16" customFormat="1" hidden="1" x14ac:dyDescent="0.25">
      <c r="A462" s="12"/>
      <c r="B462" s="12"/>
      <c r="C462" s="12"/>
      <c r="D462" s="12"/>
      <c r="E462" s="12"/>
      <c r="F462" s="12"/>
      <c r="G462" s="12">
        <f t="shared" si="130"/>
        <v>0</v>
      </c>
      <c r="H462"/>
      <c r="I462"/>
      <c r="J462" s="12">
        <v>297</v>
      </c>
      <c r="K462"/>
      <c r="L462" s="12">
        <f t="shared" si="119"/>
        <v>999</v>
      </c>
      <c r="M462"/>
      <c r="N462"/>
      <c r="O462" s="12">
        <f t="shared" si="120"/>
        <v>999</v>
      </c>
      <c r="P462"/>
      <c r="Q462">
        <f t="shared" si="129"/>
        <v>0</v>
      </c>
      <c r="R462"/>
      <c r="S462"/>
      <c r="T462"/>
      <c r="U462" s="12" t="str">
        <f t="shared" si="121"/>
        <v/>
      </c>
      <c r="V462" s="13" t="str">
        <f t="shared" si="122"/>
        <v/>
      </c>
      <c r="W462"/>
      <c r="X462"/>
      <c r="Y462"/>
      <c r="Z462" s="13" t="str">
        <f t="shared" si="123"/>
        <v/>
      </c>
      <c r="AA462"/>
      <c r="AB462" s="13" t="str">
        <f t="shared" si="124"/>
        <v/>
      </c>
      <c r="AC462"/>
      <c r="AD462" t="str">
        <f t="shared" si="126"/>
        <v/>
      </c>
      <c r="AE462" s="19"/>
      <c r="AI462" s="19"/>
      <c r="AL462" s="19"/>
      <c r="AP462" s="19"/>
      <c r="AQ462" s="48"/>
      <c r="AS462" s="17"/>
      <c r="AT462" s="18"/>
      <c r="AU462" s="17"/>
    </row>
    <row r="463" spans="1:47" s="16" customFormat="1" hidden="1" x14ac:dyDescent="0.25">
      <c r="A463" s="12"/>
      <c r="B463" s="12"/>
      <c r="C463" s="12"/>
      <c r="D463" s="12"/>
      <c r="E463" s="12"/>
      <c r="F463" s="12"/>
      <c r="G463" s="12">
        <f t="shared" si="130"/>
        <v>0</v>
      </c>
      <c r="H463"/>
      <c r="I463"/>
      <c r="J463" s="12">
        <v>298</v>
      </c>
      <c r="K463"/>
      <c r="L463" s="12">
        <f t="shared" si="119"/>
        <v>999</v>
      </c>
      <c r="M463"/>
      <c r="N463"/>
      <c r="O463" s="12">
        <f t="shared" si="120"/>
        <v>999</v>
      </c>
      <c r="P463"/>
      <c r="Q463"/>
      <c r="R463"/>
      <c r="S463"/>
      <c r="T463"/>
      <c r="U463" s="12" t="str">
        <f t="shared" si="121"/>
        <v/>
      </c>
      <c r="V463" s="13" t="str">
        <f t="shared" si="122"/>
        <v/>
      </c>
      <c r="W463"/>
      <c r="X463"/>
      <c r="Y463"/>
      <c r="Z463" s="13" t="str">
        <f t="shared" si="123"/>
        <v/>
      </c>
      <c r="AA463"/>
      <c r="AB463" s="13" t="str">
        <f t="shared" si="124"/>
        <v/>
      </c>
      <c r="AC463"/>
      <c r="AD463" t="str">
        <f t="shared" si="126"/>
        <v/>
      </c>
      <c r="AE463" s="19"/>
      <c r="AI463" s="19"/>
      <c r="AL463" s="19"/>
      <c r="AP463" s="19"/>
      <c r="AQ463" s="48"/>
      <c r="AS463" s="17"/>
      <c r="AT463" s="18"/>
      <c r="AU463" s="17"/>
    </row>
    <row r="464" spans="1:47" s="16" customFormat="1" hidden="1" x14ac:dyDescent="0.25">
      <c r="A464" s="12"/>
      <c r="B464" s="12"/>
      <c r="C464" s="12"/>
      <c r="D464" s="12"/>
      <c r="E464" s="12"/>
      <c r="F464" s="12"/>
      <c r="G464" s="12">
        <f t="shared" si="130"/>
        <v>0</v>
      </c>
      <c r="H464"/>
      <c r="I464"/>
      <c r="J464" s="12">
        <v>299</v>
      </c>
      <c r="K464"/>
      <c r="L464" s="12">
        <f t="shared" si="119"/>
        <v>999</v>
      </c>
      <c r="M464"/>
      <c r="N464"/>
      <c r="O464" s="12">
        <f t="shared" si="120"/>
        <v>999</v>
      </c>
      <c r="P464"/>
      <c r="Q464"/>
      <c r="R464"/>
      <c r="S464"/>
      <c r="T464"/>
      <c r="U464" s="12" t="str">
        <f t="shared" si="121"/>
        <v/>
      </c>
      <c r="V464" s="13" t="str">
        <f t="shared" si="122"/>
        <v/>
      </c>
      <c r="W464"/>
      <c r="X464"/>
      <c r="Y464"/>
      <c r="Z464" s="13" t="str">
        <f t="shared" si="123"/>
        <v/>
      </c>
      <c r="AA464"/>
      <c r="AB464" s="13" t="str">
        <f t="shared" si="124"/>
        <v/>
      </c>
      <c r="AC464"/>
      <c r="AD464" t="str">
        <f t="shared" si="126"/>
        <v/>
      </c>
      <c r="AE464" s="19"/>
      <c r="AI464" s="19"/>
      <c r="AL464" s="19"/>
      <c r="AP464" s="19"/>
      <c r="AQ464" s="48"/>
      <c r="AS464" s="17"/>
      <c r="AT464" s="18"/>
      <c r="AU464" s="17"/>
    </row>
    <row r="465" spans="1:47" s="16" customFormat="1" hidden="1" x14ac:dyDescent="0.25">
      <c r="A465" s="13">
        <f>[1]Hmotnosti!$AY$6</f>
        <v>0</v>
      </c>
      <c r="B465" s="12"/>
      <c r="C465" s="12"/>
      <c r="D465" s="12"/>
      <c r="E465" s="12"/>
      <c r="F465" s="12"/>
      <c r="G465" s="12">
        <f t="shared" si="130"/>
        <v>0</v>
      </c>
      <c r="H465"/>
      <c r="I465"/>
      <c r="J465" s="12">
        <v>300</v>
      </c>
      <c r="K465"/>
      <c r="L465" s="12">
        <f t="shared" si="119"/>
        <v>999</v>
      </c>
      <c r="M465"/>
      <c r="N465"/>
      <c r="O465" s="12">
        <f t="shared" si="120"/>
        <v>999</v>
      </c>
      <c r="P465"/>
      <c r="Q465">
        <f>A465</f>
        <v>0</v>
      </c>
      <c r="R465"/>
      <c r="S465"/>
      <c r="T465"/>
      <c r="U465" s="12" t="str">
        <f t="shared" si="121"/>
        <v/>
      </c>
      <c r="V465" s="13" t="str">
        <f t="shared" si="122"/>
        <v/>
      </c>
      <c r="W465"/>
      <c r="X465"/>
      <c r="Y465"/>
      <c r="Z465" s="13" t="str">
        <f t="shared" si="123"/>
        <v/>
      </c>
      <c r="AA465"/>
      <c r="AB465" s="13" t="str">
        <f t="shared" si="124"/>
        <v/>
      </c>
      <c r="AC465"/>
      <c r="AD465" t="str">
        <f t="shared" si="126"/>
        <v/>
      </c>
      <c r="AE465" s="19"/>
      <c r="AI465" s="19"/>
      <c r="AL465" s="19"/>
      <c r="AP465" s="19"/>
      <c r="AQ465" s="48"/>
      <c r="AS465" s="17"/>
      <c r="AT465" s="18"/>
      <c r="AU465" s="17"/>
    </row>
    <row r="466" spans="1:47" s="16" customFormat="1" hidden="1" x14ac:dyDescent="0.25">
      <c r="A466" s="12"/>
      <c r="B466" s="12" t="str">
        <f>$B$166</f>
        <v>hmotnost</v>
      </c>
      <c r="C466" s="12"/>
      <c r="D466" s="12">
        <v>13</v>
      </c>
      <c r="E466" s="12" t="str">
        <f>O149</f>
        <v>v.s.</v>
      </c>
      <c r="F466" s="12">
        <f>IF($P$149=0,0,1)</f>
        <v>0</v>
      </c>
      <c r="G466" s="12">
        <f t="shared" si="130"/>
        <v>0</v>
      </c>
      <c r="H466"/>
      <c r="I466"/>
      <c r="J466" s="12">
        <v>301</v>
      </c>
      <c r="K466"/>
      <c r="L466" s="12">
        <f t="shared" si="119"/>
        <v>999</v>
      </c>
      <c r="M466"/>
      <c r="N466"/>
      <c r="O466" s="12">
        <f t="shared" si="120"/>
        <v>999</v>
      </c>
      <c r="P466"/>
      <c r="Q466">
        <f>Q465</f>
        <v>0</v>
      </c>
      <c r="R466"/>
      <c r="S466"/>
      <c r="T466"/>
      <c r="U466" s="12" t="str">
        <f t="shared" si="121"/>
        <v/>
      </c>
      <c r="V466" s="13" t="str">
        <f t="shared" si="122"/>
        <v/>
      </c>
      <c r="W466"/>
      <c r="X466"/>
      <c r="Y466"/>
      <c r="Z466" s="13" t="str">
        <f t="shared" si="123"/>
        <v/>
      </c>
      <c r="AA466"/>
      <c r="AB466" s="13" t="str">
        <f t="shared" si="124"/>
        <v/>
      </c>
      <c r="AC466"/>
      <c r="AD466" t="str">
        <f t="shared" si="126"/>
        <v/>
      </c>
      <c r="AE466" s="19"/>
      <c r="AI466" s="19"/>
      <c r="AL466" s="19"/>
      <c r="AP466" s="19"/>
      <c r="AQ466" s="48"/>
      <c r="AS466" s="17"/>
      <c r="AT466" s="18"/>
      <c r="AU466" s="17"/>
    </row>
    <row r="467" spans="1:47" s="16" customFormat="1" hidden="1" x14ac:dyDescent="0.25">
      <c r="A467" s="12">
        <v>1</v>
      </c>
      <c r="B467" s="12">
        <f>[1]Hmotnosti!$AX$7</f>
        <v>0</v>
      </c>
      <c r="C467" s="12"/>
      <c r="D467" s="12">
        <f>$D466</f>
        <v>13</v>
      </c>
      <c r="E467" s="12" t="str">
        <f>E466</f>
        <v>v.s.</v>
      </c>
      <c r="F467" s="12">
        <f>F466</f>
        <v>0</v>
      </c>
      <c r="G467" s="12">
        <f t="shared" si="130"/>
        <v>0</v>
      </c>
      <c r="H467"/>
      <c r="I467"/>
      <c r="J467" s="12">
        <v>302</v>
      </c>
      <c r="K467"/>
      <c r="L467" s="12">
        <f t="shared" si="119"/>
        <v>999</v>
      </c>
      <c r="M467"/>
      <c r="N467"/>
      <c r="O467" s="12">
        <f t="shared" si="120"/>
        <v>999</v>
      </c>
      <c r="P467"/>
      <c r="Q467">
        <f t="shared" ref="Q467:Q486" si="132">Q466</f>
        <v>0</v>
      </c>
      <c r="R467"/>
      <c r="S467"/>
      <c r="T467"/>
      <c r="U467" s="12" t="str">
        <f t="shared" si="121"/>
        <v/>
      </c>
      <c r="V467" s="13" t="str">
        <f t="shared" si="122"/>
        <v/>
      </c>
      <c r="W467"/>
      <c r="X467"/>
      <c r="Y467"/>
      <c r="Z467" s="13" t="str">
        <f t="shared" si="123"/>
        <v/>
      </c>
      <c r="AA467"/>
      <c r="AB467" s="13" t="str">
        <f t="shared" si="124"/>
        <v/>
      </c>
      <c r="AC467"/>
      <c r="AD467" t="str">
        <f t="shared" si="126"/>
        <v/>
      </c>
      <c r="AE467" s="19"/>
      <c r="AI467" s="19"/>
      <c r="AL467" s="19"/>
      <c r="AP467" s="19"/>
      <c r="AQ467" s="48"/>
      <c r="AS467" s="17"/>
      <c r="AT467" s="18"/>
      <c r="AU467" s="17"/>
    </row>
    <row r="468" spans="1:47" s="16" customFormat="1" hidden="1" x14ac:dyDescent="0.25">
      <c r="A468" s="12">
        <v>2</v>
      </c>
      <c r="B468" s="12">
        <f>[1]Hmotnosti!$AX$8</f>
        <v>0</v>
      </c>
      <c r="C468" s="12"/>
      <c r="D468" s="12">
        <f t="shared" ref="D468:D486" si="133">$D467</f>
        <v>13</v>
      </c>
      <c r="E468" s="12" t="str">
        <f t="shared" ref="E468:F483" si="134">E467</f>
        <v>v.s.</v>
      </c>
      <c r="F468" s="12">
        <f t="shared" si="134"/>
        <v>0</v>
      </c>
      <c r="G468" s="12">
        <f t="shared" si="130"/>
        <v>0</v>
      </c>
      <c r="H468"/>
      <c r="I468"/>
      <c r="J468" s="12">
        <v>303</v>
      </c>
      <c r="K468"/>
      <c r="L468" s="12">
        <f t="shared" si="119"/>
        <v>999</v>
      </c>
      <c r="M468"/>
      <c r="N468"/>
      <c r="O468" s="12">
        <f t="shared" si="120"/>
        <v>999</v>
      </c>
      <c r="P468"/>
      <c r="Q468">
        <f t="shared" si="132"/>
        <v>0</v>
      </c>
      <c r="R468"/>
      <c r="S468"/>
      <c r="T468"/>
      <c r="U468" s="12" t="str">
        <f t="shared" si="121"/>
        <v/>
      </c>
      <c r="V468" s="13" t="str">
        <f t="shared" si="122"/>
        <v/>
      </c>
      <c r="W468"/>
      <c r="X468"/>
      <c r="Y468"/>
      <c r="Z468" s="13" t="str">
        <f t="shared" si="123"/>
        <v/>
      </c>
      <c r="AA468"/>
      <c r="AB468" s="13" t="str">
        <f t="shared" si="124"/>
        <v/>
      </c>
      <c r="AC468"/>
      <c r="AD468" t="str">
        <f t="shared" si="126"/>
        <v/>
      </c>
      <c r="AE468" s="19"/>
      <c r="AI468" s="19"/>
      <c r="AL468" s="19"/>
      <c r="AP468" s="19"/>
      <c r="AQ468" s="48"/>
      <c r="AS468" s="17"/>
      <c r="AT468" s="18"/>
      <c r="AU468" s="17"/>
    </row>
    <row r="469" spans="1:47" s="16" customFormat="1" hidden="1" x14ac:dyDescent="0.25">
      <c r="A469" s="12">
        <v>3</v>
      </c>
      <c r="B469" s="12">
        <f>[1]Hmotnosti!$AX$9</f>
        <v>0</v>
      </c>
      <c r="C469" s="12"/>
      <c r="D469" s="12">
        <f t="shared" si="133"/>
        <v>13</v>
      </c>
      <c r="E469" s="12" t="str">
        <f t="shared" si="134"/>
        <v>v.s.</v>
      </c>
      <c r="F469" s="12">
        <f t="shared" si="134"/>
        <v>0</v>
      </c>
      <c r="G469" s="12">
        <f t="shared" si="130"/>
        <v>0</v>
      </c>
      <c r="H469"/>
      <c r="I469"/>
      <c r="J469" s="12">
        <v>304</v>
      </c>
      <c r="K469"/>
      <c r="L469" s="12">
        <f t="shared" si="119"/>
        <v>999</v>
      </c>
      <c r="M469"/>
      <c r="N469"/>
      <c r="O469" s="12">
        <f t="shared" si="120"/>
        <v>999</v>
      </c>
      <c r="P469"/>
      <c r="Q469">
        <f t="shared" si="132"/>
        <v>0</v>
      </c>
      <c r="R469"/>
      <c r="S469"/>
      <c r="T469"/>
      <c r="U469" s="12" t="str">
        <f t="shared" si="121"/>
        <v/>
      </c>
      <c r="V469" s="13" t="str">
        <f t="shared" si="122"/>
        <v/>
      </c>
      <c r="W469"/>
      <c r="X469"/>
      <c r="Y469"/>
      <c r="Z469" s="13" t="str">
        <f t="shared" si="123"/>
        <v/>
      </c>
      <c r="AA469"/>
      <c r="AB469" s="13" t="str">
        <f t="shared" si="124"/>
        <v/>
      </c>
      <c r="AC469"/>
      <c r="AD469" t="str">
        <f t="shared" si="126"/>
        <v/>
      </c>
      <c r="AE469" s="19"/>
      <c r="AI469" s="19"/>
      <c r="AL469" s="19"/>
      <c r="AP469" s="19"/>
      <c r="AQ469" s="48"/>
      <c r="AS469" s="17"/>
      <c r="AT469" s="18"/>
      <c r="AU469" s="17"/>
    </row>
    <row r="470" spans="1:47" s="16" customFormat="1" hidden="1" x14ac:dyDescent="0.25">
      <c r="A470" s="12">
        <v>4</v>
      </c>
      <c r="B470" s="12">
        <f>[1]Hmotnosti!$AX$10</f>
        <v>0</v>
      </c>
      <c r="C470" s="12"/>
      <c r="D470" s="12">
        <f t="shared" si="133"/>
        <v>13</v>
      </c>
      <c r="E470" s="12" t="str">
        <f t="shared" si="134"/>
        <v>v.s.</v>
      </c>
      <c r="F470" s="12">
        <f t="shared" si="134"/>
        <v>0</v>
      </c>
      <c r="G470" s="12">
        <f t="shared" si="130"/>
        <v>0</v>
      </c>
      <c r="H470"/>
      <c r="I470"/>
      <c r="J470" s="12">
        <v>305</v>
      </c>
      <c r="K470"/>
      <c r="L470" s="12">
        <f t="shared" si="119"/>
        <v>999</v>
      </c>
      <c r="M470"/>
      <c r="N470"/>
      <c r="O470" s="12">
        <f t="shared" si="120"/>
        <v>999</v>
      </c>
      <c r="P470"/>
      <c r="Q470">
        <f t="shared" si="132"/>
        <v>0</v>
      </c>
      <c r="R470"/>
      <c r="S470"/>
      <c r="T470"/>
      <c r="U470" s="12" t="str">
        <f t="shared" si="121"/>
        <v/>
      </c>
      <c r="V470" s="13" t="str">
        <f t="shared" si="122"/>
        <v/>
      </c>
      <c r="W470"/>
      <c r="X470"/>
      <c r="Y470"/>
      <c r="Z470" s="13" t="str">
        <f t="shared" si="123"/>
        <v/>
      </c>
      <c r="AA470"/>
      <c r="AB470" s="13" t="str">
        <f t="shared" si="124"/>
        <v/>
      </c>
      <c r="AC470"/>
      <c r="AD470" t="str">
        <f t="shared" si="126"/>
        <v/>
      </c>
      <c r="AE470" s="19"/>
      <c r="AI470" s="19"/>
      <c r="AL470" s="19"/>
      <c r="AP470" s="19"/>
      <c r="AQ470" s="48"/>
      <c r="AS470" s="17"/>
      <c r="AT470" s="18"/>
      <c r="AU470" s="17"/>
    </row>
    <row r="471" spans="1:47" s="16" customFormat="1" hidden="1" x14ac:dyDescent="0.25">
      <c r="A471" s="12">
        <v>5</v>
      </c>
      <c r="B471" s="12">
        <f>[1]Hmotnosti!$AX$11</f>
        <v>0</v>
      </c>
      <c r="C471" s="12"/>
      <c r="D471" s="12">
        <f t="shared" si="133"/>
        <v>13</v>
      </c>
      <c r="E471" s="12" t="str">
        <f t="shared" si="134"/>
        <v>v.s.</v>
      </c>
      <c r="F471" s="12">
        <f t="shared" si="134"/>
        <v>0</v>
      </c>
      <c r="G471" s="12">
        <f t="shared" si="130"/>
        <v>0</v>
      </c>
      <c r="H471"/>
      <c r="I471"/>
      <c r="J471" s="12">
        <v>306</v>
      </c>
      <c r="K471"/>
      <c r="L471" s="12">
        <f t="shared" si="119"/>
        <v>999</v>
      </c>
      <c r="M471"/>
      <c r="N471"/>
      <c r="O471" s="12">
        <f t="shared" si="120"/>
        <v>999</v>
      </c>
      <c r="P471"/>
      <c r="Q471">
        <f t="shared" si="132"/>
        <v>0</v>
      </c>
      <c r="R471"/>
      <c r="S471"/>
      <c r="T471"/>
      <c r="U471" s="12" t="str">
        <f t="shared" si="121"/>
        <v/>
      </c>
      <c r="V471" s="13" t="str">
        <f t="shared" si="122"/>
        <v/>
      </c>
      <c r="W471"/>
      <c r="X471"/>
      <c r="Y471"/>
      <c r="Z471" s="13" t="str">
        <f t="shared" si="123"/>
        <v/>
      </c>
      <c r="AA471"/>
      <c r="AB471" s="13" t="str">
        <f t="shared" si="124"/>
        <v/>
      </c>
      <c r="AC471"/>
      <c r="AD471" t="str">
        <f t="shared" si="126"/>
        <v/>
      </c>
      <c r="AE471" s="19"/>
      <c r="AI471" s="19"/>
      <c r="AL471" s="19"/>
      <c r="AP471" s="19"/>
      <c r="AQ471" s="48"/>
      <c r="AS471" s="17"/>
      <c r="AT471" s="18"/>
      <c r="AU471" s="17"/>
    </row>
    <row r="472" spans="1:47" s="16" customFormat="1" hidden="1" x14ac:dyDescent="0.25">
      <c r="A472" s="12">
        <v>6</v>
      </c>
      <c r="B472" s="12">
        <f>[1]Hmotnosti!$AX$12</f>
        <v>0</v>
      </c>
      <c r="C472" s="12"/>
      <c r="D472" s="12">
        <f t="shared" si="133"/>
        <v>13</v>
      </c>
      <c r="E472" s="12" t="str">
        <f t="shared" si="134"/>
        <v>v.s.</v>
      </c>
      <c r="F472" s="12">
        <f t="shared" si="134"/>
        <v>0</v>
      </c>
      <c r="G472" s="12">
        <f t="shared" si="130"/>
        <v>0</v>
      </c>
      <c r="H472"/>
      <c r="I472"/>
      <c r="J472" s="12">
        <v>307</v>
      </c>
      <c r="K472"/>
      <c r="L472" s="12">
        <f t="shared" si="119"/>
        <v>999</v>
      </c>
      <c r="M472"/>
      <c r="N472"/>
      <c r="O472" s="12">
        <f t="shared" si="120"/>
        <v>999</v>
      </c>
      <c r="P472"/>
      <c r="Q472">
        <f t="shared" si="132"/>
        <v>0</v>
      </c>
      <c r="R472"/>
      <c r="S472"/>
      <c r="T472"/>
      <c r="U472" s="12" t="str">
        <f t="shared" si="121"/>
        <v/>
      </c>
      <c r="V472" s="13" t="str">
        <f t="shared" si="122"/>
        <v/>
      </c>
      <c r="W472"/>
      <c r="X472"/>
      <c r="Y472"/>
      <c r="Z472" s="13" t="str">
        <f t="shared" si="123"/>
        <v/>
      </c>
      <c r="AA472"/>
      <c r="AB472" s="13" t="str">
        <f t="shared" si="124"/>
        <v/>
      </c>
      <c r="AC472"/>
      <c r="AD472" t="str">
        <f t="shared" si="126"/>
        <v/>
      </c>
      <c r="AE472" s="19"/>
      <c r="AI472" s="19"/>
      <c r="AL472" s="19"/>
      <c r="AP472" s="19"/>
      <c r="AQ472" s="48"/>
      <c r="AS472" s="17"/>
      <c r="AT472" s="18"/>
      <c r="AU472" s="17"/>
    </row>
    <row r="473" spans="1:47" s="16" customFormat="1" hidden="1" x14ac:dyDescent="0.25">
      <c r="A473" s="12">
        <v>7</v>
      </c>
      <c r="B473" s="12">
        <f>[1]Hmotnosti!$AX$13</f>
        <v>0</v>
      </c>
      <c r="C473" s="12"/>
      <c r="D473" s="12">
        <f t="shared" si="133"/>
        <v>13</v>
      </c>
      <c r="E473" s="12" t="str">
        <f t="shared" si="134"/>
        <v>v.s.</v>
      </c>
      <c r="F473" s="12">
        <f t="shared" si="134"/>
        <v>0</v>
      </c>
      <c r="G473" s="12">
        <f t="shared" si="130"/>
        <v>0</v>
      </c>
      <c r="H473"/>
      <c r="I473"/>
      <c r="J473" s="12">
        <v>308</v>
      </c>
      <c r="K473"/>
      <c r="L473" s="12">
        <f t="shared" si="119"/>
        <v>999</v>
      </c>
      <c r="M473"/>
      <c r="N473"/>
      <c r="O473" s="12">
        <f t="shared" si="120"/>
        <v>999</v>
      </c>
      <c r="P473"/>
      <c r="Q473">
        <f t="shared" si="132"/>
        <v>0</v>
      </c>
      <c r="R473"/>
      <c r="S473"/>
      <c r="T473"/>
      <c r="U473" s="12" t="str">
        <f t="shared" si="121"/>
        <v/>
      </c>
      <c r="V473" s="13" t="str">
        <f t="shared" si="122"/>
        <v/>
      </c>
      <c r="W473"/>
      <c r="X473"/>
      <c r="Y473"/>
      <c r="Z473" s="13" t="str">
        <f t="shared" si="123"/>
        <v/>
      </c>
      <c r="AA473"/>
      <c r="AB473" s="13" t="str">
        <f t="shared" si="124"/>
        <v/>
      </c>
      <c r="AC473"/>
      <c r="AD473" t="str">
        <f t="shared" si="126"/>
        <v/>
      </c>
      <c r="AE473" s="19"/>
      <c r="AI473" s="19"/>
      <c r="AL473" s="19"/>
      <c r="AP473" s="19"/>
      <c r="AQ473" s="48"/>
      <c r="AS473" s="17"/>
      <c r="AT473" s="18"/>
      <c r="AU473" s="17"/>
    </row>
    <row r="474" spans="1:47" s="16" customFormat="1" hidden="1" x14ac:dyDescent="0.25">
      <c r="A474" s="12">
        <v>8</v>
      </c>
      <c r="B474" s="12">
        <f>[1]Hmotnosti!$AX$14</f>
        <v>0</v>
      </c>
      <c r="C474" s="12"/>
      <c r="D474" s="12">
        <f t="shared" si="133"/>
        <v>13</v>
      </c>
      <c r="E474" s="12" t="str">
        <f t="shared" si="134"/>
        <v>v.s.</v>
      </c>
      <c r="F474" s="12">
        <f t="shared" si="134"/>
        <v>0</v>
      </c>
      <c r="G474" s="12">
        <f t="shared" si="130"/>
        <v>0</v>
      </c>
      <c r="H474"/>
      <c r="I474"/>
      <c r="J474" s="12">
        <v>309</v>
      </c>
      <c r="K474"/>
      <c r="L474" s="12">
        <f t="shared" si="119"/>
        <v>999</v>
      </c>
      <c r="M474"/>
      <c r="N474"/>
      <c r="O474" s="12">
        <f t="shared" si="120"/>
        <v>999</v>
      </c>
      <c r="P474"/>
      <c r="Q474">
        <f t="shared" si="132"/>
        <v>0</v>
      </c>
      <c r="R474"/>
      <c r="S474"/>
      <c r="T474"/>
      <c r="U474" s="12" t="str">
        <f t="shared" si="121"/>
        <v/>
      </c>
      <c r="V474" s="13" t="str">
        <f t="shared" si="122"/>
        <v/>
      </c>
      <c r="W474"/>
      <c r="X474"/>
      <c r="Y474"/>
      <c r="Z474" s="13" t="str">
        <f t="shared" si="123"/>
        <v/>
      </c>
      <c r="AA474"/>
      <c r="AB474" s="13" t="str">
        <f t="shared" si="124"/>
        <v/>
      </c>
      <c r="AC474"/>
      <c r="AD474" t="str">
        <f t="shared" si="126"/>
        <v/>
      </c>
      <c r="AE474" s="19"/>
      <c r="AI474" s="19"/>
      <c r="AL474" s="19"/>
      <c r="AP474" s="19"/>
      <c r="AQ474" s="48"/>
      <c r="AS474" s="17"/>
      <c r="AT474" s="18"/>
      <c r="AU474" s="17"/>
    </row>
    <row r="475" spans="1:47" s="16" customFormat="1" hidden="1" x14ac:dyDescent="0.25">
      <c r="A475" s="12">
        <v>9</v>
      </c>
      <c r="B475" s="12">
        <f>[1]Hmotnosti!$AX$15</f>
        <v>0</v>
      </c>
      <c r="C475" s="12"/>
      <c r="D475" s="12">
        <f t="shared" si="133"/>
        <v>13</v>
      </c>
      <c r="E475" s="12" t="str">
        <f t="shared" si="134"/>
        <v>v.s.</v>
      </c>
      <c r="F475" s="12">
        <f t="shared" si="134"/>
        <v>0</v>
      </c>
      <c r="G475" s="12">
        <f t="shared" si="130"/>
        <v>0</v>
      </c>
      <c r="H475"/>
      <c r="I475"/>
      <c r="J475" s="12">
        <v>310</v>
      </c>
      <c r="K475"/>
      <c r="L475" s="12">
        <f t="shared" si="119"/>
        <v>999</v>
      </c>
      <c r="M475"/>
      <c r="N475"/>
      <c r="O475" s="12">
        <f t="shared" si="120"/>
        <v>999</v>
      </c>
      <c r="P475"/>
      <c r="Q475">
        <f t="shared" si="132"/>
        <v>0</v>
      </c>
      <c r="R475"/>
      <c r="S475"/>
      <c r="T475"/>
      <c r="U475" s="12" t="str">
        <f t="shared" si="121"/>
        <v/>
      </c>
      <c r="V475" s="13" t="str">
        <f t="shared" si="122"/>
        <v/>
      </c>
      <c r="W475"/>
      <c r="X475"/>
      <c r="Y475"/>
      <c r="Z475" s="13" t="str">
        <f t="shared" si="123"/>
        <v/>
      </c>
      <c r="AA475"/>
      <c r="AB475" s="13" t="str">
        <f t="shared" si="124"/>
        <v/>
      </c>
      <c r="AC475"/>
      <c r="AD475" t="str">
        <f t="shared" si="126"/>
        <v/>
      </c>
      <c r="AE475" s="19"/>
      <c r="AI475" s="19"/>
      <c r="AL475" s="19"/>
      <c r="AP475" s="19"/>
      <c r="AQ475" s="48"/>
      <c r="AS475" s="17"/>
      <c r="AT475" s="18"/>
      <c r="AU475" s="17"/>
    </row>
    <row r="476" spans="1:47" s="16" customFormat="1" hidden="1" x14ac:dyDescent="0.25">
      <c r="A476" s="12">
        <v>10</v>
      </c>
      <c r="B476" s="12">
        <f>[1]Hmotnosti!$AX$16</f>
        <v>0</v>
      </c>
      <c r="C476" s="12"/>
      <c r="D476" s="12">
        <f t="shared" si="133"/>
        <v>13</v>
      </c>
      <c r="E476" s="12" t="str">
        <f t="shared" si="134"/>
        <v>v.s.</v>
      </c>
      <c r="F476" s="12">
        <f t="shared" si="134"/>
        <v>0</v>
      </c>
      <c r="G476" s="12">
        <f t="shared" si="130"/>
        <v>0</v>
      </c>
      <c r="H476"/>
      <c r="I476"/>
      <c r="J476" s="12">
        <v>311</v>
      </c>
      <c r="K476"/>
      <c r="L476" s="12">
        <f t="shared" si="119"/>
        <v>999</v>
      </c>
      <c r="M476"/>
      <c r="N476"/>
      <c r="O476" s="12">
        <f t="shared" si="120"/>
        <v>999</v>
      </c>
      <c r="P476"/>
      <c r="Q476">
        <f t="shared" si="132"/>
        <v>0</v>
      </c>
      <c r="R476"/>
      <c r="S476"/>
      <c r="T476"/>
      <c r="U476" s="12" t="str">
        <f t="shared" si="121"/>
        <v/>
      </c>
      <c r="V476" s="13" t="str">
        <f t="shared" si="122"/>
        <v/>
      </c>
      <c r="W476"/>
      <c r="X476"/>
      <c r="Y476"/>
      <c r="Z476" s="13" t="str">
        <f t="shared" si="123"/>
        <v/>
      </c>
      <c r="AA476"/>
      <c r="AB476" s="13" t="str">
        <f t="shared" si="124"/>
        <v/>
      </c>
      <c r="AC476"/>
      <c r="AD476" t="str">
        <f t="shared" si="126"/>
        <v/>
      </c>
      <c r="AE476" s="19"/>
      <c r="AI476" s="19"/>
      <c r="AL476" s="19"/>
      <c r="AP476" s="19"/>
      <c r="AQ476" s="48"/>
      <c r="AS476" s="17"/>
      <c r="AT476" s="18"/>
      <c r="AU476" s="17"/>
    </row>
    <row r="477" spans="1:47" s="16" customFormat="1" hidden="1" x14ac:dyDescent="0.25">
      <c r="A477" s="12">
        <v>11</v>
      </c>
      <c r="B477" s="12">
        <f>[1]Hmotnosti!$AX$17</f>
        <v>0</v>
      </c>
      <c r="C477" s="12"/>
      <c r="D477" s="12">
        <f t="shared" si="133"/>
        <v>13</v>
      </c>
      <c r="E477" s="12" t="str">
        <f t="shared" si="134"/>
        <v>v.s.</v>
      </c>
      <c r="F477" s="12">
        <f t="shared" si="134"/>
        <v>0</v>
      </c>
      <c r="G477" s="12">
        <f t="shared" si="130"/>
        <v>0</v>
      </c>
      <c r="H477"/>
      <c r="I477"/>
      <c r="J477" s="12">
        <v>312</v>
      </c>
      <c r="K477"/>
      <c r="L477" s="12">
        <f t="shared" si="119"/>
        <v>999</v>
      </c>
      <c r="M477"/>
      <c r="N477"/>
      <c r="O477" s="12">
        <f t="shared" si="120"/>
        <v>999</v>
      </c>
      <c r="P477"/>
      <c r="Q477">
        <f t="shared" si="132"/>
        <v>0</v>
      </c>
      <c r="R477"/>
      <c r="S477"/>
      <c r="T477"/>
      <c r="U477" s="12" t="str">
        <f t="shared" si="121"/>
        <v/>
      </c>
      <c r="V477" s="13" t="str">
        <f t="shared" si="122"/>
        <v/>
      </c>
      <c r="W477"/>
      <c r="X477"/>
      <c r="Y477"/>
      <c r="Z477" s="13" t="str">
        <f t="shared" si="123"/>
        <v/>
      </c>
      <c r="AA477"/>
      <c r="AB477" s="13" t="str">
        <f t="shared" si="124"/>
        <v/>
      </c>
      <c r="AC477"/>
      <c r="AD477" t="str">
        <f t="shared" si="126"/>
        <v/>
      </c>
      <c r="AE477" s="19"/>
      <c r="AI477" s="19"/>
      <c r="AL477" s="19"/>
      <c r="AP477" s="19"/>
      <c r="AQ477" s="48"/>
      <c r="AS477" s="17"/>
      <c r="AT477" s="18"/>
      <c r="AU477" s="17"/>
    </row>
    <row r="478" spans="1:47" s="16" customFormat="1" hidden="1" x14ac:dyDescent="0.25">
      <c r="A478" s="12">
        <v>12</v>
      </c>
      <c r="B478" s="12">
        <f>[1]Hmotnosti!$AX$18</f>
        <v>0</v>
      </c>
      <c r="C478" s="12"/>
      <c r="D478" s="12">
        <f t="shared" si="133"/>
        <v>13</v>
      </c>
      <c r="E478" s="12" t="str">
        <f t="shared" si="134"/>
        <v>v.s.</v>
      </c>
      <c r="F478" s="12">
        <f t="shared" si="134"/>
        <v>0</v>
      </c>
      <c r="G478" s="12">
        <f t="shared" si="130"/>
        <v>0</v>
      </c>
      <c r="H478"/>
      <c r="I478"/>
      <c r="J478" s="12">
        <v>313</v>
      </c>
      <c r="K478"/>
      <c r="L478" s="12">
        <f t="shared" si="119"/>
        <v>999</v>
      </c>
      <c r="M478"/>
      <c r="N478"/>
      <c r="O478" s="12">
        <f t="shared" si="120"/>
        <v>999</v>
      </c>
      <c r="P478"/>
      <c r="Q478">
        <f t="shared" si="132"/>
        <v>0</v>
      </c>
      <c r="R478"/>
      <c r="S478"/>
      <c r="T478"/>
      <c r="U478" s="12" t="str">
        <f t="shared" si="121"/>
        <v/>
      </c>
      <c r="V478" s="13" t="str">
        <f t="shared" si="122"/>
        <v/>
      </c>
      <c r="W478"/>
      <c r="X478"/>
      <c r="Y478"/>
      <c r="Z478" s="13" t="str">
        <f t="shared" si="123"/>
        <v/>
      </c>
      <c r="AA478"/>
      <c r="AB478" s="13" t="str">
        <f t="shared" si="124"/>
        <v/>
      </c>
      <c r="AC478"/>
      <c r="AD478" t="str">
        <f t="shared" si="126"/>
        <v/>
      </c>
      <c r="AE478" s="19"/>
      <c r="AI478" s="19"/>
      <c r="AL478" s="19"/>
      <c r="AP478" s="19"/>
      <c r="AQ478" s="48"/>
      <c r="AS478" s="17"/>
      <c r="AT478" s="18"/>
      <c r="AU478" s="17"/>
    </row>
    <row r="479" spans="1:47" s="16" customFormat="1" hidden="1" x14ac:dyDescent="0.25">
      <c r="A479" s="12">
        <v>13</v>
      </c>
      <c r="B479" s="12">
        <f>[1]Hmotnosti!$AX$19</f>
        <v>0</v>
      </c>
      <c r="C479" s="12"/>
      <c r="D479" s="12">
        <f t="shared" si="133"/>
        <v>13</v>
      </c>
      <c r="E479" s="12" t="str">
        <f t="shared" si="134"/>
        <v>v.s.</v>
      </c>
      <c r="F479" s="12">
        <f t="shared" si="134"/>
        <v>0</v>
      </c>
      <c r="G479" s="12">
        <f t="shared" si="130"/>
        <v>0</v>
      </c>
      <c r="H479"/>
      <c r="I479"/>
      <c r="J479" s="12">
        <v>314</v>
      </c>
      <c r="K479"/>
      <c r="L479" s="12">
        <f t="shared" si="119"/>
        <v>999</v>
      </c>
      <c r="M479"/>
      <c r="N479"/>
      <c r="O479" s="12">
        <f t="shared" si="120"/>
        <v>999</v>
      </c>
      <c r="P479"/>
      <c r="Q479">
        <f t="shared" si="132"/>
        <v>0</v>
      </c>
      <c r="R479"/>
      <c r="S479"/>
      <c r="T479"/>
      <c r="U479" s="12" t="str">
        <f t="shared" si="121"/>
        <v/>
      </c>
      <c r="V479" s="13" t="str">
        <f t="shared" si="122"/>
        <v/>
      </c>
      <c r="W479"/>
      <c r="X479"/>
      <c r="Y479"/>
      <c r="Z479" s="13" t="str">
        <f t="shared" si="123"/>
        <v/>
      </c>
      <c r="AA479"/>
      <c r="AB479" s="13" t="str">
        <f t="shared" si="124"/>
        <v/>
      </c>
      <c r="AC479"/>
      <c r="AD479" t="str">
        <f t="shared" si="126"/>
        <v/>
      </c>
      <c r="AE479" s="19"/>
      <c r="AI479" s="19"/>
      <c r="AL479" s="19"/>
      <c r="AP479" s="19"/>
      <c r="AQ479" s="48"/>
      <c r="AS479" s="17"/>
      <c r="AT479" s="18"/>
      <c r="AU479" s="17"/>
    </row>
    <row r="480" spans="1:47" s="16" customFormat="1" hidden="1" x14ac:dyDescent="0.25">
      <c r="A480" s="12">
        <v>14</v>
      </c>
      <c r="B480" s="12">
        <f>[1]Hmotnosti!$AX$20</f>
        <v>0</v>
      </c>
      <c r="C480" s="12"/>
      <c r="D480" s="12">
        <f t="shared" si="133"/>
        <v>13</v>
      </c>
      <c r="E480" s="12" t="str">
        <f t="shared" si="134"/>
        <v>v.s.</v>
      </c>
      <c r="F480" s="12">
        <f t="shared" si="134"/>
        <v>0</v>
      </c>
      <c r="G480" s="12">
        <f t="shared" si="130"/>
        <v>0</v>
      </c>
      <c r="H480"/>
      <c r="I480"/>
      <c r="J480" s="12">
        <v>315</v>
      </c>
      <c r="K480"/>
      <c r="L480" s="12">
        <f t="shared" si="119"/>
        <v>999</v>
      </c>
      <c r="M480"/>
      <c r="N480"/>
      <c r="O480" s="12">
        <f t="shared" si="120"/>
        <v>999</v>
      </c>
      <c r="P480"/>
      <c r="Q480">
        <f t="shared" si="132"/>
        <v>0</v>
      </c>
      <c r="R480"/>
      <c r="S480"/>
      <c r="T480"/>
      <c r="U480" s="12" t="str">
        <f t="shared" si="121"/>
        <v/>
      </c>
      <c r="V480" s="13" t="str">
        <f t="shared" si="122"/>
        <v/>
      </c>
      <c r="W480"/>
      <c r="X480"/>
      <c r="Y480"/>
      <c r="Z480" s="13" t="str">
        <f t="shared" si="123"/>
        <v/>
      </c>
      <c r="AA480"/>
      <c r="AB480" s="13" t="str">
        <f t="shared" si="124"/>
        <v/>
      </c>
      <c r="AC480"/>
      <c r="AD480" t="str">
        <f t="shared" si="126"/>
        <v/>
      </c>
      <c r="AE480" s="19"/>
      <c r="AI480" s="19"/>
      <c r="AL480" s="19"/>
      <c r="AP480" s="19"/>
      <c r="AQ480" s="48"/>
      <c r="AS480" s="17"/>
      <c r="AT480" s="18"/>
      <c r="AU480" s="17"/>
    </row>
    <row r="481" spans="1:47" s="16" customFormat="1" hidden="1" x14ac:dyDescent="0.25">
      <c r="A481" s="12">
        <v>15</v>
      </c>
      <c r="B481" s="12">
        <f>[1]Hmotnosti!$AX$21</f>
        <v>0</v>
      </c>
      <c r="C481" s="12"/>
      <c r="D481" s="12">
        <f t="shared" si="133"/>
        <v>13</v>
      </c>
      <c r="E481" s="12" t="str">
        <f t="shared" si="134"/>
        <v>v.s.</v>
      </c>
      <c r="F481" s="12">
        <f t="shared" si="134"/>
        <v>0</v>
      </c>
      <c r="G481" s="12">
        <f t="shared" si="130"/>
        <v>0</v>
      </c>
      <c r="H481"/>
      <c r="I481"/>
      <c r="J481" s="12">
        <v>316</v>
      </c>
      <c r="K481"/>
      <c r="L481" s="12">
        <f t="shared" si="119"/>
        <v>999</v>
      </c>
      <c r="M481"/>
      <c r="N481"/>
      <c r="O481" s="12">
        <f t="shared" si="120"/>
        <v>999</v>
      </c>
      <c r="P481"/>
      <c r="Q481">
        <f t="shared" si="132"/>
        <v>0</v>
      </c>
      <c r="R481"/>
      <c r="S481"/>
      <c r="T481"/>
      <c r="U481" s="12" t="str">
        <f t="shared" si="121"/>
        <v/>
      </c>
      <c r="V481" s="13" t="str">
        <f t="shared" si="122"/>
        <v/>
      </c>
      <c r="W481"/>
      <c r="X481"/>
      <c r="Y481"/>
      <c r="Z481" s="13" t="str">
        <f t="shared" si="123"/>
        <v/>
      </c>
      <c r="AA481"/>
      <c r="AB481" s="13" t="str">
        <f t="shared" si="124"/>
        <v/>
      </c>
      <c r="AC481"/>
      <c r="AD481" t="str">
        <f t="shared" si="126"/>
        <v/>
      </c>
      <c r="AE481" s="19"/>
      <c r="AI481" s="19"/>
      <c r="AL481" s="19"/>
      <c r="AP481" s="19"/>
      <c r="AQ481" s="48"/>
      <c r="AS481" s="17"/>
      <c r="AT481" s="18"/>
      <c r="AU481" s="17"/>
    </row>
    <row r="482" spans="1:47" s="16" customFormat="1" hidden="1" x14ac:dyDescent="0.25">
      <c r="A482" s="12">
        <v>16</v>
      </c>
      <c r="B482" s="12">
        <f>[1]Hmotnosti!$AX$22</f>
        <v>0</v>
      </c>
      <c r="C482" s="12"/>
      <c r="D482" s="12">
        <f t="shared" si="133"/>
        <v>13</v>
      </c>
      <c r="E482" s="12" t="str">
        <f t="shared" si="134"/>
        <v>v.s.</v>
      </c>
      <c r="F482" s="12">
        <f t="shared" si="134"/>
        <v>0</v>
      </c>
      <c r="G482" s="12">
        <f t="shared" si="130"/>
        <v>0</v>
      </c>
      <c r="H482"/>
      <c r="I482"/>
      <c r="J482" s="12">
        <v>317</v>
      </c>
      <c r="K482"/>
      <c r="L482" s="12">
        <f t="shared" si="119"/>
        <v>999</v>
      </c>
      <c r="M482"/>
      <c r="N482"/>
      <c r="O482" s="12">
        <f t="shared" si="120"/>
        <v>999</v>
      </c>
      <c r="P482"/>
      <c r="Q482">
        <f t="shared" si="132"/>
        <v>0</v>
      </c>
      <c r="R482"/>
      <c r="S482"/>
      <c r="T482"/>
      <c r="U482" s="12" t="str">
        <f t="shared" si="121"/>
        <v/>
      </c>
      <c r="V482" s="13" t="str">
        <f t="shared" si="122"/>
        <v/>
      </c>
      <c r="W482"/>
      <c r="X482"/>
      <c r="Y482"/>
      <c r="Z482" s="13" t="str">
        <f t="shared" si="123"/>
        <v/>
      </c>
      <c r="AA482"/>
      <c r="AB482" s="13" t="str">
        <f t="shared" si="124"/>
        <v/>
      </c>
      <c r="AC482"/>
      <c r="AD482" t="str">
        <f t="shared" si="126"/>
        <v/>
      </c>
      <c r="AE482" s="19"/>
      <c r="AI482" s="19"/>
      <c r="AL482" s="19"/>
      <c r="AP482" s="19"/>
      <c r="AQ482" s="48"/>
      <c r="AS482" s="17"/>
      <c r="AT482" s="18"/>
      <c r="AU482" s="17"/>
    </row>
    <row r="483" spans="1:47" s="16" customFormat="1" hidden="1" x14ac:dyDescent="0.25">
      <c r="A483" s="12">
        <v>17</v>
      </c>
      <c r="B483" s="12">
        <f>[1]Hmotnosti!$AX$23</f>
        <v>0</v>
      </c>
      <c r="C483" s="12"/>
      <c r="D483" s="12">
        <f t="shared" si="133"/>
        <v>13</v>
      </c>
      <c r="E483" s="12" t="str">
        <f t="shared" si="134"/>
        <v>v.s.</v>
      </c>
      <c r="F483" s="12">
        <f t="shared" si="134"/>
        <v>0</v>
      </c>
      <c r="G483" s="12">
        <f t="shared" si="130"/>
        <v>0</v>
      </c>
      <c r="H483"/>
      <c r="I483"/>
      <c r="J483" s="12">
        <v>318</v>
      </c>
      <c r="K483"/>
      <c r="L483" s="12">
        <f t="shared" si="119"/>
        <v>999</v>
      </c>
      <c r="M483"/>
      <c r="N483"/>
      <c r="O483" s="12">
        <f t="shared" si="120"/>
        <v>999</v>
      </c>
      <c r="P483"/>
      <c r="Q483">
        <f t="shared" si="132"/>
        <v>0</v>
      </c>
      <c r="R483"/>
      <c r="S483"/>
      <c r="T483"/>
      <c r="U483" s="12" t="str">
        <f t="shared" si="121"/>
        <v/>
      </c>
      <c r="V483" s="13" t="str">
        <f t="shared" si="122"/>
        <v/>
      </c>
      <c r="W483"/>
      <c r="X483"/>
      <c r="Y483"/>
      <c r="Z483" s="13" t="str">
        <f t="shared" si="123"/>
        <v/>
      </c>
      <c r="AA483"/>
      <c r="AB483" s="13" t="str">
        <f t="shared" si="124"/>
        <v/>
      </c>
      <c r="AC483"/>
      <c r="AD483" t="str">
        <f t="shared" si="126"/>
        <v/>
      </c>
      <c r="AE483" s="19"/>
      <c r="AI483" s="19"/>
      <c r="AL483" s="19"/>
      <c r="AP483" s="19"/>
      <c r="AQ483" s="48"/>
      <c r="AS483" s="17"/>
      <c r="AT483" s="18"/>
      <c r="AU483" s="17"/>
    </row>
    <row r="484" spans="1:47" s="16" customFormat="1" hidden="1" x14ac:dyDescent="0.25">
      <c r="A484" s="12">
        <v>18</v>
      </c>
      <c r="B484" s="12">
        <f>[1]Hmotnosti!$AX$24</f>
        <v>0</v>
      </c>
      <c r="C484" s="12"/>
      <c r="D484" s="12">
        <f t="shared" si="133"/>
        <v>13</v>
      </c>
      <c r="E484" s="12" t="str">
        <f t="shared" ref="E484:F486" si="135">E483</f>
        <v>v.s.</v>
      </c>
      <c r="F484" s="12">
        <f t="shared" si="135"/>
        <v>0</v>
      </c>
      <c r="G484" s="12">
        <f t="shared" si="130"/>
        <v>0</v>
      </c>
      <c r="H484"/>
      <c r="I484"/>
      <c r="J484" s="12">
        <v>319</v>
      </c>
      <c r="K484"/>
      <c r="L484" s="12">
        <f t="shared" si="119"/>
        <v>999</v>
      </c>
      <c r="M484"/>
      <c r="N484"/>
      <c r="O484" s="12">
        <f t="shared" si="120"/>
        <v>999</v>
      </c>
      <c r="P484"/>
      <c r="Q484">
        <f t="shared" si="132"/>
        <v>0</v>
      </c>
      <c r="R484"/>
      <c r="S484"/>
      <c r="T484"/>
      <c r="U484" s="12" t="str">
        <f t="shared" si="121"/>
        <v/>
      </c>
      <c r="V484" s="13" t="str">
        <f t="shared" si="122"/>
        <v/>
      </c>
      <c r="W484"/>
      <c r="X484"/>
      <c r="Y484"/>
      <c r="Z484" s="13" t="str">
        <f t="shared" si="123"/>
        <v/>
      </c>
      <c r="AA484"/>
      <c r="AB484" s="13" t="str">
        <f t="shared" si="124"/>
        <v/>
      </c>
      <c r="AC484"/>
      <c r="AD484" t="str">
        <f t="shared" si="126"/>
        <v/>
      </c>
      <c r="AE484" s="19"/>
      <c r="AI484" s="19"/>
      <c r="AL484" s="19"/>
      <c r="AP484" s="19"/>
      <c r="AQ484" s="48"/>
      <c r="AS484" s="17"/>
      <c r="AT484" s="18"/>
      <c r="AU484" s="17"/>
    </row>
    <row r="485" spans="1:47" s="16" customFormat="1" hidden="1" x14ac:dyDescent="0.25">
      <c r="A485" s="12">
        <v>19</v>
      </c>
      <c r="B485" s="12">
        <f>[1]Hmotnosti!$AX$25</f>
        <v>0</v>
      </c>
      <c r="C485" s="12"/>
      <c r="D485" s="12">
        <f t="shared" si="133"/>
        <v>13</v>
      </c>
      <c r="E485" s="12" t="str">
        <f t="shared" si="135"/>
        <v>v.s.</v>
      </c>
      <c r="F485" s="12">
        <f t="shared" si="135"/>
        <v>0</v>
      </c>
      <c r="G485" s="12">
        <f t="shared" si="130"/>
        <v>0</v>
      </c>
      <c r="H485"/>
      <c r="I485"/>
      <c r="J485" s="12">
        <v>320</v>
      </c>
      <c r="K485"/>
      <c r="L485" s="12">
        <f t="shared" si="119"/>
        <v>999</v>
      </c>
      <c r="M485"/>
      <c r="N485"/>
      <c r="O485" s="12">
        <f t="shared" si="120"/>
        <v>999</v>
      </c>
      <c r="P485"/>
      <c r="Q485">
        <f t="shared" si="132"/>
        <v>0</v>
      </c>
      <c r="R485"/>
      <c r="S485"/>
      <c r="T485"/>
      <c r="U485" s="12" t="str">
        <f t="shared" si="121"/>
        <v/>
      </c>
      <c r="V485" s="13" t="str">
        <f t="shared" si="122"/>
        <v/>
      </c>
      <c r="W485"/>
      <c r="X485"/>
      <c r="Y485"/>
      <c r="Z485" s="13" t="str">
        <f t="shared" si="123"/>
        <v/>
      </c>
      <c r="AA485"/>
      <c r="AB485" s="13" t="str">
        <f t="shared" si="124"/>
        <v/>
      </c>
      <c r="AC485"/>
      <c r="AD485" t="str">
        <f t="shared" si="126"/>
        <v/>
      </c>
      <c r="AE485" s="19"/>
      <c r="AI485" s="19"/>
      <c r="AL485" s="19"/>
      <c r="AP485" s="19"/>
      <c r="AQ485" s="48"/>
      <c r="AS485" s="17"/>
      <c r="AT485" s="18"/>
      <c r="AU485" s="17"/>
    </row>
    <row r="486" spans="1:47" s="16" customFormat="1" hidden="1" x14ac:dyDescent="0.25">
      <c r="A486" s="12">
        <v>20</v>
      </c>
      <c r="B486" s="12">
        <f>[1]Hmotnosti!$AX$26</f>
        <v>0</v>
      </c>
      <c r="C486" s="12"/>
      <c r="D486" s="12">
        <f t="shared" si="133"/>
        <v>13</v>
      </c>
      <c r="E486" s="12" t="str">
        <f t="shared" si="135"/>
        <v>v.s.</v>
      </c>
      <c r="F486" s="12">
        <f t="shared" si="135"/>
        <v>0</v>
      </c>
      <c r="G486" s="12">
        <f t="shared" si="130"/>
        <v>0</v>
      </c>
      <c r="H486"/>
      <c r="I486"/>
      <c r="J486" s="12">
        <v>321</v>
      </c>
      <c r="K486"/>
      <c r="L486" s="12">
        <f t="shared" si="119"/>
        <v>999</v>
      </c>
      <c r="M486"/>
      <c r="N486"/>
      <c r="O486" s="12">
        <f t="shared" si="120"/>
        <v>999</v>
      </c>
      <c r="P486"/>
      <c r="Q486">
        <f t="shared" si="132"/>
        <v>0</v>
      </c>
      <c r="R486"/>
      <c r="S486"/>
      <c r="T486"/>
      <c r="U486" s="12" t="str">
        <f t="shared" si="121"/>
        <v/>
      </c>
      <c r="V486" s="13" t="str">
        <f t="shared" si="122"/>
        <v/>
      </c>
      <c r="W486"/>
      <c r="X486"/>
      <c r="Y486"/>
      <c r="Z486" s="13" t="str">
        <f t="shared" si="123"/>
        <v/>
      </c>
      <c r="AA486"/>
      <c r="AB486" s="13" t="str">
        <f t="shared" si="124"/>
        <v/>
      </c>
      <c r="AC486"/>
      <c r="AD486" t="str">
        <f t="shared" si="126"/>
        <v/>
      </c>
      <c r="AE486" s="19"/>
      <c r="AI486" s="19"/>
      <c r="AL486" s="19"/>
      <c r="AP486" s="19"/>
      <c r="AQ486" s="48"/>
      <c r="AS486" s="17"/>
      <c r="AT486" s="18"/>
      <c r="AU486" s="17"/>
    </row>
    <row r="487" spans="1:47" s="16" customFormat="1" hidden="1" x14ac:dyDescent="0.25">
      <c r="A487" s="12"/>
      <c r="B487" s="12"/>
      <c r="C487" s="12"/>
      <c r="D487" s="12"/>
      <c r="E487" s="12"/>
      <c r="F487" s="12"/>
      <c r="G487" s="12">
        <f t="shared" si="130"/>
        <v>0</v>
      </c>
      <c r="H487"/>
      <c r="I487"/>
      <c r="J487" s="12">
        <v>322</v>
      </c>
      <c r="K487"/>
      <c r="L487" s="12">
        <f t="shared" ref="L487:L550" si="136">IF(G487=0,999,J487)</f>
        <v>999</v>
      </c>
      <c r="M487"/>
      <c r="N487"/>
      <c r="O487" s="12">
        <f t="shared" ref="O487:O550" si="137">SMALL($L$166:$L$761,J487)</f>
        <v>999</v>
      </c>
      <c r="P487"/>
      <c r="Q487"/>
      <c r="R487"/>
      <c r="S487"/>
      <c r="T487"/>
      <c r="U487" s="12" t="str">
        <f t="shared" ref="U487:U550" si="138">IF(O487=999,"",(INDEX($D$166:$D$761,$O487)))</f>
        <v/>
      </c>
      <c r="V487" s="13" t="str">
        <f t="shared" ref="V487:V550" si="139">IF(O487=999,"",INDEX($Q$166:$Q$761,$O487))</f>
        <v/>
      </c>
      <c r="W487"/>
      <c r="X487"/>
      <c r="Y487"/>
      <c r="Z487" s="13" t="str">
        <f t="shared" ref="Z487:Z550" si="140">IF(O487=999,"",INDEX($B$166:$B$761,$O487))</f>
        <v/>
      </c>
      <c r="AA487"/>
      <c r="AB487" s="13" t="str">
        <f t="shared" ref="AB487:AB550" si="141">IF(O487=999,"",INDEX($E$166:$E$761,$O487))</f>
        <v/>
      </c>
      <c r="AC487"/>
      <c r="AD487" t="str">
        <f t="shared" si="126"/>
        <v/>
      </c>
      <c r="AE487" s="19"/>
      <c r="AI487" s="19"/>
      <c r="AL487" s="19"/>
      <c r="AP487" s="19"/>
      <c r="AQ487" s="48"/>
      <c r="AS487" s="17"/>
      <c r="AT487" s="18"/>
      <c r="AU487" s="17"/>
    </row>
    <row r="488" spans="1:47" s="16" customFormat="1" hidden="1" x14ac:dyDescent="0.25">
      <c r="A488" s="12"/>
      <c r="B488" s="12"/>
      <c r="C488" s="12"/>
      <c r="D488" s="12"/>
      <c r="E488" s="12"/>
      <c r="F488" s="12"/>
      <c r="G488" s="12">
        <f t="shared" si="130"/>
        <v>0</v>
      </c>
      <c r="H488"/>
      <c r="I488"/>
      <c r="J488" s="12">
        <v>323</v>
      </c>
      <c r="K488"/>
      <c r="L488" s="12">
        <f t="shared" si="136"/>
        <v>999</v>
      </c>
      <c r="M488"/>
      <c r="N488"/>
      <c r="O488" s="12">
        <f t="shared" si="137"/>
        <v>999</v>
      </c>
      <c r="P488"/>
      <c r="Q488"/>
      <c r="R488"/>
      <c r="S488"/>
      <c r="T488"/>
      <c r="U488" s="12" t="str">
        <f t="shared" si="138"/>
        <v/>
      </c>
      <c r="V488" s="13" t="str">
        <f t="shared" si="139"/>
        <v/>
      </c>
      <c r="W488"/>
      <c r="X488"/>
      <c r="Y488"/>
      <c r="Z488" s="13" t="str">
        <f t="shared" si="140"/>
        <v/>
      </c>
      <c r="AA488"/>
      <c r="AB488" s="13" t="str">
        <f t="shared" si="141"/>
        <v/>
      </c>
      <c r="AC488"/>
      <c r="AD488" t="str">
        <f t="shared" si="126"/>
        <v/>
      </c>
      <c r="AE488" s="19"/>
      <c r="AI488" s="19"/>
      <c r="AL488" s="19"/>
      <c r="AP488" s="19"/>
      <c r="AQ488" s="48"/>
      <c r="AS488" s="17"/>
      <c r="AT488" s="18"/>
      <c r="AU488" s="17"/>
    </row>
    <row r="489" spans="1:47" s="16" customFormat="1" hidden="1" x14ac:dyDescent="0.25">
      <c r="A489" s="12"/>
      <c r="B489" s="12"/>
      <c r="C489" s="12"/>
      <c r="D489" s="12"/>
      <c r="E489" s="12"/>
      <c r="F489" s="12"/>
      <c r="G489" s="12">
        <f t="shared" si="130"/>
        <v>0</v>
      </c>
      <c r="H489"/>
      <c r="I489"/>
      <c r="J489" s="12">
        <v>324</v>
      </c>
      <c r="K489"/>
      <c r="L489" s="12">
        <f t="shared" si="136"/>
        <v>999</v>
      </c>
      <c r="M489"/>
      <c r="N489"/>
      <c r="O489" s="12">
        <f t="shared" si="137"/>
        <v>999</v>
      </c>
      <c r="P489"/>
      <c r="Q489"/>
      <c r="R489"/>
      <c r="S489"/>
      <c r="T489"/>
      <c r="U489" s="12" t="str">
        <f t="shared" si="138"/>
        <v/>
      </c>
      <c r="V489" s="13" t="str">
        <f t="shared" si="139"/>
        <v/>
      </c>
      <c r="W489"/>
      <c r="X489"/>
      <c r="Y489"/>
      <c r="Z489" s="13" t="str">
        <f t="shared" si="140"/>
        <v/>
      </c>
      <c r="AA489"/>
      <c r="AB489" s="13" t="str">
        <f t="shared" si="141"/>
        <v/>
      </c>
      <c r="AC489"/>
      <c r="AD489" t="str">
        <f t="shared" si="126"/>
        <v/>
      </c>
      <c r="AE489" s="19"/>
      <c r="AI489" s="19"/>
      <c r="AL489" s="19"/>
      <c r="AP489" s="19"/>
      <c r="AQ489" s="48"/>
      <c r="AS489" s="17"/>
      <c r="AT489" s="18"/>
      <c r="AU489" s="17"/>
    </row>
    <row r="490" spans="1:47" s="16" customFormat="1" hidden="1" x14ac:dyDescent="0.25">
      <c r="A490" s="13">
        <f>[1]Hmotnosti!$BC$6</f>
        <v>0</v>
      </c>
      <c r="B490" s="12"/>
      <c r="C490" s="12"/>
      <c r="D490" s="12"/>
      <c r="E490" s="12"/>
      <c r="F490" s="12"/>
      <c r="G490" s="12">
        <f t="shared" si="130"/>
        <v>0</v>
      </c>
      <c r="H490"/>
      <c r="I490"/>
      <c r="J490" s="12">
        <v>325</v>
      </c>
      <c r="K490"/>
      <c r="L490" s="12">
        <f t="shared" si="136"/>
        <v>999</v>
      </c>
      <c r="M490"/>
      <c r="N490"/>
      <c r="O490" s="12">
        <f t="shared" si="137"/>
        <v>999</v>
      </c>
      <c r="P490"/>
      <c r="Q490">
        <f>A490</f>
        <v>0</v>
      </c>
      <c r="R490"/>
      <c r="S490"/>
      <c r="T490"/>
      <c r="U490" s="12" t="str">
        <f t="shared" si="138"/>
        <v/>
      </c>
      <c r="V490" s="13" t="str">
        <f t="shared" si="139"/>
        <v/>
      </c>
      <c r="W490"/>
      <c r="X490"/>
      <c r="Y490"/>
      <c r="Z490" s="13" t="str">
        <f t="shared" si="140"/>
        <v/>
      </c>
      <c r="AA490"/>
      <c r="AB490" s="13" t="str">
        <f t="shared" si="141"/>
        <v/>
      </c>
      <c r="AC490"/>
      <c r="AD490" t="str">
        <f t="shared" si="126"/>
        <v/>
      </c>
      <c r="AE490" s="19"/>
      <c r="AI490" s="19"/>
      <c r="AL490" s="19"/>
      <c r="AP490" s="19"/>
      <c r="AQ490" s="48"/>
      <c r="AS490" s="17"/>
      <c r="AT490" s="18"/>
      <c r="AU490" s="17"/>
    </row>
    <row r="491" spans="1:47" s="16" customFormat="1" hidden="1" x14ac:dyDescent="0.25">
      <c r="A491" s="12"/>
      <c r="B491" s="12" t="str">
        <f>$B$166</f>
        <v>hmotnost</v>
      </c>
      <c r="C491" s="12"/>
      <c r="D491" s="12">
        <v>14</v>
      </c>
      <c r="E491" s="12" t="str">
        <f>O150</f>
        <v>v.s.</v>
      </c>
      <c r="F491" s="12">
        <f>IF($P$150=0,0,1)</f>
        <v>0</v>
      </c>
      <c r="G491" s="12">
        <f t="shared" si="130"/>
        <v>0</v>
      </c>
      <c r="H491"/>
      <c r="I491"/>
      <c r="J491" s="12">
        <v>326</v>
      </c>
      <c r="K491"/>
      <c r="L491" s="12">
        <f t="shared" si="136"/>
        <v>999</v>
      </c>
      <c r="M491"/>
      <c r="N491"/>
      <c r="O491" s="12">
        <f t="shared" si="137"/>
        <v>999</v>
      </c>
      <c r="P491"/>
      <c r="Q491">
        <f>Q490</f>
        <v>0</v>
      </c>
      <c r="R491"/>
      <c r="S491"/>
      <c r="T491"/>
      <c r="U491" s="12" t="str">
        <f t="shared" si="138"/>
        <v/>
      </c>
      <c r="V491" s="13" t="str">
        <f t="shared" si="139"/>
        <v/>
      </c>
      <c r="W491"/>
      <c r="X491"/>
      <c r="Y491"/>
      <c r="Z491" s="13" t="str">
        <f t="shared" si="140"/>
        <v/>
      </c>
      <c r="AA491"/>
      <c r="AB491" s="13" t="str">
        <f t="shared" si="141"/>
        <v/>
      </c>
      <c r="AC491"/>
      <c r="AD491" t="str">
        <f t="shared" si="126"/>
        <v/>
      </c>
      <c r="AE491" s="19"/>
      <c r="AI491" s="19"/>
      <c r="AL491" s="19"/>
      <c r="AP491" s="19"/>
      <c r="AQ491" s="48"/>
      <c r="AS491" s="17"/>
      <c r="AT491" s="18"/>
      <c r="AU491" s="17"/>
    </row>
    <row r="492" spans="1:47" s="16" customFormat="1" hidden="1" x14ac:dyDescent="0.25">
      <c r="A492" s="12">
        <v>1</v>
      </c>
      <c r="B492" s="12">
        <f>[1]Hmotnosti!$BB$7</f>
        <v>0</v>
      </c>
      <c r="C492" s="12"/>
      <c r="D492" s="12">
        <f>$D491</f>
        <v>14</v>
      </c>
      <c r="E492" s="12" t="str">
        <f>E491</f>
        <v>v.s.</v>
      </c>
      <c r="F492" s="12">
        <f>F491</f>
        <v>0</v>
      </c>
      <c r="G492" s="12">
        <f t="shared" si="130"/>
        <v>0</v>
      </c>
      <c r="H492"/>
      <c r="I492"/>
      <c r="J492" s="12">
        <v>327</v>
      </c>
      <c r="K492"/>
      <c r="L492" s="12">
        <f t="shared" si="136"/>
        <v>999</v>
      </c>
      <c r="M492"/>
      <c r="N492"/>
      <c r="O492" s="12">
        <f t="shared" si="137"/>
        <v>999</v>
      </c>
      <c r="P492"/>
      <c r="Q492">
        <f t="shared" ref="Q492:Q511" si="142">Q491</f>
        <v>0</v>
      </c>
      <c r="R492"/>
      <c r="S492"/>
      <c r="T492"/>
      <c r="U492" s="12" t="str">
        <f t="shared" si="138"/>
        <v/>
      </c>
      <c r="V492" s="13" t="str">
        <f t="shared" si="139"/>
        <v/>
      </c>
      <c r="W492"/>
      <c r="X492"/>
      <c r="Y492"/>
      <c r="Z492" s="13" t="str">
        <f t="shared" si="140"/>
        <v/>
      </c>
      <c r="AA492"/>
      <c r="AB492" s="13" t="str">
        <f t="shared" si="141"/>
        <v/>
      </c>
      <c r="AC492"/>
      <c r="AD492" t="str">
        <f t="shared" si="126"/>
        <v/>
      </c>
      <c r="AE492" s="19"/>
      <c r="AI492" s="19"/>
      <c r="AL492" s="19"/>
      <c r="AP492" s="19"/>
      <c r="AQ492" s="48"/>
      <c r="AS492" s="17"/>
      <c r="AT492" s="18"/>
      <c r="AU492" s="17"/>
    </row>
    <row r="493" spans="1:47" s="16" customFormat="1" hidden="1" x14ac:dyDescent="0.25">
      <c r="A493" s="12">
        <v>2</v>
      </c>
      <c r="B493" s="12">
        <f>[1]Hmotnosti!$BB$8</f>
        <v>0</v>
      </c>
      <c r="C493" s="12"/>
      <c r="D493" s="12">
        <f t="shared" ref="D493:D511" si="143">$D492</f>
        <v>14</v>
      </c>
      <c r="E493" s="12" t="str">
        <f t="shared" ref="E493:F508" si="144">E492</f>
        <v>v.s.</v>
      </c>
      <c r="F493" s="12">
        <f t="shared" si="144"/>
        <v>0</v>
      </c>
      <c r="G493" s="12">
        <f t="shared" si="130"/>
        <v>0</v>
      </c>
      <c r="H493"/>
      <c r="I493"/>
      <c r="J493" s="12">
        <v>328</v>
      </c>
      <c r="K493"/>
      <c r="L493" s="12">
        <f t="shared" si="136"/>
        <v>999</v>
      </c>
      <c r="M493"/>
      <c r="N493"/>
      <c r="O493" s="12">
        <f t="shared" si="137"/>
        <v>999</v>
      </c>
      <c r="P493"/>
      <c r="Q493">
        <f t="shared" si="142"/>
        <v>0</v>
      </c>
      <c r="R493"/>
      <c r="S493"/>
      <c r="T493"/>
      <c r="U493" s="12" t="str">
        <f t="shared" si="138"/>
        <v/>
      </c>
      <c r="V493" s="13" t="str">
        <f t="shared" si="139"/>
        <v/>
      </c>
      <c r="W493"/>
      <c r="X493"/>
      <c r="Y493"/>
      <c r="Z493" s="13" t="str">
        <f t="shared" si="140"/>
        <v/>
      </c>
      <c r="AA493"/>
      <c r="AB493" s="13" t="str">
        <f t="shared" si="141"/>
        <v/>
      </c>
      <c r="AC493"/>
      <c r="AD493" t="str">
        <f t="shared" si="126"/>
        <v/>
      </c>
      <c r="AE493" s="19"/>
      <c r="AI493" s="19"/>
      <c r="AL493" s="19"/>
      <c r="AP493" s="19"/>
      <c r="AQ493" s="48"/>
      <c r="AS493" s="17"/>
      <c r="AT493" s="18"/>
      <c r="AU493" s="17"/>
    </row>
    <row r="494" spans="1:47" s="16" customFormat="1" hidden="1" x14ac:dyDescent="0.25">
      <c r="A494" s="12">
        <v>3</v>
      </c>
      <c r="B494" s="12">
        <f>[1]Hmotnosti!$BB$9</f>
        <v>0</v>
      </c>
      <c r="C494" s="12"/>
      <c r="D494" s="12">
        <f t="shared" si="143"/>
        <v>14</v>
      </c>
      <c r="E494" s="12" t="str">
        <f t="shared" si="144"/>
        <v>v.s.</v>
      </c>
      <c r="F494" s="12">
        <f t="shared" si="144"/>
        <v>0</v>
      </c>
      <c r="G494" s="12">
        <f t="shared" si="130"/>
        <v>0</v>
      </c>
      <c r="H494"/>
      <c r="I494"/>
      <c r="J494" s="12">
        <v>329</v>
      </c>
      <c r="K494"/>
      <c r="L494" s="12">
        <f t="shared" si="136"/>
        <v>999</v>
      </c>
      <c r="M494"/>
      <c r="N494"/>
      <c r="O494" s="12">
        <f t="shared" si="137"/>
        <v>999</v>
      </c>
      <c r="P494"/>
      <c r="Q494">
        <f t="shared" si="142"/>
        <v>0</v>
      </c>
      <c r="R494"/>
      <c r="S494"/>
      <c r="T494"/>
      <c r="U494" s="12" t="str">
        <f t="shared" si="138"/>
        <v/>
      </c>
      <c r="V494" s="13" t="str">
        <f t="shared" si="139"/>
        <v/>
      </c>
      <c r="W494"/>
      <c r="X494"/>
      <c r="Y494"/>
      <c r="Z494" s="13" t="str">
        <f t="shared" si="140"/>
        <v/>
      </c>
      <c r="AA494"/>
      <c r="AB494" s="13" t="str">
        <f t="shared" si="141"/>
        <v/>
      </c>
      <c r="AC494"/>
      <c r="AD494" t="str">
        <f t="shared" si="126"/>
        <v/>
      </c>
      <c r="AE494" s="19"/>
      <c r="AI494" s="19"/>
      <c r="AL494" s="19"/>
      <c r="AP494" s="19"/>
      <c r="AQ494" s="48"/>
      <c r="AS494" s="17"/>
      <c r="AT494" s="18"/>
      <c r="AU494" s="17"/>
    </row>
    <row r="495" spans="1:47" s="16" customFormat="1" hidden="1" x14ac:dyDescent="0.25">
      <c r="A495" s="12">
        <v>4</v>
      </c>
      <c r="B495" s="12">
        <f>[1]Hmotnosti!$BB$10</f>
        <v>0</v>
      </c>
      <c r="C495" s="12"/>
      <c r="D495" s="12">
        <f t="shared" si="143"/>
        <v>14</v>
      </c>
      <c r="E495" s="12" t="str">
        <f t="shared" si="144"/>
        <v>v.s.</v>
      </c>
      <c r="F495" s="12">
        <f t="shared" si="144"/>
        <v>0</v>
      </c>
      <c r="G495" s="12">
        <f t="shared" si="130"/>
        <v>0</v>
      </c>
      <c r="H495"/>
      <c r="I495"/>
      <c r="J495" s="12">
        <v>330</v>
      </c>
      <c r="K495"/>
      <c r="L495" s="12">
        <f t="shared" si="136"/>
        <v>999</v>
      </c>
      <c r="M495"/>
      <c r="N495"/>
      <c r="O495" s="12">
        <f t="shared" si="137"/>
        <v>999</v>
      </c>
      <c r="P495"/>
      <c r="Q495">
        <f t="shared" si="142"/>
        <v>0</v>
      </c>
      <c r="R495"/>
      <c r="S495"/>
      <c r="T495"/>
      <c r="U495" s="12" t="str">
        <f t="shared" si="138"/>
        <v/>
      </c>
      <c r="V495" s="13" t="str">
        <f t="shared" si="139"/>
        <v/>
      </c>
      <c r="W495"/>
      <c r="X495"/>
      <c r="Y495"/>
      <c r="Z495" s="13" t="str">
        <f t="shared" si="140"/>
        <v/>
      </c>
      <c r="AA495"/>
      <c r="AB495" s="13" t="str">
        <f t="shared" si="141"/>
        <v/>
      </c>
      <c r="AC495"/>
      <c r="AD495" t="str">
        <f t="shared" si="126"/>
        <v/>
      </c>
      <c r="AE495" s="19"/>
      <c r="AI495" s="19"/>
      <c r="AL495" s="19"/>
      <c r="AP495" s="19"/>
      <c r="AQ495" s="48"/>
      <c r="AS495" s="17"/>
      <c r="AT495" s="18"/>
      <c r="AU495" s="17"/>
    </row>
    <row r="496" spans="1:47" s="16" customFormat="1" hidden="1" x14ac:dyDescent="0.25">
      <c r="A496" s="12">
        <v>5</v>
      </c>
      <c r="B496" s="12">
        <f>[1]Hmotnosti!$BB$11</f>
        <v>0</v>
      </c>
      <c r="C496" s="12"/>
      <c r="D496" s="12">
        <f t="shared" si="143"/>
        <v>14</v>
      </c>
      <c r="E496" s="12" t="str">
        <f t="shared" si="144"/>
        <v>v.s.</v>
      </c>
      <c r="F496" s="12">
        <f t="shared" si="144"/>
        <v>0</v>
      </c>
      <c r="G496" s="12">
        <f t="shared" si="130"/>
        <v>0</v>
      </c>
      <c r="H496"/>
      <c r="I496"/>
      <c r="J496" s="12">
        <v>331</v>
      </c>
      <c r="K496"/>
      <c r="L496" s="12">
        <f t="shared" si="136"/>
        <v>999</v>
      </c>
      <c r="M496"/>
      <c r="N496"/>
      <c r="O496" s="12">
        <f t="shared" si="137"/>
        <v>999</v>
      </c>
      <c r="P496"/>
      <c r="Q496">
        <f t="shared" si="142"/>
        <v>0</v>
      </c>
      <c r="R496"/>
      <c r="S496"/>
      <c r="T496"/>
      <c r="U496" s="12" t="str">
        <f t="shared" si="138"/>
        <v/>
      </c>
      <c r="V496" s="13" t="str">
        <f t="shared" si="139"/>
        <v/>
      </c>
      <c r="W496"/>
      <c r="X496"/>
      <c r="Y496"/>
      <c r="Z496" s="13" t="str">
        <f t="shared" si="140"/>
        <v/>
      </c>
      <c r="AA496"/>
      <c r="AB496" s="13" t="str">
        <f t="shared" si="141"/>
        <v/>
      </c>
      <c r="AC496"/>
      <c r="AD496" t="str">
        <f t="shared" si="126"/>
        <v/>
      </c>
      <c r="AE496" s="19"/>
      <c r="AI496" s="19"/>
      <c r="AL496" s="19"/>
      <c r="AP496" s="19"/>
      <c r="AQ496" s="48"/>
      <c r="AS496" s="17"/>
      <c r="AT496" s="18"/>
      <c r="AU496" s="17"/>
    </row>
    <row r="497" spans="1:47" s="16" customFormat="1" hidden="1" x14ac:dyDescent="0.25">
      <c r="A497" s="12">
        <v>6</v>
      </c>
      <c r="B497" s="12">
        <f>[1]Hmotnosti!$BB$12</f>
        <v>0</v>
      </c>
      <c r="C497" s="12"/>
      <c r="D497" s="12">
        <f t="shared" si="143"/>
        <v>14</v>
      </c>
      <c r="E497" s="12" t="str">
        <f t="shared" si="144"/>
        <v>v.s.</v>
      </c>
      <c r="F497" s="12">
        <f t="shared" si="144"/>
        <v>0</v>
      </c>
      <c r="G497" s="12">
        <f t="shared" si="130"/>
        <v>0</v>
      </c>
      <c r="H497"/>
      <c r="I497"/>
      <c r="J497" s="12">
        <v>332</v>
      </c>
      <c r="K497"/>
      <c r="L497" s="12">
        <f t="shared" si="136"/>
        <v>999</v>
      </c>
      <c r="M497"/>
      <c r="N497"/>
      <c r="O497" s="12">
        <f t="shared" si="137"/>
        <v>999</v>
      </c>
      <c r="P497"/>
      <c r="Q497">
        <f t="shared" si="142"/>
        <v>0</v>
      </c>
      <c r="R497"/>
      <c r="S497"/>
      <c r="T497"/>
      <c r="U497" s="12" t="str">
        <f t="shared" si="138"/>
        <v/>
      </c>
      <c r="V497" s="13" t="str">
        <f t="shared" si="139"/>
        <v/>
      </c>
      <c r="W497"/>
      <c r="X497"/>
      <c r="Y497"/>
      <c r="Z497" s="13" t="str">
        <f t="shared" si="140"/>
        <v/>
      </c>
      <c r="AA497"/>
      <c r="AB497" s="13" t="str">
        <f t="shared" si="141"/>
        <v/>
      </c>
      <c r="AC497"/>
      <c r="AD497" t="str">
        <f t="shared" si="126"/>
        <v/>
      </c>
      <c r="AE497" s="19"/>
      <c r="AI497" s="19"/>
      <c r="AL497" s="19"/>
      <c r="AP497" s="19"/>
      <c r="AQ497" s="48"/>
      <c r="AS497" s="17"/>
      <c r="AT497" s="18"/>
      <c r="AU497" s="17"/>
    </row>
    <row r="498" spans="1:47" s="16" customFormat="1" hidden="1" x14ac:dyDescent="0.25">
      <c r="A498" s="12">
        <v>7</v>
      </c>
      <c r="B498" s="12">
        <f>[1]Hmotnosti!$BB$13</f>
        <v>0</v>
      </c>
      <c r="C498" s="12"/>
      <c r="D498" s="12">
        <f t="shared" si="143"/>
        <v>14</v>
      </c>
      <c r="E498" s="12" t="str">
        <f t="shared" si="144"/>
        <v>v.s.</v>
      </c>
      <c r="F498" s="12">
        <f t="shared" si="144"/>
        <v>0</v>
      </c>
      <c r="G498" s="12">
        <f t="shared" si="130"/>
        <v>0</v>
      </c>
      <c r="H498"/>
      <c r="I498"/>
      <c r="J498" s="12">
        <v>333</v>
      </c>
      <c r="K498"/>
      <c r="L498" s="12">
        <f t="shared" si="136"/>
        <v>999</v>
      </c>
      <c r="M498"/>
      <c r="N498"/>
      <c r="O498" s="12">
        <f t="shared" si="137"/>
        <v>999</v>
      </c>
      <c r="P498"/>
      <c r="Q498">
        <f t="shared" si="142"/>
        <v>0</v>
      </c>
      <c r="R498"/>
      <c r="S498"/>
      <c r="T498"/>
      <c r="U498" s="12" t="str">
        <f t="shared" si="138"/>
        <v/>
      </c>
      <c r="V498" s="13" t="str">
        <f t="shared" si="139"/>
        <v/>
      </c>
      <c r="W498"/>
      <c r="X498"/>
      <c r="Y498"/>
      <c r="Z498" s="13" t="str">
        <f t="shared" si="140"/>
        <v/>
      </c>
      <c r="AA498"/>
      <c r="AB498" s="13" t="str">
        <f t="shared" si="141"/>
        <v/>
      </c>
      <c r="AC498"/>
      <c r="AD498" t="str">
        <f t="shared" ref="AD498:AD561" si="145">IF(V498="","",(CONCATENATE(V498,", ",Z498," kg, ",AB498)))</f>
        <v/>
      </c>
      <c r="AE498" s="19"/>
      <c r="AI498" s="19"/>
      <c r="AL498" s="19"/>
      <c r="AP498" s="19"/>
      <c r="AQ498" s="48"/>
      <c r="AS498" s="17"/>
      <c r="AT498" s="18"/>
      <c r="AU498" s="17"/>
    </row>
    <row r="499" spans="1:47" s="16" customFormat="1" hidden="1" x14ac:dyDescent="0.25">
      <c r="A499" s="12">
        <v>8</v>
      </c>
      <c r="B499" s="12">
        <f>[1]Hmotnosti!$BB$14</f>
        <v>0</v>
      </c>
      <c r="C499" s="12"/>
      <c r="D499" s="12">
        <f t="shared" si="143"/>
        <v>14</v>
      </c>
      <c r="E499" s="12" t="str">
        <f t="shared" si="144"/>
        <v>v.s.</v>
      </c>
      <c r="F499" s="12">
        <f t="shared" si="144"/>
        <v>0</v>
      </c>
      <c r="G499" s="12">
        <f t="shared" si="130"/>
        <v>0</v>
      </c>
      <c r="H499"/>
      <c r="I499"/>
      <c r="J499" s="12">
        <v>334</v>
      </c>
      <c r="K499"/>
      <c r="L499" s="12">
        <f t="shared" si="136"/>
        <v>999</v>
      </c>
      <c r="M499"/>
      <c r="N499"/>
      <c r="O499" s="12">
        <f t="shared" si="137"/>
        <v>999</v>
      </c>
      <c r="P499"/>
      <c r="Q499">
        <f t="shared" si="142"/>
        <v>0</v>
      </c>
      <c r="R499"/>
      <c r="S499"/>
      <c r="T499"/>
      <c r="U499" s="12" t="str">
        <f t="shared" si="138"/>
        <v/>
      </c>
      <c r="V499" s="13" t="str">
        <f t="shared" si="139"/>
        <v/>
      </c>
      <c r="W499"/>
      <c r="X499"/>
      <c r="Y499"/>
      <c r="Z499" s="13" t="str">
        <f t="shared" si="140"/>
        <v/>
      </c>
      <c r="AA499"/>
      <c r="AB499" s="13" t="str">
        <f t="shared" si="141"/>
        <v/>
      </c>
      <c r="AC499"/>
      <c r="AD499" t="str">
        <f t="shared" si="145"/>
        <v/>
      </c>
      <c r="AE499" s="19"/>
      <c r="AI499" s="19"/>
      <c r="AL499" s="19"/>
      <c r="AP499" s="19"/>
      <c r="AQ499" s="48"/>
      <c r="AS499" s="17"/>
      <c r="AT499" s="18"/>
      <c r="AU499" s="17"/>
    </row>
    <row r="500" spans="1:47" s="16" customFormat="1" hidden="1" x14ac:dyDescent="0.25">
      <c r="A500" s="12">
        <v>9</v>
      </c>
      <c r="B500" s="12">
        <f>[1]Hmotnosti!$BB$15</f>
        <v>0</v>
      </c>
      <c r="C500" s="12"/>
      <c r="D500" s="12">
        <f t="shared" si="143"/>
        <v>14</v>
      </c>
      <c r="E500" s="12" t="str">
        <f t="shared" si="144"/>
        <v>v.s.</v>
      </c>
      <c r="F500" s="12">
        <f t="shared" si="144"/>
        <v>0</v>
      </c>
      <c r="G500" s="12">
        <f t="shared" si="130"/>
        <v>0</v>
      </c>
      <c r="H500"/>
      <c r="I500"/>
      <c r="J500" s="12">
        <v>335</v>
      </c>
      <c r="K500"/>
      <c r="L500" s="12">
        <f t="shared" si="136"/>
        <v>999</v>
      </c>
      <c r="M500"/>
      <c r="N500"/>
      <c r="O500" s="12">
        <f t="shared" si="137"/>
        <v>999</v>
      </c>
      <c r="P500"/>
      <c r="Q500">
        <f t="shared" si="142"/>
        <v>0</v>
      </c>
      <c r="R500"/>
      <c r="S500"/>
      <c r="T500"/>
      <c r="U500" s="12" t="str">
        <f t="shared" si="138"/>
        <v/>
      </c>
      <c r="V500" s="13" t="str">
        <f t="shared" si="139"/>
        <v/>
      </c>
      <c r="W500"/>
      <c r="X500"/>
      <c r="Y500"/>
      <c r="Z500" s="13" t="str">
        <f t="shared" si="140"/>
        <v/>
      </c>
      <c r="AA500"/>
      <c r="AB500" s="13" t="str">
        <f t="shared" si="141"/>
        <v/>
      </c>
      <c r="AC500"/>
      <c r="AD500" t="str">
        <f t="shared" si="145"/>
        <v/>
      </c>
      <c r="AE500" s="19"/>
      <c r="AI500" s="19"/>
      <c r="AL500" s="19"/>
      <c r="AP500" s="19"/>
      <c r="AQ500" s="48"/>
      <c r="AS500" s="17"/>
      <c r="AT500" s="18"/>
      <c r="AU500" s="17"/>
    </row>
    <row r="501" spans="1:47" s="16" customFormat="1" hidden="1" x14ac:dyDescent="0.25">
      <c r="A501" s="12">
        <v>10</v>
      </c>
      <c r="B501" s="12">
        <f>[1]Hmotnosti!$BB$16</f>
        <v>0</v>
      </c>
      <c r="C501" s="12"/>
      <c r="D501" s="12">
        <f t="shared" si="143"/>
        <v>14</v>
      </c>
      <c r="E501" s="12" t="str">
        <f t="shared" si="144"/>
        <v>v.s.</v>
      </c>
      <c r="F501" s="12">
        <f t="shared" si="144"/>
        <v>0</v>
      </c>
      <c r="G501" s="12">
        <f t="shared" si="130"/>
        <v>0</v>
      </c>
      <c r="H501"/>
      <c r="I501"/>
      <c r="J501" s="12">
        <v>336</v>
      </c>
      <c r="K501"/>
      <c r="L501" s="12">
        <f t="shared" si="136"/>
        <v>999</v>
      </c>
      <c r="M501"/>
      <c r="N501"/>
      <c r="O501" s="12">
        <f t="shared" si="137"/>
        <v>999</v>
      </c>
      <c r="P501"/>
      <c r="Q501">
        <f t="shared" si="142"/>
        <v>0</v>
      </c>
      <c r="R501"/>
      <c r="S501"/>
      <c r="T501"/>
      <c r="U501" s="12" t="str">
        <f t="shared" si="138"/>
        <v/>
      </c>
      <c r="V501" s="13" t="str">
        <f t="shared" si="139"/>
        <v/>
      </c>
      <c r="W501"/>
      <c r="X501"/>
      <c r="Y501"/>
      <c r="Z501" s="13" t="str">
        <f t="shared" si="140"/>
        <v/>
      </c>
      <c r="AA501"/>
      <c r="AB501" s="13" t="str">
        <f t="shared" si="141"/>
        <v/>
      </c>
      <c r="AC501"/>
      <c r="AD501" t="str">
        <f t="shared" si="145"/>
        <v/>
      </c>
      <c r="AE501" s="19"/>
      <c r="AI501" s="19"/>
      <c r="AL501" s="19"/>
      <c r="AP501" s="19"/>
      <c r="AQ501" s="48"/>
      <c r="AS501" s="17"/>
      <c r="AT501" s="18"/>
      <c r="AU501" s="17"/>
    </row>
    <row r="502" spans="1:47" s="16" customFormat="1" hidden="1" x14ac:dyDescent="0.25">
      <c r="A502" s="12">
        <v>11</v>
      </c>
      <c r="B502" s="12">
        <f>[1]Hmotnosti!$BB$17</f>
        <v>0</v>
      </c>
      <c r="C502" s="12"/>
      <c r="D502" s="12">
        <f t="shared" si="143"/>
        <v>14</v>
      </c>
      <c r="E502" s="12" t="str">
        <f t="shared" si="144"/>
        <v>v.s.</v>
      </c>
      <c r="F502" s="12">
        <f t="shared" si="144"/>
        <v>0</v>
      </c>
      <c r="G502" s="12">
        <f t="shared" si="130"/>
        <v>0</v>
      </c>
      <c r="H502"/>
      <c r="I502"/>
      <c r="J502" s="12">
        <v>337</v>
      </c>
      <c r="K502"/>
      <c r="L502" s="12">
        <f t="shared" si="136"/>
        <v>999</v>
      </c>
      <c r="M502"/>
      <c r="N502"/>
      <c r="O502" s="12">
        <f t="shared" si="137"/>
        <v>999</v>
      </c>
      <c r="P502"/>
      <c r="Q502">
        <f t="shared" si="142"/>
        <v>0</v>
      </c>
      <c r="R502"/>
      <c r="S502"/>
      <c r="T502"/>
      <c r="U502" s="12" t="str">
        <f t="shared" si="138"/>
        <v/>
      </c>
      <c r="V502" s="13" t="str">
        <f t="shared" si="139"/>
        <v/>
      </c>
      <c r="W502"/>
      <c r="X502"/>
      <c r="Y502"/>
      <c r="Z502" s="13" t="str">
        <f t="shared" si="140"/>
        <v/>
      </c>
      <c r="AA502"/>
      <c r="AB502" s="13" t="str">
        <f t="shared" si="141"/>
        <v/>
      </c>
      <c r="AC502"/>
      <c r="AD502" t="str">
        <f t="shared" si="145"/>
        <v/>
      </c>
      <c r="AE502" s="19"/>
      <c r="AI502" s="19"/>
      <c r="AL502" s="19"/>
      <c r="AP502" s="19"/>
      <c r="AQ502" s="48"/>
      <c r="AS502" s="17"/>
      <c r="AT502" s="18"/>
      <c r="AU502" s="17"/>
    </row>
    <row r="503" spans="1:47" s="16" customFormat="1" hidden="1" x14ac:dyDescent="0.25">
      <c r="A503" s="12">
        <v>12</v>
      </c>
      <c r="B503" s="12">
        <f>[1]Hmotnosti!$BB$18</f>
        <v>0</v>
      </c>
      <c r="C503" s="12"/>
      <c r="D503" s="12">
        <f t="shared" si="143"/>
        <v>14</v>
      </c>
      <c r="E503" s="12" t="str">
        <f t="shared" si="144"/>
        <v>v.s.</v>
      </c>
      <c r="F503" s="12">
        <f t="shared" si="144"/>
        <v>0</v>
      </c>
      <c r="G503" s="12">
        <f t="shared" si="130"/>
        <v>0</v>
      </c>
      <c r="H503"/>
      <c r="I503"/>
      <c r="J503" s="12">
        <v>338</v>
      </c>
      <c r="K503"/>
      <c r="L503" s="12">
        <f t="shared" si="136"/>
        <v>999</v>
      </c>
      <c r="M503"/>
      <c r="N503"/>
      <c r="O503" s="12">
        <f t="shared" si="137"/>
        <v>999</v>
      </c>
      <c r="P503"/>
      <c r="Q503">
        <f t="shared" si="142"/>
        <v>0</v>
      </c>
      <c r="R503"/>
      <c r="S503"/>
      <c r="T503"/>
      <c r="U503" s="12" t="str">
        <f t="shared" si="138"/>
        <v/>
      </c>
      <c r="V503" s="13" t="str">
        <f t="shared" si="139"/>
        <v/>
      </c>
      <c r="W503"/>
      <c r="X503"/>
      <c r="Y503"/>
      <c r="Z503" s="13" t="str">
        <f t="shared" si="140"/>
        <v/>
      </c>
      <c r="AA503"/>
      <c r="AB503" s="13" t="str">
        <f t="shared" si="141"/>
        <v/>
      </c>
      <c r="AC503"/>
      <c r="AD503" t="str">
        <f t="shared" si="145"/>
        <v/>
      </c>
      <c r="AE503" s="19"/>
      <c r="AI503" s="19"/>
      <c r="AL503" s="19"/>
      <c r="AP503" s="19"/>
      <c r="AQ503" s="48"/>
      <c r="AS503" s="17"/>
      <c r="AT503" s="18"/>
      <c r="AU503" s="17"/>
    </row>
    <row r="504" spans="1:47" s="16" customFormat="1" hidden="1" x14ac:dyDescent="0.25">
      <c r="A504" s="12">
        <v>13</v>
      </c>
      <c r="B504" s="12">
        <f>[1]Hmotnosti!$BB$19</f>
        <v>0</v>
      </c>
      <c r="C504" s="12"/>
      <c r="D504" s="12">
        <f t="shared" si="143"/>
        <v>14</v>
      </c>
      <c r="E504" s="12" t="str">
        <f t="shared" si="144"/>
        <v>v.s.</v>
      </c>
      <c r="F504" s="12">
        <f t="shared" si="144"/>
        <v>0</v>
      </c>
      <c r="G504" s="12">
        <f t="shared" si="130"/>
        <v>0</v>
      </c>
      <c r="H504"/>
      <c r="I504"/>
      <c r="J504" s="12">
        <v>339</v>
      </c>
      <c r="K504"/>
      <c r="L504" s="12">
        <f t="shared" si="136"/>
        <v>999</v>
      </c>
      <c r="M504"/>
      <c r="N504"/>
      <c r="O504" s="12">
        <f t="shared" si="137"/>
        <v>999</v>
      </c>
      <c r="P504"/>
      <c r="Q504">
        <f t="shared" si="142"/>
        <v>0</v>
      </c>
      <c r="R504"/>
      <c r="S504"/>
      <c r="T504"/>
      <c r="U504" s="12" t="str">
        <f t="shared" si="138"/>
        <v/>
      </c>
      <c r="V504" s="13" t="str">
        <f t="shared" si="139"/>
        <v/>
      </c>
      <c r="W504"/>
      <c r="X504"/>
      <c r="Y504"/>
      <c r="Z504" s="13" t="str">
        <f t="shared" si="140"/>
        <v/>
      </c>
      <c r="AA504"/>
      <c r="AB504" s="13" t="str">
        <f t="shared" si="141"/>
        <v/>
      </c>
      <c r="AC504"/>
      <c r="AD504" t="str">
        <f t="shared" si="145"/>
        <v/>
      </c>
      <c r="AE504" s="19"/>
      <c r="AI504" s="19"/>
      <c r="AL504" s="19"/>
      <c r="AP504" s="19"/>
      <c r="AQ504" s="48"/>
      <c r="AS504" s="17"/>
      <c r="AT504" s="18"/>
      <c r="AU504" s="17"/>
    </row>
    <row r="505" spans="1:47" s="16" customFormat="1" hidden="1" x14ac:dyDescent="0.25">
      <c r="A505" s="12">
        <v>14</v>
      </c>
      <c r="B505" s="12">
        <f>[1]Hmotnosti!$BB$20</f>
        <v>0</v>
      </c>
      <c r="C505" s="12"/>
      <c r="D505" s="12">
        <f t="shared" si="143"/>
        <v>14</v>
      </c>
      <c r="E505" s="12" t="str">
        <f t="shared" si="144"/>
        <v>v.s.</v>
      </c>
      <c r="F505" s="12">
        <f t="shared" si="144"/>
        <v>0</v>
      </c>
      <c r="G505" s="12">
        <f t="shared" si="130"/>
        <v>0</v>
      </c>
      <c r="H505"/>
      <c r="I505"/>
      <c r="J505" s="12">
        <v>340</v>
      </c>
      <c r="K505"/>
      <c r="L505" s="12">
        <f t="shared" si="136"/>
        <v>999</v>
      </c>
      <c r="M505"/>
      <c r="N505"/>
      <c r="O505" s="12">
        <f t="shared" si="137"/>
        <v>999</v>
      </c>
      <c r="P505"/>
      <c r="Q505">
        <f t="shared" si="142"/>
        <v>0</v>
      </c>
      <c r="R505"/>
      <c r="S505"/>
      <c r="T505"/>
      <c r="U505" s="12" t="str">
        <f t="shared" si="138"/>
        <v/>
      </c>
      <c r="V505" s="13" t="str">
        <f t="shared" si="139"/>
        <v/>
      </c>
      <c r="W505"/>
      <c r="X505"/>
      <c r="Y505"/>
      <c r="Z505" s="13" t="str">
        <f t="shared" si="140"/>
        <v/>
      </c>
      <c r="AA505"/>
      <c r="AB505" s="13" t="str">
        <f t="shared" si="141"/>
        <v/>
      </c>
      <c r="AC505"/>
      <c r="AD505" t="str">
        <f t="shared" si="145"/>
        <v/>
      </c>
      <c r="AE505" s="19"/>
      <c r="AI505" s="19"/>
      <c r="AL505" s="19"/>
      <c r="AP505" s="19"/>
      <c r="AQ505" s="48"/>
      <c r="AS505" s="17"/>
      <c r="AT505" s="18"/>
      <c r="AU505" s="17"/>
    </row>
    <row r="506" spans="1:47" s="16" customFormat="1" hidden="1" x14ac:dyDescent="0.25">
      <c r="A506" s="12">
        <v>15</v>
      </c>
      <c r="B506" s="12">
        <f>[1]Hmotnosti!$BB$21</f>
        <v>0</v>
      </c>
      <c r="C506" s="12"/>
      <c r="D506" s="12">
        <f t="shared" si="143"/>
        <v>14</v>
      </c>
      <c r="E506" s="12" t="str">
        <f t="shared" si="144"/>
        <v>v.s.</v>
      </c>
      <c r="F506" s="12">
        <f t="shared" si="144"/>
        <v>0</v>
      </c>
      <c r="G506" s="12">
        <f t="shared" si="130"/>
        <v>0</v>
      </c>
      <c r="H506"/>
      <c r="I506"/>
      <c r="J506" s="12">
        <v>341</v>
      </c>
      <c r="K506"/>
      <c r="L506" s="12">
        <f t="shared" si="136"/>
        <v>999</v>
      </c>
      <c r="M506"/>
      <c r="N506"/>
      <c r="O506" s="12">
        <f t="shared" si="137"/>
        <v>999</v>
      </c>
      <c r="P506"/>
      <c r="Q506">
        <f t="shared" si="142"/>
        <v>0</v>
      </c>
      <c r="R506"/>
      <c r="S506"/>
      <c r="T506"/>
      <c r="U506" s="12" t="str">
        <f t="shared" si="138"/>
        <v/>
      </c>
      <c r="V506" s="13" t="str">
        <f t="shared" si="139"/>
        <v/>
      </c>
      <c r="W506"/>
      <c r="X506"/>
      <c r="Y506"/>
      <c r="Z506" s="13" t="str">
        <f t="shared" si="140"/>
        <v/>
      </c>
      <c r="AA506"/>
      <c r="AB506" s="13" t="str">
        <f t="shared" si="141"/>
        <v/>
      </c>
      <c r="AC506"/>
      <c r="AD506" t="str">
        <f t="shared" si="145"/>
        <v/>
      </c>
      <c r="AE506" s="19"/>
      <c r="AI506" s="19"/>
      <c r="AL506" s="19"/>
      <c r="AP506" s="19"/>
      <c r="AQ506" s="48"/>
      <c r="AS506" s="17"/>
      <c r="AT506" s="18"/>
      <c r="AU506" s="17"/>
    </row>
    <row r="507" spans="1:47" s="16" customFormat="1" hidden="1" x14ac:dyDescent="0.25">
      <c r="A507" s="12">
        <v>16</v>
      </c>
      <c r="B507" s="12">
        <f>[1]Hmotnosti!$BB$22</f>
        <v>0</v>
      </c>
      <c r="C507" s="12"/>
      <c r="D507" s="12">
        <f t="shared" si="143"/>
        <v>14</v>
      </c>
      <c r="E507" s="12" t="str">
        <f t="shared" si="144"/>
        <v>v.s.</v>
      </c>
      <c r="F507" s="12">
        <f t="shared" si="144"/>
        <v>0</v>
      </c>
      <c r="G507" s="12">
        <f t="shared" si="130"/>
        <v>0</v>
      </c>
      <c r="H507"/>
      <c r="I507"/>
      <c r="J507" s="12">
        <v>342</v>
      </c>
      <c r="K507"/>
      <c r="L507" s="12">
        <f t="shared" si="136"/>
        <v>999</v>
      </c>
      <c r="M507"/>
      <c r="N507"/>
      <c r="O507" s="12">
        <f t="shared" si="137"/>
        <v>999</v>
      </c>
      <c r="P507"/>
      <c r="Q507">
        <f t="shared" si="142"/>
        <v>0</v>
      </c>
      <c r="R507"/>
      <c r="S507"/>
      <c r="T507"/>
      <c r="U507" s="12" t="str">
        <f t="shared" si="138"/>
        <v/>
      </c>
      <c r="V507" s="13" t="str">
        <f t="shared" si="139"/>
        <v/>
      </c>
      <c r="W507"/>
      <c r="X507"/>
      <c r="Y507"/>
      <c r="Z507" s="13" t="str">
        <f t="shared" si="140"/>
        <v/>
      </c>
      <c r="AA507"/>
      <c r="AB507" s="13" t="str">
        <f t="shared" si="141"/>
        <v/>
      </c>
      <c r="AC507"/>
      <c r="AD507" t="str">
        <f t="shared" si="145"/>
        <v/>
      </c>
      <c r="AE507" s="19"/>
      <c r="AI507" s="19"/>
      <c r="AL507" s="19"/>
      <c r="AP507" s="19"/>
      <c r="AQ507" s="48"/>
      <c r="AS507" s="17"/>
      <c r="AT507" s="18"/>
      <c r="AU507" s="17"/>
    </row>
    <row r="508" spans="1:47" s="16" customFormat="1" hidden="1" x14ac:dyDescent="0.25">
      <c r="A508" s="12">
        <v>17</v>
      </c>
      <c r="B508" s="12">
        <f>[1]Hmotnosti!$BB$23</f>
        <v>0</v>
      </c>
      <c r="C508" s="12"/>
      <c r="D508" s="12">
        <f t="shared" si="143"/>
        <v>14</v>
      </c>
      <c r="E508" s="12" t="str">
        <f t="shared" si="144"/>
        <v>v.s.</v>
      </c>
      <c r="F508" s="12">
        <f t="shared" si="144"/>
        <v>0</v>
      </c>
      <c r="G508" s="12">
        <f t="shared" si="130"/>
        <v>0</v>
      </c>
      <c r="H508"/>
      <c r="I508"/>
      <c r="J508" s="12">
        <v>343</v>
      </c>
      <c r="K508"/>
      <c r="L508" s="12">
        <f t="shared" si="136"/>
        <v>999</v>
      </c>
      <c r="M508"/>
      <c r="N508"/>
      <c r="O508" s="12">
        <f t="shared" si="137"/>
        <v>999</v>
      </c>
      <c r="P508"/>
      <c r="Q508">
        <f t="shared" si="142"/>
        <v>0</v>
      </c>
      <c r="R508"/>
      <c r="S508"/>
      <c r="T508"/>
      <c r="U508" s="12" t="str">
        <f t="shared" si="138"/>
        <v/>
      </c>
      <c r="V508" s="13" t="str">
        <f t="shared" si="139"/>
        <v/>
      </c>
      <c r="W508"/>
      <c r="X508"/>
      <c r="Y508"/>
      <c r="Z508" s="13" t="str">
        <f t="shared" si="140"/>
        <v/>
      </c>
      <c r="AA508"/>
      <c r="AB508" s="13" t="str">
        <f t="shared" si="141"/>
        <v/>
      </c>
      <c r="AC508"/>
      <c r="AD508" t="str">
        <f t="shared" si="145"/>
        <v/>
      </c>
      <c r="AE508" s="19"/>
      <c r="AI508" s="19"/>
      <c r="AL508" s="19"/>
      <c r="AP508" s="19"/>
      <c r="AQ508" s="48"/>
      <c r="AS508" s="17"/>
      <c r="AT508" s="18"/>
      <c r="AU508" s="17"/>
    </row>
    <row r="509" spans="1:47" s="16" customFormat="1" hidden="1" x14ac:dyDescent="0.25">
      <c r="A509" s="12">
        <v>18</v>
      </c>
      <c r="B509" s="12">
        <f>[1]Hmotnosti!$BB$24</f>
        <v>0</v>
      </c>
      <c r="C509" s="12"/>
      <c r="D509" s="12">
        <f t="shared" si="143"/>
        <v>14</v>
      </c>
      <c r="E509" s="12" t="str">
        <f t="shared" ref="E509:F511" si="146">E508</f>
        <v>v.s.</v>
      </c>
      <c r="F509" s="12">
        <f t="shared" si="146"/>
        <v>0</v>
      </c>
      <c r="G509" s="12">
        <f t="shared" si="130"/>
        <v>0</v>
      </c>
      <c r="H509"/>
      <c r="I509"/>
      <c r="J509" s="12">
        <v>344</v>
      </c>
      <c r="K509"/>
      <c r="L509" s="12">
        <f t="shared" si="136"/>
        <v>999</v>
      </c>
      <c r="M509"/>
      <c r="N509"/>
      <c r="O509" s="12">
        <f t="shared" si="137"/>
        <v>999</v>
      </c>
      <c r="P509"/>
      <c r="Q509">
        <f t="shared" si="142"/>
        <v>0</v>
      </c>
      <c r="R509"/>
      <c r="S509"/>
      <c r="T509"/>
      <c r="U509" s="12" t="str">
        <f t="shared" si="138"/>
        <v/>
      </c>
      <c r="V509" s="13" t="str">
        <f t="shared" si="139"/>
        <v/>
      </c>
      <c r="W509"/>
      <c r="X509"/>
      <c r="Y509"/>
      <c r="Z509" s="13" t="str">
        <f t="shared" si="140"/>
        <v/>
      </c>
      <c r="AA509"/>
      <c r="AB509" s="13" t="str">
        <f t="shared" si="141"/>
        <v/>
      </c>
      <c r="AC509"/>
      <c r="AD509" t="str">
        <f t="shared" si="145"/>
        <v/>
      </c>
      <c r="AE509" s="19"/>
      <c r="AI509" s="19"/>
      <c r="AL509" s="19"/>
      <c r="AP509" s="19"/>
      <c r="AQ509" s="48"/>
      <c r="AS509" s="17"/>
      <c r="AT509" s="18"/>
      <c r="AU509" s="17"/>
    </row>
    <row r="510" spans="1:47" s="16" customFormat="1" hidden="1" x14ac:dyDescent="0.25">
      <c r="A510" s="12">
        <v>19</v>
      </c>
      <c r="B510" s="12">
        <f>[1]Hmotnosti!$BB$25</f>
        <v>0</v>
      </c>
      <c r="C510" s="12"/>
      <c r="D510" s="12">
        <f t="shared" si="143"/>
        <v>14</v>
      </c>
      <c r="E510" s="12" t="str">
        <f t="shared" si="146"/>
        <v>v.s.</v>
      </c>
      <c r="F510" s="12">
        <f t="shared" si="146"/>
        <v>0</v>
      </c>
      <c r="G510" s="12">
        <f t="shared" si="130"/>
        <v>0</v>
      </c>
      <c r="H510"/>
      <c r="I510"/>
      <c r="J510" s="12">
        <v>345</v>
      </c>
      <c r="K510"/>
      <c r="L510" s="12">
        <f t="shared" si="136"/>
        <v>999</v>
      </c>
      <c r="M510"/>
      <c r="N510"/>
      <c r="O510" s="12">
        <f t="shared" si="137"/>
        <v>999</v>
      </c>
      <c r="P510"/>
      <c r="Q510">
        <f t="shared" si="142"/>
        <v>0</v>
      </c>
      <c r="R510"/>
      <c r="S510"/>
      <c r="T510"/>
      <c r="U510" s="12" t="str">
        <f t="shared" si="138"/>
        <v/>
      </c>
      <c r="V510" s="13" t="str">
        <f t="shared" si="139"/>
        <v/>
      </c>
      <c r="W510"/>
      <c r="X510"/>
      <c r="Y510"/>
      <c r="Z510" s="13" t="str">
        <f t="shared" si="140"/>
        <v/>
      </c>
      <c r="AA510"/>
      <c r="AB510" s="13" t="str">
        <f t="shared" si="141"/>
        <v/>
      </c>
      <c r="AC510"/>
      <c r="AD510" t="str">
        <f t="shared" si="145"/>
        <v/>
      </c>
      <c r="AE510" s="19"/>
      <c r="AI510" s="19"/>
      <c r="AL510" s="19"/>
      <c r="AP510" s="19"/>
      <c r="AQ510" s="48"/>
      <c r="AS510" s="17"/>
      <c r="AT510" s="18"/>
      <c r="AU510" s="17"/>
    </row>
    <row r="511" spans="1:47" s="16" customFormat="1" hidden="1" x14ac:dyDescent="0.25">
      <c r="A511" s="12">
        <v>20</v>
      </c>
      <c r="B511" s="12">
        <f>[1]Hmotnosti!$BB$26</f>
        <v>0</v>
      </c>
      <c r="C511" s="12"/>
      <c r="D511" s="12">
        <f t="shared" si="143"/>
        <v>14</v>
      </c>
      <c r="E511" s="12" t="str">
        <f t="shared" si="146"/>
        <v>v.s.</v>
      </c>
      <c r="F511" s="12">
        <f t="shared" si="146"/>
        <v>0</v>
      </c>
      <c r="G511" s="12">
        <f t="shared" si="130"/>
        <v>0</v>
      </c>
      <c r="H511"/>
      <c r="I511"/>
      <c r="J511" s="12">
        <v>346</v>
      </c>
      <c r="K511"/>
      <c r="L511" s="12">
        <f t="shared" si="136"/>
        <v>999</v>
      </c>
      <c r="M511"/>
      <c r="N511"/>
      <c r="O511" s="12">
        <f t="shared" si="137"/>
        <v>999</v>
      </c>
      <c r="P511"/>
      <c r="Q511">
        <f t="shared" si="142"/>
        <v>0</v>
      </c>
      <c r="R511"/>
      <c r="S511"/>
      <c r="T511"/>
      <c r="U511" s="12" t="str">
        <f t="shared" si="138"/>
        <v/>
      </c>
      <c r="V511" s="13" t="str">
        <f t="shared" si="139"/>
        <v/>
      </c>
      <c r="W511"/>
      <c r="X511"/>
      <c r="Y511"/>
      <c r="Z511" s="13" t="str">
        <f t="shared" si="140"/>
        <v/>
      </c>
      <c r="AA511"/>
      <c r="AB511" s="13" t="str">
        <f t="shared" si="141"/>
        <v/>
      </c>
      <c r="AC511"/>
      <c r="AD511" t="str">
        <f t="shared" si="145"/>
        <v/>
      </c>
      <c r="AE511" s="19"/>
      <c r="AI511" s="19"/>
      <c r="AL511" s="19"/>
      <c r="AP511" s="19"/>
      <c r="AQ511" s="48"/>
      <c r="AS511" s="17"/>
      <c r="AT511" s="18"/>
      <c r="AU511" s="17"/>
    </row>
    <row r="512" spans="1:47" s="16" customFormat="1" hidden="1" x14ac:dyDescent="0.25">
      <c r="A512" s="12"/>
      <c r="B512" s="12"/>
      <c r="C512" s="12"/>
      <c r="D512" s="12"/>
      <c r="E512" s="12"/>
      <c r="F512" s="12"/>
      <c r="G512" s="12">
        <f t="shared" si="130"/>
        <v>0</v>
      </c>
      <c r="H512"/>
      <c r="I512"/>
      <c r="J512" s="12">
        <v>347</v>
      </c>
      <c r="K512"/>
      <c r="L512" s="12">
        <f t="shared" si="136"/>
        <v>999</v>
      </c>
      <c r="M512"/>
      <c r="N512"/>
      <c r="O512" s="12">
        <f t="shared" si="137"/>
        <v>999</v>
      </c>
      <c r="P512"/>
      <c r="Q512"/>
      <c r="R512"/>
      <c r="S512"/>
      <c r="T512"/>
      <c r="U512" s="12" t="str">
        <f t="shared" si="138"/>
        <v/>
      </c>
      <c r="V512" s="13" t="str">
        <f t="shared" si="139"/>
        <v/>
      </c>
      <c r="W512"/>
      <c r="X512"/>
      <c r="Y512"/>
      <c r="Z512" s="13" t="str">
        <f t="shared" si="140"/>
        <v/>
      </c>
      <c r="AA512"/>
      <c r="AB512" s="13" t="str">
        <f t="shared" si="141"/>
        <v/>
      </c>
      <c r="AC512"/>
      <c r="AD512" t="str">
        <f t="shared" si="145"/>
        <v/>
      </c>
      <c r="AE512" s="19"/>
      <c r="AI512" s="19"/>
      <c r="AL512" s="19"/>
      <c r="AP512" s="19"/>
      <c r="AQ512" s="48"/>
      <c r="AS512" s="17"/>
      <c r="AT512" s="18"/>
      <c r="AU512" s="17"/>
    </row>
    <row r="513" spans="1:47" s="16" customFormat="1" hidden="1" x14ac:dyDescent="0.25">
      <c r="A513" s="12"/>
      <c r="B513" s="12"/>
      <c r="C513" s="12"/>
      <c r="D513" s="12"/>
      <c r="E513" s="12"/>
      <c r="F513" s="12"/>
      <c r="G513" s="12">
        <f t="shared" ref="G513:G576" si="147">IF(A513="",0,F513)</f>
        <v>0</v>
      </c>
      <c r="H513"/>
      <c r="I513"/>
      <c r="J513" s="12">
        <v>348</v>
      </c>
      <c r="K513"/>
      <c r="L513" s="12">
        <f t="shared" si="136"/>
        <v>999</v>
      </c>
      <c r="M513"/>
      <c r="N513"/>
      <c r="O513" s="12">
        <f t="shared" si="137"/>
        <v>999</v>
      </c>
      <c r="P513"/>
      <c r="Q513"/>
      <c r="R513"/>
      <c r="S513"/>
      <c r="T513"/>
      <c r="U513" s="12" t="str">
        <f t="shared" si="138"/>
        <v/>
      </c>
      <c r="V513" s="13" t="str">
        <f t="shared" si="139"/>
        <v/>
      </c>
      <c r="W513"/>
      <c r="X513"/>
      <c r="Y513"/>
      <c r="Z513" s="13" t="str">
        <f t="shared" si="140"/>
        <v/>
      </c>
      <c r="AA513"/>
      <c r="AB513" s="13" t="str">
        <f t="shared" si="141"/>
        <v/>
      </c>
      <c r="AC513"/>
      <c r="AD513" t="str">
        <f t="shared" si="145"/>
        <v/>
      </c>
      <c r="AE513" s="19"/>
      <c r="AI513" s="19"/>
      <c r="AL513" s="19"/>
      <c r="AP513" s="19"/>
      <c r="AQ513" s="48"/>
      <c r="AS513" s="17"/>
      <c r="AT513" s="18"/>
      <c r="AU513" s="17"/>
    </row>
    <row r="514" spans="1:47" s="16" customFormat="1" hidden="1" x14ac:dyDescent="0.25">
      <c r="A514" s="12"/>
      <c r="B514" s="12"/>
      <c r="C514" s="12"/>
      <c r="D514" s="12"/>
      <c r="E514" s="12"/>
      <c r="F514" s="12"/>
      <c r="G514" s="12">
        <f t="shared" si="147"/>
        <v>0</v>
      </c>
      <c r="H514"/>
      <c r="I514"/>
      <c r="J514" s="12">
        <v>349</v>
      </c>
      <c r="K514"/>
      <c r="L514" s="12">
        <f t="shared" si="136"/>
        <v>999</v>
      </c>
      <c r="M514"/>
      <c r="N514"/>
      <c r="O514" s="12">
        <f t="shared" si="137"/>
        <v>999</v>
      </c>
      <c r="P514"/>
      <c r="Q514"/>
      <c r="R514"/>
      <c r="S514"/>
      <c r="T514"/>
      <c r="U514" s="12" t="str">
        <f t="shared" si="138"/>
        <v/>
      </c>
      <c r="V514" s="13" t="str">
        <f t="shared" si="139"/>
        <v/>
      </c>
      <c r="W514"/>
      <c r="X514"/>
      <c r="Y514"/>
      <c r="Z514" s="13" t="str">
        <f t="shared" si="140"/>
        <v/>
      </c>
      <c r="AA514"/>
      <c r="AB514" s="13" t="str">
        <f t="shared" si="141"/>
        <v/>
      </c>
      <c r="AC514"/>
      <c r="AD514" t="str">
        <f t="shared" si="145"/>
        <v/>
      </c>
      <c r="AE514" s="19"/>
      <c r="AI514" s="19"/>
      <c r="AL514" s="19"/>
      <c r="AP514" s="19"/>
      <c r="AQ514" s="48"/>
      <c r="AS514" s="17"/>
      <c r="AT514" s="18"/>
      <c r="AU514" s="17"/>
    </row>
    <row r="515" spans="1:47" s="16" customFormat="1" hidden="1" x14ac:dyDescent="0.25">
      <c r="A515" s="13">
        <f>[1]Hmotnosti!$BG$6</f>
        <v>0</v>
      </c>
      <c r="B515" s="12"/>
      <c r="C515" s="12"/>
      <c r="D515" s="12"/>
      <c r="E515" s="12"/>
      <c r="F515" s="12"/>
      <c r="G515" s="12">
        <f t="shared" si="147"/>
        <v>0</v>
      </c>
      <c r="H515"/>
      <c r="I515"/>
      <c r="J515" s="12">
        <v>350</v>
      </c>
      <c r="K515"/>
      <c r="L515" s="12">
        <f t="shared" si="136"/>
        <v>999</v>
      </c>
      <c r="M515"/>
      <c r="N515"/>
      <c r="O515" s="12">
        <f t="shared" si="137"/>
        <v>999</v>
      </c>
      <c r="P515"/>
      <c r="Q515"/>
      <c r="R515"/>
      <c r="S515"/>
      <c r="T515"/>
      <c r="U515" s="12" t="str">
        <f t="shared" si="138"/>
        <v/>
      </c>
      <c r="V515" s="13" t="str">
        <f t="shared" si="139"/>
        <v/>
      </c>
      <c r="W515"/>
      <c r="X515"/>
      <c r="Y515"/>
      <c r="Z515" s="13" t="str">
        <f t="shared" si="140"/>
        <v/>
      </c>
      <c r="AA515"/>
      <c r="AB515" s="13" t="str">
        <f t="shared" si="141"/>
        <v/>
      </c>
      <c r="AC515"/>
      <c r="AD515" t="str">
        <f t="shared" si="145"/>
        <v/>
      </c>
      <c r="AE515" s="19"/>
      <c r="AI515" s="19"/>
      <c r="AL515" s="19"/>
      <c r="AP515" s="19"/>
      <c r="AQ515" s="48"/>
      <c r="AS515" s="17"/>
      <c r="AT515" s="18"/>
      <c r="AU515" s="17"/>
    </row>
    <row r="516" spans="1:47" s="16" customFormat="1" hidden="1" x14ac:dyDescent="0.25">
      <c r="A516" s="12"/>
      <c r="B516" s="12" t="str">
        <f>$B$166</f>
        <v>hmotnost</v>
      </c>
      <c r="C516" s="12"/>
      <c r="D516" s="12">
        <v>15</v>
      </c>
      <c r="E516" s="12" t="str">
        <f>O151</f>
        <v>v.s.</v>
      </c>
      <c r="F516" s="12">
        <f>IF($P$151=0,0,1)</f>
        <v>0</v>
      </c>
      <c r="G516" s="12">
        <f t="shared" si="147"/>
        <v>0</v>
      </c>
      <c r="H516"/>
      <c r="I516"/>
      <c r="J516" s="12">
        <v>351</v>
      </c>
      <c r="K516"/>
      <c r="L516" s="12">
        <f t="shared" si="136"/>
        <v>999</v>
      </c>
      <c r="M516"/>
      <c r="N516"/>
      <c r="O516" s="12">
        <f t="shared" si="137"/>
        <v>999</v>
      </c>
      <c r="P516"/>
      <c r="Q516">
        <f>A515</f>
        <v>0</v>
      </c>
      <c r="R516"/>
      <c r="S516"/>
      <c r="T516"/>
      <c r="U516" s="12" t="str">
        <f t="shared" si="138"/>
        <v/>
      </c>
      <c r="V516" s="13" t="str">
        <f t="shared" si="139"/>
        <v/>
      </c>
      <c r="W516"/>
      <c r="X516"/>
      <c r="Y516"/>
      <c r="Z516" s="13" t="str">
        <f t="shared" si="140"/>
        <v/>
      </c>
      <c r="AA516"/>
      <c r="AB516" s="13" t="str">
        <f t="shared" si="141"/>
        <v/>
      </c>
      <c r="AC516"/>
      <c r="AD516" t="str">
        <f t="shared" si="145"/>
        <v/>
      </c>
      <c r="AE516" s="19"/>
      <c r="AI516" s="19"/>
      <c r="AL516" s="19"/>
      <c r="AP516" s="19"/>
      <c r="AQ516" s="48"/>
      <c r="AS516" s="17"/>
      <c r="AT516" s="18"/>
      <c r="AU516" s="17"/>
    </row>
    <row r="517" spans="1:47" s="16" customFormat="1" hidden="1" x14ac:dyDescent="0.25">
      <c r="A517" s="12">
        <v>1</v>
      </c>
      <c r="B517" s="12">
        <f>[1]Hmotnosti!$BF$7</f>
        <v>0</v>
      </c>
      <c r="C517" s="12"/>
      <c r="D517" s="12">
        <f>$D516</f>
        <v>15</v>
      </c>
      <c r="E517" s="12" t="str">
        <f>E516</f>
        <v>v.s.</v>
      </c>
      <c r="F517" s="12">
        <f>F516</f>
        <v>0</v>
      </c>
      <c r="G517" s="12">
        <f t="shared" si="147"/>
        <v>0</v>
      </c>
      <c r="H517"/>
      <c r="I517"/>
      <c r="J517" s="12">
        <v>352</v>
      </c>
      <c r="K517"/>
      <c r="L517" s="12">
        <f t="shared" si="136"/>
        <v>999</v>
      </c>
      <c r="M517"/>
      <c r="N517"/>
      <c r="O517" s="12">
        <f t="shared" si="137"/>
        <v>999</v>
      </c>
      <c r="P517"/>
      <c r="Q517">
        <f>Q516</f>
        <v>0</v>
      </c>
      <c r="R517"/>
      <c r="S517"/>
      <c r="T517"/>
      <c r="U517" s="12" t="str">
        <f t="shared" si="138"/>
        <v/>
      </c>
      <c r="V517" s="13" t="str">
        <f t="shared" si="139"/>
        <v/>
      </c>
      <c r="W517"/>
      <c r="X517"/>
      <c r="Y517"/>
      <c r="Z517" s="13" t="str">
        <f t="shared" si="140"/>
        <v/>
      </c>
      <c r="AA517"/>
      <c r="AB517" s="13" t="str">
        <f t="shared" si="141"/>
        <v/>
      </c>
      <c r="AC517"/>
      <c r="AD517" t="str">
        <f t="shared" si="145"/>
        <v/>
      </c>
      <c r="AE517" s="19"/>
      <c r="AI517" s="19"/>
      <c r="AL517" s="19"/>
      <c r="AP517" s="19"/>
      <c r="AQ517" s="48"/>
      <c r="AS517" s="17"/>
      <c r="AT517" s="18"/>
      <c r="AU517" s="17"/>
    </row>
    <row r="518" spans="1:47" s="16" customFormat="1" hidden="1" x14ac:dyDescent="0.25">
      <c r="A518" s="12">
        <v>2</v>
      </c>
      <c r="B518" s="12">
        <f>[1]Hmotnosti!$BF$8</f>
        <v>0</v>
      </c>
      <c r="C518" s="12"/>
      <c r="D518" s="12">
        <f t="shared" ref="D518:D536" si="148">$D517</f>
        <v>15</v>
      </c>
      <c r="E518" s="12" t="str">
        <f t="shared" ref="E518:F533" si="149">E517</f>
        <v>v.s.</v>
      </c>
      <c r="F518" s="12">
        <f t="shared" si="149"/>
        <v>0</v>
      </c>
      <c r="G518" s="12">
        <f t="shared" si="147"/>
        <v>0</v>
      </c>
      <c r="H518"/>
      <c r="I518"/>
      <c r="J518" s="12">
        <v>353</v>
      </c>
      <c r="K518"/>
      <c r="L518" s="12">
        <f t="shared" si="136"/>
        <v>999</v>
      </c>
      <c r="M518"/>
      <c r="N518"/>
      <c r="O518" s="12">
        <f t="shared" si="137"/>
        <v>999</v>
      </c>
      <c r="P518"/>
      <c r="Q518">
        <f t="shared" ref="Q518:Q537" si="150">Q517</f>
        <v>0</v>
      </c>
      <c r="R518"/>
      <c r="S518"/>
      <c r="T518"/>
      <c r="U518" s="12" t="str">
        <f t="shared" si="138"/>
        <v/>
      </c>
      <c r="V518" s="13" t="str">
        <f t="shared" si="139"/>
        <v/>
      </c>
      <c r="W518"/>
      <c r="X518"/>
      <c r="Y518"/>
      <c r="Z518" s="13" t="str">
        <f t="shared" si="140"/>
        <v/>
      </c>
      <c r="AA518"/>
      <c r="AB518" s="13" t="str">
        <f t="shared" si="141"/>
        <v/>
      </c>
      <c r="AC518"/>
      <c r="AD518" t="str">
        <f t="shared" si="145"/>
        <v/>
      </c>
      <c r="AE518" s="19"/>
      <c r="AI518" s="19"/>
      <c r="AL518" s="19"/>
      <c r="AP518" s="19"/>
      <c r="AQ518" s="48"/>
      <c r="AS518" s="17"/>
      <c r="AT518" s="18"/>
      <c r="AU518" s="17"/>
    </row>
    <row r="519" spans="1:47" s="16" customFormat="1" hidden="1" x14ac:dyDescent="0.25">
      <c r="A519" s="12">
        <v>3</v>
      </c>
      <c r="B519" s="12">
        <f>[1]Hmotnosti!$BF$9</f>
        <v>0</v>
      </c>
      <c r="C519" s="12"/>
      <c r="D519" s="12">
        <f t="shared" si="148"/>
        <v>15</v>
      </c>
      <c r="E519" s="12" t="str">
        <f t="shared" si="149"/>
        <v>v.s.</v>
      </c>
      <c r="F519" s="12">
        <f t="shared" si="149"/>
        <v>0</v>
      </c>
      <c r="G519" s="12">
        <f t="shared" si="147"/>
        <v>0</v>
      </c>
      <c r="H519"/>
      <c r="I519"/>
      <c r="J519" s="12">
        <v>354</v>
      </c>
      <c r="K519"/>
      <c r="L519" s="12">
        <f t="shared" si="136"/>
        <v>999</v>
      </c>
      <c r="M519"/>
      <c r="N519"/>
      <c r="O519" s="12">
        <f t="shared" si="137"/>
        <v>999</v>
      </c>
      <c r="P519"/>
      <c r="Q519">
        <f t="shared" si="150"/>
        <v>0</v>
      </c>
      <c r="R519"/>
      <c r="S519"/>
      <c r="T519"/>
      <c r="U519" s="12" t="str">
        <f t="shared" si="138"/>
        <v/>
      </c>
      <c r="V519" s="13" t="str">
        <f t="shared" si="139"/>
        <v/>
      </c>
      <c r="W519"/>
      <c r="X519"/>
      <c r="Y519"/>
      <c r="Z519" s="13" t="str">
        <f t="shared" si="140"/>
        <v/>
      </c>
      <c r="AA519"/>
      <c r="AB519" s="13" t="str">
        <f t="shared" si="141"/>
        <v/>
      </c>
      <c r="AC519"/>
      <c r="AD519" t="str">
        <f t="shared" si="145"/>
        <v/>
      </c>
      <c r="AE519" s="19"/>
      <c r="AI519" s="19"/>
      <c r="AL519" s="19"/>
      <c r="AP519" s="19"/>
      <c r="AQ519" s="48"/>
      <c r="AS519" s="17"/>
      <c r="AT519" s="18"/>
      <c r="AU519" s="17"/>
    </row>
    <row r="520" spans="1:47" s="16" customFormat="1" hidden="1" x14ac:dyDescent="0.25">
      <c r="A520" s="12">
        <v>4</v>
      </c>
      <c r="B520" s="12">
        <f>[1]Hmotnosti!$BF$10</f>
        <v>0</v>
      </c>
      <c r="C520" s="12"/>
      <c r="D520" s="12">
        <f t="shared" si="148"/>
        <v>15</v>
      </c>
      <c r="E520" s="12" t="str">
        <f t="shared" si="149"/>
        <v>v.s.</v>
      </c>
      <c r="F520" s="12">
        <f t="shared" si="149"/>
        <v>0</v>
      </c>
      <c r="G520" s="12">
        <f t="shared" si="147"/>
        <v>0</v>
      </c>
      <c r="H520"/>
      <c r="I520"/>
      <c r="J520" s="12">
        <v>355</v>
      </c>
      <c r="K520"/>
      <c r="L520" s="12">
        <f t="shared" si="136"/>
        <v>999</v>
      </c>
      <c r="M520"/>
      <c r="N520"/>
      <c r="O520" s="12">
        <f t="shared" si="137"/>
        <v>999</v>
      </c>
      <c r="P520"/>
      <c r="Q520">
        <f t="shared" si="150"/>
        <v>0</v>
      </c>
      <c r="R520"/>
      <c r="S520"/>
      <c r="T520"/>
      <c r="U520" s="12" t="str">
        <f t="shared" si="138"/>
        <v/>
      </c>
      <c r="V520" s="13" t="str">
        <f t="shared" si="139"/>
        <v/>
      </c>
      <c r="W520"/>
      <c r="X520"/>
      <c r="Y520"/>
      <c r="Z520" s="13" t="str">
        <f t="shared" si="140"/>
        <v/>
      </c>
      <c r="AA520"/>
      <c r="AB520" s="13" t="str">
        <f t="shared" si="141"/>
        <v/>
      </c>
      <c r="AC520"/>
      <c r="AD520" t="str">
        <f t="shared" si="145"/>
        <v/>
      </c>
      <c r="AE520" s="19"/>
      <c r="AI520" s="19"/>
      <c r="AL520" s="19"/>
      <c r="AP520" s="19"/>
      <c r="AQ520" s="48"/>
      <c r="AS520" s="17"/>
      <c r="AT520" s="18"/>
      <c r="AU520" s="17"/>
    </row>
    <row r="521" spans="1:47" s="16" customFormat="1" hidden="1" x14ac:dyDescent="0.25">
      <c r="A521" s="12">
        <v>5</v>
      </c>
      <c r="B521" s="12">
        <f>[1]Hmotnosti!$BF$11</f>
        <v>0</v>
      </c>
      <c r="C521" s="12"/>
      <c r="D521" s="12">
        <f t="shared" si="148"/>
        <v>15</v>
      </c>
      <c r="E521" s="12" t="str">
        <f t="shared" si="149"/>
        <v>v.s.</v>
      </c>
      <c r="F521" s="12">
        <f t="shared" si="149"/>
        <v>0</v>
      </c>
      <c r="G521" s="12">
        <f t="shared" si="147"/>
        <v>0</v>
      </c>
      <c r="H521"/>
      <c r="I521"/>
      <c r="J521" s="12">
        <v>356</v>
      </c>
      <c r="K521"/>
      <c r="L521" s="12">
        <f t="shared" si="136"/>
        <v>999</v>
      </c>
      <c r="M521"/>
      <c r="N521"/>
      <c r="O521" s="12">
        <f t="shared" si="137"/>
        <v>999</v>
      </c>
      <c r="P521"/>
      <c r="Q521">
        <f t="shared" si="150"/>
        <v>0</v>
      </c>
      <c r="R521"/>
      <c r="S521"/>
      <c r="T521"/>
      <c r="U521" s="12" t="str">
        <f t="shared" si="138"/>
        <v/>
      </c>
      <c r="V521" s="13" t="str">
        <f t="shared" si="139"/>
        <v/>
      </c>
      <c r="W521"/>
      <c r="X521"/>
      <c r="Y521"/>
      <c r="Z521" s="13" t="str">
        <f t="shared" si="140"/>
        <v/>
      </c>
      <c r="AA521"/>
      <c r="AB521" s="13" t="str">
        <f t="shared" si="141"/>
        <v/>
      </c>
      <c r="AC521"/>
      <c r="AD521" t="str">
        <f t="shared" si="145"/>
        <v/>
      </c>
      <c r="AE521" s="19"/>
      <c r="AI521" s="19"/>
      <c r="AL521" s="19"/>
      <c r="AP521" s="19"/>
      <c r="AQ521" s="48"/>
      <c r="AS521" s="17"/>
      <c r="AT521" s="18"/>
      <c r="AU521" s="17"/>
    </row>
    <row r="522" spans="1:47" s="16" customFormat="1" hidden="1" x14ac:dyDescent="0.25">
      <c r="A522" s="12">
        <v>6</v>
      </c>
      <c r="B522" s="12">
        <f>[1]Hmotnosti!$BF$12</f>
        <v>0</v>
      </c>
      <c r="C522" s="12"/>
      <c r="D522" s="12">
        <f t="shared" si="148"/>
        <v>15</v>
      </c>
      <c r="E522" s="12" t="str">
        <f t="shared" si="149"/>
        <v>v.s.</v>
      </c>
      <c r="F522" s="12">
        <f t="shared" si="149"/>
        <v>0</v>
      </c>
      <c r="G522" s="12">
        <f t="shared" si="147"/>
        <v>0</v>
      </c>
      <c r="H522"/>
      <c r="I522"/>
      <c r="J522" s="12">
        <v>357</v>
      </c>
      <c r="K522"/>
      <c r="L522" s="12">
        <f t="shared" si="136"/>
        <v>999</v>
      </c>
      <c r="M522"/>
      <c r="N522"/>
      <c r="O522" s="12">
        <f t="shared" si="137"/>
        <v>999</v>
      </c>
      <c r="P522"/>
      <c r="Q522">
        <f t="shared" si="150"/>
        <v>0</v>
      </c>
      <c r="R522"/>
      <c r="S522"/>
      <c r="T522"/>
      <c r="U522" s="12" t="str">
        <f t="shared" si="138"/>
        <v/>
      </c>
      <c r="V522" s="13" t="str">
        <f t="shared" si="139"/>
        <v/>
      </c>
      <c r="W522"/>
      <c r="X522"/>
      <c r="Y522"/>
      <c r="Z522" s="13" t="str">
        <f t="shared" si="140"/>
        <v/>
      </c>
      <c r="AA522"/>
      <c r="AB522" s="13" t="str">
        <f t="shared" si="141"/>
        <v/>
      </c>
      <c r="AC522"/>
      <c r="AD522" t="str">
        <f t="shared" si="145"/>
        <v/>
      </c>
      <c r="AE522" s="19"/>
      <c r="AI522" s="19"/>
      <c r="AL522" s="19"/>
      <c r="AP522" s="19"/>
      <c r="AQ522" s="48"/>
      <c r="AS522" s="17"/>
      <c r="AT522" s="18"/>
      <c r="AU522" s="17"/>
    </row>
    <row r="523" spans="1:47" s="16" customFormat="1" hidden="1" x14ac:dyDescent="0.25">
      <c r="A523" s="12">
        <v>7</v>
      </c>
      <c r="B523" s="12">
        <f>[1]Hmotnosti!$BF$13</f>
        <v>0</v>
      </c>
      <c r="C523" s="12"/>
      <c r="D523" s="12">
        <f t="shared" si="148"/>
        <v>15</v>
      </c>
      <c r="E523" s="12" t="str">
        <f t="shared" si="149"/>
        <v>v.s.</v>
      </c>
      <c r="F523" s="12">
        <f t="shared" si="149"/>
        <v>0</v>
      </c>
      <c r="G523" s="12">
        <f t="shared" si="147"/>
        <v>0</v>
      </c>
      <c r="H523"/>
      <c r="I523"/>
      <c r="J523" s="12">
        <v>358</v>
      </c>
      <c r="K523"/>
      <c r="L523" s="12">
        <f t="shared" si="136"/>
        <v>999</v>
      </c>
      <c r="M523"/>
      <c r="N523"/>
      <c r="O523" s="12">
        <f t="shared" si="137"/>
        <v>999</v>
      </c>
      <c r="P523"/>
      <c r="Q523">
        <f t="shared" si="150"/>
        <v>0</v>
      </c>
      <c r="R523"/>
      <c r="S523"/>
      <c r="T523"/>
      <c r="U523" s="12" t="str">
        <f t="shared" si="138"/>
        <v/>
      </c>
      <c r="V523" s="13" t="str">
        <f t="shared" si="139"/>
        <v/>
      </c>
      <c r="W523"/>
      <c r="X523"/>
      <c r="Y523"/>
      <c r="Z523" s="13" t="str">
        <f t="shared" si="140"/>
        <v/>
      </c>
      <c r="AA523"/>
      <c r="AB523" s="13" t="str">
        <f t="shared" si="141"/>
        <v/>
      </c>
      <c r="AC523"/>
      <c r="AD523" t="str">
        <f t="shared" si="145"/>
        <v/>
      </c>
      <c r="AE523" s="19"/>
      <c r="AI523" s="19"/>
      <c r="AL523" s="19"/>
      <c r="AP523" s="19"/>
      <c r="AQ523" s="48"/>
      <c r="AS523" s="17"/>
      <c r="AT523" s="18"/>
      <c r="AU523" s="17"/>
    </row>
    <row r="524" spans="1:47" s="16" customFormat="1" hidden="1" x14ac:dyDescent="0.25">
      <c r="A524" s="12">
        <v>8</v>
      </c>
      <c r="B524" s="12">
        <f>[1]Hmotnosti!$BF$14</f>
        <v>0</v>
      </c>
      <c r="C524" s="12"/>
      <c r="D524" s="12">
        <f t="shared" si="148"/>
        <v>15</v>
      </c>
      <c r="E524" s="12" t="str">
        <f t="shared" si="149"/>
        <v>v.s.</v>
      </c>
      <c r="F524" s="12">
        <f t="shared" si="149"/>
        <v>0</v>
      </c>
      <c r="G524" s="12">
        <f t="shared" si="147"/>
        <v>0</v>
      </c>
      <c r="H524"/>
      <c r="I524"/>
      <c r="J524" s="12">
        <v>359</v>
      </c>
      <c r="K524"/>
      <c r="L524" s="12">
        <f t="shared" si="136"/>
        <v>999</v>
      </c>
      <c r="M524"/>
      <c r="N524"/>
      <c r="O524" s="12">
        <f t="shared" si="137"/>
        <v>999</v>
      </c>
      <c r="P524"/>
      <c r="Q524">
        <f t="shared" si="150"/>
        <v>0</v>
      </c>
      <c r="R524"/>
      <c r="S524"/>
      <c r="T524"/>
      <c r="U524" s="12" t="str">
        <f t="shared" si="138"/>
        <v/>
      </c>
      <c r="V524" s="13" t="str">
        <f t="shared" si="139"/>
        <v/>
      </c>
      <c r="W524"/>
      <c r="X524"/>
      <c r="Y524"/>
      <c r="Z524" s="13" t="str">
        <f t="shared" si="140"/>
        <v/>
      </c>
      <c r="AA524"/>
      <c r="AB524" s="13" t="str">
        <f t="shared" si="141"/>
        <v/>
      </c>
      <c r="AC524"/>
      <c r="AD524" t="str">
        <f t="shared" si="145"/>
        <v/>
      </c>
      <c r="AE524" s="19"/>
      <c r="AI524" s="19"/>
      <c r="AL524" s="19"/>
      <c r="AP524" s="19"/>
      <c r="AQ524" s="48"/>
      <c r="AS524" s="17"/>
      <c r="AT524" s="18"/>
      <c r="AU524" s="17"/>
    </row>
    <row r="525" spans="1:47" s="16" customFormat="1" hidden="1" x14ac:dyDescent="0.25">
      <c r="A525" s="12">
        <v>9</v>
      </c>
      <c r="B525" s="12">
        <f>[1]Hmotnosti!$BF$15</f>
        <v>0</v>
      </c>
      <c r="C525" s="12"/>
      <c r="D525" s="12">
        <f t="shared" si="148"/>
        <v>15</v>
      </c>
      <c r="E525" s="12" t="str">
        <f t="shared" si="149"/>
        <v>v.s.</v>
      </c>
      <c r="F525" s="12">
        <f t="shared" si="149"/>
        <v>0</v>
      </c>
      <c r="G525" s="12">
        <f t="shared" si="147"/>
        <v>0</v>
      </c>
      <c r="H525"/>
      <c r="I525"/>
      <c r="J525" s="12">
        <v>360</v>
      </c>
      <c r="K525"/>
      <c r="L525" s="12">
        <f t="shared" si="136"/>
        <v>999</v>
      </c>
      <c r="M525"/>
      <c r="N525"/>
      <c r="O525" s="12">
        <f t="shared" si="137"/>
        <v>999</v>
      </c>
      <c r="P525"/>
      <c r="Q525">
        <f t="shared" si="150"/>
        <v>0</v>
      </c>
      <c r="R525"/>
      <c r="S525"/>
      <c r="T525"/>
      <c r="U525" s="12" t="str">
        <f t="shared" si="138"/>
        <v/>
      </c>
      <c r="V525" s="13" t="str">
        <f t="shared" si="139"/>
        <v/>
      </c>
      <c r="W525"/>
      <c r="X525"/>
      <c r="Y525"/>
      <c r="Z525" s="13" t="str">
        <f t="shared" si="140"/>
        <v/>
      </c>
      <c r="AA525"/>
      <c r="AB525" s="13" t="str">
        <f t="shared" si="141"/>
        <v/>
      </c>
      <c r="AC525"/>
      <c r="AD525" t="str">
        <f t="shared" si="145"/>
        <v/>
      </c>
      <c r="AE525" s="19"/>
      <c r="AI525" s="19"/>
      <c r="AL525" s="19"/>
      <c r="AP525" s="19"/>
      <c r="AQ525" s="48"/>
      <c r="AS525" s="17"/>
      <c r="AT525" s="18"/>
      <c r="AU525" s="17"/>
    </row>
    <row r="526" spans="1:47" s="16" customFormat="1" hidden="1" x14ac:dyDescent="0.25">
      <c r="A526" s="12">
        <v>10</v>
      </c>
      <c r="B526" s="12">
        <f>[1]Hmotnosti!$BF$16</f>
        <v>0</v>
      </c>
      <c r="C526" s="12"/>
      <c r="D526" s="12">
        <f t="shared" si="148"/>
        <v>15</v>
      </c>
      <c r="E526" s="12" t="str">
        <f t="shared" si="149"/>
        <v>v.s.</v>
      </c>
      <c r="F526" s="12">
        <f t="shared" si="149"/>
        <v>0</v>
      </c>
      <c r="G526" s="12">
        <f t="shared" si="147"/>
        <v>0</v>
      </c>
      <c r="H526"/>
      <c r="I526"/>
      <c r="J526" s="12">
        <v>361</v>
      </c>
      <c r="K526"/>
      <c r="L526" s="12">
        <f t="shared" si="136"/>
        <v>999</v>
      </c>
      <c r="M526"/>
      <c r="N526"/>
      <c r="O526" s="12">
        <f t="shared" si="137"/>
        <v>999</v>
      </c>
      <c r="P526"/>
      <c r="Q526">
        <f t="shared" si="150"/>
        <v>0</v>
      </c>
      <c r="R526"/>
      <c r="S526"/>
      <c r="T526"/>
      <c r="U526" s="12" t="str">
        <f t="shared" si="138"/>
        <v/>
      </c>
      <c r="V526" s="13" t="str">
        <f t="shared" si="139"/>
        <v/>
      </c>
      <c r="W526"/>
      <c r="X526"/>
      <c r="Y526"/>
      <c r="Z526" s="13" t="str">
        <f t="shared" si="140"/>
        <v/>
      </c>
      <c r="AA526"/>
      <c r="AB526" s="13" t="str">
        <f t="shared" si="141"/>
        <v/>
      </c>
      <c r="AC526"/>
      <c r="AD526" t="str">
        <f t="shared" si="145"/>
        <v/>
      </c>
      <c r="AE526" s="19"/>
      <c r="AI526" s="19"/>
      <c r="AL526" s="19"/>
      <c r="AP526" s="19"/>
      <c r="AQ526" s="48"/>
      <c r="AS526" s="17"/>
      <c r="AT526" s="18"/>
      <c r="AU526" s="17"/>
    </row>
    <row r="527" spans="1:47" s="16" customFormat="1" hidden="1" x14ac:dyDescent="0.25">
      <c r="A527" s="12">
        <v>11</v>
      </c>
      <c r="B527" s="12">
        <f>[1]Hmotnosti!$BF$17</f>
        <v>0</v>
      </c>
      <c r="C527" s="12"/>
      <c r="D527" s="12">
        <f t="shared" si="148"/>
        <v>15</v>
      </c>
      <c r="E527" s="12" t="str">
        <f t="shared" si="149"/>
        <v>v.s.</v>
      </c>
      <c r="F527" s="12">
        <f t="shared" si="149"/>
        <v>0</v>
      </c>
      <c r="G527" s="12">
        <f t="shared" si="147"/>
        <v>0</v>
      </c>
      <c r="H527"/>
      <c r="I527"/>
      <c r="J527" s="12">
        <v>362</v>
      </c>
      <c r="K527"/>
      <c r="L527" s="12">
        <f t="shared" si="136"/>
        <v>999</v>
      </c>
      <c r="M527"/>
      <c r="N527"/>
      <c r="O527" s="12">
        <f t="shared" si="137"/>
        <v>999</v>
      </c>
      <c r="P527"/>
      <c r="Q527">
        <f t="shared" si="150"/>
        <v>0</v>
      </c>
      <c r="R527"/>
      <c r="S527"/>
      <c r="T527"/>
      <c r="U527" s="12" t="str">
        <f t="shared" si="138"/>
        <v/>
      </c>
      <c r="V527" s="13" t="str">
        <f t="shared" si="139"/>
        <v/>
      </c>
      <c r="W527"/>
      <c r="X527"/>
      <c r="Y527"/>
      <c r="Z527" s="13" t="str">
        <f t="shared" si="140"/>
        <v/>
      </c>
      <c r="AA527"/>
      <c r="AB527" s="13" t="str">
        <f t="shared" si="141"/>
        <v/>
      </c>
      <c r="AC527"/>
      <c r="AD527" t="str">
        <f t="shared" si="145"/>
        <v/>
      </c>
      <c r="AE527" s="19"/>
      <c r="AI527" s="19"/>
      <c r="AL527" s="19"/>
      <c r="AP527" s="19"/>
      <c r="AQ527" s="48"/>
      <c r="AS527" s="17"/>
      <c r="AT527" s="18"/>
      <c r="AU527" s="17"/>
    </row>
    <row r="528" spans="1:47" s="16" customFormat="1" hidden="1" x14ac:dyDescent="0.25">
      <c r="A528" s="12">
        <v>12</v>
      </c>
      <c r="B528" s="12">
        <f>[1]Hmotnosti!$BF$18</f>
        <v>0</v>
      </c>
      <c r="C528" s="12"/>
      <c r="D528" s="12">
        <f t="shared" si="148"/>
        <v>15</v>
      </c>
      <c r="E528" s="12" t="str">
        <f t="shared" si="149"/>
        <v>v.s.</v>
      </c>
      <c r="F528" s="12">
        <f t="shared" si="149"/>
        <v>0</v>
      </c>
      <c r="G528" s="12">
        <f t="shared" si="147"/>
        <v>0</v>
      </c>
      <c r="H528"/>
      <c r="I528"/>
      <c r="J528" s="12">
        <v>363</v>
      </c>
      <c r="K528"/>
      <c r="L528" s="12">
        <f t="shared" si="136"/>
        <v>999</v>
      </c>
      <c r="M528"/>
      <c r="N528"/>
      <c r="O528" s="12">
        <f t="shared" si="137"/>
        <v>999</v>
      </c>
      <c r="P528"/>
      <c r="Q528">
        <f t="shared" si="150"/>
        <v>0</v>
      </c>
      <c r="R528"/>
      <c r="S528"/>
      <c r="T528"/>
      <c r="U528" s="12" t="str">
        <f t="shared" si="138"/>
        <v/>
      </c>
      <c r="V528" s="13" t="str">
        <f t="shared" si="139"/>
        <v/>
      </c>
      <c r="W528"/>
      <c r="X528"/>
      <c r="Y528"/>
      <c r="Z528" s="13" t="str">
        <f t="shared" si="140"/>
        <v/>
      </c>
      <c r="AA528"/>
      <c r="AB528" s="13" t="str">
        <f t="shared" si="141"/>
        <v/>
      </c>
      <c r="AC528"/>
      <c r="AD528" t="str">
        <f t="shared" si="145"/>
        <v/>
      </c>
      <c r="AE528" s="19"/>
      <c r="AI528" s="19"/>
      <c r="AL528" s="19"/>
      <c r="AP528" s="19"/>
      <c r="AQ528" s="48"/>
      <c r="AS528" s="17"/>
      <c r="AT528" s="18"/>
      <c r="AU528" s="17"/>
    </row>
    <row r="529" spans="1:47" s="16" customFormat="1" hidden="1" x14ac:dyDescent="0.25">
      <c r="A529" s="12">
        <v>13</v>
      </c>
      <c r="B529" s="12">
        <f>[1]Hmotnosti!$BF$19</f>
        <v>0</v>
      </c>
      <c r="C529" s="12"/>
      <c r="D529" s="12">
        <f t="shared" si="148"/>
        <v>15</v>
      </c>
      <c r="E529" s="12" t="str">
        <f t="shared" si="149"/>
        <v>v.s.</v>
      </c>
      <c r="F529" s="12">
        <f t="shared" si="149"/>
        <v>0</v>
      </c>
      <c r="G529" s="12">
        <f t="shared" si="147"/>
        <v>0</v>
      </c>
      <c r="H529"/>
      <c r="I529"/>
      <c r="J529" s="12">
        <v>364</v>
      </c>
      <c r="K529"/>
      <c r="L529" s="12">
        <f t="shared" si="136"/>
        <v>999</v>
      </c>
      <c r="M529"/>
      <c r="N529"/>
      <c r="O529" s="12">
        <f t="shared" si="137"/>
        <v>999</v>
      </c>
      <c r="P529"/>
      <c r="Q529">
        <f t="shared" si="150"/>
        <v>0</v>
      </c>
      <c r="R529"/>
      <c r="S529"/>
      <c r="T529"/>
      <c r="U529" s="12" t="str">
        <f t="shared" si="138"/>
        <v/>
      </c>
      <c r="V529" s="13" t="str">
        <f t="shared" si="139"/>
        <v/>
      </c>
      <c r="W529"/>
      <c r="X529"/>
      <c r="Y529"/>
      <c r="Z529" s="13" t="str">
        <f t="shared" si="140"/>
        <v/>
      </c>
      <c r="AA529"/>
      <c r="AB529" s="13" t="str">
        <f t="shared" si="141"/>
        <v/>
      </c>
      <c r="AC529"/>
      <c r="AD529" t="str">
        <f t="shared" si="145"/>
        <v/>
      </c>
      <c r="AE529" s="19"/>
      <c r="AI529" s="19"/>
      <c r="AL529" s="19"/>
      <c r="AP529" s="19"/>
      <c r="AQ529" s="48"/>
      <c r="AS529" s="17"/>
      <c r="AT529" s="18"/>
      <c r="AU529" s="17"/>
    </row>
    <row r="530" spans="1:47" s="16" customFormat="1" hidden="1" x14ac:dyDescent="0.25">
      <c r="A530" s="12">
        <v>14</v>
      </c>
      <c r="B530" s="12">
        <f>[1]Hmotnosti!$BF$20</f>
        <v>0</v>
      </c>
      <c r="C530" s="12"/>
      <c r="D530" s="12">
        <f t="shared" si="148"/>
        <v>15</v>
      </c>
      <c r="E530" s="12" t="str">
        <f t="shared" si="149"/>
        <v>v.s.</v>
      </c>
      <c r="F530" s="12">
        <f t="shared" si="149"/>
        <v>0</v>
      </c>
      <c r="G530" s="12">
        <f t="shared" si="147"/>
        <v>0</v>
      </c>
      <c r="H530"/>
      <c r="I530"/>
      <c r="J530" s="12">
        <v>365</v>
      </c>
      <c r="K530"/>
      <c r="L530" s="12">
        <f t="shared" si="136"/>
        <v>999</v>
      </c>
      <c r="M530"/>
      <c r="N530"/>
      <c r="O530" s="12">
        <f t="shared" si="137"/>
        <v>999</v>
      </c>
      <c r="P530"/>
      <c r="Q530">
        <f t="shared" si="150"/>
        <v>0</v>
      </c>
      <c r="R530"/>
      <c r="S530"/>
      <c r="T530"/>
      <c r="U530" s="12" t="str">
        <f t="shared" si="138"/>
        <v/>
      </c>
      <c r="V530" s="13" t="str">
        <f t="shared" si="139"/>
        <v/>
      </c>
      <c r="W530"/>
      <c r="X530"/>
      <c r="Y530"/>
      <c r="Z530" s="13" t="str">
        <f t="shared" si="140"/>
        <v/>
      </c>
      <c r="AA530"/>
      <c r="AB530" s="13" t="str">
        <f t="shared" si="141"/>
        <v/>
      </c>
      <c r="AC530"/>
      <c r="AD530" t="str">
        <f t="shared" si="145"/>
        <v/>
      </c>
      <c r="AE530" s="19"/>
      <c r="AI530" s="19"/>
      <c r="AL530" s="19"/>
      <c r="AP530" s="19"/>
      <c r="AQ530" s="48"/>
      <c r="AS530" s="17"/>
      <c r="AT530" s="18"/>
      <c r="AU530" s="17"/>
    </row>
    <row r="531" spans="1:47" s="16" customFormat="1" hidden="1" x14ac:dyDescent="0.25">
      <c r="A531" s="12">
        <v>15</v>
      </c>
      <c r="B531" s="12">
        <f>[1]Hmotnosti!$BF$21</f>
        <v>0</v>
      </c>
      <c r="C531" s="12"/>
      <c r="D531" s="12">
        <f t="shared" si="148"/>
        <v>15</v>
      </c>
      <c r="E531" s="12" t="str">
        <f t="shared" si="149"/>
        <v>v.s.</v>
      </c>
      <c r="F531" s="12">
        <f t="shared" si="149"/>
        <v>0</v>
      </c>
      <c r="G531" s="12">
        <f t="shared" si="147"/>
        <v>0</v>
      </c>
      <c r="H531"/>
      <c r="I531"/>
      <c r="J531" s="12">
        <v>366</v>
      </c>
      <c r="K531"/>
      <c r="L531" s="12">
        <f t="shared" si="136"/>
        <v>999</v>
      </c>
      <c r="M531"/>
      <c r="N531"/>
      <c r="O531" s="12">
        <f t="shared" si="137"/>
        <v>999</v>
      </c>
      <c r="P531"/>
      <c r="Q531">
        <f t="shared" si="150"/>
        <v>0</v>
      </c>
      <c r="R531"/>
      <c r="S531"/>
      <c r="T531"/>
      <c r="U531" s="12" t="str">
        <f t="shared" si="138"/>
        <v/>
      </c>
      <c r="V531" s="13" t="str">
        <f t="shared" si="139"/>
        <v/>
      </c>
      <c r="W531"/>
      <c r="X531"/>
      <c r="Y531"/>
      <c r="Z531" s="13" t="str">
        <f t="shared" si="140"/>
        <v/>
      </c>
      <c r="AA531"/>
      <c r="AB531" s="13" t="str">
        <f t="shared" si="141"/>
        <v/>
      </c>
      <c r="AC531"/>
      <c r="AD531" t="str">
        <f t="shared" si="145"/>
        <v/>
      </c>
      <c r="AE531" s="19"/>
      <c r="AI531" s="19"/>
      <c r="AL531" s="19"/>
      <c r="AP531" s="19"/>
      <c r="AQ531" s="48"/>
      <c r="AS531" s="17"/>
      <c r="AT531" s="18"/>
      <c r="AU531" s="17"/>
    </row>
    <row r="532" spans="1:47" s="16" customFormat="1" hidden="1" x14ac:dyDescent="0.25">
      <c r="A532" s="12">
        <v>16</v>
      </c>
      <c r="B532" s="12">
        <f>[1]Hmotnosti!$BF$22</f>
        <v>0</v>
      </c>
      <c r="C532" s="12"/>
      <c r="D532" s="12">
        <f t="shared" si="148"/>
        <v>15</v>
      </c>
      <c r="E532" s="12" t="str">
        <f t="shared" si="149"/>
        <v>v.s.</v>
      </c>
      <c r="F532" s="12">
        <f t="shared" si="149"/>
        <v>0</v>
      </c>
      <c r="G532" s="12">
        <f t="shared" si="147"/>
        <v>0</v>
      </c>
      <c r="H532"/>
      <c r="I532"/>
      <c r="J532" s="12">
        <v>367</v>
      </c>
      <c r="K532"/>
      <c r="L532" s="12">
        <f t="shared" si="136"/>
        <v>999</v>
      </c>
      <c r="M532"/>
      <c r="N532"/>
      <c r="O532" s="12">
        <f t="shared" si="137"/>
        <v>999</v>
      </c>
      <c r="P532"/>
      <c r="Q532">
        <f t="shared" si="150"/>
        <v>0</v>
      </c>
      <c r="R532"/>
      <c r="S532"/>
      <c r="T532"/>
      <c r="U532" s="12" t="str">
        <f t="shared" si="138"/>
        <v/>
      </c>
      <c r="V532" s="13" t="str">
        <f t="shared" si="139"/>
        <v/>
      </c>
      <c r="W532"/>
      <c r="X532"/>
      <c r="Y532"/>
      <c r="Z532" s="13" t="str">
        <f t="shared" si="140"/>
        <v/>
      </c>
      <c r="AA532"/>
      <c r="AB532" s="13" t="str">
        <f t="shared" si="141"/>
        <v/>
      </c>
      <c r="AC532"/>
      <c r="AD532" t="str">
        <f t="shared" si="145"/>
        <v/>
      </c>
      <c r="AE532" s="19"/>
      <c r="AI532" s="19"/>
      <c r="AL532" s="19"/>
      <c r="AP532" s="19"/>
      <c r="AQ532" s="48"/>
      <c r="AS532" s="17"/>
      <c r="AT532" s="18"/>
      <c r="AU532" s="17"/>
    </row>
    <row r="533" spans="1:47" s="16" customFormat="1" hidden="1" x14ac:dyDescent="0.25">
      <c r="A533" s="12">
        <v>17</v>
      </c>
      <c r="B533" s="12">
        <f>[1]Hmotnosti!$BF$23</f>
        <v>0</v>
      </c>
      <c r="C533" s="12"/>
      <c r="D533" s="12">
        <f t="shared" si="148"/>
        <v>15</v>
      </c>
      <c r="E533" s="12" t="str">
        <f t="shared" si="149"/>
        <v>v.s.</v>
      </c>
      <c r="F533" s="12">
        <f t="shared" si="149"/>
        <v>0</v>
      </c>
      <c r="G533" s="12">
        <f t="shared" si="147"/>
        <v>0</v>
      </c>
      <c r="H533"/>
      <c r="I533"/>
      <c r="J533" s="12">
        <v>368</v>
      </c>
      <c r="K533"/>
      <c r="L533" s="12">
        <f t="shared" si="136"/>
        <v>999</v>
      </c>
      <c r="M533"/>
      <c r="N533"/>
      <c r="O533" s="12">
        <f t="shared" si="137"/>
        <v>999</v>
      </c>
      <c r="P533"/>
      <c r="Q533">
        <f t="shared" si="150"/>
        <v>0</v>
      </c>
      <c r="R533"/>
      <c r="S533"/>
      <c r="T533"/>
      <c r="U533" s="12" t="str">
        <f t="shared" si="138"/>
        <v/>
      </c>
      <c r="V533" s="13" t="str">
        <f t="shared" si="139"/>
        <v/>
      </c>
      <c r="W533"/>
      <c r="X533"/>
      <c r="Y533"/>
      <c r="Z533" s="13" t="str">
        <f t="shared" si="140"/>
        <v/>
      </c>
      <c r="AA533"/>
      <c r="AB533" s="13" t="str">
        <f t="shared" si="141"/>
        <v/>
      </c>
      <c r="AC533"/>
      <c r="AD533" t="str">
        <f t="shared" si="145"/>
        <v/>
      </c>
      <c r="AE533" s="19"/>
      <c r="AI533" s="19"/>
      <c r="AL533" s="19"/>
      <c r="AP533" s="19"/>
      <c r="AQ533" s="48"/>
      <c r="AS533" s="17"/>
      <c r="AT533" s="18"/>
      <c r="AU533" s="17"/>
    </row>
    <row r="534" spans="1:47" s="16" customFormat="1" hidden="1" x14ac:dyDescent="0.25">
      <c r="A534" s="12">
        <v>18</v>
      </c>
      <c r="B534" s="12">
        <f>[1]Hmotnosti!$BF$24</f>
        <v>0</v>
      </c>
      <c r="C534" s="12"/>
      <c r="D534" s="12">
        <f t="shared" si="148"/>
        <v>15</v>
      </c>
      <c r="E534" s="12" t="str">
        <f t="shared" ref="E534:F536" si="151">E533</f>
        <v>v.s.</v>
      </c>
      <c r="F534" s="12">
        <f t="shared" si="151"/>
        <v>0</v>
      </c>
      <c r="G534" s="12">
        <f t="shared" si="147"/>
        <v>0</v>
      </c>
      <c r="H534"/>
      <c r="I534"/>
      <c r="J534" s="12">
        <v>369</v>
      </c>
      <c r="K534"/>
      <c r="L534" s="12">
        <f t="shared" si="136"/>
        <v>999</v>
      </c>
      <c r="M534"/>
      <c r="N534"/>
      <c r="O534" s="12">
        <f t="shared" si="137"/>
        <v>999</v>
      </c>
      <c r="P534"/>
      <c r="Q534">
        <f t="shared" si="150"/>
        <v>0</v>
      </c>
      <c r="R534"/>
      <c r="S534"/>
      <c r="T534"/>
      <c r="U534" s="12" t="str">
        <f t="shared" si="138"/>
        <v/>
      </c>
      <c r="V534" s="13" t="str">
        <f t="shared" si="139"/>
        <v/>
      </c>
      <c r="W534"/>
      <c r="X534"/>
      <c r="Y534"/>
      <c r="Z534" s="13" t="str">
        <f t="shared" si="140"/>
        <v/>
      </c>
      <c r="AA534"/>
      <c r="AB534" s="13" t="str">
        <f t="shared" si="141"/>
        <v/>
      </c>
      <c r="AC534"/>
      <c r="AD534" t="str">
        <f t="shared" si="145"/>
        <v/>
      </c>
      <c r="AE534" s="19"/>
      <c r="AI534" s="19"/>
      <c r="AL534" s="19"/>
      <c r="AP534" s="19"/>
      <c r="AQ534" s="48"/>
      <c r="AS534" s="17"/>
      <c r="AT534" s="18"/>
      <c r="AU534" s="17"/>
    </row>
    <row r="535" spans="1:47" s="16" customFormat="1" hidden="1" x14ac:dyDescent="0.25">
      <c r="A535" s="12">
        <v>19</v>
      </c>
      <c r="B535" s="12">
        <f>[1]Hmotnosti!$BF$25</f>
        <v>0</v>
      </c>
      <c r="C535" s="12"/>
      <c r="D535" s="12">
        <f t="shared" si="148"/>
        <v>15</v>
      </c>
      <c r="E535" s="12" t="str">
        <f t="shared" si="151"/>
        <v>v.s.</v>
      </c>
      <c r="F535" s="12">
        <f t="shared" si="151"/>
        <v>0</v>
      </c>
      <c r="G535" s="12">
        <f t="shared" si="147"/>
        <v>0</v>
      </c>
      <c r="H535"/>
      <c r="I535"/>
      <c r="J535" s="12">
        <v>370</v>
      </c>
      <c r="K535"/>
      <c r="L535" s="12">
        <f t="shared" si="136"/>
        <v>999</v>
      </c>
      <c r="M535"/>
      <c r="N535"/>
      <c r="O535" s="12">
        <f t="shared" si="137"/>
        <v>999</v>
      </c>
      <c r="P535"/>
      <c r="Q535">
        <f t="shared" si="150"/>
        <v>0</v>
      </c>
      <c r="R535"/>
      <c r="S535"/>
      <c r="T535"/>
      <c r="U535" s="12" t="str">
        <f t="shared" si="138"/>
        <v/>
      </c>
      <c r="V535" s="13" t="str">
        <f t="shared" si="139"/>
        <v/>
      </c>
      <c r="W535"/>
      <c r="X535"/>
      <c r="Y535"/>
      <c r="Z535" s="13" t="str">
        <f t="shared" si="140"/>
        <v/>
      </c>
      <c r="AA535"/>
      <c r="AB535" s="13" t="str">
        <f t="shared" si="141"/>
        <v/>
      </c>
      <c r="AC535"/>
      <c r="AD535" t="str">
        <f t="shared" si="145"/>
        <v/>
      </c>
      <c r="AE535" s="19"/>
      <c r="AI535" s="19"/>
      <c r="AL535" s="19"/>
      <c r="AP535" s="19"/>
      <c r="AQ535" s="48"/>
      <c r="AS535" s="17"/>
      <c r="AT535" s="18"/>
      <c r="AU535" s="17"/>
    </row>
    <row r="536" spans="1:47" s="16" customFormat="1" hidden="1" x14ac:dyDescent="0.25">
      <c r="A536" s="12">
        <v>20</v>
      </c>
      <c r="B536" s="12">
        <f>[1]Hmotnosti!$BF$26</f>
        <v>0</v>
      </c>
      <c r="C536" s="12"/>
      <c r="D536" s="12">
        <f t="shared" si="148"/>
        <v>15</v>
      </c>
      <c r="E536" s="12" t="str">
        <f t="shared" si="151"/>
        <v>v.s.</v>
      </c>
      <c r="F536" s="12">
        <f t="shared" si="151"/>
        <v>0</v>
      </c>
      <c r="G536" s="12">
        <f t="shared" si="147"/>
        <v>0</v>
      </c>
      <c r="H536"/>
      <c r="I536"/>
      <c r="J536" s="12">
        <v>371</v>
      </c>
      <c r="K536"/>
      <c r="L536" s="12">
        <f t="shared" si="136"/>
        <v>999</v>
      </c>
      <c r="M536"/>
      <c r="N536"/>
      <c r="O536" s="12">
        <f t="shared" si="137"/>
        <v>999</v>
      </c>
      <c r="P536"/>
      <c r="Q536">
        <f t="shared" si="150"/>
        <v>0</v>
      </c>
      <c r="R536"/>
      <c r="S536"/>
      <c r="T536"/>
      <c r="U536" s="12" t="str">
        <f t="shared" si="138"/>
        <v/>
      </c>
      <c r="V536" s="13" t="str">
        <f t="shared" si="139"/>
        <v/>
      </c>
      <c r="W536"/>
      <c r="X536"/>
      <c r="Y536"/>
      <c r="Z536" s="13" t="str">
        <f t="shared" si="140"/>
        <v/>
      </c>
      <c r="AA536"/>
      <c r="AB536" s="13" t="str">
        <f t="shared" si="141"/>
        <v/>
      </c>
      <c r="AC536"/>
      <c r="AD536" t="str">
        <f t="shared" si="145"/>
        <v/>
      </c>
      <c r="AE536" s="19"/>
      <c r="AI536" s="19"/>
      <c r="AL536" s="19"/>
      <c r="AP536" s="19"/>
      <c r="AQ536" s="48"/>
      <c r="AS536" s="17"/>
      <c r="AT536" s="18"/>
      <c r="AU536" s="17"/>
    </row>
    <row r="537" spans="1:47" s="16" customFormat="1" hidden="1" x14ac:dyDescent="0.25">
      <c r="A537" s="12"/>
      <c r="B537" s="12"/>
      <c r="C537" s="12"/>
      <c r="D537" s="12"/>
      <c r="E537" s="12"/>
      <c r="F537" s="12"/>
      <c r="G537" s="12">
        <f t="shared" si="147"/>
        <v>0</v>
      </c>
      <c r="H537"/>
      <c r="I537"/>
      <c r="J537" s="12">
        <v>372</v>
      </c>
      <c r="K537"/>
      <c r="L537" s="12">
        <f t="shared" si="136"/>
        <v>999</v>
      </c>
      <c r="M537"/>
      <c r="N537"/>
      <c r="O537" s="12">
        <f t="shared" si="137"/>
        <v>999</v>
      </c>
      <c r="P537"/>
      <c r="Q537">
        <f t="shared" si="150"/>
        <v>0</v>
      </c>
      <c r="R537"/>
      <c r="S537"/>
      <c r="T537"/>
      <c r="U537" s="12" t="str">
        <f t="shared" si="138"/>
        <v/>
      </c>
      <c r="V537" s="13" t="str">
        <f t="shared" si="139"/>
        <v/>
      </c>
      <c r="W537"/>
      <c r="X537"/>
      <c r="Y537"/>
      <c r="Z537" s="13" t="str">
        <f t="shared" si="140"/>
        <v/>
      </c>
      <c r="AA537"/>
      <c r="AB537" s="13" t="str">
        <f t="shared" si="141"/>
        <v/>
      </c>
      <c r="AC537"/>
      <c r="AD537" t="str">
        <f t="shared" si="145"/>
        <v/>
      </c>
      <c r="AE537" s="19"/>
      <c r="AI537" s="19"/>
      <c r="AL537" s="19"/>
      <c r="AP537" s="19"/>
      <c r="AQ537" s="48"/>
      <c r="AS537" s="17"/>
      <c r="AT537" s="18"/>
      <c r="AU537" s="17"/>
    </row>
    <row r="538" spans="1:47" s="16" customFormat="1" hidden="1" x14ac:dyDescent="0.25">
      <c r="A538" s="12"/>
      <c r="B538" s="12"/>
      <c r="C538" s="12"/>
      <c r="D538" s="12"/>
      <c r="E538" s="12"/>
      <c r="F538" s="12"/>
      <c r="G538" s="12">
        <f t="shared" si="147"/>
        <v>0</v>
      </c>
      <c r="H538"/>
      <c r="I538"/>
      <c r="J538" s="12">
        <v>373</v>
      </c>
      <c r="K538"/>
      <c r="L538" s="12">
        <f t="shared" si="136"/>
        <v>999</v>
      </c>
      <c r="M538"/>
      <c r="N538"/>
      <c r="O538" s="12">
        <f t="shared" si="137"/>
        <v>999</v>
      </c>
      <c r="P538"/>
      <c r="Q538"/>
      <c r="R538"/>
      <c r="S538"/>
      <c r="T538"/>
      <c r="U538" s="12" t="str">
        <f t="shared" si="138"/>
        <v/>
      </c>
      <c r="V538" s="13" t="str">
        <f t="shared" si="139"/>
        <v/>
      </c>
      <c r="W538"/>
      <c r="X538"/>
      <c r="Y538"/>
      <c r="Z538" s="13" t="str">
        <f t="shared" si="140"/>
        <v/>
      </c>
      <c r="AA538"/>
      <c r="AB538" s="13" t="str">
        <f t="shared" si="141"/>
        <v/>
      </c>
      <c r="AC538"/>
      <c r="AD538" t="str">
        <f t="shared" si="145"/>
        <v/>
      </c>
      <c r="AE538" s="19"/>
      <c r="AI538" s="19"/>
      <c r="AL538" s="19"/>
      <c r="AP538" s="19"/>
      <c r="AQ538" s="48"/>
      <c r="AS538" s="17"/>
      <c r="AT538" s="18"/>
      <c r="AU538" s="17"/>
    </row>
    <row r="539" spans="1:47" s="16" customFormat="1" hidden="1" x14ac:dyDescent="0.25">
      <c r="A539" s="12"/>
      <c r="B539" s="12"/>
      <c r="C539" s="12"/>
      <c r="D539" s="12"/>
      <c r="E539" s="12"/>
      <c r="F539" s="12"/>
      <c r="G539" s="12">
        <f t="shared" si="147"/>
        <v>0</v>
      </c>
      <c r="H539"/>
      <c r="I539"/>
      <c r="J539" s="12">
        <v>374</v>
      </c>
      <c r="K539"/>
      <c r="L539" s="12">
        <f t="shared" si="136"/>
        <v>999</v>
      </c>
      <c r="M539"/>
      <c r="N539"/>
      <c r="O539" s="12">
        <f t="shared" si="137"/>
        <v>999</v>
      </c>
      <c r="P539"/>
      <c r="Q539"/>
      <c r="R539"/>
      <c r="S539"/>
      <c r="T539"/>
      <c r="U539" s="12" t="str">
        <f t="shared" si="138"/>
        <v/>
      </c>
      <c r="V539" s="13" t="str">
        <f t="shared" si="139"/>
        <v/>
      </c>
      <c r="W539"/>
      <c r="X539"/>
      <c r="Y539"/>
      <c r="Z539" s="13" t="str">
        <f t="shared" si="140"/>
        <v/>
      </c>
      <c r="AA539"/>
      <c r="AB539" s="13" t="str">
        <f t="shared" si="141"/>
        <v/>
      </c>
      <c r="AC539"/>
      <c r="AD539" t="str">
        <f t="shared" si="145"/>
        <v/>
      </c>
      <c r="AE539" s="19"/>
      <c r="AI539" s="19"/>
      <c r="AL539" s="19"/>
      <c r="AP539" s="19"/>
      <c r="AQ539" s="48"/>
      <c r="AS539" s="17"/>
      <c r="AT539" s="18"/>
      <c r="AU539" s="17"/>
    </row>
    <row r="540" spans="1:47" s="16" customFormat="1" hidden="1" x14ac:dyDescent="0.25">
      <c r="A540" s="13">
        <f>[1]Hmotnosti!$BK$6</f>
        <v>0</v>
      </c>
      <c r="B540" s="12"/>
      <c r="C540" s="12"/>
      <c r="D540" s="12"/>
      <c r="E540" s="12"/>
      <c r="F540" s="12"/>
      <c r="G540" s="12">
        <f t="shared" si="147"/>
        <v>0</v>
      </c>
      <c r="H540"/>
      <c r="I540"/>
      <c r="J540" s="12">
        <v>375</v>
      </c>
      <c r="K540"/>
      <c r="L540" s="12">
        <f t="shared" si="136"/>
        <v>999</v>
      </c>
      <c r="M540"/>
      <c r="N540"/>
      <c r="O540" s="12">
        <f t="shared" si="137"/>
        <v>999</v>
      </c>
      <c r="P540"/>
      <c r="Q540"/>
      <c r="R540"/>
      <c r="S540"/>
      <c r="T540"/>
      <c r="U540" s="12" t="str">
        <f t="shared" si="138"/>
        <v/>
      </c>
      <c r="V540" s="13" t="str">
        <f t="shared" si="139"/>
        <v/>
      </c>
      <c r="W540"/>
      <c r="X540"/>
      <c r="Y540"/>
      <c r="Z540" s="13" t="str">
        <f t="shared" si="140"/>
        <v/>
      </c>
      <c r="AA540"/>
      <c r="AB540" s="13" t="str">
        <f t="shared" si="141"/>
        <v/>
      </c>
      <c r="AC540"/>
      <c r="AD540" t="str">
        <f t="shared" si="145"/>
        <v/>
      </c>
      <c r="AE540" s="19"/>
      <c r="AI540" s="19"/>
      <c r="AL540" s="19"/>
      <c r="AP540" s="19"/>
      <c r="AQ540" s="48"/>
      <c r="AS540" s="17"/>
      <c r="AT540" s="18"/>
      <c r="AU540" s="17"/>
    </row>
    <row r="541" spans="1:47" s="16" customFormat="1" hidden="1" x14ac:dyDescent="0.25">
      <c r="A541" s="12"/>
      <c r="B541" s="12" t="str">
        <f>$B$166</f>
        <v>hmotnost</v>
      </c>
      <c r="C541" s="12"/>
      <c r="D541" s="12">
        <v>16</v>
      </c>
      <c r="E541" s="12" t="str">
        <f>O152</f>
        <v>v.s.</v>
      </c>
      <c r="F541" s="12">
        <f>IF($P$152=0,0,1)</f>
        <v>0</v>
      </c>
      <c r="G541" s="12">
        <f t="shared" si="147"/>
        <v>0</v>
      </c>
      <c r="H541"/>
      <c r="I541"/>
      <c r="J541" s="12">
        <v>376</v>
      </c>
      <c r="K541"/>
      <c r="L541" s="12">
        <f t="shared" si="136"/>
        <v>999</v>
      </c>
      <c r="M541"/>
      <c r="N541"/>
      <c r="O541" s="12">
        <f t="shared" si="137"/>
        <v>999</v>
      </c>
      <c r="P541"/>
      <c r="Q541">
        <f>A540</f>
        <v>0</v>
      </c>
      <c r="R541"/>
      <c r="S541"/>
      <c r="T541"/>
      <c r="U541" s="12" t="str">
        <f t="shared" si="138"/>
        <v/>
      </c>
      <c r="V541" s="13" t="str">
        <f t="shared" si="139"/>
        <v/>
      </c>
      <c r="W541"/>
      <c r="X541"/>
      <c r="Y541"/>
      <c r="Z541" s="13" t="str">
        <f t="shared" si="140"/>
        <v/>
      </c>
      <c r="AA541"/>
      <c r="AB541" s="13" t="str">
        <f t="shared" si="141"/>
        <v/>
      </c>
      <c r="AC541"/>
      <c r="AD541" t="str">
        <f t="shared" si="145"/>
        <v/>
      </c>
      <c r="AE541" s="19"/>
      <c r="AI541" s="19"/>
      <c r="AL541" s="19"/>
      <c r="AP541" s="19"/>
      <c r="AQ541" s="48"/>
      <c r="AS541" s="17"/>
      <c r="AT541" s="18"/>
      <c r="AU541" s="17"/>
    </row>
    <row r="542" spans="1:47" s="16" customFormat="1" hidden="1" x14ac:dyDescent="0.25">
      <c r="A542" s="12">
        <v>1</v>
      </c>
      <c r="B542" s="12">
        <f>[1]Hmotnosti!$BJ$7</f>
        <v>0</v>
      </c>
      <c r="C542" s="12"/>
      <c r="D542" s="12">
        <f>$D541</f>
        <v>16</v>
      </c>
      <c r="E542" s="12" t="str">
        <f>E541</f>
        <v>v.s.</v>
      </c>
      <c r="F542" s="12">
        <f>F541</f>
        <v>0</v>
      </c>
      <c r="G542" s="12">
        <f t="shared" si="147"/>
        <v>0</v>
      </c>
      <c r="H542"/>
      <c r="I542"/>
      <c r="J542" s="12">
        <v>377</v>
      </c>
      <c r="K542"/>
      <c r="L542" s="12">
        <f t="shared" si="136"/>
        <v>999</v>
      </c>
      <c r="M542"/>
      <c r="N542"/>
      <c r="O542" s="12">
        <f t="shared" si="137"/>
        <v>999</v>
      </c>
      <c r="P542"/>
      <c r="Q542">
        <f>Q541</f>
        <v>0</v>
      </c>
      <c r="R542"/>
      <c r="S542"/>
      <c r="T542"/>
      <c r="U542" s="12" t="str">
        <f t="shared" si="138"/>
        <v/>
      </c>
      <c r="V542" s="13" t="str">
        <f t="shared" si="139"/>
        <v/>
      </c>
      <c r="W542"/>
      <c r="X542"/>
      <c r="Y542"/>
      <c r="Z542" s="13" t="str">
        <f t="shared" si="140"/>
        <v/>
      </c>
      <c r="AA542"/>
      <c r="AB542" s="13" t="str">
        <f t="shared" si="141"/>
        <v/>
      </c>
      <c r="AC542"/>
      <c r="AD542" t="str">
        <f t="shared" si="145"/>
        <v/>
      </c>
      <c r="AE542" s="19"/>
      <c r="AI542" s="19"/>
      <c r="AL542" s="19"/>
      <c r="AP542" s="19"/>
      <c r="AQ542" s="48"/>
      <c r="AS542" s="17"/>
      <c r="AT542" s="18"/>
      <c r="AU542" s="17"/>
    </row>
    <row r="543" spans="1:47" s="16" customFormat="1" hidden="1" x14ac:dyDescent="0.25">
      <c r="A543" s="12">
        <v>2</v>
      </c>
      <c r="B543" s="12">
        <f>[1]Hmotnosti!$BJ$8</f>
        <v>0</v>
      </c>
      <c r="C543" s="12"/>
      <c r="D543" s="12">
        <f t="shared" ref="D543:D561" si="152">$D542</f>
        <v>16</v>
      </c>
      <c r="E543" s="12" t="str">
        <f t="shared" ref="E543:F558" si="153">E542</f>
        <v>v.s.</v>
      </c>
      <c r="F543" s="12">
        <f t="shared" si="153"/>
        <v>0</v>
      </c>
      <c r="G543" s="12">
        <f t="shared" si="147"/>
        <v>0</v>
      </c>
      <c r="H543"/>
      <c r="I543"/>
      <c r="J543" s="12">
        <v>378</v>
      </c>
      <c r="K543"/>
      <c r="L543" s="12">
        <f t="shared" si="136"/>
        <v>999</v>
      </c>
      <c r="M543"/>
      <c r="N543"/>
      <c r="O543" s="12">
        <f t="shared" si="137"/>
        <v>999</v>
      </c>
      <c r="P543"/>
      <c r="Q543">
        <f t="shared" ref="Q543:Q562" si="154">Q542</f>
        <v>0</v>
      </c>
      <c r="R543"/>
      <c r="S543"/>
      <c r="T543"/>
      <c r="U543" s="12" t="str">
        <f t="shared" si="138"/>
        <v/>
      </c>
      <c r="V543" s="13" t="str">
        <f t="shared" si="139"/>
        <v/>
      </c>
      <c r="W543"/>
      <c r="X543"/>
      <c r="Y543"/>
      <c r="Z543" s="13" t="str">
        <f t="shared" si="140"/>
        <v/>
      </c>
      <c r="AA543"/>
      <c r="AB543" s="13" t="str">
        <f t="shared" si="141"/>
        <v/>
      </c>
      <c r="AC543"/>
      <c r="AD543" t="str">
        <f t="shared" si="145"/>
        <v/>
      </c>
      <c r="AE543" s="19"/>
      <c r="AI543" s="19"/>
      <c r="AL543" s="19"/>
      <c r="AP543" s="19"/>
      <c r="AQ543" s="48"/>
      <c r="AS543" s="17"/>
      <c r="AT543" s="18"/>
      <c r="AU543" s="17"/>
    </row>
    <row r="544" spans="1:47" s="16" customFormat="1" hidden="1" x14ac:dyDescent="0.25">
      <c r="A544" s="12">
        <v>3</v>
      </c>
      <c r="B544" s="12">
        <f>[1]Hmotnosti!$BJ$9</f>
        <v>0</v>
      </c>
      <c r="C544" s="12"/>
      <c r="D544" s="12">
        <f t="shared" si="152"/>
        <v>16</v>
      </c>
      <c r="E544" s="12" t="str">
        <f t="shared" si="153"/>
        <v>v.s.</v>
      </c>
      <c r="F544" s="12">
        <f t="shared" si="153"/>
        <v>0</v>
      </c>
      <c r="G544" s="12">
        <f t="shared" si="147"/>
        <v>0</v>
      </c>
      <c r="H544"/>
      <c r="I544"/>
      <c r="J544" s="12">
        <v>379</v>
      </c>
      <c r="K544"/>
      <c r="L544" s="12">
        <f t="shared" si="136"/>
        <v>999</v>
      </c>
      <c r="M544"/>
      <c r="N544"/>
      <c r="O544" s="12">
        <f t="shared" si="137"/>
        <v>999</v>
      </c>
      <c r="P544"/>
      <c r="Q544">
        <f t="shared" si="154"/>
        <v>0</v>
      </c>
      <c r="R544"/>
      <c r="S544"/>
      <c r="T544"/>
      <c r="U544" s="12" t="str">
        <f t="shared" si="138"/>
        <v/>
      </c>
      <c r="V544" s="13" t="str">
        <f t="shared" si="139"/>
        <v/>
      </c>
      <c r="W544"/>
      <c r="X544"/>
      <c r="Y544"/>
      <c r="Z544" s="13" t="str">
        <f t="shared" si="140"/>
        <v/>
      </c>
      <c r="AA544"/>
      <c r="AB544" s="13" t="str">
        <f t="shared" si="141"/>
        <v/>
      </c>
      <c r="AC544"/>
      <c r="AD544" t="str">
        <f t="shared" si="145"/>
        <v/>
      </c>
      <c r="AE544" s="19"/>
      <c r="AI544" s="19"/>
      <c r="AL544" s="19"/>
      <c r="AP544" s="19"/>
      <c r="AQ544" s="48"/>
      <c r="AS544" s="17"/>
      <c r="AT544" s="18"/>
      <c r="AU544" s="17"/>
    </row>
    <row r="545" spans="1:47" s="16" customFormat="1" hidden="1" x14ac:dyDescent="0.25">
      <c r="A545" s="12">
        <v>4</v>
      </c>
      <c r="B545" s="12">
        <f>[1]Hmotnosti!$BJ$10</f>
        <v>0</v>
      </c>
      <c r="C545" s="12"/>
      <c r="D545" s="12">
        <f t="shared" si="152"/>
        <v>16</v>
      </c>
      <c r="E545" s="12" t="str">
        <f t="shared" si="153"/>
        <v>v.s.</v>
      </c>
      <c r="F545" s="12">
        <f t="shared" si="153"/>
        <v>0</v>
      </c>
      <c r="G545" s="12">
        <f t="shared" si="147"/>
        <v>0</v>
      </c>
      <c r="H545"/>
      <c r="I545"/>
      <c r="J545" s="12">
        <v>380</v>
      </c>
      <c r="K545"/>
      <c r="L545" s="12">
        <f t="shared" si="136"/>
        <v>999</v>
      </c>
      <c r="M545"/>
      <c r="N545"/>
      <c r="O545" s="12">
        <f t="shared" si="137"/>
        <v>999</v>
      </c>
      <c r="P545"/>
      <c r="Q545">
        <f t="shared" si="154"/>
        <v>0</v>
      </c>
      <c r="R545"/>
      <c r="S545"/>
      <c r="T545"/>
      <c r="U545" s="12" t="str">
        <f t="shared" si="138"/>
        <v/>
      </c>
      <c r="V545" s="13" t="str">
        <f t="shared" si="139"/>
        <v/>
      </c>
      <c r="W545"/>
      <c r="X545"/>
      <c r="Y545"/>
      <c r="Z545" s="13" t="str">
        <f t="shared" si="140"/>
        <v/>
      </c>
      <c r="AA545"/>
      <c r="AB545" s="13" t="str">
        <f t="shared" si="141"/>
        <v/>
      </c>
      <c r="AC545"/>
      <c r="AD545" t="str">
        <f t="shared" si="145"/>
        <v/>
      </c>
      <c r="AE545" s="19"/>
      <c r="AI545" s="19"/>
      <c r="AL545" s="19"/>
      <c r="AP545" s="19"/>
      <c r="AQ545" s="48"/>
      <c r="AS545" s="17"/>
      <c r="AT545" s="18"/>
      <c r="AU545" s="17"/>
    </row>
    <row r="546" spans="1:47" s="16" customFormat="1" hidden="1" x14ac:dyDescent="0.25">
      <c r="A546" s="12">
        <v>5</v>
      </c>
      <c r="B546" s="12">
        <f>[1]Hmotnosti!$BJ$11</f>
        <v>0</v>
      </c>
      <c r="C546" s="12"/>
      <c r="D546" s="12">
        <f t="shared" si="152"/>
        <v>16</v>
      </c>
      <c r="E546" s="12" t="str">
        <f t="shared" si="153"/>
        <v>v.s.</v>
      </c>
      <c r="F546" s="12">
        <f t="shared" si="153"/>
        <v>0</v>
      </c>
      <c r="G546" s="12">
        <f t="shared" si="147"/>
        <v>0</v>
      </c>
      <c r="H546"/>
      <c r="I546"/>
      <c r="J546" s="12">
        <v>381</v>
      </c>
      <c r="K546"/>
      <c r="L546" s="12">
        <f t="shared" si="136"/>
        <v>999</v>
      </c>
      <c r="M546"/>
      <c r="N546"/>
      <c r="O546" s="12">
        <f t="shared" si="137"/>
        <v>999</v>
      </c>
      <c r="P546"/>
      <c r="Q546">
        <f t="shared" si="154"/>
        <v>0</v>
      </c>
      <c r="R546"/>
      <c r="S546"/>
      <c r="T546"/>
      <c r="U546" s="12" t="str">
        <f t="shared" si="138"/>
        <v/>
      </c>
      <c r="V546" s="13" t="str">
        <f t="shared" si="139"/>
        <v/>
      </c>
      <c r="W546"/>
      <c r="X546"/>
      <c r="Y546"/>
      <c r="Z546" s="13" t="str">
        <f t="shared" si="140"/>
        <v/>
      </c>
      <c r="AA546"/>
      <c r="AB546" s="13" t="str">
        <f t="shared" si="141"/>
        <v/>
      </c>
      <c r="AC546"/>
      <c r="AD546" t="str">
        <f t="shared" si="145"/>
        <v/>
      </c>
      <c r="AE546" s="19"/>
      <c r="AI546" s="19"/>
      <c r="AL546" s="19"/>
      <c r="AP546" s="19"/>
      <c r="AQ546" s="48"/>
      <c r="AS546" s="17"/>
      <c r="AT546" s="18"/>
      <c r="AU546" s="17"/>
    </row>
    <row r="547" spans="1:47" s="16" customFormat="1" hidden="1" x14ac:dyDescent="0.25">
      <c r="A547" s="12">
        <v>6</v>
      </c>
      <c r="B547" s="12">
        <f>[1]Hmotnosti!$BJ$12</f>
        <v>0</v>
      </c>
      <c r="C547" s="12"/>
      <c r="D547" s="12">
        <f t="shared" si="152"/>
        <v>16</v>
      </c>
      <c r="E547" s="12" t="str">
        <f t="shared" si="153"/>
        <v>v.s.</v>
      </c>
      <c r="F547" s="12">
        <f t="shared" si="153"/>
        <v>0</v>
      </c>
      <c r="G547" s="12">
        <f t="shared" si="147"/>
        <v>0</v>
      </c>
      <c r="H547"/>
      <c r="I547"/>
      <c r="J547" s="12">
        <v>382</v>
      </c>
      <c r="K547"/>
      <c r="L547" s="12">
        <f t="shared" si="136"/>
        <v>999</v>
      </c>
      <c r="M547"/>
      <c r="N547"/>
      <c r="O547" s="12">
        <f t="shared" si="137"/>
        <v>999</v>
      </c>
      <c r="P547"/>
      <c r="Q547">
        <f t="shared" si="154"/>
        <v>0</v>
      </c>
      <c r="R547"/>
      <c r="S547"/>
      <c r="T547"/>
      <c r="U547" s="12" t="str">
        <f t="shared" si="138"/>
        <v/>
      </c>
      <c r="V547" s="13" t="str">
        <f t="shared" si="139"/>
        <v/>
      </c>
      <c r="W547"/>
      <c r="X547"/>
      <c r="Y547"/>
      <c r="Z547" s="13" t="str">
        <f t="shared" si="140"/>
        <v/>
      </c>
      <c r="AA547"/>
      <c r="AB547" s="13" t="str">
        <f t="shared" si="141"/>
        <v/>
      </c>
      <c r="AC547"/>
      <c r="AD547" t="str">
        <f t="shared" si="145"/>
        <v/>
      </c>
      <c r="AE547" s="19"/>
      <c r="AI547" s="19"/>
      <c r="AL547" s="19"/>
      <c r="AP547" s="19"/>
      <c r="AQ547" s="48"/>
      <c r="AS547" s="17"/>
      <c r="AT547" s="18"/>
      <c r="AU547" s="17"/>
    </row>
    <row r="548" spans="1:47" s="16" customFormat="1" hidden="1" x14ac:dyDescent="0.25">
      <c r="A548" s="12">
        <v>7</v>
      </c>
      <c r="B548" s="12">
        <f>[1]Hmotnosti!$BJ$13</f>
        <v>0</v>
      </c>
      <c r="C548" s="12"/>
      <c r="D548" s="12">
        <f t="shared" si="152"/>
        <v>16</v>
      </c>
      <c r="E548" s="12" t="str">
        <f t="shared" si="153"/>
        <v>v.s.</v>
      </c>
      <c r="F548" s="12">
        <f t="shared" si="153"/>
        <v>0</v>
      </c>
      <c r="G548" s="12">
        <f t="shared" si="147"/>
        <v>0</v>
      </c>
      <c r="H548"/>
      <c r="I548"/>
      <c r="J548" s="12">
        <v>383</v>
      </c>
      <c r="K548"/>
      <c r="L548" s="12">
        <f t="shared" si="136"/>
        <v>999</v>
      </c>
      <c r="M548"/>
      <c r="N548"/>
      <c r="O548" s="12">
        <f t="shared" si="137"/>
        <v>999</v>
      </c>
      <c r="P548"/>
      <c r="Q548">
        <f t="shared" si="154"/>
        <v>0</v>
      </c>
      <c r="R548"/>
      <c r="S548"/>
      <c r="T548"/>
      <c r="U548" s="12" t="str">
        <f t="shared" si="138"/>
        <v/>
      </c>
      <c r="V548" s="13" t="str">
        <f t="shared" si="139"/>
        <v/>
      </c>
      <c r="W548"/>
      <c r="X548"/>
      <c r="Y548"/>
      <c r="Z548" s="13" t="str">
        <f t="shared" si="140"/>
        <v/>
      </c>
      <c r="AA548"/>
      <c r="AB548" s="13" t="str">
        <f t="shared" si="141"/>
        <v/>
      </c>
      <c r="AC548"/>
      <c r="AD548" t="str">
        <f t="shared" si="145"/>
        <v/>
      </c>
      <c r="AE548" s="19"/>
      <c r="AI548" s="19"/>
      <c r="AL548" s="19"/>
      <c r="AP548" s="19"/>
      <c r="AQ548" s="48"/>
      <c r="AS548" s="17"/>
      <c r="AT548" s="18"/>
      <c r="AU548" s="17"/>
    </row>
    <row r="549" spans="1:47" s="16" customFormat="1" hidden="1" x14ac:dyDescent="0.25">
      <c r="A549" s="12">
        <v>8</v>
      </c>
      <c r="B549" s="12">
        <f>[1]Hmotnosti!$BJ$14</f>
        <v>0</v>
      </c>
      <c r="C549" s="12"/>
      <c r="D549" s="12">
        <f t="shared" si="152"/>
        <v>16</v>
      </c>
      <c r="E549" s="12" t="str">
        <f t="shared" si="153"/>
        <v>v.s.</v>
      </c>
      <c r="F549" s="12">
        <f t="shared" si="153"/>
        <v>0</v>
      </c>
      <c r="G549" s="12">
        <f t="shared" si="147"/>
        <v>0</v>
      </c>
      <c r="H549"/>
      <c r="I549"/>
      <c r="J549" s="12">
        <v>384</v>
      </c>
      <c r="K549"/>
      <c r="L549" s="12">
        <f t="shared" si="136"/>
        <v>999</v>
      </c>
      <c r="M549"/>
      <c r="N549"/>
      <c r="O549" s="12">
        <f t="shared" si="137"/>
        <v>999</v>
      </c>
      <c r="P549"/>
      <c r="Q549">
        <f t="shared" si="154"/>
        <v>0</v>
      </c>
      <c r="R549"/>
      <c r="S549"/>
      <c r="T549"/>
      <c r="U549" s="12" t="str">
        <f t="shared" si="138"/>
        <v/>
      </c>
      <c r="V549" s="13" t="str">
        <f t="shared" si="139"/>
        <v/>
      </c>
      <c r="W549"/>
      <c r="X549"/>
      <c r="Y549"/>
      <c r="Z549" s="13" t="str">
        <f t="shared" si="140"/>
        <v/>
      </c>
      <c r="AA549"/>
      <c r="AB549" s="13" t="str">
        <f t="shared" si="141"/>
        <v/>
      </c>
      <c r="AC549"/>
      <c r="AD549" t="str">
        <f t="shared" si="145"/>
        <v/>
      </c>
      <c r="AE549" s="19"/>
      <c r="AI549" s="19"/>
      <c r="AL549" s="19"/>
      <c r="AP549" s="19"/>
      <c r="AQ549" s="48"/>
      <c r="AS549" s="17"/>
      <c r="AT549" s="18"/>
      <c r="AU549" s="17"/>
    </row>
    <row r="550" spans="1:47" s="16" customFormat="1" hidden="1" x14ac:dyDescent="0.25">
      <c r="A550" s="12">
        <v>9</v>
      </c>
      <c r="B550" s="12">
        <f>[1]Hmotnosti!$BJ$15</f>
        <v>0</v>
      </c>
      <c r="C550" s="12"/>
      <c r="D550" s="12">
        <f t="shared" si="152"/>
        <v>16</v>
      </c>
      <c r="E550" s="12" t="str">
        <f t="shared" si="153"/>
        <v>v.s.</v>
      </c>
      <c r="F550" s="12">
        <f t="shared" si="153"/>
        <v>0</v>
      </c>
      <c r="G550" s="12">
        <f t="shared" si="147"/>
        <v>0</v>
      </c>
      <c r="H550"/>
      <c r="I550"/>
      <c r="J550" s="12">
        <v>385</v>
      </c>
      <c r="K550"/>
      <c r="L550" s="12">
        <f t="shared" si="136"/>
        <v>999</v>
      </c>
      <c r="M550"/>
      <c r="N550"/>
      <c r="O550" s="12">
        <f t="shared" si="137"/>
        <v>999</v>
      </c>
      <c r="P550"/>
      <c r="Q550">
        <f t="shared" si="154"/>
        <v>0</v>
      </c>
      <c r="R550"/>
      <c r="S550"/>
      <c r="T550"/>
      <c r="U550" s="12" t="str">
        <f t="shared" si="138"/>
        <v/>
      </c>
      <c r="V550" s="13" t="str">
        <f t="shared" si="139"/>
        <v/>
      </c>
      <c r="W550"/>
      <c r="X550"/>
      <c r="Y550"/>
      <c r="Z550" s="13" t="str">
        <f t="shared" si="140"/>
        <v/>
      </c>
      <c r="AA550"/>
      <c r="AB550" s="13" t="str">
        <f t="shared" si="141"/>
        <v/>
      </c>
      <c r="AC550"/>
      <c r="AD550" t="str">
        <f t="shared" si="145"/>
        <v/>
      </c>
      <c r="AE550" s="19"/>
      <c r="AI550" s="19"/>
      <c r="AL550" s="19"/>
      <c r="AP550" s="19"/>
      <c r="AQ550" s="48"/>
      <c r="AS550" s="17"/>
      <c r="AT550" s="18"/>
      <c r="AU550" s="17"/>
    </row>
    <row r="551" spans="1:47" s="16" customFormat="1" hidden="1" x14ac:dyDescent="0.25">
      <c r="A551" s="12">
        <v>10</v>
      </c>
      <c r="B551" s="12">
        <f>[1]Hmotnosti!$BJ$16</f>
        <v>0</v>
      </c>
      <c r="C551" s="12"/>
      <c r="D551" s="12">
        <f t="shared" si="152"/>
        <v>16</v>
      </c>
      <c r="E551" s="12" t="str">
        <f t="shared" si="153"/>
        <v>v.s.</v>
      </c>
      <c r="F551" s="12">
        <f t="shared" si="153"/>
        <v>0</v>
      </c>
      <c r="G551" s="12">
        <f t="shared" si="147"/>
        <v>0</v>
      </c>
      <c r="H551"/>
      <c r="I551"/>
      <c r="J551" s="12">
        <v>386</v>
      </c>
      <c r="K551"/>
      <c r="L551" s="12">
        <f t="shared" ref="L551:L614" si="155">IF(G551=0,999,J551)</f>
        <v>999</v>
      </c>
      <c r="M551"/>
      <c r="N551"/>
      <c r="O551" s="12">
        <f t="shared" ref="O551:O614" si="156">SMALL($L$166:$L$761,J551)</f>
        <v>999</v>
      </c>
      <c r="P551"/>
      <c r="Q551">
        <f t="shared" si="154"/>
        <v>0</v>
      </c>
      <c r="R551"/>
      <c r="S551"/>
      <c r="T551"/>
      <c r="U551" s="12" t="str">
        <f t="shared" ref="U551:U614" si="157">IF(O551=999,"",(INDEX($D$166:$D$761,$O551)))</f>
        <v/>
      </c>
      <c r="V551" s="13" t="str">
        <f t="shared" ref="V551:V614" si="158">IF(O551=999,"",INDEX($Q$166:$Q$761,$O551))</f>
        <v/>
      </c>
      <c r="W551"/>
      <c r="X551"/>
      <c r="Y551"/>
      <c r="Z551" s="13" t="str">
        <f t="shared" ref="Z551:Z614" si="159">IF(O551=999,"",INDEX($B$166:$B$761,$O551))</f>
        <v/>
      </c>
      <c r="AA551"/>
      <c r="AB551" s="13" t="str">
        <f t="shared" ref="AB551:AB614" si="160">IF(O551=999,"",INDEX($E$166:$E$761,$O551))</f>
        <v/>
      </c>
      <c r="AC551"/>
      <c r="AD551" t="str">
        <f t="shared" si="145"/>
        <v/>
      </c>
      <c r="AE551" s="19"/>
      <c r="AI551" s="19"/>
      <c r="AL551" s="19"/>
      <c r="AP551" s="19"/>
      <c r="AQ551" s="48"/>
      <c r="AS551" s="17"/>
      <c r="AT551" s="18"/>
      <c r="AU551" s="17"/>
    </row>
    <row r="552" spans="1:47" s="16" customFormat="1" hidden="1" x14ac:dyDescent="0.25">
      <c r="A552" s="12">
        <v>11</v>
      </c>
      <c r="B552" s="12">
        <f>[1]Hmotnosti!$BJ$17</f>
        <v>0</v>
      </c>
      <c r="C552" s="12"/>
      <c r="D552" s="12">
        <f t="shared" si="152"/>
        <v>16</v>
      </c>
      <c r="E552" s="12" t="str">
        <f t="shared" si="153"/>
        <v>v.s.</v>
      </c>
      <c r="F552" s="12">
        <f t="shared" si="153"/>
        <v>0</v>
      </c>
      <c r="G552" s="12">
        <f t="shared" si="147"/>
        <v>0</v>
      </c>
      <c r="H552"/>
      <c r="I552"/>
      <c r="J552" s="12">
        <v>387</v>
      </c>
      <c r="K552"/>
      <c r="L552" s="12">
        <f t="shared" si="155"/>
        <v>999</v>
      </c>
      <c r="M552"/>
      <c r="N552"/>
      <c r="O552" s="12">
        <f t="shared" si="156"/>
        <v>999</v>
      </c>
      <c r="P552"/>
      <c r="Q552">
        <f t="shared" si="154"/>
        <v>0</v>
      </c>
      <c r="R552"/>
      <c r="S552"/>
      <c r="T552"/>
      <c r="U552" s="12" t="str">
        <f t="shared" si="157"/>
        <v/>
      </c>
      <c r="V552" s="13" t="str">
        <f t="shared" si="158"/>
        <v/>
      </c>
      <c r="W552"/>
      <c r="X552"/>
      <c r="Y552"/>
      <c r="Z552" s="13" t="str">
        <f t="shared" si="159"/>
        <v/>
      </c>
      <c r="AA552"/>
      <c r="AB552" s="13" t="str">
        <f t="shared" si="160"/>
        <v/>
      </c>
      <c r="AC552"/>
      <c r="AD552" t="str">
        <f t="shared" si="145"/>
        <v/>
      </c>
      <c r="AE552" s="19"/>
      <c r="AI552" s="19"/>
      <c r="AL552" s="19"/>
      <c r="AP552" s="19"/>
      <c r="AQ552" s="48"/>
      <c r="AS552" s="17"/>
      <c r="AT552" s="18"/>
      <c r="AU552" s="17"/>
    </row>
    <row r="553" spans="1:47" s="16" customFormat="1" hidden="1" x14ac:dyDescent="0.25">
      <c r="A553" s="12">
        <v>12</v>
      </c>
      <c r="B553" s="12">
        <f>[1]Hmotnosti!$BJ$18</f>
        <v>0</v>
      </c>
      <c r="C553" s="12"/>
      <c r="D553" s="12">
        <f t="shared" si="152"/>
        <v>16</v>
      </c>
      <c r="E553" s="12" t="str">
        <f t="shared" si="153"/>
        <v>v.s.</v>
      </c>
      <c r="F553" s="12">
        <f t="shared" si="153"/>
        <v>0</v>
      </c>
      <c r="G553" s="12">
        <f t="shared" si="147"/>
        <v>0</v>
      </c>
      <c r="H553"/>
      <c r="I553"/>
      <c r="J553" s="12">
        <v>388</v>
      </c>
      <c r="K553"/>
      <c r="L553" s="12">
        <f t="shared" si="155"/>
        <v>999</v>
      </c>
      <c r="M553"/>
      <c r="N553"/>
      <c r="O553" s="12">
        <f t="shared" si="156"/>
        <v>999</v>
      </c>
      <c r="P553"/>
      <c r="Q553">
        <f t="shared" si="154"/>
        <v>0</v>
      </c>
      <c r="R553"/>
      <c r="S553"/>
      <c r="T553"/>
      <c r="U553" s="12" t="str">
        <f t="shared" si="157"/>
        <v/>
      </c>
      <c r="V553" s="13" t="str">
        <f t="shared" si="158"/>
        <v/>
      </c>
      <c r="W553"/>
      <c r="X553"/>
      <c r="Y553"/>
      <c r="Z553" s="13" t="str">
        <f t="shared" si="159"/>
        <v/>
      </c>
      <c r="AA553"/>
      <c r="AB553" s="13" t="str">
        <f t="shared" si="160"/>
        <v/>
      </c>
      <c r="AC553"/>
      <c r="AD553" t="str">
        <f t="shared" si="145"/>
        <v/>
      </c>
      <c r="AE553" s="19"/>
      <c r="AI553" s="19"/>
      <c r="AL553" s="19"/>
      <c r="AP553" s="19"/>
      <c r="AQ553" s="48"/>
      <c r="AS553" s="17"/>
      <c r="AT553" s="18"/>
      <c r="AU553" s="17"/>
    </row>
    <row r="554" spans="1:47" s="16" customFormat="1" hidden="1" x14ac:dyDescent="0.25">
      <c r="A554" s="12">
        <v>13</v>
      </c>
      <c r="B554" s="12">
        <f>[1]Hmotnosti!$BJ$19</f>
        <v>0</v>
      </c>
      <c r="C554" s="12"/>
      <c r="D554" s="12">
        <f t="shared" si="152"/>
        <v>16</v>
      </c>
      <c r="E554" s="12" t="str">
        <f t="shared" si="153"/>
        <v>v.s.</v>
      </c>
      <c r="F554" s="12">
        <f t="shared" si="153"/>
        <v>0</v>
      </c>
      <c r="G554" s="12">
        <f t="shared" si="147"/>
        <v>0</v>
      </c>
      <c r="H554"/>
      <c r="I554"/>
      <c r="J554" s="12">
        <v>389</v>
      </c>
      <c r="K554"/>
      <c r="L554" s="12">
        <f t="shared" si="155"/>
        <v>999</v>
      </c>
      <c r="M554"/>
      <c r="N554"/>
      <c r="O554" s="12">
        <f t="shared" si="156"/>
        <v>999</v>
      </c>
      <c r="P554"/>
      <c r="Q554">
        <f t="shared" si="154"/>
        <v>0</v>
      </c>
      <c r="R554"/>
      <c r="S554"/>
      <c r="T554"/>
      <c r="U554" s="12" t="str">
        <f t="shared" si="157"/>
        <v/>
      </c>
      <c r="V554" s="13" t="str">
        <f t="shared" si="158"/>
        <v/>
      </c>
      <c r="W554"/>
      <c r="X554"/>
      <c r="Y554"/>
      <c r="Z554" s="13" t="str">
        <f t="shared" si="159"/>
        <v/>
      </c>
      <c r="AA554"/>
      <c r="AB554" s="13" t="str">
        <f t="shared" si="160"/>
        <v/>
      </c>
      <c r="AC554"/>
      <c r="AD554" t="str">
        <f t="shared" si="145"/>
        <v/>
      </c>
      <c r="AE554" s="19"/>
      <c r="AI554" s="19"/>
      <c r="AL554" s="19"/>
      <c r="AP554" s="19"/>
      <c r="AQ554" s="48"/>
      <c r="AS554" s="17"/>
      <c r="AT554" s="18"/>
      <c r="AU554" s="17"/>
    </row>
    <row r="555" spans="1:47" s="16" customFormat="1" hidden="1" x14ac:dyDescent="0.25">
      <c r="A555" s="12">
        <v>14</v>
      </c>
      <c r="B555" s="12">
        <f>[1]Hmotnosti!$BJ$20</f>
        <v>0</v>
      </c>
      <c r="C555" s="12"/>
      <c r="D555" s="12">
        <f t="shared" si="152"/>
        <v>16</v>
      </c>
      <c r="E555" s="12" t="str">
        <f t="shared" si="153"/>
        <v>v.s.</v>
      </c>
      <c r="F555" s="12">
        <f t="shared" si="153"/>
        <v>0</v>
      </c>
      <c r="G555" s="12">
        <f t="shared" si="147"/>
        <v>0</v>
      </c>
      <c r="H555"/>
      <c r="I555"/>
      <c r="J555" s="12">
        <v>390</v>
      </c>
      <c r="K555"/>
      <c r="L555" s="12">
        <f t="shared" si="155"/>
        <v>999</v>
      </c>
      <c r="M555"/>
      <c r="N555"/>
      <c r="O555" s="12">
        <f t="shared" si="156"/>
        <v>999</v>
      </c>
      <c r="P555"/>
      <c r="Q555">
        <f t="shared" si="154"/>
        <v>0</v>
      </c>
      <c r="R555"/>
      <c r="S555"/>
      <c r="T555"/>
      <c r="U555" s="12" t="str">
        <f t="shared" si="157"/>
        <v/>
      </c>
      <c r="V555" s="13" t="str">
        <f t="shared" si="158"/>
        <v/>
      </c>
      <c r="W555"/>
      <c r="X555"/>
      <c r="Y555"/>
      <c r="Z555" s="13" t="str">
        <f t="shared" si="159"/>
        <v/>
      </c>
      <c r="AA555"/>
      <c r="AB555" s="13" t="str">
        <f t="shared" si="160"/>
        <v/>
      </c>
      <c r="AC555"/>
      <c r="AD555" t="str">
        <f t="shared" si="145"/>
        <v/>
      </c>
      <c r="AE555" s="19"/>
      <c r="AI555" s="19"/>
      <c r="AL555" s="19"/>
      <c r="AP555" s="19"/>
      <c r="AQ555" s="48"/>
      <c r="AS555" s="17"/>
      <c r="AT555" s="18"/>
      <c r="AU555" s="17"/>
    </row>
    <row r="556" spans="1:47" s="16" customFormat="1" hidden="1" x14ac:dyDescent="0.25">
      <c r="A556" s="12">
        <v>15</v>
      </c>
      <c r="B556" s="12">
        <f>[1]Hmotnosti!$BJ$21</f>
        <v>0</v>
      </c>
      <c r="C556" s="12"/>
      <c r="D556" s="12">
        <f t="shared" si="152"/>
        <v>16</v>
      </c>
      <c r="E556" s="12" t="str">
        <f t="shared" si="153"/>
        <v>v.s.</v>
      </c>
      <c r="F556" s="12">
        <f t="shared" si="153"/>
        <v>0</v>
      </c>
      <c r="G556" s="12">
        <f t="shared" si="147"/>
        <v>0</v>
      </c>
      <c r="H556"/>
      <c r="I556"/>
      <c r="J556" s="12">
        <v>391</v>
      </c>
      <c r="K556"/>
      <c r="L556" s="12">
        <f t="shared" si="155"/>
        <v>999</v>
      </c>
      <c r="M556"/>
      <c r="N556"/>
      <c r="O556" s="12">
        <f t="shared" si="156"/>
        <v>999</v>
      </c>
      <c r="P556"/>
      <c r="Q556">
        <f t="shared" si="154"/>
        <v>0</v>
      </c>
      <c r="R556"/>
      <c r="S556"/>
      <c r="T556"/>
      <c r="U556" s="12" t="str">
        <f t="shared" si="157"/>
        <v/>
      </c>
      <c r="V556" s="13" t="str">
        <f t="shared" si="158"/>
        <v/>
      </c>
      <c r="W556"/>
      <c r="X556"/>
      <c r="Y556"/>
      <c r="Z556" s="13" t="str">
        <f t="shared" si="159"/>
        <v/>
      </c>
      <c r="AA556"/>
      <c r="AB556" s="13" t="str">
        <f t="shared" si="160"/>
        <v/>
      </c>
      <c r="AC556"/>
      <c r="AD556" t="str">
        <f t="shared" si="145"/>
        <v/>
      </c>
      <c r="AE556" s="19"/>
      <c r="AI556" s="19"/>
      <c r="AL556" s="19"/>
      <c r="AP556" s="19"/>
      <c r="AQ556" s="48"/>
      <c r="AS556" s="17"/>
      <c r="AT556" s="18"/>
      <c r="AU556" s="17"/>
    </row>
    <row r="557" spans="1:47" s="16" customFormat="1" hidden="1" x14ac:dyDescent="0.25">
      <c r="A557" s="12">
        <v>16</v>
      </c>
      <c r="B557" s="12">
        <f>[1]Hmotnosti!$BJ$22</f>
        <v>0</v>
      </c>
      <c r="C557" s="12"/>
      <c r="D557" s="12">
        <f t="shared" si="152"/>
        <v>16</v>
      </c>
      <c r="E557" s="12" t="str">
        <f t="shared" si="153"/>
        <v>v.s.</v>
      </c>
      <c r="F557" s="12">
        <f t="shared" si="153"/>
        <v>0</v>
      </c>
      <c r="G557" s="12">
        <f t="shared" si="147"/>
        <v>0</v>
      </c>
      <c r="H557"/>
      <c r="I557"/>
      <c r="J557" s="12">
        <v>392</v>
      </c>
      <c r="K557"/>
      <c r="L557" s="12">
        <f t="shared" si="155"/>
        <v>999</v>
      </c>
      <c r="M557"/>
      <c r="N557"/>
      <c r="O557" s="12">
        <f t="shared" si="156"/>
        <v>999</v>
      </c>
      <c r="P557"/>
      <c r="Q557">
        <f t="shared" si="154"/>
        <v>0</v>
      </c>
      <c r="R557"/>
      <c r="S557"/>
      <c r="T557"/>
      <c r="U557" s="12" t="str">
        <f t="shared" si="157"/>
        <v/>
      </c>
      <c r="V557" s="13" t="str">
        <f t="shared" si="158"/>
        <v/>
      </c>
      <c r="W557"/>
      <c r="X557"/>
      <c r="Y557"/>
      <c r="Z557" s="13" t="str">
        <f t="shared" si="159"/>
        <v/>
      </c>
      <c r="AA557"/>
      <c r="AB557" s="13" t="str">
        <f t="shared" si="160"/>
        <v/>
      </c>
      <c r="AC557"/>
      <c r="AD557" t="str">
        <f t="shared" si="145"/>
        <v/>
      </c>
      <c r="AE557" s="19"/>
      <c r="AI557" s="19"/>
      <c r="AL557" s="19"/>
      <c r="AP557" s="19"/>
      <c r="AQ557" s="48"/>
      <c r="AS557" s="17"/>
      <c r="AT557" s="18"/>
      <c r="AU557" s="17"/>
    </row>
    <row r="558" spans="1:47" s="16" customFormat="1" hidden="1" x14ac:dyDescent="0.25">
      <c r="A558" s="12">
        <v>17</v>
      </c>
      <c r="B558" s="12">
        <f>[1]Hmotnosti!$BJ$23</f>
        <v>0</v>
      </c>
      <c r="C558" s="12"/>
      <c r="D558" s="12">
        <f t="shared" si="152"/>
        <v>16</v>
      </c>
      <c r="E558" s="12" t="str">
        <f t="shared" si="153"/>
        <v>v.s.</v>
      </c>
      <c r="F558" s="12">
        <f t="shared" si="153"/>
        <v>0</v>
      </c>
      <c r="G558" s="12">
        <f t="shared" si="147"/>
        <v>0</v>
      </c>
      <c r="H558"/>
      <c r="I558"/>
      <c r="J558" s="12">
        <v>393</v>
      </c>
      <c r="K558"/>
      <c r="L558" s="12">
        <f t="shared" si="155"/>
        <v>999</v>
      </c>
      <c r="M558"/>
      <c r="N558"/>
      <c r="O558" s="12">
        <f t="shared" si="156"/>
        <v>999</v>
      </c>
      <c r="P558"/>
      <c r="Q558">
        <f t="shared" si="154"/>
        <v>0</v>
      </c>
      <c r="R558"/>
      <c r="S558"/>
      <c r="T558"/>
      <c r="U558" s="12" t="str">
        <f t="shared" si="157"/>
        <v/>
      </c>
      <c r="V558" s="13" t="str">
        <f t="shared" si="158"/>
        <v/>
      </c>
      <c r="W558"/>
      <c r="X558"/>
      <c r="Y558"/>
      <c r="Z558" s="13" t="str">
        <f t="shared" si="159"/>
        <v/>
      </c>
      <c r="AA558"/>
      <c r="AB558" s="13" t="str">
        <f t="shared" si="160"/>
        <v/>
      </c>
      <c r="AC558"/>
      <c r="AD558" t="str">
        <f t="shared" si="145"/>
        <v/>
      </c>
      <c r="AE558" s="19"/>
      <c r="AI558" s="19"/>
      <c r="AL558" s="19"/>
      <c r="AP558" s="19"/>
      <c r="AQ558" s="48"/>
      <c r="AS558" s="17"/>
      <c r="AT558" s="18"/>
      <c r="AU558" s="17"/>
    </row>
    <row r="559" spans="1:47" s="16" customFormat="1" hidden="1" x14ac:dyDescent="0.25">
      <c r="A559" s="12">
        <v>18</v>
      </c>
      <c r="B559" s="12">
        <f>[1]Hmotnosti!$BJ$24</f>
        <v>0</v>
      </c>
      <c r="C559" s="12"/>
      <c r="D559" s="12">
        <f t="shared" si="152"/>
        <v>16</v>
      </c>
      <c r="E559" s="12" t="str">
        <f t="shared" ref="E559:F561" si="161">E558</f>
        <v>v.s.</v>
      </c>
      <c r="F559" s="12">
        <f t="shared" si="161"/>
        <v>0</v>
      </c>
      <c r="G559" s="12">
        <f t="shared" si="147"/>
        <v>0</v>
      </c>
      <c r="H559"/>
      <c r="I559"/>
      <c r="J559" s="12">
        <v>394</v>
      </c>
      <c r="K559"/>
      <c r="L559" s="12">
        <f t="shared" si="155"/>
        <v>999</v>
      </c>
      <c r="M559"/>
      <c r="N559"/>
      <c r="O559" s="12">
        <f t="shared" si="156"/>
        <v>999</v>
      </c>
      <c r="P559"/>
      <c r="Q559">
        <f t="shared" si="154"/>
        <v>0</v>
      </c>
      <c r="R559"/>
      <c r="S559"/>
      <c r="T559"/>
      <c r="U559" s="12" t="str">
        <f t="shared" si="157"/>
        <v/>
      </c>
      <c r="V559" s="13" t="str">
        <f t="shared" si="158"/>
        <v/>
      </c>
      <c r="W559"/>
      <c r="X559"/>
      <c r="Y559"/>
      <c r="Z559" s="13" t="str">
        <f t="shared" si="159"/>
        <v/>
      </c>
      <c r="AA559"/>
      <c r="AB559" s="13" t="str">
        <f t="shared" si="160"/>
        <v/>
      </c>
      <c r="AC559"/>
      <c r="AD559" t="str">
        <f t="shared" si="145"/>
        <v/>
      </c>
      <c r="AE559" s="19"/>
      <c r="AI559" s="19"/>
      <c r="AL559" s="19"/>
      <c r="AP559" s="19"/>
      <c r="AQ559" s="48"/>
      <c r="AS559" s="17"/>
      <c r="AT559" s="18"/>
      <c r="AU559" s="17"/>
    </row>
    <row r="560" spans="1:47" s="16" customFormat="1" hidden="1" x14ac:dyDescent="0.25">
      <c r="A560" s="12">
        <v>19</v>
      </c>
      <c r="B560" s="12">
        <f>[1]Hmotnosti!$BJ$25</f>
        <v>0</v>
      </c>
      <c r="C560" s="12"/>
      <c r="D560" s="12">
        <f t="shared" si="152"/>
        <v>16</v>
      </c>
      <c r="E560" s="12" t="str">
        <f t="shared" si="161"/>
        <v>v.s.</v>
      </c>
      <c r="F560" s="12">
        <f t="shared" si="161"/>
        <v>0</v>
      </c>
      <c r="G560" s="12">
        <f t="shared" si="147"/>
        <v>0</v>
      </c>
      <c r="H560"/>
      <c r="I560"/>
      <c r="J560" s="12">
        <v>395</v>
      </c>
      <c r="K560"/>
      <c r="L560" s="12">
        <f t="shared" si="155"/>
        <v>999</v>
      </c>
      <c r="M560"/>
      <c r="N560"/>
      <c r="O560" s="12">
        <f t="shared" si="156"/>
        <v>999</v>
      </c>
      <c r="P560"/>
      <c r="Q560">
        <f t="shared" si="154"/>
        <v>0</v>
      </c>
      <c r="R560"/>
      <c r="S560"/>
      <c r="T560"/>
      <c r="U560" s="12" t="str">
        <f t="shared" si="157"/>
        <v/>
      </c>
      <c r="V560" s="13" t="str">
        <f t="shared" si="158"/>
        <v/>
      </c>
      <c r="W560"/>
      <c r="X560"/>
      <c r="Y560"/>
      <c r="Z560" s="13" t="str">
        <f t="shared" si="159"/>
        <v/>
      </c>
      <c r="AA560"/>
      <c r="AB560" s="13" t="str">
        <f t="shared" si="160"/>
        <v/>
      </c>
      <c r="AC560"/>
      <c r="AD560" t="str">
        <f t="shared" si="145"/>
        <v/>
      </c>
      <c r="AE560" s="19"/>
      <c r="AI560" s="19"/>
      <c r="AL560" s="19"/>
      <c r="AP560" s="19"/>
      <c r="AQ560" s="48"/>
      <c r="AS560" s="17"/>
      <c r="AT560" s="18"/>
      <c r="AU560" s="17"/>
    </row>
    <row r="561" spans="1:47" s="16" customFormat="1" hidden="1" x14ac:dyDescent="0.25">
      <c r="A561" s="12">
        <v>20</v>
      </c>
      <c r="B561" s="12" t="str">
        <f>[1]Hmotnosti!$B$26</f>
        <v>xxx</v>
      </c>
      <c r="C561" s="12"/>
      <c r="D561" s="12">
        <f t="shared" si="152"/>
        <v>16</v>
      </c>
      <c r="E561" s="12" t="str">
        <f t="shared" si="161"/>
        <v>v.s.</v>
      </c>
      <c r="F561" s="12">
        <f t="shared" si="161"/>
        <v>0</v>
      </c>
      <c r="G561" s="12">
        <f t="shared" si="147"/>
        <v>0</v>
      </c>
      <c r="H561"/>
      <c r="I561"/>
      <c r="J561" s="12">
        <v>396</v>
      </c>
      <c r="K561"/>
      <c r="L561" s="12">
        <f t="shared" si="155"/>
        <v>999</v>
      </c>
      <c r="M561"/>
      <c r="N561"/>
      <c r="O561" s="12">
        <f t="shared" si="156"/>
        <v>999</v>
      </c>
      <c r="P561"/>
      <c r="Q561">
        <f t="shared" si="154"/>
        <v>0</v>
      </c>
      <c r="R561"/>
      <c r="S561"/>
      <c r="T561"/>
      <c r="U561" s="12" t="str">
        <f t="shared" si="157"/>
        <v/>
      </c>
      <c r="V561" s="13" t="str">
        <f t="shared" si="158"/>
        <v/>
      </c>
      <c r="W561"/>
      <c r="X561"/>
      <c r="Y561"/>
      <c r="Z561" s="13" t="str">
        <f t="shared" si="159"/>
        <v/>
      </c>
      <c r="AA561"/>
      <c r="AB561" s="13" t="str">
        <f t="shared" si="160"/>
        <v/>
      </c>
      <c r="AC561"/>
      <c r="AD561" t="str">
        <f t="shared" si="145"/>
        <v/>
      </c>
      <c r="AE561" s="19"/>
      <c r="AI561" s="19"/>
      <c r="AL561" s="19"/>
      <c r="AP561" s="19"/>
      <c r="AQ561" s="48"/>
      <c r="AS561" s="17"/>
      <c r="AT561" s="18"/>
      <c r="AU561" s="17"/>
    </row>
    <row r="562" spans="1:47" s="16" customFormat="1" hidden="1" x14ac:dyDescent="0.25">
      <c r="A562" s="12"/>
      <c r="B562" s="12"/>
      <c r="C562" s="12"/>
      <c r="D562" s="12"/>
      <c r="E562" s="12"/>
      <c r="F562" s="12"/>
      <c r="G562" s="12">
        <f t="shared" si="147"/>
        <v>0</v>
      </c>
      <c r="H562"/>
      <c r="I562"/>
      <c r="J562" s="12">
        <v>397</v>
      </c>
      <c r="K562"/>
      <c r="L562" s="12">
        <f t="shared" si="155"/>
        <v>999</v>
      </c>
      <c r="M562"/>
      <c r="N562"/>
      <c r="O562" s="12">
        <f t="shared" si="156"/>
        <v>999</v>
      </c>
      <c r="P562"/>
      <c r="Q562">
        <f t="shared" si="154"/>
        <v>0</v>
      </c>
      <c r="R562"/>
      <c r="S562"/>
      <c r="T562"/>
      <c r="U562" s="12" t="str">
        <f t="shared" si="157"/>
        <v/>
      </c>
      <c r="V562" s="13" t="str">
        <f t="shared" si="158"/>
        <v/>
      </c>
      <c r="W562"/>
      <c r="X562"/>
      <c r="Y562"/>
      <c r="Z562" s="13" t="str">
        <f t="shared" si="159"/>
        <v/>
      </c>
      <c r="AA562"/>
      <c r="AB562" s="13" t="str">
        <f t="shared" si="160"/>
        <v/>
      </c>
      <c r="AC562"/>
      <c r="AD562" t="str">
        <f t="shared" ref="AD562:AD625" si="162">IF(V562="","",(CONCATENATE(V562,", ",Z562," kg, ",AB562)))</f>
        <v/>
      </c>
      <c r="AE562" s="19"/>
      <c r="AI562" s="19"/>
      <c r="AL562" s="19"/>
      <c r="AP562" s="19"/>
      <c r="AQ562" s="48"/>
      <c r="AS562" s="17"/>
      <c r="AT562" s="18"/>
      <c r="AU562" s="17"/>
    </row>
    <row r="563" spans="1:47" s="16" customFormat="1" hidden="1" x14ac:dyDescent="0.25">
      <c r="A563" s="12"/>
      <c r="B563" s="12"/>
      <c r="C563" s="12"/>
      <c r="D563" s="12"/>
      <c r="E563" s="12"/>
      <c r="F563" s="12"/>
      <c r="G563" s="12">
        <f t="shared" si="147"/>
        <v>0</v>
      </c>
      <c r="H563"/>
      <c r="I563"/>
      <c r="J563" s="12">
        <v>398</v>
      </c>
      <c r="K563"/>
      <c r="L563" s="12">
        <f t="shared" si="155"/>
        <v>999</v>
      </c>
      <c r="M563"/>
      <c r="N563"/>
      <c r="O563" s="12">
        <f t="shared" si="156"/>
        <v>999</v>
      </c>
      <c r="P563"/>
      <c r="Q563"/>
      <c r="R563"/>
      <c r="S563"/>
      <c r="T563"/>
      <c r="U563" s="12" t="str">
        <f t="shared" si="157"/>
        <v/>
      </c>
      <c r="V563" s="13" t="str">
        <f t="shared" si="158"/>
        <v/>
      </c>
      <c r="W563"/>
      <c r="X563"/>
      <c r="Y563"/>
      <c r="Z563" s="13" t="str">
        <f t="shared" si="159"/>
        <v/>
      </c>
      <c r="AA563"/>
      <c r="AB563" s="13" t="str">
        <f t="shared" si="160"/>
        <v/>
      </c>
      <c r="AC563"/>
      <c r="AD563" t="str">
        <f t="shared" si="162"/>
        <v/>
      </c>
      <c r="AE563" s="19"/>
      <c r="AI563" s="19"/>
      <c r="AL563" s="19"/>
      <c r="AP563" s="19"/>
      <c r="AQ563" s="48"/>
      <c r="AS563" s="17"/>
      <c r="AT563" s="18"/>
      <c r="AU563" s="17"/>
    </row>
    <row r="564" spans="1:47" s="16" customFormat="1" hidden="1" x14ac:dyDescent="0.25">
      <c r="A564" s="12"/>
      <c r="B564" s="12"/>
      <c r="C564" s="12"/>
      <c r="D564" s="12"/>
      <c r="E564" s="12"/>
      <c r="F564" s="12"/>
      <c r="G564" s="12">
        <f t="shared" si="147"/>
        <v>0</v>
      </c>
      <c r="H564"/>
      <c r="I564"/>
      <c r="J564" s="12">
        <v>399</v>
      </c>
      <c r="K564"/>
      <c r="L564" s="12">
        <f t="shared" si="155"/>
        <v>999</v>
      </c>
      <c r="M564"/>
      <c r="N564"/>
      <c r="O564" s="12">
        <f t="shared" si="156"/>
        <v>999</v>
      </c>
      <c r="P564"/>
      <c r="Q564"/>
      <c r="R564"/>
      <c r="S564"/>
      <c r="T564"/>
      <c r="U564" s="12" t="str">
        <f t="shared" si="157"/>
        <v/>
      </c>
      <c r="V564" s="13" t="str">
        <f t="shared" si="158"/>
        <v/>
      </c>
      <c r="W564"/>
      <c r="X564"/>
      <c r="Y564"/>
      <c r="Z564" s="13" t="str">
        <f t="shared" si="159"/>
        <v/>
      </c>
      <c r="AA564"/>
      <c r="AB564" s="13" t="str">
        <f t="shared" si="160"/>
        <v/>
      </c>
      <c r="AC564"/>
      <c r="AD564" t="str">
        <f t="shared" si="162"/>
        <v/>
      </c>
      <c r="AE564" s="19"/>
      <c r="AI564" s="19"/>
      <c r="AL564" s="19"/>
      <c r="AP564" s="19"/>
      <c r="AQ564" s="48"/>
      <c r="AS564" s="17"/>
      <c r="AT564" s="18"/>
      <c r="AU564" s="17"/>
    </row>
    <row r="565" spans="1:47" s="16" customFormat="1" hidden="1" x14ac:dyDescent="0.25">
      <c r="A565" s="13">
        <f>[1]Hmotnosti!$C$6</f>
        <v>0</v>
      </c>
      <c r="B565" s="12"/>
      <c r="C565" s="12"/>
      <c r="D565" s="12"/>
      <c r="E565" s="12"/>
      <c r="F565" s="12"/>
      <c r="G565" s="12">
        <f t="shared" si="147"/>
        <v>0</v>
      </c>
      <c r="H565"/>
      <c r="I565"/>
      <c r="J565" s="12">
        <v>400</v>
      </c>
      <c r="K565"/>
      <c r="L565" s="12">
        <f t="shared" si="155"/>
        <v>999</v>
      </c>
      <c r="M565"/>
      <c r="N565"/>
      <c r="O565" s="12">
        <f t="shared" si="156"/>
        <v>999</v>
      </c>
      <c r="P565"/>
      <c r="Q565"/>
      <c r="R565"/>
      <c r="S565"/>
      <c r="T565"/>
      <c r="U565" s="12" t="str">
        <f t="shared" si="157"/>
        <v/>
      </c>
      <c r="V565" s="13" t="str">
        <f t="shared" si="158"/>
        <v/>
      </c>
      <c r="W565"/>
      <c r="X565"/>
      <c r="Y565"/>
      <c r="Z565" s="13" t="str">
        <f t="shared" si="159"/>
        <v/>
      </c>
      <c r="AA565"/>
      <c r="AB565" s="13" t="str">
        <f t="shared" si="160"/>
        <v/>
      </c>
      <c r="AC565"/>
      <c r="AD565" t="str">
        <f t="shared" si="162"/>
        <v/>
      </c>
      <c r="AE565" s="19"/>
      <c r="AI565" s="19"/>
      <c r="AL565" s="19"/>
      <c r="AP565" s="19"/>
      <c r="AQ565" s="48"/>
      <c r="AS565" s="17"/>
      <c r="AT565" s="18"/>
      <c r="AU565" s="17"/>
    </row>
    <row r="566" spans="1:47" s="16" customFormat="1" hidden="1" x14ac:dyDescent="0.25">
      <c r="A566" s="12"/>
      <c r="B566" s="12" t="str">
        <f>$B$166</f>
        <v>hmotnost</v>
      </c>
      <c r="C566" s="12"/>
      <c r="D566" s="12">
        <v>17</v>
      </c>
      <c r="E566" s="12" t="str">
        <f>O153</f>
        <v>ř.ř.</v>
      </c>
      <c r="F566" s="12">
        <f>IF($P$153=0,0,1)</f>
        <v>0</v>
      </c>
      <c r="G566" s="12">
        <f t="shared" si="147"/>
        <v>0</v>
      </c>
      <c r="H566"/>
      <c r="I566"/>
      <c r="J566" s="12">
        <v>401</v>
      </c>
      <c r="K566"/>
      <c r="L566" s="12">
        <f t="shared" si="155"/>
        <v>999</v>
      </c>
      <c r="M566"/>
      <c r="N566"/>
      <c r="O566" s="12">
        <f t="shared" si="156"/>
        <v>999</v>
      </c>
      <c r="P566"/>
      <c r="Q566">
        <f>A565</f>
        <v>0</v>
      </c>
      <c r="R566"/>
      <c r="S566"/>
      <c r="T566"/>
      <c r="U566" s="12" t="str">
        <f t="shared" si="157"/>
        <v/>
      </c>
      <c r="V566" s="13" t="str">
        <f t="shared" si="158"/>
        <v/>
      </c>
      <c r="W566"/>
      <c r="X566"/>
      <c r="Y566"/>
      <c r="Z566" s="13" t="str">
        <f t="shared" si="159"/>
        <v/>
      </c>
      <c r="AA566"/>
      <c r="AB566" s="13" t="str">
        <f t="shared" si="160"/>
        <v/>
      </c>
      <c r="AC566"/>
      <c r="AD566" t="str">
        <f t="shared" si="162"/>
        <v/>
      </c>
      <c r="AE566" s="19"/>
      <c r="AI566" s="19"/>
      <c r="AL566" s="19"/>
      <c r="AP566" s="19"/>
      <c r="AQ566" s="48"/>
      <c r="AS566" s="17"/>
      <c r="AT566" s="18"/>
      <c r="AU566" s="17"/>
    </row>
    <row r="567" spans="1:47" s="16" customFormat="1" hidden="1" x14ac:dyDescent="0.25">
      <c r="A567" s="12">
        <v>1</v>
      </c>
      <c r="B567" s="12" t="str">
        <f>[1]Hmotnosti!$B$7</f>
        <v>A příp</v>
      </c>
      <c r="C567" s="12"/>
      <c r="D567" s="12">
        <f>$D566</f>
        <v>17</v>
      </c>
      <c r="E567" s="12" t="str">
        <f>E566</f>
        <v>ř.ř.</v>
      </c>
      <c r="F567" s="12">
        <f>F566</f>
        <v>0</v>
      </c>
      <c r="G567" s="12">
        <f t="shared" si="147"/>
        <v>0</v>
      </c>
      <c r="H567"/>
      <c r="I567"/>
      <c r="J567" s="12">
        <v>402</v>
      </c>
      <c r="K567"/>
      <c r="L567" s="12">
        <f t="shared" si="155"/>
        <v>999</v>
      </c>
      <c r="M567"/>
      <c r="N567"/>
      <c r="O567" s="12">
        <f t="shared" si="156"/>
        <v>999</v>
      </c>
      <c r="P567"/>
      <c r="Q567">
        <f>Q566</f>
        <v>0</v>
      </c>
      <c r="R567"/>
      <c r="S567"/>
      <c r="T567"/>
      <c r="U567" s="12" t="str">
        <f t="shared" si="157"/>
        <v/>
      </c>
      <c r="V567" s="13" t="str">
        <f t="shared" si="158"/>
        <v/>
      </c>
      <c r="W567"/>
      <c r="X567"/>
      <c r="Y567"/>
      <c r="Z567" s="13" t="str">
        <f t="shared" si="159"/>
        <v/>
      </c>
      <c r="AA567"/>
      <c r="AB567" s="13" t="str">
        <f t="shared" si="160"/>
        <v/>
      </c>
      <c r="AC567"/>
      <c r="AD567" t="str">
        <f t="shared" si="162"/>
        <v/>
      </c>
      <c r="AE567" s="19"/>
      <c r="AI567" s="19"/>
      <c r="AL567" s="19"/>
      <c r="AP567" s="19"/>
      <c r="AQ567" s="48"/>
      <c r="AS567" s="17"/>
      <c r="AT567" s="18"/>
      <c r="AU567" s="17"/>
    </row>
    <row r="568" spans="1:47" s="16" customFormat="1" hidden="1" x14ac:dyDescent="0.25">
      <c r="A568" s="12">
        <v>2</v>
      </c>
      <c r="B568" s="12">
        <f>[1]Hmotnosti!$B$8</f>
        <v>25</v>
      </c>
      <c r="C568" s="12"/>
      <c r="D568" s="12">
        <f t="shared" ref="D568:D586" si="163">$D567</f>
        <v>17</v>
      </c>
      <c r="E568" s="12" t="str">
        <f t="shared" ref="E568:F583" si="164">E567</f>
        <v>ř.ř.</v>
      </c>
      <c r="F568" s="12">
        <f t="shared" si="164"/>
        <v>0</v>
      </c>
      <c r="G568" s="12">
        <f t="shared" si="147"/>
        <v>0</v>
      </c>
      <c r="H568"/>
      <c r="I568"/>
      <c r="J568" s="12">
        <v>403</v>
      </c>
      <c r="K568"/>
      <c r="L568" s="12">
        <f t="shared" si="155"/>
        <v>999</v>
      </c>
      <c r="M568"/>
      <c r="N568"/>
      <c r="O568" s="12">
        <f t="shared" si="156"/>
        <v>999</v>
      </c>
      <c r="P568"/>
      <c r="Q568">
        <f t="shared" ref="Q568:Q587" si="165">Q567</f>
        <v>0</v>
      </c>
      <c r="R568"/>
      <c r="S568"/>
      <c r="T568"/>
      <c r="U568" s="12" t="str">
        <f t="shared" si="157"/>
        <v/>
      </c>
      <c r="V568" s="13" t="str">
        <f t="shared" si="158"/>
        <v/>
      </c>
      <c r="W568"/>
      <c r="X568"/>
      <c r="Y568"/>
      <c r="Z568" s="13" t="str">
        <f t="shared" si="159"/>
        <v/>
      </c>
      <c r="AA568"/>
      <c r="AB568" s="13" t="str">
        <f t="shared" si="160"/>
        <v/>
      </c>
      <c r="AC568"/>
      <c r="AD568" t="str">
        <f t="shared" si="162"/>
        <v/>
      </c>
      <c r="AE568" s="19"/>
      <c r="AI568" s="19"/>
      <c r="AL568" s="19"/>
      <c r="AP568" s="19"/>
      <c r="AQ568" s="48"/>
      <c r="AS568" s="17"/>
      <c r="AT568" s="18"/>
      <c r="AU568" s="17"/>
    </row>
    <row r="569" spans="1:47" s="16" customFormat="1" hidden="1" x14ac:dyDescent="0.25">
      <c r="A569" s="12">
        <v>3</v>
      </c>
      <c r="B569" s="12">
        <f>[1]Hmotnosti!$B$9</f>
        <v>28</v>
      </c>
      <c r="C569" s="12"/>
      <c r="D569" s="12">
        <f t="shared" si="163"/>
        <v>17</v>
      </c>
      <c r="E569" s="12" t="str">
        <f t="shared" si="164"/>
        <v>ř.ř.</v>
      </c>
      <c r="F569" s="12">
        <f t="shared" si="164"/>
        <v>0</v>
      </c>
      <c r="G569" s="12">
        <f t="shared" si="147"/>
        <v>0</v>
      </c>
      <c r="H569"/>
      <c r="I569"/>
      <c r="J569" s="12">
        <v>404</v>
      </c>
      <c r="K569"/>
      <c r="L569" s="12">
        <f t="shared" si="155"/>
        <v>999</v>
      </c>
      <c r="M569"/>
      <c r="N569"/>
      <c r="O569" s="12">
        <f t="shared" si="156"/>
        <v>999</v>
      </c>
      <c r="P569"/>
      <c r="Q569">
        <f t="shared" si="165"/>
        <v>0</v>
      </c>
      <c r="R569"/>
      <c r="S569"/>
      <c r="T569"/>
      <c r="U569" s="12" t="str">
        <f t="shared" si="157"/>
        <v/>
      </c>
      <c r="V569" s="13" t="str">
        <f t="shared" si="158"/>
        <v/>
      </c>
      <c r="W569"/>
      <c r="X569"/>
      <c r="Y569"/>
      <c r="Z569" s="13" t="str">
        <f t="shared" si="159"/>
        <v/>
      </c>
      <c r="AA569"/>
      <c r="AB569" s="13" t="str">
        <f t="shared" si="160"/>
        <v/>
      </c>
      <c r="AC569"/>
      <c r="AD569" t="str">
        <f t="shared" si="162"/>
        <v/>
      </c>
      <c r="AE569" s="19"/>
      <c r="AI569" s="19"/>
      <c r="AL569" s="19"/>
      <c r="AP569" s="19"/>
      <c r="AQ569" s="48"/>
      <c r="AS569" s="17"/>
      <c r="AT569" s="18"/>
      <c r="AU569" s="17"/>
    </row>
    <row r="570" spans="1:47" s="16" customFormat="1" hidden="1" x14ac:dyDescent="0.25">
      <c r="A570" s="12">
        <v>4</v>
      </c>
      <c r="B570" s="12">
        <f>[1]Hmotnosti!$B$10</f>
        <v>31</v>
      </c>
      <c r="C570" s="12"/>
      <c r="D570" s="12">
        <f t="shared" si="163"/>
        <v>17</v>
      </c>
      <c r="E570" s="12" t="str">
        <f t="shared" si="164"/>
        <v>ř.ř.</v>
      </c>
      <c r="F570" s="12">
        <f t="shared" si="164"/>
        <v>0</v>
      </c>
      <c r="G570" s="12">
        <f t="shared" si="147"/>
        <v>0</v>
      </c>
      <c r="H570"/>
      <c r="I570"/>
      <c r="J570" s="12">
        <v>405</v>
      </c>
      <c r="K570"/>
      <c r="L570" s="12">
        <f t="shared" si="155"/>
        <v>999</v>
      </c>
      <c r="M570"/>
      <c r="N570"/>
      <c r="O570" s="12">
        <f t="shared" si="156"/>
        <v>999</v>
      </c>
      <c r="P570"/>
      <c r="Q570">
        <f t="shared" si="165"/>
        <v>0</v>
      </c>
      <c r="R570"/>
      <c r="S570"/>
      <c r="T570"/>
      <c r="U570" s="12" t="str">
        <f t="shared" si="157"/>
        <v/>
      </c>
      <c r="V570" s="13" t="str">
        <f t="shared" si="158"/>
        <v/>
      </c>
      <c r="W570"/>
      <c r="X570"/>
      <c r="Y570"/>
      <c r="Z570" s="13" t="str">
        <f t="shared" si="159"/>
        <v/>
      </c>
      <c r="AA570"/>
      <c r="AB570" s="13" t="str">
        <f t="shared" si="160"/>
        <v/>
      </c>
      <c r="AC570"/>
      <c r="AD570" t="str">
        <f t="shared" si="162"/>
        <v/>
      </c>
      <c r="AE570" s="19"/>
      <c r="AI570" s="19"/>
      <c r="AL570" s="19"/>
      <c r="AP570" s="19"/>
      <c r="AQ570" s="48"/>
      <c r="AS570" s="17"/>
      <c r="AT570" s="18"/>
      <c r="AU570" s="17"/>
    </row>
    <row r="571" spans="1:47" s="16" customFormat="1" hidden="1" x14ac:dyDescent="0.25">
      <c r="A571" s="12">
        <v>5</v>
      </c>
      <c r="B571" s="12">
        <f>[1]Hmotnosti!$B$11</f>
        <v>35</v>
      </c>
      <c r="C571" s="12"/>
      <c r="D571" s="12">
        <f t="shared" si="163"/>
        <v>17</v>
      </c>
      <c r="E571" s="12" t="str">
        <f t="shared" si="164"/>
        <v>ř.ř.</v>
      </c>
      <c r="F571" s="12">
        <f t="shared" si="164"/>
        <v>0</v>
      </c>
      <c r="G571" s="12">
        <f t="shared" si="147"/>
        <v>0</v>
      </c>
      <c r="H571"/>
      <c r="I571"/>
      <c r="J571" s="12">
        <v>406</v>
      </c>
      <c r="K571"/>
      <c r="L571" s="12">
        <f t="shared" si="155"/>
        <v>999</v>
      </c>
      <c r="M571"/>
      <c r="N571"/>
      <c r="O571" s="12">
        <f t="shared" si="156"/>
        <v>999</v>
      </c>
      <c r="P571"/>
      <c r="Q571">
        <f t="shared" si="165"/>
        <v>0</v>
      </c>
      <c r="R571"/>
      <c r="S571"/>
      <c r="T571"/>
      <c r="U571" s="12" t="str">
        <f t="shared" si="157"/>
        <v/>
      </c>
      <c r="V571" s="13" t="str">
        <f t="shared" si="158"/>
        <v/>
      </c>
      <c r="W571"/>
      <c r="X571"/>
      <c r="Y571"/>
      <c r="Z571" s="13" t="str">
        <f t="shared" si="159"/>
        <v/>
      </c>
      <c r="AA571"/>
      <c r="AB571" s="13" t="str">
        <f t="shared" si="160"/>
        <v/>
      </c>
      <c r="AC571"/>
      <c r="AD571" t="str">
        <f t="shared" si="162"/>
        <v/>
      </c>
      <c r="AE571" s="19"/>
      <c r="AI571" s="19"/>
      <c r="AL571" s="19"/>
      <c r="AP571" s="19"/>
      <c r="AQ571" s="48"/>
      <c r="AS571" s="17"/>
      <c r="AT571" s="18"/>
      <c r="AU571" s="17"/>
    </row>
    <row r="572" spans="1:47" s="16" customFormat="1" hidden="1" x14ac:dyDescent="0.25">
      <c r="A572" s="12">
        <v>6</v>
      </c>
      <c r="B572" s="12">
        <f>[1]Hmotnosti!$B$12</f>
        <v>39</v>
      </c>
      <c r="C572" s="12"/>
      <c r="D572" s="12">
        <f t="shared" si="163"/>
        <v>17</v>
      </c>
      <c r="E572" s="12" t="str">
        <f t="shared" si="164"/>
        <v>ř.ř.</v>
      </c>
      <c r="F572" s="12">
        <f t="shared" si="164"/>
        <v>0</v>
      </c>
      <c r="G572" s="12">
        <f t="shared" si="147"/>
        <v>0</v>
      </c>
      <c r="H572"/>
      <c r="I572"/>
      <c r="J572" s="12">
        <v>407</v>
      </c>
      <c r="K572"/>
      <c r="L572" s="12">
        <f t="shared" si="155"/>
        <v>999</v>
      </c>
      <c r="M572"/>
      <c r="N572"/>
      <c r="O572" s="12">
        <f t="shared" si="156"/>
        <v>999</v>
      </c>
      <c r="P572"/>
      <c r="Q572">
        <f t="shared" si="165"/>
        <v>0</v>
      </c>
      <c r="R572"/>
      <c r="S572"/>
      <c r="T572"/>
      <c r="U572" s="12" t="str">
        <f t="shared" si="157"/>
        <v/>
      </c>
      <c r="V572" s="13" t="str">
        <f t="shared" si="158"/>
        <v/>
      </c>
      <c r="W572"/>
      <c r="X572"/>
      <c r="Y572"/>
      <c r="Z572" s="13" t="str">
        <f t="shared" si="159"/>
        <v/>
      </c>
      <c r="AA572"/>
      <c r="AB572" s="13" t="str">
        <f t="shared" si="160"/>
        <v/>
      </c>
      <c r="AC572"/>
      <c r="AD572" t="str">
        <f t="shared" si="162"/>
        <v/>
      </c>
      <c r="AE572" s="19"/>
      <c r="AI572" s="19"/>
      <c r="AL572" s="19"/>
      <c r="AP572" s="19"/>
      <c r="AQ572" s="48"/>
      <c r="AS572" s="17"/>
      <c r="AT572" s="18"/>
      <c r="AU572" s="17"/>
    </row>
    <row r="573" spans="1:47" s="16" customFormat="1" hidden="1" x14ac:dyDescent="0.25">
      <c r="A573" s="12">
        <v>7</v>
      </c>
      <c r="B573" s="12">
        <f>[1]Hmotnosti!$B$13</f>
        <v>43</v>
      </c>
      <c r="C573" s="12"/>
      <c r="D573" s="12">
        <f t="shared" si="163"/>
        <v>17</v>
      </c>
      <c r="E573" s="12" t="str">
        <f t="shared" si="164"/>
        <v>ř.ř.</v>
      </c>
      <c r="F573" s="12">
        <f t="shared" si="164"/>
        <v>0</v>
      </c>
      <c r="G573" s="12">
        <f t="shared" si="147"/>
        <v>0</v>
      </c>
      <c r="H573"/>
      <c r="I573"/>
      <c r="J573" s="12">
        <v>408</v>
      </c>
      <c r="K573"/>
      <c r="L573" s="12">
        <f t="shared" si="155"/>
        <v>999</v>
      </c>
      <c r="M573"/>
      <c r="N573"/>
      <c r="O573" s="12">
        <f t="shared" si="156"/>
        <v>999</v>
      </c>
      <c r="P573"/>
      <c r="Q573">
        <f t="shared" si="165"/>
        <v>0</v>
      </c>
      <c r="R573"/>
      <c r="S573"/>
      <c r="T573"/>
      <c r="U573" s="12" t="str">
        <f t="shared" si="157"/>
        <v/>
      </c>
      <c r="V573" s="13" t="str">
        <f t="shared" si="158"/>
        <v/>
      </c>
      <c r="W573"/>
      <c r="X573"/>
      <c r="Y573"/>
      <c r="Z573" s="13" t="str">
        <f t="shared" si="159"/>
        <v/>
      </c>
      <c r="AA573"/>
      <c r="AB573" s="13" t="str">
        <f t="shared" si="160"/>
        <v/>
      </c>
      <c r="AC573"/>
      <c r="AD573" t="str">
        <f t="shared" si="162"/>
        <v/>
      </c>
      <c r="AE573" s="19"/>
      <c r="AI573" s="19"/>
      <c r="AL573" s="19"/>
      <c r="AP573" s="19"/>
      <c r="AQ573" s="48"/>
      <c r="AS573" s="17"/>
      <c r="AT573" s="18"/>
      <c r="AU573" s="17"/>
    </row>
    <row r="574" spans="1:47" s="16" customFormat="1" hidden="1" x14ac:dyDescent="0.25">
      <c r="A574" s="12">
        <v>8</v>
      </c>
      <c r="B574" s="12">
        <f>[1]Hmotnosti!$B$14</f>
        <v>47</v>
      </c>
      <c r="C574" s="12"/>
      <c r="D574" s="12">
        <f t="shared" si="163"/>
        <v>17</v>
      </c>
      <c r="E574" s="12" t="str">
        <f t="shared" si="164"/>
        <v>ř.ř.</v>
      </c>
      <c r="F574" s="12">
        <f t="shared" si="164"/>
        <v>0</v>
      </c>
      <c r="G574" s="12">
        <f t="shared" si="147"/>
        <v>0</v>
      </c>
      <c r="H574"/>
      <c r="I574"/>
      <c r="J574" s="12">
        <v>409</v>
      </c>
      <c r="K574"/>
      <c r="L574" s="12">
        <f t="shared" si="155"/>
        <v>999</v>
      </c>
      <c r="M574"/>
      <c r="N574"/>
      <c r="O574" s="12">
        <f t="shared" si="156"/>
        <v>999</v>
      </c>
      <c r="P574"/>
      <c r="Q574">
        <f t="shared" si="165"/>
        <v>0</v>
      </c>
      <c r="R574"/>
      <c r="S574"/>
      <c r="T574"/>
      <c r="U574" s="12" t="str">
        <f t="shared" si="157"/>
        <v/>
      </c>
      <c r="V574" s="13" t="str">
        <f t="shared" si="158"/>
        <v/>
      </c>
      <c r="W574"/>
      <c r="X574"/>
      <c r="Y574"/>
      <c r="Z574" s="13" t="str">
        <f t="shared" si="159"/>
        <v/>
      </c>
      <c r="AA574"/>
      <c r="AB574" s="13" t="str">
        <f t="shared" si="160"/>
        <v/>
      </c>
      <c r="AC574"/>
      <c r="AD574" t="str">
        <f t="shared" si="162"/>
        <v/>
      </c>
      <c r="AE574" s="19"/>
      <c r="AI574" s="19"/>
      <c r="AL574" s="19"/>
      <c r="AP574" s="19"/>
      <c r="AQ574" s="48"/>
      <c r="AS574" s="17"/>
      <c r="AT574" s="18"/>
      <c r="AU574" s="17"/>
    </row>
    <row r="575" spans="1:47" s="16" customFormat="1" hidden="1" x14ac:dyDescent="0.25">
      <c r="A575" s="12">
        <v>9</v>
      </c>
      <c r="B575" s="12">
        <f>[1]Hmotnosti!$B$15</f>
        <v>52</v>
      </c>
      <c r="C575" s="12"/>
      <c r="D575" s="12">
        <f t="shared" si="163"/>
        <v>17</v>
      </c>
      <c r="E575" s="12" t="str">
        <f t="shared" si="164"/>
        <v>ř.ř.</v>
      </c>
      <c r="F575" s="12">
        <f t="shared" si="164"/>
        <v>0</v>
      </c>
      <c r="G575" s="12">
        <f t="shared" si="147"/>
        <v>0</v>
      </c>
      <c r="H575"/>
      <c r="I575"/>
      <c r="J575" s="12">
        <v>410</v>
      </c>
      <c r="K575"/>
      <c r="L575" s="12">
        <f t="shared" si="155"/>
        <v>999</v>
      </c>
      <c r="M575"/>
      <c r="N575"/>
      <c r="O575" s="12">
        <f t="shared" si="156"/>
        <v>999</v>
      </c>
      <c r="P575"/>
      <c r="Q575">
        <f t="shared" si="165"/>
        <v>0</v>
      </c>
      <c r="R575"/>
      <c r="S575"/>
      <c r="T575"/>
      <c r="U575" s="12" t="str">
        <f t="shared" si="157"/>
        <v/>
      </c>
      <c r="V575" s="13" t="str">
        <f t="shared" si="158"/>
        <v/>
      </c>
      <c r="W575"/>
      <c r="X575"/>
      <c r="Y575"/>
      <c r="Z575" s="13" t="str">
        <f t="shared" si="159"/>
        <v/>
      </c>
      <c r="AA575"/>
      <c r="AB575" s="13" t="str">
        <f t="shared" si="160"/>
        <v/>
      </c>
      <c r="AC575"/>
      <c r="AD575" t="str">
        <f t="shared" si="162"/>
        <v/>
      </c>
      <c r="AE575" s="19"/>
      <c r="AI575" s="19"/>
      <c r="AL575" s="19"/>
      <c r="AP575" s="19"/>
      <c r="AQ575" s="48"/>
      <c r="AS575" s="17"/>
      <c r="AT575" s="18"/>
      <c r="AU575" s="17"/>
    </row>
    <row r="576" spans="1:47" s="16" customFormat="1" hidden="1" x14ac:dyDescent="0.25">
      <c r="A576" s="12">
        <v>10</v>
      </c>
      <c r="B576" s="12">
        <f>[1]Hmotnosti!$B$16</f>
        <v>57</v>
      </c>
      <c r="C576" s="12"/>
      <c r="D576" s="12">
        <f t="shared" si="163"/>
        <v>17</v>
      </c>
      <c r="E576" s="12" t="str">
        <f t="shared" si="164"/>
        <v>ř.ř.</v>
      </c>
      <c r="F576" s="12">
        <f t="shared" si="164"/>
        <v>0</v>
      </c>
      <c r="G576" s="12">
        <f t="shared" si="147"/>
        <v>0</v>
      </c>
      <c r="H576"/>
      <c r="I576"/>
      <c r="J576" s="12">
        <v>411</v>
      </c>
      <c r="K576"/>
      <c r="L576" s="12">
        <f t="shared" si="155"/>
        <v>999</v>
      </c>
      <c r="M576"/>
      <c r="N576"/>
      <c r="O576" s="12">
        <f t="shared" si="156"/>
        <v>999</v>
      </c>
      <c r="P576"/>
      <c r="Q576">
        <f t="shared" si="165"/>
        <v>0</v>
      </c>
      <c r="R576"/>
      <c r="S576"/>
      <c r="T576"/>
      <c r="U576" s="12" t="str">
        <f t="shared" si="157"/>
        <v/>
      </c>
      <c r="V576" s="13" t="str">
        <f t="shared" si="158"/>
        <v/>
      </c>
      <c r="W576"/>
      <c r="X576"/>
      <c r="Y576"/>
      <c r="Z576" s="13" t="str">
        <f t="shared" si="159"/>
        <v/>
      </c>
      <c r="AA576"/>
      <c r="AB576" s="13" t="str">
        <f t="shared" si="160"/>
        <v/>
      </c>
      <c r="AC576"/>
      <c r="AD576" t="str">
        <f t="shared" si="162"/>
        <v/>
      </c>
      <c r="AE576" s="19"/>
      <c r="AI576" s="19"/>
      <c r="AL576" s="19"/>
      <c r="AP576" s="19"/>
      <c r="AQ576" s="48"/>
      <c r="AS576" s="17"/>
      <c r="AT576" s="18"/>
      <c r="AU576" s="17"/>
    </row>
    <row r="577" spans="1:47" s="16" customFormat="1" hidden="1" x14ac:dyDescent="0.25">
      <c r="A577" s="12">
        <v>11</v>
      </c>
      <c r="B577" s="12">
        <f>[1]Hmotnosti!$B$17</f>
        <v>63</v>
      </c>
      <c r="C577" s="12"/>
      <c r="D577" s="12">
        <f t="shared" si="163"/>
        <v>17</v>
      </c>
      <c r="E577" s="12" t="str">
        <f t="shared" si="164"/>
        <v>ř.ř.</v>
      </c>
      <c r="F577" s="12">
        <f t="shared" si="164"/>
        <v>0</v>
      </c>
      <c r="G577" s="12">
        <f t="shared" ref="G577:G640" si="166">IF(A577="",0,F577)</f>
        <v>0</v>
      </c>
      <c r="H577"/>
      <c r="I577"/>
      <c r="J577" s="12">
        <v>412</v>
      </c>
      <c r="K577"/>
      <c r="L577" s="12">
        <f t="shared" si="155"/>
        <v>999</v>
      </c>
      <c r="M577"/>
      <c r="N577"/>
      <c r="O577" s="12">
        <f t="shared" si="156"/>
        <v>999</v>
      </c>
      <c r="P577"/>
      <c r="Q577">
        <f t="shared" si="165"/>
        <v>0</v>
      </c>
      <c r="R577"/>
      <c r="S577"/>
      <c r="T577"/>
      <c r="U577" s="12" t="str">
        <f t="shared" si="157"/>
        <v/>
      </c>
      <c r="V577" s="13" t="str">
        <f t="shared" si="158"/>
        <v/>
      </c>
      <c r="W577"/>
      <c r="X577"/>
      <c r="Y577"/>
      <c r="Z577" s="13" t="str">
        <f t="shared" si="159"/>
        <v/>
      </c>
      <c r="AA577"/>
      <c r="AB577" s="13" t="str">
        <f t="shared" si="160"/>
        <v/>
      </c>
      <c r="AC577"/>
      <c r="AD577" t="str">
        <f t="shared" si="162"/>
        <v/>
      </c>
      <c r="AE577" s="19"/>
      <c r="AI577" s="19"/>
      <c r="AL577" s="19"/>
      <c r="AP577" s="19"/>
      <c r="AQ577" s="48"/>
      <c r="AS577" s="17"/>
      <c r="AT577" s="18"/>
      <c r="AU577" s="17"/>
    </row>
    <row r="578" spans="1:47" s="16" customFormat="1" hidden="1" x14ac:dyDescent="0.25">
      <c r="A578" s="12">
        <v>12</v>
      </c>
      <c r="B578" s="12">
        <f>[1]Hmotnosti!$B$18</f>
        <v>70</v>
      </c>
      <c r="C578" s="12"/>
      <c r="D578" s="12">
        <f t="shared" si="163"/>
        <v>17</v>
      </c>
      <c r="E578" s="12" t="str">
        <f t="shared" si="164"/>
        <v>ř.ř.</v>
      </c>
      <c r="F578" s="12">
        <f t="shared" si="164"/>
        <v>0</v>
      </c>
      <c r="G578" s="12">
        <f t="shared" si="166"/>
        <v>0</v>
      </c>
      <c r="H578"/>
      <c r="I578"/>
      <c r="J578" s="12">
        <v>413</v>
      </c>
      <c r="K578"/>
      <c r="L578" s="12">
        <f t="shared" si="155"/>
        <v>999</v>
      </c>
      <c r="M578"/>
      <c r="N578"/>
      <c r="O578" s="12">
        <f t="shared" si="156"/>
        <v>999</v>
      </c>
      <c r="P578"/>
      <c r="Q578">
        <f t="shared" si="165"/>
        <v>0</v>
      </c>
      <c r="R578"/>
      <c r="S578"/>
      <c r="T578"/>
      <c r="U578" s="12" t="str">
        <f t="shared" si="157"/>
        <v/>
      </c>
      <c r="V578" s="13" t="str">
        <f t="shared" si="158"/>
        <v/>
      </c>
      <c r="W578"/>
      <c r="X578"/>
      <c r="Y578"/>
      <c r="Z578" s="13" t="str">
        <f t="shared" si="159"/>
        <v/>
      </c>
      <c r="AA578"/>
      <c r="AB578" s="13" t="str">
        <f t="shared" si="160"/>
        <v/>
      </c>
      <c r="AC578"/>
      <c r="AD578" t="str">
        <f t="shared" si="162"/>
        <v/>
      </c>
      <c r="AE578" s="19"/>
      <c r="AI578" s="19"/>
      <c r="AL578" s="19"/>
      <c r="AP578" s="19"/>
      <c r="AQ578" s="48"/>
      <c r="AS578" s="17"/>
      <c r="AT578" s="18"/>
      <c r="AU578" s="17"/>
    </row>
    <row r="579" spans="1:47" s="16" customFormat="1" hidden="1" x14ac:dyDescent="0.25">
      <c r="A579" s="12">
        <v>13</v>
      </c>
      <c r="B579" s="12">
        <f>[1]Hmotnosti!$B$19</f>
        <v>80</v>
      </c>
      <c r="C579" s="12"/>
      <c r="D579" s="12">
        <f t="shared" si="163"/>
        <v>17</v>
      </c>
      <c r="E579" s="12" t="str">
        <f t="shared" si="164"/>
        <v>ř.ř.</v>
      </c>
      <c r="F579" s="12">
        <f t="shared" si="164"/>
        <v>0</v>
      </c>
      <c r="G579" s="12">
        <f t="shared" si="166"/>
        <v>0</v>
      </c>
      <c r="H579"/>
      <c r="I579"/>
      <c r="J579" s="12">
        <v>414</v>
      </c>
      <c r="K579"/>
      <c r="L579" s="12">
        <f t="shared" si="155"/>
        <v>999</v>
      </c>
      <c r="M579"/>
      <c r="N579"/>
      <c r="O579" s="12">
        <f t="shared" si="156"/>
        <v>999</v>
      </c>
      <c r="P579"/>
      <c r="Q579">
        <f t="shared" si="165"/>
        <v>0</v>
      </c>
      <c r="R579"/>
      <c r="S579"/>
      <c r="T579"/>
      <c r="U579" s="12" t="str">
        <f t="shared" si="157"/>
        <v/>
      </c>
      <c r="V579" s="13" t="str">
        <f t="shared" si="158"/>
        <v/>
      </c>
      <c r="W579"/>
      <c r="X579"/>
      <c r="Y579"/>
      <c r="Z579" s="13" t="str">
        <f t="shared" si="159"/>
        <v/>
      </c>
      <c r="AA579"/>
      <c r="AB579" s="13" t="str">
        <f t="shared" si="160"/>
        <v/>
      </c>
      <c r="AC579"/>
      <c r="AD579" t="str">
        <f t="shared" si="162"/>
        <v/>
      </c>
      <c r="AE579" s="19"/>
      <c r="AI579" s="19"/>
      <c r="AL579" s="19"/>
      <c r="AP579" s="19"/>
      <c r="AQ579" s="48"/>
      <c r="AS579" s="17"/>
      <c r="AT579" s="18"/>
      <c r="AU579" s="17"/>
    </row>
    <row r="580" spans="1:47" s="16" customFormat="1" hidden="1" x14ac:dyDescent="0.25">
      <c r="A580" s="12">
        <v>14</v>
      </c>
      <c r="B580" s="12" t="str">
        <f>[1]Hmotnosti!$B$20</f>
        <v>xxx</v>
      </c>
      <c r="C580" s="12"/>
      <c r="D580" s="12">
        <f t="shared" si="163"/>
        <v>17</v>
      </c>
      <c r="E580" s="12" t="str">
        <f t="shared" si="164"/>
        <v>ř.ř.</v>
      </c>
      <c r="F580" s="12">
        <f t="shared" si="164"/>
        <v>0</v>
      </c>
      <c r="G580" s="12">
        <f t="shared" si="166"/>
        <v>0</v>
      </c>
      <c r="H580"/>
      <c r="I580"/>
      <c r="J580" s="12">
        <v>415</v>
      </c>
      <c r="K580"/>
      <c r="L580" s="12">
        <f t="shared" si="155"/>
        <v>999</v>
      </c>
      <c r="M580"/>
      <c r="N580"/>
      <c r="O580" s="12">
        <f t="shared" si="156"/>
        <v>999</v>
      </c>
      <c r="P580"/>
      <c r="Q580">
        <f t="shared" si="165"/>
        <v>0</v>
      </c>
      <c r="R580"/>
      <c r="S580"/>
      <c r="T580"/>
      <c r="U580" s="12" t="str">
        <f t="shared" si="157"/>
        <v/>
      </c>
      <c r="V580" s="13" t="str">
        <f t="shared" si="158"/>
        <v/>
      </c>
      <c r="W580"/>
      <c r="X580"/>
      <c r="Y580"/>
      <c r="Z580" s="13" t="str">
        <f t="shared" si="159"/>
        <v/>
      </c>
      <c r="AA580"/>
      <c r="AB580" s="13" t="str">
        <f t="shared" si="160"/>
        <v/>
      </c>
      <c r="AC580"/>
      <c r="AD580" t="str">
        <f t="shared" si="162"/>
        <v/>
      </c>
      <c r="AE580" s="19"/>
      <c r="AI580" s="19"/>
      <c r="AL580" s="19"/>
      <c r="AP580" s="19"/>
      <c r="AQ580" s="48"/>
      <c r="AS580" s="17"/>
      <c r="AT580" s="18"/>
      <c r="AU580" s="17"/>
    </row>
    <row r="581" spans="1:47" s="16" customFormat="1" hidden="1" x14ac:dyDescent="0.25">
      <c r="A581" s="12">
        <v>15</v>
      </c>
      <c r="B581" s="12" t="str">
        <f>[1]Hmotnosti!$B$21</f>
        <v>xxx</v>
      </c>
      <c r="C581" s="12"/>
      <c r="D581" s="12">
        <f t="shared" si="163"/>
        <v>17</v>
      </c>
      <c r="E581" s="12" t="str">
        <f t="shared" si="164"/>
        <v>ř.ř.</v>
      </c>
      <c r="F581" s="12">
        <f t="shared" si="164"/>
        <v>0</v>
      </c>
      <c r="G581" s="12">
        <f t="shared" si="166"/>
        <v>0</v>
      </c>
      <c r="H581"/>
      <c r="I581"/>
      <c r="J581" s="12">
        <v>416</v>
      </c>
      <c r="K581"/>
      <c r="L581" s="12">
        <f t="shared" si="155"/>
        <v>999</v>
      </c>
      <c r="M581"/>
      <c r="N581"/>
      <c r="O581" s="12">
        <f t="shared" si="156"/>
        <v>999</v>
      </c>
      <c r="P581"/>
      <c r="Q581">
        <f t="shared" si="165"/>
        <v>0</v>
      </c>
      <c r="R581"/>
      <c r="S581"/>
      <c r="T581"/>
      <c r="U581" s="12" t="str">
        <f t="shared" si="157"/>
        <v/>
      </c>
      <c r="V581" s="13" t="str">
        <f t="shared" si="158"/>
        <v/>
      </c>
      <c r="W581"/>
      <c r="X581"/>
      <c r="Y581"/>
      <c r="Z581" s="13" t="str">
        <f t="shared" si="159"/>
        <v/>
      </c>
      <c r="AA581"/>
      <c r="AB581" s="13" t="str">
        <f t="shared" si="160"/>
        <v/>
      </c>
      <c r="AC581"/>
      <c r="AD581" t="str">
        <f t="shared" si="162"/>
        <v/>
      </c>
      <c r="AE581" s="19"/>
      <c r="AI581" s="19"/>
      <c r="AL581" s="19"/>
      <c r="AP581" s="19"/>
      <c r="AQ581" s="48"/>
      <c r="AS581" s="17"/>
      <c r="AT581" s="18"/>
      <c r="AU581" s="17"/>
    </row>
    <row r="582" spans="1:47" s="16" customFormat="1" hidden="1" x14ac:dyDescent="0.25">
      <c r="A582" s="12">
        <v>16</v>
      </c>
      <c r="B582" s="12" t="str">
        <f>[1]Hmotnosti!$B$22</f>
        <v>xxx</v>
      </c>
      <c r="C582" s="12"/>
      <c r="D582" s="12">
        <f t="shared" si="163"/>
        <v>17</v>
      </c>
      <c r="E582" s="12" t="str">
        <f t="shared" si="164"/>
        <v>ř.ř.</v>
      </c>
      <c r="F582" s="12">
        <f t="shared" si="164"/>
        <v>0</v>
      </c>
      <c r="G582" s="12">
        <f t="shared" si="166"/>
        <v>0</v>
      </c>
      <c r="H582"/>
      <c r="I582"/>
      <c r="J582" s="12">
        <v>417</v>
      </c>
      <c r="K582"/>
      <c r="L582" s="12">
        <f t="shared" si="155"/>
        <v>999</v>
      </c>
      <c r="M582"/>
      <c r="N582"/>
      <c r="O582" s="12">
        <f t="shared" si="156"/>
        <v>999</v>
      </c>
      <c r="P582"/>
      <c r="Q582">
        <f t="shared" si="165"/>
        <v>0</v>
      </c>
      <c r="R582"/>
      <c r="S582"/>
      <c r="T582"/>
      <c r="U582" s="12" t="str">
        <f t="shared" si="157"/>
        <v/>
      </c>
      <c r="V582" s="13" t="str">
        <f t="shared" si="158"/>
        <v/>
      </c>
      <c r="W582"/>
      <c r="X582"/>
      <c r="Y582"/>
      <c r="Z582" s="13" t="str">
        <f t="shared" si="159"/>
        <v/>
      </c>
      <c r="AA582"/>
      <c r="AB582" s="13" t="str">
        <f t="shared" si="160"/>
        <v/>
      </c>
      <c r="AC582"/>
      <c r="AD582" t="str">
        <f t="shared" si="162"/>
        <v/>
      </c>
      <c r="AE582" s="19"/>
      <c r="AI582" s="19"/>
      <c r="AL582" s="19"/>
      <c r="AP582" s="19"/>
      <c r="AQ582" s="48"/>
      <c r="AS582" s="17"/>
      <c r="AT582" s="18"/>
      <c r="AU582" s="17"/>
    </row>
    <row r="583" spans="1:47" s="16" customFormat="1" hidden="1" x14ac:dyDescent="0.25">
      <c r="A583" s="12">
        <v>17</v>
      </c>
      <c r="B583" s="12" t="str">
        <f>[1]Hmotnosti!$B$23</f>
        <v>xxx</v>
      </c>
      <c r="C583" s="12"/>
      <c r="D583" s="12">
        <f t="shared" si="163"/>
        <v>17</v>
      </c>
      <c r="E583" s="12" t="str">
        <f t="shared" si="164"/>
        <v>ř.ř.</v>
      </c>
      <c r="F583" s="12">
        <f t="shared" si="164"/>
        <v>0</v>
      </c>
      <c r="G583" s="12">
        <f t="shared" si="166"/>
        <v>0</v>
      </c>
      <c r="H583"/>
      <c r="I583"/>
      <c r="J583" s="12">
        <v>418</v>
      </c>
      <c r="K583"/>
      <c r="L583" s="12">
        <f t="shared" si="155"/>
        <v>999</v>
      </c>
      <c r="M583"/>
      <c r="N583"/>
      <c r="O583" s="12">
        <f t="shared" si="156"/>
        <v>999</v>
      </c>
      <c r="P583"/>
      <c r="Q583">
        <f t="shared" si="165"/>
        <v>0</v>
      </c>
      <c r="R583"/>
      <c r="S583"/>
      <c r="T583"/>
      <c r="U583" s="12" t="str">
        <f t="shared" si="157"/>
        <v/>
      </c>
      <c r="V583" s="13" t="str">
        <f t="shared" si="158"/>
        <v/>
      </c>
      <c r="W583"/>
      <c r="X583"/>
      <c r="Y583"/>
      <c r="Z583" s="13" t="str">
        <f t="shared" si="159"/>
        <v/>
      </c>
      <c r="AA583"/>
      <c r="AB583" s="13" t="str">
        <f t="shared" si="160"/>
        <v/>
      </c>
      <c r="AC583"/>
      <c r="AD583" t="str">
        <f t="shared" si="162"/>
        <v/>
      </c>
      <c r="AE583" s="19"/>
      <c r="AI583" s="19"/>
      <c r="AL583" s="19"/>
      <c r="AP583" s="19"/>
      <c r="AQ583" s="48"/>
      <c r="AS583" s="17"/>
      <c r="AT583" s="18"/>
      <c r="AU583" s="17"/>
    </row>
    <row r="584" spans="1:47" s="16" customFormat="1" hidden="1" x14ac:dyDescent="0.25">
      <c r="A584" s="12">
        <v>18</v>
      </c>
      <c r="B584" s="12" t="str">
        <f>[1]Hmotnosti!$B$24</f>
        <v>xxx</v>
      </c>
      <c r="C584" s="12"/>
      <c r="D584" s="12">
        <f t="shared" si="163"/>
        <v>17</v>
      </c>
      <c r="E584" s="12" t="str">
        <f t="shared" ref="E584:F586" si="167">E583</f>
        <v>ř.ř.</v>
      </c>
      <c r="F584" s="12">
        <f t="shared" si="167"/>
        <v>0</v>
      </c>
      <c r="G584" s="12">
        <f t="shared" si="166"/>
        <v>0</v>
      </c>
      <c r="H584"/>
      <c r="I584"/>
      <c r="J584" s="12">
        <v>419</v>
      </c>
      <c r="K584"/>
      <c r="L584" s="12">
        <f t="shared" si="155"/>
        <v>999</v>
      </c>
      <c r="M584"/>
      <c r="N584"/>
      <c r="O584" s="12">
        <f t="shared" si="156"/>
        <v>999</v>
      </c>
      <c r="P584"/>
      <c r="Q584">
        <f t="shared" si="165"/>
        <v>0</v>
      </c>
      <c r="R584"/>
      <c r="S584"/>
      <c r="T584"/>
      <c r="U584" s="12" t="str">
        <f t="shared" si="157"/>
        <v/>
      </c>
      <c r="V584" s="13" t="str">
        <f t="shared" si="158"/>
        <v/>
      </c>
      <c r="W584"/>
      <c r="X584"/>
      <c r="Y584"/>
      <c r="Z584" s="13" t="str">
        <f t="shared" si="159"/>
        <v/>
      </c>
      <c r="AA584"/>
      <c r="AB584" s="13" t="str">
        <f t="shared" si="160"/>
        <v/>
      </c>
      <c r="AC584"/>
      <c r="AD584" t="str">
        <f t="shared" si="162"/>
        <v/>
      </c>
      <c r="AE584" s="19"/>
      <c r="AI584" s="19"/>
      <c r="AL584" s="19"/>
      <c r="AP584" s="19"/>
      <c r="AQ584" s="48"/>
      <c r="AS584" s="17"/>
      <c r="AT584" s="18"/>
      <c r="AU584" s="17"/>
    </row>
    <row r="585" spans="1:47" s="16" customFormat="1" hidden="1" x14ac:dyDescent="0.25">
      <c r="A585" s="12">
        <v>19</v>
      </c>
      <c r="B585" s="12" t="str">
        <f>[1]Hmotnosti!$B$25</f>
        <v>xxx</v>
      </c>
      <c r="C585" s="12"/>
      <c r="D585" s="12">
        <f t="shared" si="163"/>
        <v>17</v>
      </c>
      <c r="E585" s="12" t="str">
        <f t="shared" si="167"/>
        <v>ř.ř.</v>
      </c>
      <c r="F585" s="12">
        <f t="shared" si="167"/>
        <v>0</v>
      </c>
      <c r="G585" s="12">
        <f t="shared" si="166"/>
        <v>0</v>
      </c>
      <c r="H585"/>
      <c r="I585"/>
      <c r="J585" s="12">
        <v>420</v>
      </c>
      <c r="K585"/>
      <c r="L585" s="12">
        <f t="shared" si="155"/>
        <v>999</v>
      </c>
      <c r="M585"/>
      <c r="N585"/>
      <c r="O585" s="12">
        <f t="shared" si="156"/>
        <v>999</v>
      </c>
      <c r="P585"/>
      <c r="Q585">
        <f t="shared" si="165"/>
        <v>0</v>
      </c>
      <c r="R585"/>
      <c r="S585"/>
      <c r="T585"/>
      <c r="U585" s="12" t="str">
        <f t="shared" si="157"/>
        <v/>
      </c>
      <c r="V585" s="13" t="str">
        <f t="shared" si="158"/>
        <v/>
      </c>
      <c r="W585"/>
      <c r="X585"/>
      <c r="Y585"/>
      <c r="Z585" s="13" t="str">
        <f t="shared" si="159"/>
        <v/>
      </c>
      <c r="AA585"/>
      <c r="AB585" s="13" t="str">
        <f t="shared" si="160"/>
        <v/>
      </c>
      <c r="AC585"/>
      <c r="AD585" t="str">
        <f t="shared" si="162"/>
        <v/>
      </c>
      <c r="AE585" s="19"/>
      <c r="AI585" s="19"/>
      <c r="AL585" s="19"/>
      <c r="AP585" s="19"/>
      <c r="AQ585" s="48"/>
      <c r="AS585" s="17"/>
      <c r="AT585" s="18"/>
      <c r="AU585" s="17"/>
    </row>
    <row r="586" spans="1:47" s="16" customFormat="1" hidden="1" x14ac:dyDescent="0.25">
      <c r="A586" s="12">
        <v>20</v>
      </c>
      <c r="B586" s="12" t="str">
        <f>[1]Hmotnosti!$B$26</f>
        <v>xxx</v>
      </c>
      <c r="C586" s="12"/>
      <c r="D586" s="12">
        <f t="shared" si="163"/>
        <v>17</v>
      </c>
      <c r="E586" s="12" t="str">
        <f t="shared" si="167"/>
        <v>ř.ř.</v>
      </c>
      <c r="F586" s="12">
        <f t="shared" si="167"/>
        <v>0</v>
      </c>
      <c r="G586" s="12">
        <f t="shared" si="166"/>
        <v>0</v>
      </c>
      <c r="H586"/>
      <c r="I586"/>
      <c r="J586" s="12">
        <v>421</v>
      </c>
      <c r="K586"/>
      <c r="L586" s="12">
        <f t="shared" si="155"/>
        <v>999</v>
      </c>
      <c r="M586"/>
      <c r="N586"/>
      <c r="O586" s="12">
        <f t="shared" si="156"/>
        <v>999</v>
      </c>
      <c r="P586"/>
      <c r="Q586">
        <f t="shared" si="165"/>
        <v>0</v>
      </c>
      <c r="R586"/>
      <c r="S586"/>
      <c r="T586"/>
      <c r="U586" s="12" t="str">
        <f t="shared" si="157"/>
        <v/>
      </c>
      <c r="V586" s="13" t="str">
        <f t="shared" si="158"/>
        <v/>
      </c>
      <c r="W586"/>
      <c r="X586"/>
      <c r="Y586"/>
      <c r="Z586" s="13" t="str">
        <f t="shared" si="159"/>
        <v/>
      </c>
      <c r="AA586"/>
      <c r="AB586" s="13" t="str">
        <f t="shared" si="160"/>
        <v/>
      </c>
      <c r="AC586"/>
      <c r="AD586" t="str">
        <f t="shared" si="162"/>
        <v/>
      </c>
      <c r="AE586" s="19"/>
      <c r="AI586" s="19"/>
      <c r="AL586" s="19"/>
      <c r="AP586" s="19"/>
      <c r="AQ586" s="48"/>
      <c r="AS586" s="17"/>
      <c r="AT586" s="18"/>
      <c r="AU586" s="17"/>
    </row>
    <row r="587" spans="1:47" s="16" customFormat="1" hidden="1" x14ac:dyDescent="0.25">
      <c r="A587" s="12"/>
      <c r="B587" s="12"/>
      <c r="C587" s="12"/>
      <c r="D587" s="12"/>
      <c r="E587" s="12"/>
      <c r="F587" s="12"/>
      <c r="G587" s="12">
        <f t="shared" si="166"/>
        <v>0</v>
      </c>
      <c r="H587"/>
      <c r="I587"/>
      <c r="J587" s="12">
        <v>422</v>
      </c>
      <c r="K587"/>
      <c r="L587" s="12">
        <f t="shared" si="155"/>
        <v>999</v>
      </c>
      <c r="M587"/>
      <c r="N587"/>
      <c r="O587" s="12">
        <f t="shared" si="156"/>
        <v>999</v>
      </c>
      <c r="P587"/>
      <c r="Q587">
        <f t="shared" si="165"/>
        <v>0</v>
      </c>
      <c r="R587"/>
      <c r="S587"/>
      <c r="T587"/>
      <c r="U587" s="12" t="str">
        <f t="shared" si="157"/>
        <v/>
      </c>
      <c r="V587" s="13" t="str">
        <f t="shared" si="158"/>
        <v/>
      </c>
      <c r="W587"/>
      <c r="X587"/>
      <c r="Y587"/>
      <c r="Z587" s="13" t="str">
        <f t="shared" si="159"/>
        <v/>
      </c>
      <c r="AA587"/>
      <c r="AB587" s="13" t="str">
        <f t="shared" si="160"/>
        <v/>
      </c>
      <c r="AC587"/>
      <c r="AD587" t="str">
        <f t="shared" si="162"/>
        <v/>
      </c>
      <c r="AE587" s="19"/>
      <c r="AI587" s="19"/>
      <c r="AL587" s="19"/>
      <c r="AP587" s="19"/>
      <c r="AQ587" s="48"/>
      <c r="AS587" s="17"/>
      <c r="AT587" s="18"/>
      <c r="AU587" s="17"/>
    </row>
    <row r="588" spans="1:47" s="16" customFormat="1" hidden="1" x14ac:dyDescent="0.25">
      <c r="A588" s="12"/>
      <c r="B588" s="12"/>
      <c r="C588" s="12"/>
      <c r="D588" s="12"/>
      <c r="E588" s="12"/>
      <c r="F588" s="12"/>
      <c r="G588" s="12">
        <f t="shared" si="166"/>
        <v>0</v>
      </c>
      <c r="H588"/>
      <c r="I588"/>
      <c r="J588" s="12">
        <v>423</v>
      </c>
      <c r="K588"/>
      <c r="L588" s="12">
        <f t="shared" si="155"/>
        <v>999</v>
      </c>
      <c r="M588"/>
      <c r="N588"/>
      <c r="O588" s="12">
        <f t="shared" si="156"/>
        <v>999</v>
      </c>
      <c r="P588"/>
      <c r="Q588"/>
      <c r="R588"/>
      <c r="S588"/>
      <c r="T588"/>
      <c r="U588" s="12" t="str">
        <f t="shared" si="157"/>
        <v/>
      </c>
      <c r="V588" s="13" t="str">
        <f t="shared" si="158"/>
        <v/>
      </c>
      <c r="W588"/>
      <c r="X588"/>
      <c r="Y588"/>
      <c r="Z588" s="13" t="str">
        <f t="shared" si="159"/>
        <v/>
      </c>
      <c r="AA588"/>
      <c r="AB588" s="13" t="str">
        <f t="shared" si="160"/>
        <v/>
      </c>
      <c r="AC588"/>
      <c r="AD588" t="str">
        <f t="shared" si="162"/>
        <v/>
      </c>
      <c r="AE588" s="19"/>
      <c r="AI588" s="19"/>
      <c r="AL588" s="19"/>
      <c r="AP588" s="19"/>
      <c r="AQ588" s="48"/>
      <c r="AS588" s="17"/>
      <c r="AT588" s="18"/>
      <c r="AU588" s="17"/>
    </row>
    <row r="589" spans="1:47" s="16" customFormat="1" hidden="1" x14ac:dyDescent="0.25">
      <c r="A589" s="12"/>
      <c r="B589" s="12"/>
      <c r="C589" s="12"/>
      <c r="D589" s="12"/>
      <c r="E589" s="12"/>
      <c r="F589" s="12"/>
      <c r="G589" s="12">
        <f t="shared" si="166"/>
        <v>0</v>
      </c>
      <c r="H589"/>
      <c r="I589"/>
      <c r="J589" s="12">
        <v>424</v>
      </c>
      <c r="K589"/>
      <c r="L589" s="12">
        <f t="shared" si="155"/>
        <v>999</v>
      </c>
      <c r="M589"/>
      <c r="N589"/>
      <c r="O589" s="12">
        <f t="shared" si="156"/>
        <v>999</v>
      </c>
      <c r="P589"/>
      <c r="Q589"/>
      <c r="R589"/>
      <c r="S589"/>
      <c r="T589"/>
      <c r="U589" s="12" t="str">
        <f t="shared" si="157"/>
        <v/>
      </c>
      <c r="V589" s="13" t="str">
        <f t="shared" si="158"/>
        <v/>
      </c>
      <c r="W589"/>
      <c r="X589"/>
      <c r="Y589"/>
      <c r="Z589" s="13" t="str">
        <f t="shared" si="159"/>
        <v/>
      </c>
      <c r="AA589"/>
      <c r="AB589" s="13" t="str">
        <f t="shared" si="160"/>
        <v/>
      </c>
      <c r="AC589"/>
      <c r="AD589" t="str">
        <f t="shared" si="162"/>
        <v/>
      </c>
      <c r="AE589" s="19"/>
      <c r="AI589" s="19"/>
      <c r="AL589" s="19"/>
      <c r="AP589" s="19"/>
      <c r="AQ589" s="48"/>
      <c r="AS589" s="17"/>
      <c r="AT589" s="18"/>
      <c r="AU589" s="17"/>
    </row>
    <row r="590" spans="1:47" s="16" customFormat="1" hidden="1" x14ac:dyDescent="0.25">
      <c r="A590" s="13">
        <f>[1]Hmotnosti!$G$6</f>
        <v>0</v>
      </c>
      <c r="B590" s="12"/>
      <c r="C590" s="12"/>
      <c r="D590" s="12"/>
      <c r="E590" s="12"/>
      <c r="F590" s="12"/>
      <c r="G590" s="12">
        <f t="shared" si="166"/>
        <v>0</v>
      </c>
      <c r="H590"/>
      <c r="I590"/>
      <c r="J590" s="12">
        <v>425</v>
      </c>
      <c r="K590"/>
      <c r="L590" s="12">
        <f t="shared" si="155"/>
        <v>999</v>
      </c>
      <c r="M590"/>
      <c r="N590"/>
      <c r="O590" s="12">
        <f t="shared" si="156"/>
        <v>999</v>
      </c>
      <c r="P590"/>
      <c r="Q590"/>
      <c r="R590"/>
      <c r="S590"/>
      <c r="T590"/>
      <c r="U590" s="12" t="str">
        <f t="shared" si="157"/>
        <v/>
      </c>
      <c r="V590" s="13" t="str">
        <f t="shared" si="158"/>
        <v/>
      </c>
      <c r="W590"/>
      <c r="X590"/>
      <c r="Y590"/>
      <c r="Z590" s="13" t="str">
        <f t="shared" si="159"/>
        <v/>
      </c>
      <c r="AA590"/>
      <c r="AB590" s="13" t="str">
        <f t="shared" si="160"/>
        <v/>
      </c>
      <c r="AC590"/>
      <c r="AD590" t="str">
        <f t="shared" si="162"/>
        <v/>
      </c>
      <c r="AE590" s="19"/>
      <c r="AI590" s="19"/>
      <c r="AL590" s="19"/>
      <c r="AP590" s="19"/>
      <c r="AQ590" s="48"/>
      <c r="AS590" s="17"/>
      <c r="AT590" s="18"/>
      <c r="AU590" s="17"/>
    </row>
    <row r="591" spans="1:47" s="16" customFormat="1" hidden="1" x14ac:dyDescent="0.25">
      <c r="A591" s="12"/>
      <c r="B591" s="12" t="str">
        <f>$B$166</f>
        <v>hmotnost</v>
      </c>
      <c r="C591" s="12"/>
      <c r="D591" s="12">
        <v>18</v>
      </c>
      <c r="E591" s="12" t="str">
        <f>O154</f>
        <v>ř.ř.</v>
      </c>
      <c r="F591" s="12">
        <f>IF($P$154=0,0,1)</f>
        <v>0</v>
      </c>
      <c r="G591" s="12">
        <f t="shared" si="166"/>
        <v>0</v>
      </c>
      <c r="H591"/>
      <c r="I591"/>
      <c r="J591" s="12">
        <v>426</v>
      </c>
      <c r="K591"/>
      <c r="L591" s="12">
        <f t="shared" si="155"/>
        <v>999</v>
      </c>
      <c r="M591"/>
      <c r="N591"/>
      <c r="O591" s="12">
        <f t="shared" si="156"/>
        <v>999</v>
      </c>
      <c r="P591"/>
      <c r="Q591">
        <f>A590</f>
        <v>0</v>
      </c>
      <c r="R591"/>
      <c r="S591"/>
      <c r="T591"/>
      <c r="U591" s="12" t="str">
        <f t="shared" si="157"/>
        <v/>
      </c>
      <c r="V591" s="13" t="str">
        <f t="shared" si="158"/>
        <v/>
      </c>
      <c r="W591"/>
      <c r="X591"/>
      <c r="Y591"/>
      <c r="Z591" s="13" t="str">
        <f t="shared" si="159"/>
        <v/>
      </c>
      <c r="AA591"/>
      <c r="AB591" s="13" t="str">
        <f t="shared" si="160"/>
        <v/>
      </c>
      <c r="AC591"/>
      <c r="AD591" t="str">
        <f t="shared" si="162"/>
        <v/>
      </c>
      <c r="AE591" s="19"/>
      <c r="AI591" s="19"/>
      <c r="AL591" s="19"/>
      <c r="AP591" s="19"/>
      <c r="AQ591" s="48"/>
      <c r="AS591" s="17"/>
      <c r="AT591" s="18"/>
      <c r="AU591" s="17"/>
    </row>
    <row r="592" spans="1:47" s="16" customFormat="1" hidden="1" x14ac:dyDescent="0.25">
      <c r="A592" s="12">
        <v>1</v>
      </c>
      <c r="B592" s="12" t="str">
        <f>[1]Hmotnosti!$F$7</f>
        <v>ml.ž</v>
      </c>
      <c r="C592" s="12"/>
      <c r="D592" s="12">
        <f>$D591</f>
        <v>18</v>
      </c>
      <c r="E592" s="12" t="str">
        <f>E591</f>
        <v>ř.ř.</v>
      </c>
      <c r="F592" s="12">
        <f>F591</f>
        <v>0</v>
      </c>
      <c r="G592" s="12">
        <f t="shared" si="166"/>
        <v>0</v>
      </c>
      <c r="H592"/>
      <c r="I592"/>
      <c r="J592" s="12">
        <v>427</v>
      </c>
      <c r="K592"/>
      <c r="L592" s="12">
        <f t="shared" si="155"/>
        <v>999</v>
      </c>
      <c r="M592"/>
      <c r="N592"/>
      <c r="O592" s="12">
        <f t="shared" si="156"/>
        <v>999</v>
      </c>
      <c r="P592"/>
      <c r="Q592">
        <f>Q591</f>
        <v>0</v>
      </c>
      <c r="R592"/>
      <c r="S592"/>
      <c r="T592"/>
      <c r="U592" s="12" t="str">
        <f t="shared" si="157"/>
        <v/>
      </c>
      <c r="V592" s="13" t="str">
        <f t="shared" si="158"/>
        <v/>
      </c>
      <c r="W592"/>
      <c r="X592"/>
      <c r="Y592"/>
      <c r="Z592" s="13" t="str">
        <f t="shared" si="159"/>
        <v/>
      </c>
      <c r="AA592"/>
      <c r="AB592" s="13" t="str">
        <f t="shared" si="160"/>
        <v/>
      </c>
      <c r="AC592"/>
      <c r="AD592" t="str">
        <f t="shared" si="162"/>
        <v/>
      </c>
      <c r="AE592" s="19"/>
      <c r="AI592" s="19"/>
      <c r="AL592" s="19"/>
      <c r="AP592" s="19"/>
      <c r="AQ592" s="48"/>
      <c r="AS592" s="17"/>
      <c r="AT592" s="18"/>
      <c r="AU592" s="17"/>
    </row>
    <row r="593" spans="1:47" s="16" customFormat="1" hidden="1" x14ac:dyDescent="0.25">
      <c r="A593" s="12">
        <v>2</v>
      </c>
      <c r="B593" s="12">
        <f>[1]Hmotnosti!$F$8</f>
        <v>28</v>
      </c>
      <c r="C593" s="12"/>
      <c r="D593" s="12">
        <f t="shared" ref="D593:D611" si="168">$D592</f>
        <v>18</v>
      </c>
      <c r="E593" s="12" t="str">
        <f t="shared" ref="E593:F608" si="169">E592</f>
        <v>ř.ř.</v>
      </c>
      <c r="F593" s="12">
        <f t="shared" si="169"/>
        <v>0</v>
      </c>
      <c r="G593" s="12">
        <f t="shared" si="166"/>
        <v>0</v>
      </c>
      <c r="H593"/>
      <c r="I593"/>
      <c r="J593" s="12">
        <v>428</v>
      </c>
      <c r="K593"/>
      <c r="L593" s="12">
        <f t="shared" si="155"/>
        <v>999</v>
      </c>
      <c r="M593"/>
      <c r="N593"/>
      <c r="O593" s="12">
        <f t="shared" si="156"/>
        <v>999</v>
      </c>
      <c r="P593"/>
      <c r="Q593">
        <f t="shared" ref="Q593:Q612" si="170">Q592</f>
        <v>0</v>
      </c>
      <c r="R593"/>
      <c r="S593"/>
      <c r="T593"/>
      <c r="U593" s="12" t="str">
        <f t="shared" si="157"/>
        <v/>
      </c>
      <c r="V593" s="13" t="str">
        <f t="shared" si="158"/>
        <v/>
      </c>
      <c r="W593"/>
      <c r="X593"/>
      <c r="Y593"/>
      <c r="Z593" s="13" t="str">
        <f t="shared" si="159"/>
        <v/>
      </c>
      <c r="AA593"/>
      <c r="AB593" s="13" t="str">
        <f t="shared" si="160"/>
        <v/>
      </c>
      <c r="AC593"/>
      <c r="AD593" t="str">
        <f t="shared" si="162"/>
        <v/>
      </c>
      <c r="AE593" s="19"/>
      <c r="AI593" s="19"/>
      <c r="AL593" s="19"/>
      <c r="AP593" s="19"/>
      <c r="AQ593" s="48"/>
      <c r="AS593" s="17"/>
      <c r="AT593" s="18"/>
      <c r="AU593" s="17"/>
    </row>
    <row r="594" spans="1:47" s="16" customFormat="1" hidden="1" x14ac:dyDescent="0.25">
      <c r="A594" s="12">
        <v>3</v>
      </c>
      <c r="B594" s="12">
        <f>[1]Hmotnosti!$F$9</f>
        <v>31</v>
      </c>
      <c r="C594" s="12"/>
      <c r="D594" s="12">
        <f t="shared" si="168"/>
        <v>18</v>
      </c>
      <c r="E594" s="12" t="str">
        <f t="shared" si="169"/>
        <v>ř.ř.</v>
      </c>
      <c r="F594" s="12">
        <f t="shared" si="169"/>
        <v>0</v>
      </c>
      <c r="G594" s="12">
        <f t="shared" si="166"/>
        <v>0</v>
      </c>
      <c r="H594"/>
      <c r="I594"/>
      <c r="J594" s="12">
        <v>429</v>
      </c>
      <c r="K594"/>
      <c r="L594" s="12">
        <f t="shared" si="155"/>
        <v>999</v>
      </c>
      <c r="M594"/>
      <c r="N594"/>
      <c r="O594" s="12">
        <f t="shared" si="156"/>
        <v>999</v>
      </c>
      <c r="P594"/>
      <c r="Q594">
        <f t="shared" si="170"/>
        <v>0</v>
      </c>
      <c r="R594"/>
      <c r="S594"/>
      <c r="T594"/>
      <c r="U594" s="12" t="str">
        <f t="shared" si="157"/>
        <v/>
      </c>
      <c r="V594" s="13" t="str">
        <f t="shared" si="158"/>
        <v/>
      </c>
      <c r="W594"/>
      <c r="X594"/>
      <c r="Y594"/>
      <c r="Z594" s="13" t="str">
        <f t="shared" si="159"/>
        <v/>
      </c>
      <c r="AA594"/>
      <c r="AB594" s="13" t="str">
        <f t="shared" si="160"/>
        <v/>
      </c>
      <c r="AC594"/>
      <c r="AD594" t="str">
        <f t="shared" si="162"/>
        <v/>
      </c>
      <c r="AE594" s="19"/>
      <c r="AI594" s="19"/>
      <c r="AL594" s="19"/>
      <c r="AP594" s="19"/>
      <c r="AQ594" s="48"/>
      <c r="AS594" s="17"/>
      <c r="AT594" s="18"/>
      <c r="AU594" s="17"/>
    </row>
    <row r="595" spans="1:47" s="16" customFormat="1" hidden="1" x14ac:dyDescent="0.25">
      <c r="A595" s="12">
        <v>4</v>
      </c>
      <c r="B595" s="12">
        <f>[1]Hmotnosti!$F$10</f>
        <v>35</v>
      </c>
      <c r="C595" s="12"/>
      <c r="D595" s="12">
        <f t="shared" si="168"/>
        <v>18</v>
      </c>
      <c r="E595" s="12" t="str">
        <f t="shared" si="169"/>
        <v>ř.ř.</v>
      </c>
      <c r="F595" s="12">
        <f t="shared" si="169"/>
        <v>0</v>
      </c>
      <c r="G595" s="12">
        <f t="shared" si="166"/>
        <v>0</v>
      </c>
      <c r="H595"/>
      <c r="I595"/>
      <c r="J595" s="12">
        <v>430</v>
      </c>
      <c r="K595"/>
      <c r="L595" s="12">
        <f t="shared" si="155"/>
        <v>999</v>
      </c>
      <c r="M595"/>
      <c r="N595"/>
      <c r="O595" s="12">
        <f t="shared" si="156"/>
        <v>999</v>
      </c>
      <c r="P595"/>
      <c r="Q595">
        <f t="shared" si="170"/>
        <v>0</v>
      </c>
      <c r="R595"/>
      <c r="S595"/>
      <c r="T595"/>
      <c r="U595" s="12" t="str">
        <f t="shared" si="157"/>
        <v/>
      </c>
      <c r="V595" s="13" t="str">
        <f t="shared" si="158"/>
        <v/>
      </c>
      <c r="W595"/>
      <c r="X595"/>
      <c r="Y595"/>
      <c r="Z595" s="13" t="str">
        <f t="shared" si="159"/>
        <v/>
      </c>
      <c r="AA595"/>
      <c r="AB595" s="13" t="str">
        <f t="shared" si="160"/>
        <v/>
      </c>
      <c r="AC595"/>
      <c r="AD595" t="str">
        <f t="shared" si="162"/>
        <v/>
      </c>
      <c r="AE595" s="19"/>
      <c r="AI595" s="19"/>
      <c r="AL595" s="19"/>
      <c r="AP595" s="19"/>
      <c r="AQ595" s="48"/>
      <c r="AS595" s="17"/>
      <c r="AT595" s="18"/>
      <c r="AU595" s="17"/>
    </row>
    <row r="596" spans="1:47" s="16" customFormat="1" hidden="1" x14ac:dyDescent="0.25">
      <c r="A596" s="12">
        <v>5</v>
      </c>
      <c r="B596" s="12">
        <f>[1]Hmotnosti!$F$11</f>
        <v>39</v>
      </c>
      <c r="C596" s="12"/>
      <c r="D596" s="12">
        <f t="shared" si="168"/>
        <v>18</v>
      </c>
      <c r="E596" s="12" t="str">
        <f t="shared" si="169"/>
        <v>ř.ř.</v>
      </c>
      <c r="F596" s="12">
        <f t="shared" si="169"/>
        <v>0</v>
      </c>
      <c r="G596" s="12">
        <f t="shared" si="166"/>
        <v>0</v>
      </c>
      <c r="H596"/>
      <c r="I596"/>
      <c r="J596" s="12">
        <v>431</v>
      </c>
      <c r="K596"/>
      <c r="L596" s="12">
        <f t="shared" si="155"/>
        <v>999</v>
      </c>
      <c r="M596"/>
      <c r="N596"/>
      <c r="O596" s="12">
        <f t="shared" si="156"/>
        <v>999</v>
      </c>
      <c r="P596"/>
      <c r="Q596">
        <f t="shared" si="170"/>
        <v>0</v>
      </c>
      <c r="R596"/>
      <c r="S596"/>
      <c r="T596"/>
      <c r="U596" s="12" t="str">
        <f t="shared" si="157"/>
        <v/>
      </c>
      <c r="V596" s="13" t="str">
        <f t="shared" si="158"/>
        <v/>
      </c>
      <c r="W596"/>
      <c r="X596"/>
      <c r="Y596"/>
      <c r="Z596" s="13" t="str">
        <f t="shared" si="159"/>
        <v/>
      </c>
      <c r="AA596"/>
      <c r="AB596" s="13" t="str">
        <f t="shared" si="160"/>
        <v/>
      </c>
      <c r="AC596"/>
      <c r="AD596" t="str">
        <f t="shared" si="162"/>
        <v/>
      </c>
      <c r="AE596" s="19"/>
      <c r="AI596" s="19"/>
      <c r="AL596" s="19"/>
      <c r="AP596" s="19"/>
      <c r="AQ596" s="48"/>
      <c r="AS596" s="17"/>
      <c r="AT596" s="18"/>
      <c r="AU596" s="17"/>
    </row>
    <row r="597" spans="1:47" s="16" customFormat="1" hidden="1" x14ac:dyDescent="0.25">
      <c r="A597" s="12">
        <v>6</v>
      </c>
      <c r="B597" s="12">
        <f>[1]Hmotnosti!$F$12</f>
        <v>43</v>
      </c>
      <c r="C597" s="12"/>
      <c r="D597" s="12">
        <f t="shared" si="168"/>
        <v>18</v>
      </c>
      <c r="E597" s="12" t="str">
        <f t="shared" si="169"/>
        <v>ř.ř.</v>
      </c>
      <c r="F597" s="12">
        <f t="shared" si="169"/>
        <v>0</v>
      </c>
      <c r="G597" s="12">
        <f t="shared" si="166"/>
        <v>0</v>
      </c>
      <c r="H597"/>
      <c r="I597"/>
      <c r="J597" s="12">
        <v>432</v>
      </c>
      <c r="K597"/>
      <c r="L597" s="12">
        <f t="shared" si="155"/>
        <v>999</v>
      </c>
      <c r="M597"/>
      <c r="N597"/>
      <c r="O597" s="12">
        <f t="shared" si="156"/>
        <v>999</v>
      </c>
      <c r="P597"/>
      <c r="Q597">
        <f t="shared" si="170"/>
        <v>0</v>
      </c>
      <c r="R597"/>
      <c r="S597"/>
      <c r="T597"/>
      <c r="U597" s="12" t="str">
        <f t="shared" si="157"/>
        <v/>
      </c>
      <c r="V597" s="13" t="str">
        <f t="shared" si="158"/>
        <v/>
      </c>
      <c r="W597"/>
      <c r="X597"/>
      <c r="Y597"/>
      <c r="Z597" s="13" t="str">
        <f t="shared" si="159"/>
        <v/>
      </c>
      <c r="AA597"/>
      <c r="AB597" s="13" t="str">
        <f t="shared" si="160"/>
        <v/>
      </c>
      <c r="AC597"/>
      <c r="AD597" t="str">
        <f t="shared" si="162"/>
        <v/>
      </c>
      <c r="AE597" s="19"/>
      <c r="AI597" s="19"/>
      <c r="AL597" s="19"/>
      <c r="AP597" s="19"/>
      <c r="AQ597" s="48"/>
      <c r="AS597" s="17"/>
      <c r="AT597" s="18"/>
      <c r="AU597" s="17"/>
    </row>
    <row r="598" spans="1:47" s="16" customFormat="1" hidden="1" x14ac:dyDescent="0.25">
      <c r="A598" s="12">
        <v>7</v>
      </c>
      <c r="B598" s="12">
        <f>[1]Hmotnosti!$F$13</f>
        <v>47</v>
      </c>
      <c r="C598" s="12"/>
      <c r="D598" s="12">
        <f t="shared" si="168"/>
        <v>18</v>
      </c>
      <c r="E598" s="12" t="str">
        <f t="shared" si="169"/>
        <v>ř.ř.</v>
      </c>
      <c r="F598" s="12">
        <f t="shared" si="169"/>
        <v>0</v>
      </c>
      <c r="G598" s="12">
        <f t="shared" si="166"/>
        <v>0</v>
      </c>
      <c r="H598"/>
      <c r="I598"/>
      <c r="J598" s="12">
        <v>433</v>
      </c>
      <c r="K598"/>
      <c r="L598" s="12">
        <f t="shared" si="155"/>
        <v>999</v>
      </c>
      <c r="M598"/>
      <c r="N598"/>
      <c r="O598" s="12">
        <f t="shared" si="156"/>
        <v>999</v>
      </c>
      <c r="P598"/>
      <c r="Q598">
        <f t="shared" si="170"/>
        <v>0</v>
      </c>
      <c r="R598"/>
      <c r="S598"/>
      <c r="T598"/>
      <c r="U598" s="12" t="str">
        <f t="shared" si="157"/>
        <v/>
      </c>
      <c r="V598" s="13" t="str">
        <f t="shared" si="158"/>
        <v/>
      </c>
      <c r="W598"/>
      <c r="X598"/>
      <c r="Y598"/>
      <c r="Z598" s="13" t="str">
        <f t="shared" si="159"/>
        <v/>
      </c>
      <c r="AA598"/>
      <c r="AB598" s="13" t="str">
        <f t="shared" si="160"/>
        <v/>
      </c>
      <c r="AC598"/>
      <c r="AD598" t="str">
        <f t="shared" si="162"/>
        <v/>
      </c>
      <c r="AE598" s="19"/>
      <c r="AI598" s="19"/>
      <c r="AL598" s="19"/>
      <c r="AP598" s="19"/>
      <c r="AQ598" s="48"/>
      <c r="AS598" s="17"/>
      <c r="AT598" s="18"/>
      <c r="AU598" s="17"/>
    </row>
    <row r="599" spans="1:47" s="16" customFormat="1" hidden="1" x14ac:dyDescent="0.25">
      <c r="A599" s="12">
        <v>8</v>
      </c>
      <c r="B599" s="12">
        <f>[1]Hmotnosti!$F$14</f>
        <v>52</v>
      </c>
      <c r="C599" s="12"/>
      <c r="D599" s="12">
        <f t="shared" si="168"/>
        <v>18</v>
      </c>
      <c r="E599" s="12" t="str">
        <f t="shared" si="169"/>
        <v>ř.ř.</v>
      </c>
      <c r="F599" s="12">
        <f t="shared" si="169"/>
        <v>0</v>
      </c>
      <c r="G599" s="12">
        <f t="shared" si="166"/>
        <v>0</v>
      </c>
      <c r="H599"/>
      <c r="I599"/>
      <c r="J599" s="12">
        <v>434</v>
      </c>
      <c r="K599"/>
      <c r="L599" s="12">
        <f t="shared" si="155"/>
        <v>999</v>
      </c>
      <c r="M599"/>
      <c r="N599"/>
      <c r="O599" s="12">
        <f t="shared" si="156"/>
        <v>999</v>
      </c>
      <c r="P599"/>
      <c r="Q599">
        <f t="shared" si="170"/>
        <v>0</v>
      </c>
      <c r="R599"/>
      <c r="S599"/>
      <c r="T599"/>
      <c r="U599" s="12" t="str">
        <f t="shared" si="157"/>
        <v/>
      </c>
      <c r="V599" s="13" t="str">
        <f t="shared" si="158"/>
        <v/>
      </c>
      <c r="W599"/>
      <c r="X599"/>
      <c r="Y599"/>
      <c r="Z599" s="13" t="str">
        <f t="shared" si="159"/>
        <v/>
      </c>
      <c r="AA599"/>
      <c r="AB599" s="13" t="str">
        <f t="shared" si="160"/>
        <v/>
      </c>
      <c r="AC599"/>
      <c r="AD599" t="str">
        <f t="shared" si="162"/>
        <v/>
      </c>
      <c r="AE599" s="19"/>
      <c r="AI599" s="19"/>
      <c r="AL599" s="19"/>
      <c r="AP599" s="19"/>
      <c r="AQ599" s="48"/>
      <c r="AS599" s="17"/>
      <c r="AT599" s="18"/>
      <c r="AU599" s="17"/>
    </row>
    <row r="600" spans="1:47" s="16" customFormat="1" hidden="1" x14ac:dyDescent="0.25">
      <c r="A600" s="12">
        <v>9</v>
      </c>
      <c r="B600" s="12">
        <f>[1]Hmotnosti!$F$15</f>
        <v>57</v>
      </c>
      <c r="C600" s="12"/>
      <c r="D600" s="12">
        <f t="shared" si="168"/>
        <v>18</v>
      </c>
      <c r="E600" s="12" t="str">
        <f t="shared" si="169"/>
        <v>ř.ř.</v>
      </c>
      <c r="F600" s="12">
        <f t="shared" si="169"/>
        <v>0</v>
      </c>
      <c r="G600" s="12">
        <f t="shared" si="166"/>
        <v>0</v>
      </c>
      <c r="H600"/>
      <c r="I600"/>
      <c r="J600" s="12">
        <v>435</v>
      </c>
      <c r="K600"/>
      <c r="L600" s="12">
        <f t="shared" si="155"/>
        <v>999</v>
      </c>
      <c r="M600"/>
      <c r="N600"/>
      <c r="O600" s="12">
        <f t="shared" si="156"/>
        <v>999</v>
      </c>
      <c r="P600"/>
      <c r="Q600">
        <f t="shared" si="170"/>
        <v>0</v>
      </c>
      <c r="R600"/>
      <c r="S600"/>
      <c r="T600"/>
      <c r="U600" s="12" t="str">
        <f t="shared" si="157"/>
        <v/>
      </c>
      <c r="V600" s="13" t="str">
        <f t="shared" si="158"/>
        <v/>
      </c>
      <c r="W600"/>
      <c r="X600"/>
      <c r="Y600"/>
      <c r="Z600" s="13" t="str">
        <f t="shared" si="159"/>
        <v/>
      </c>
      <c r="AA600"/>
      <c r="AB600" s="13" t="str">
        <f t="shared" si="160"/>
        <v/>
      </c>
      <c r="AC600"/>
      <c r="AD600" t="str">
        <f t="shared" si="162"/>
        <v/>
      </c>
      <c r="AE600" s="19"/>
      <c r="AI600" s="19"/>
      <c r="AL600" s="19"/>
      <c r="AP600" s="19"/>
      <c r="AQ600" s="48"/>
      <c r="AS600" s="17"/>
      <c r="AT600" s="18"/>
      <c r="AU600" s="17"/>
    </row>
    <row r="601" spans="1:47" s="16" customFormat="1" hidden="1" x14ac:dyDescent="0.25">
      <c r="A601" s="12">
        <v>10</v>
      </c>
      <c r="B601" s="12">
        <f>[1]Hmotnosti!$F$16</f>
        <v>63</v>
      </c>
      <c r="C601" s="12"/>
      <c r="D601" s="12">
        <f t="shared" si="168"/>
        <v>18</v>
      </c>
      <c r="E601" s="12" t="str">
        <f t="shared" si="169"/>
        <v>ř.ř.</v>
      </c>
      <c r="F601" s="12">
        <f t="shared" si="169"/>
        <v>0</v>
      </c>
      <c r="G601" s="12">
        <f t="shared" si="166"/>
        <v>0</v>
      </c>
      <c r="H601"/>
      <c r="I601"/>
      <c r="J601" s="12">
        <v>436</v>
      </c>
      <c r="K601"/>
      <c r="L601" s="12">
        <f t="shared" si="155"/>
        <v>999</v>
      </c>
      <c r="M601"/>
      <c r="N601"/>
      <c r="O601" s="12">
        <f t="shared" si="156"/>
        <v>999</v>
      </c>
      <c r="P601"/>
      <c r="Q601">
        <f t="shared" si="170"/>
        <v>0</v>
      </c>
      <c r="R601"/>
      <c r="S601"/>
      <c r="T601"/>
      <c r="U601" s="12" t="str">
        <f t="shared" si="157"/>
        <v/>
      </c>
      <c r="V601" s="13" t="str">
        <f t="shared" si="158"/>
        <v/>
      </c>
      <c r="W601"/>
      <c r="X601"/>
      <c r="Y601"/>
      <c r="Z601" s="13" t="str">
        <f t="shared" si="159"/>
        <v/>
      </c>
      <c r="AA601"/>
      <c r="AB601" s="13" t="str">
        <f t="shared" si="160"/>
        <v/>
      </c>
      <c r="AC601"/>
      <c r="AD601" t="str">
        <f t="shared" si="162"/>
        <v/>
      </c>
      <c r="AE601" s="19"/>
      <c r="AI601" s="19"/>
      <c r="AL601" s="19"/>
      <c r="AP601" s="19"/>
      <c r="AQ601" s="48"/>
      <c r="AS601" s="17"/>
      <c r="AT601" s="18"/>
      <c r="AU601" s="17"/>
    </row>
    <row r="602" spans="1:47" s="16" customFormat="1" hidden="1" x14ac:dyDescent="0.25">
      <c r="A602" s="12">
        <v>11</v>
      </c>
      <c r="B602" s="12">
        <f>[1]Hmotnosti!$F$17</f>
        <v>70</v>
      </c>
      <c r="C602" s="12"/>
      <c r="D602" s="12">
        <f t="shared" si="168"/>
        <v>18</v>
      </c>
      <c r="E602" s="12" t="str">
        <f t="shared" si="169"/>
        <v>ř.ř.</v>
      </c>
      <c r="F602" s="12">
        <f t="shared" si="169"/>
        <v>0</v>
      </c>
      <c r="G602" s="12">
        <f t="shared" si="166"/>
        <v>0</v>
      </c>
      <c r="H602"/>
      <c r="I602"/>
      <c r="J602" s="12">
        <v>437</v>
      </c>
      <c r="K602"/>
      <c r="L602" s="12">
        <f t="shared" si="155"/>
        <v>999</v>
      </c>
      <c r="M602"/>
      <c r="N602"/>
      <c r="O602" s="12">
        <f t="shared" si="156"/>
        <v>999</v>
      </c>
      <c r="P602"/>
      <c r="Q602">
        <f t="shared" si="170"/>
        <v>0</v>
      </c>
      <c r="R602"/>
      <c r="S602"/>
      <c r="T602"/>
      <c r="U602" s="12" t="str">
        <f t="shared" si="157"/>
        <v/>
      </c>
      <c r="V602" s="13" t="str">
        <f t="shared" si="158"/>
        <v/>
      </c>
      <c r="W602"/>
      <c r="X602"/>
      <c r="Y602"/>
      <c r="Z602" s="13" t="str">
        <f t="shared" si="159"/>
        <v/>
      </c>
      <c r="AA602"/>
      <c r="AB602" s="13" t="str">
        <f t="shared" si="160"/>
        <v/>
      </c>
      <c r="AC602"/>
      <c r="AD602" t="str">
        <f t="shared" si="162"/>
        <v/>
      </c>
      <c r="AE602" s="19"/>
      <c r="AI602" s="19"/>
      <c r="AL602" s="19"/>
      <c r="AP602" s="19"/>
      <c r="AQ602" s="48"/>
      <c r="AS602" s="17"/>
      <c r="AT602" s="18"/>
      <c r="AU602" s="17"/>
    </row>
    <row r="603" spans="1:47" s="16" customFormat="1" hidden="1" x14ac:dyDescent="0.25">
      <c r="A603" s="12">
        <v>12</v>
      </c>
      <c r="B603" s="12">
        <f>[1]Hmotnosti!$F$18</f>
        <v>80</v>
      </c>
      <c r="C603" s="12"/>
      <c r="D603" s="12">
        <f t="shared" si="168"/>
        <v>18</v>
      </c>
      <c r="E603" s="12" t="str">
        <f t="shared" si="169"/>
        <v>ř.ř.</v>
      </c>
      <c r="F603" s="12">
        <f t="shared" si="169"/>
        <v>0</v>
      </c>
      <c r="G603" s="12">
        <f t="shared" si="166"/>
        <v>0</v>
      </c>
      <c r="H603"/>
      <c r="I603"/>
      <c r="J603" s="12">
        <v>438</v>
      </c>
      <c r="K603"/>
      <c r="L603" s="12">
        <f t="shared" si="155"/>
        <v>999</v>
      </c>
      <c r="M603"/>
      <c r="N603"/>
      <c r="O603" s="12">
        <f t="shared" si="156"/>
        <v>999</v>
      </c>
      <c r="P603"/>
      <c r="Q603">
        <f t="shared" si="170"/>
        <v>0</v>
      </c>
      <c r="R603"/>
      <c r="S603"/>
      <c r="T603"/>
      <c r="U603" s="12" t="str">
        <f t="shared" si="157"/>
        <v/>
      </c>
      <c r="V603" s="13" t="str">
        <f t="shared" si="158"/>
        <v/>
      </c>
      <c r="W603"/>
      <c r="X603"/>
      <c r="Y603"/>
      <c r="Z603" s="13" t="str">
        <f t="shared" si="159"/>
        <v/>
      </c>
      <c r="AA603"/>
      <c r="AB603" s="13" t="str">
        <f t="shared" si="160"/>
        <v/>
      </c>
      <c r="AC603"/>
      <c r="AD603" t="str">
        <f t="shared" si="162"/>
        <v/>
      </c>
      <c r="AE603" s="19"/>
      <c r="AI603" s="19"/>
      <c r="AL603" s="19"/>
      <c r="AP603" s="19"/>
      <c r="AQ603" s="48"/>
      <c r="AS603" s="17"/>
      <c r="AT603" s="18"/>
      <c r="AU603" s="17"/>
    </row>
    <row r="604" spans="1:47" s="16" customFormat="1" hidden="1" x14ac:dyDescent="0.25">
      <c r="A604" s="12">
        <v>13</v>
      </c>
      <c r="B604" s="12">
        <f>[1]Hmotnosti!$F$19</f>
        <v>90</v>
      </c>
      <c r="C604" s="12"/>
      <c r="D604" s="12">
        <f t="shared" si="168"/>
        <v>18</v>
      </c>
      <c r="E604" s="12" t="str">
        <f t="shared" si="169"/>
        <v>ř.ř.</v>
      </c>
      <c r="F604" s="12">
        <f t="shared" si="169"/>
        <v>0</v>
      </c>
      <c r="G604" s="12">
        <f t="shared" si="166"/>
        <v>0</v>
      </c>
      <c r="H604"/>
      <c r="I604"/>
      <c r="J604" s="12">
        <v>439</v>
      </c>
      <c r="K604"/>
      <c r="L604" s="12">
        <f t="shared" si="155"/>
        <v>999</v>
      </c>
      <c r="M604"/>
      <c r="N604"/>
      <c r="O604" s="12">
        <f t="shared" si="156"/>
        <v>999</v>
      </c>
      <c r="P604"/>
      <c r="Q604">
        <f t="shared" si="170"/>
        <v>0</v>
      </c>
      <c r="R604"/>
      <c r="S604"/>
      <c r="T604"/>
      <c r="U604" s="12" t="str">
        <f t="shared" si="157"/>
        <v/>
      </c>
      <c r="V604" s="13" t="str">
        <f t="shared" si="158"/>
        <v/>
      </c>
      <c r="W604"/>
      <c r="X604"/>
      <c r="Y604"/>
      <c r="Z604" s="13" t="str">
        <f t="shared" si="159"/>
        <v/>
      </c>
      <c r="AA604"/>
      <c r="AB604" s="13" t="str">
        <f t="shared" si="160"/>
        <v/>
      </c>
      <c r="AC604"/>
      <c r="AD604" t="str">
        <f t="shared" si="162"/>
        <v/>
      </c>
      <c r="AE604" s="19"/>
      <c r="AI604" s="19"/>
      <c r="AL604" s="19"/>
      <c r="AP604" s="19"/>
      <c r="AQ604" s="48"/>
      <c r="AS604" s="17"/>
      <c r="AT604" s="18"/>
      <c r="AU604" s="17"/>
    </row>
    <row r="605" spans="1:47" s="16" customFormat="1" hidden="1" x14ac:dyDescent="0.25">
      <c r="A605" s="12">
        <v>14</v>
      </c>
      <c r="B605" s="12" t="str">
        <f>[1]Hmotnosti!$F$20</f>
        <v>xxx</v>
      </c>
      <c r="C605" s="12"/>
      <c r="D605" s="12">
        <f t="shared" si="168"/>
        <v>18</v>
      </c>
      <c r="E605" s="12" t="str">
        <f t="shared" si="169"/>
        <v>ř.ř.</v>
      </c>
      <c r="F605" s="12">
        <f t="shared" si="169"/>
        <v>0</v>
      </c>
      <c r="G605" s="12">
        <f t="shared" si="166"/>
        <v>0</v>
      </c>
      <c r="H605"/>
      <c r="I605"/>
      <c r="J605" s="12">
        <v>440</v>
      </c>
      <c r="K605"/>
      <c r="L605" s="12">
        <f t="shared" si="155"/>
        <v>999</v>
      </c>
      <c r="M605"/>
      <c r="N605"/>
      <c r="O605" s="12">
        <f t="shared" si="156"/>
        <v>999</v>
      </c>
      <c r="P605"/>
      <c r="Q605">
        <f t="shared" si="170"/>
        <v>0</v>
      </c>
      <c r="R605"/>
      <c r="S605"/>
      <c r="T605"/>
      <c r="U605" s="12" t="str">
        <f t="shared" si="157"/>
        <v/>
      </c>
      <c r="V605" s="13" t="str">
        <f t="shared" si="158"/>
        <v/>
      </c>
      <c r="W605"/>
      <c r="X605"/>
      <c r="Y605"/>
      <c r="Z605" s="13" t="str">
        <f t="shared" si="159"/>
        <v/>
      </c>
      <c r="AA605"/>
      <c r="AB605" s="13" t="str">
        <f t="shared" si="160"/>
        <v/>
      </c>
      <c r="AC605"/>
      <c r="AD605" t="str">
        <f t="shared" si="162"/>
        <v/>
      </c>
      <c r="AE605" s="19"/>
      <c r="AI605" s="19"/>
      <c r="AL605" s="19"/>
      <c r="AP605" s="19"/>
      <c r="AQ605" s="48"/>
      <c r="AS605" s="17"/>
      <c r="AT605" s="18"/>
      <c r="AU605" s="17"/>
    </row>
    <row r="606" spans="1:47" s="16" customFormat="1" hidden="1" x14ac:dyDescent="0.25">
      <c r="A606" s="12">
        <v>15</v>
      </c>
      <c r="B606" s="12" t="str">
        <f>[1]Hmotnosti!$F$21</f>
        <v>xxx</v>
      </c>
      <c r="C606" s="12"/>
      <c r="D606" s="12">
        <f t="shared" si="168"/>
        <v>18</v>
      </c>
      <c r="E606" s="12" t="str">
        <f t="shared" si="169"/>
        <v>ř.ř.</v>
      </c>
      <c r="F606" s="12">
        <f t="shared" si="169"/>
        <v>0</v>
      </c>
      <c r="G606" s="12">
        <f t="shared" si="166"/>
        <v>0</v>
      </c>
      <c r="H606"/>
      <c r="I606"/>
      <c r="J606" s="12">
        <v>441</v>
      </c>
      <c r="K606"/>
      <c r="L606" s="12">
        <f t="shared" si="155"/>
        <v>999</v>
      </c>
      <c r="M606"/>
      <c r="N606"/>
      <c r="O606" s="12">
        <f t="shared" si="156"/>
        <v>999</v>
      </c>
      <c r="P606"/>
      <c r="Q606">
        <f t="shared" si="170"/>
        <v>0</v>
      </c>
      <c r="R606"/>
      <c r="S606"/>
      <c r="T606"/>
      <c r="U606" s="12" t="str">
        <f t="shared" si="157"/>
        <v/>
      </c>
      <c r="V606" s="13" t="str">
        <f t="shared" si="158"/>
        <v/>
      </c>
      <c r="W606"/>
      <c r="X606"/>
      <c r="Y606"/>
      <c r="Z606" s="13" t="str">
        <f t="shared" si="159"/>
        <v/>
      </c>
      <c r="AA606"/>
      <c r="AB606" s="13" t="str">
        <f t="shared" si="160"/>
        <v/>
      </c>
      <c r="AC606"/>
      <c r="AD606" t="str">
        <f t="shared" si="162"/>
        <v/>
      </c>
      <c r="AE606" s="19"/>
      <c r="AI606" s="19"/>
      <c r="AL606" s="19"/>
      <c r="AP606" s="19"/>
      <c r="AQ606" s="48"/>
      <c r="AS606" s="17"/>
      <c r="AT606" s="18"/>
      <c r="AU606" s="17"/>
    </row>
    <row r="607" spans="1:47" s="16" customFormat="1" hidden="1" x14ac:dyDescent="0.25">
      <c r="A607" s="12">
        <v>16</v>
      </c>
      <c r="B607" s="12" t="str">
        <f>[1]Hmotnosti!$F$22</f>
        <v>xxx</v>
      </c>
      <c r="C607" s="12"/>
      <c r="D607" s="12">
        <f t="shared" si="168"/>
        <v>18</v>
      </c>
      <c r="E607" s="12" t="str">
        <f t="shared" si="169"/>
        <v>ř.ř.</v>
      </c>
      <c r="F607" s="12">
        <f t="shared" si="169"/>
        <v>0</v>
      </c>
      <c r="G607" s="12">
        <f t="shared" si="166"/>
        <v>0</v>
      </c>
      <c r="H607"/>
      <c r="I607"/>
      <c r="J607" s="12">
        <v>442</v>
      </c>
      <c r="K607"/>
      <c r="L607" s="12">
        <f t="shared" si="155"/>
        <v>999</v>
      </c>
      <c r="M607"/>
      <c r="N607"/>
      <c r="O607" s="12">
        <f t="shared" si="156"/>
        <v>999</v>
      </c>
      <c r="P607"/>
      <c r="Q607">
        <f t="shared" si="170"/>
        <v>0</v>
      </c>
      <c r="R607"/>
      <c r="S607"/>
      <c r="T607"/>
      <c r="U607" s="12" t="str">
        <f t="shared" si="157"/>
        <v/>
      </c>
      <c r="V607" s="13" t="str">
        <f t="shared" si="158"/>
        <v/>
      </c>
      <c r="W607"/>
      <c r="X607"/>
      <c r="Y607"/>
      <c r="Z607" s="13" t="str">
        <f t="shared" si="159"/>
        <v/>
      </c>
      <c r="AA607"/>
      <c r="AB607" s="13" t="str">
        <f t="shared" si="160"/>
        <v/>
      </c>
      <c r="AC607"/>
      <c r="AD607" t="str">
        <f t="shared" si="162"/>
        <v/>
      </c>
      <c r="AE607" s="19"/>
      <c r="AI607" s="19"/>
      <c r="AL607" s="19"/>
      <c r="AP607" s="19"/>
      <c r="AQ607" s="48"/>
      <c r="AS607" s="17"/>
      <c r="AT607" s="18"/>
      <c r="AU607" s="17"/>
    </row>
    <row r="608" spans="1:47" s="16" customFormat="1" hidden="1" x14ac:dyDescent="0.25">
      <c r="A608" s="12">
        <v>17</v>
      </c>
      <c r="B608" s="12" t="str">
        <f>[1]Hmotnosti!$F$23</f>
        <v>xxx</v>
      </c>
      <c r="C608" s="12"/>
      <c r="D608" s="12">
        <f t="shared" si="168"/>
        <v>18</v>
      </c>
      <c r="E608" s="12" t="str">
        <f t="shared" si="169"/>
        <v>ř.ř.</v>
      </c>
      <c r="F608" s="12">
        <f t="shared" si="169"/>
        <v>0</v>
      </c>
      <c r="G608" s="12">
        <f t="shared" si="166"/>
        <v>0</v>
      </c>
      <c r="H608"/>
      <c r="I608"/>
      <c r="J608" s="12">
        <v>443</v>
      </c>
      <c r="K608"/>
      <c r="L608" s="12">
        <f t="shared" si="155"/>
        <v>999</v>
      </c>
      <c r="M608"/>
      <c r="N608"/>
      <c r="O608" s="12">
        <f t="shared" si="156"/>
        <v>999</v>
      </c>
      <c r="P608"/>
      <c r="Q608">
        <f t="shared" si="170"/>
        <v>0</v>
      </c>
      <c r="R608"/>
      <c r="S608"/>
      <c r="T608"/>
      <c r="U608" s="12" t="str">
        <f t="shared" si="157"/>
        <v/>
      </c>
      <c r="V608" s="13" t="str">
        <f t="shared" si="158"/>
        <v/>
      </c>
      <c r="W608"/>
      <c r="X608"/>
      <c r="Y608"/>
      <c r="Z608" s="13" t="str">
        <f t="shared" si="159"/>
        <v/>
      </c>
      <c r="AA608"/>
      <c r="AB608" s="13" t="str">
        <f t="shared" si="160"/>
        <v/>
      </c>
      <c r="AC608"/>
      <c r="AD608" t="str">
        <f t="shared" si="162"/>
        <v/>
      </c>
      <c r="AE608" s="19"/>
      <c r="AI608" s="19"/>
      <c r="AL608" s="19"/>
      <c r="AP608" s="19"/>
      <c r="AQ608" s="48"/>
      <c r="AS608" s="17"/>
      <c r="AT608" s="18"/>
      <c r="AU608" s="17"/>
    </row>
    <row r="609" spans="1:47" s="16" customFormat="1" hidden="1" x14ac:dyDescent="0.25">
      <c r="A609" s="12">
        <v>18</v>
      </c>
      <c r="B609" s="12" t="str">
        <f>[1]Hmotnosti!$F$24</f>
        <v>xxx</v>
      </c>
      <c r="C609" s="12"/>
      <c r="D609" s="12">
        <f t="shared" si="168"/>
        <v>18</v>
      </c>
      <c r="E609" s="12" t="str">
        <f t="shared" ref="E609:F611" si="171">E608</f>
        <v>ř.ř.</v>
      </c>
      <c r="F609" s="12">
        <f t="shared" si="171"/>
        <v>0</v>
      </c>
      <c r="G609" s="12">
        <f t="shared" si="166"/>
        <v>0</v>
      </c>
      <c r="H609"/>
      <c r="I609"/>
      <c r="J609" s="12">
        <v>444</v>
      </c>
      <c r="K609"/>
      <c r="L609" s="12">
        <f t="shared" si="155"/>
        <v>999</v>
      </c>
      <c r="M609"/>
      <c r="N609"/>
      <c r="O609" s="12">
        <f t="shared" si="156"/>
        <v>999</v>
      </c>
      <c r="P609"/>
      <c r="Q609">
        <f t="shared" si="170"/>
        <v>0</v>
      </c>
      <c r="R609"/>
      <c r="S609"/>
      <c r="T609"/>
      <c r="U609" s="12" t="str">
        <f t="shared" si="157"/>
        <v/>
      </c>
      <c r="V609" s="13" t="str">
        <f t="shared" si="158"/>
        <v/>
      </c>
      <c r="W609"/>
      <c r="X609"/>
      <c r="Y609"/>
      <c r="Z609" s="13" t="str">
        <f t="shared" si="159"/>
        <v/>
      </c>
      <c r="AA609"/>
      <c r="AB609" s="13" t="str">
        <f t="shared" si="160"/>
        <v/>
      </c>
      <c r="AC609"/>
      <c r="AD609" t="str">
        <f t="shared" si="162"/>
        <v/>
      </c>
      <c r="AE609" s="19"/>
      <c r="AI609" s="19"/>
      <c r="AL609" s="19"/>
      <c r="AP609" s="19"/>
      <c r="AQ609" s="48"/>
      <c r="AS609" s="17"/>
      <c r="AT609" s="18"/>
      <c r="AU609" s="17"/>
    </row>
    <row r="610" spans="1:47" s="16" customFormat="1" hidden="1" x14ac:dyDescent="0.25">
      <c r="A610" s="12">
        <v>19</v>
      </c>
      <c r="B610" s="12" t="str">
        <f>[1]Hmotnosti!$F$25</f>
        <v>xxx</v>
      </c>
      <c r="C610" s="12"/>
      <c r="D610" s="12">
        <f t="shared" si="168"/>
        <v>18</v>
      </c>
      <c r="E610" s="12" t="str">
        <f t="shared" si="171"/>
        <v>ř.ř.</v>
      </c>
      <c r="F610" s="12">
        <f t="shared" si="171"/>
        <v>0</v>
      </c>
      <c r="G610" s="12">
        <f t="shared" si="166"/>
        <v>0</v>
      </c>
      <c r="H610"/>
      <c r="I610"/>
      <c r="J610" s="12">
        <v>445</v>
      </c>
      <c r="K610"/>
      <c r="L610" s="12">
        <f t="shared" si="155"/>
        <v>999</v>
      </c>
      <c r="M610"/>
      <c r="N610"/>
      <c r="O610" s="12">
        <f t="shared" si="156"/>
        <v>999</v>
      </c>
      <c r="P610"/>
      <c r="Q610">
        <f t="shared" si="170"/>
        <v>0</v>
      </c>
      <c r="R610"/>
      <c r="S610"/>
      <c r="T610"/>
      <c r="U610" s="12" t="str">
        <f t="shared" si="157"/>
        <v/>
      </c>
      <c r="V610" s="13" t="str">
        <f t="shared" si="158"/>
        <v/>
      </c>
      <c r="W610"/>
      <c r="X610"/>
      <c r="Y610"/>
      <c r="Z610" s="13" t="str">
        <f t="shared" si="159"/>
        <v/>
      </c>
      <c r="AA610"/>
      <c r="AB610" s="13" t="str">
        <f t="shared" si="160"/>
        <v/>
      </c>
      <c r="AC610"/>
      <c r="AD610" t="str">
        <f t="shared" si="162"/>
        <v/>
      </c>
      <c r="AE610" s="19"/>
      <c r="AI610" s="19"/>
      <c r="AL610" s="19"/>
      <c r="AP610" s="19"/>
      <c r="AQ610" s="48"/>
      <c r="AS610" s="17"/>
      <c r="AT610" s="18"/>
      <c r="AU610" s="17"/>
    </row>
    <row r="611" spans="1:47" s="16" customFormat="1" hidden="1" x14ac:dyDescent="0.25">
      <c r="A611" s="12">
        <v>20</v>
      </c>
      <c r="B611" s="12" t="str">
        <f>[1]Hmotnosti!$F$26</f>
        <v>xxx</v>
      </c>
      <c r="C611" s="12"/>
      <c r="D611" s="12">
        <f t="shared" si="168"/>
        <v>18</v>
      </c>
      <c r="E611" s="12" t="str">
        <f t="shared" si="171"/>
        <v>ř.ř.</v>
      </c>
      <c r="F611" s="12">
        <f t="shared" si="171"/>
        <v>0</v>
      </c>
      <c r="G611" s="12">
        <f t="shared" si="166"/>
        <v>0</v>
      </c>
      <c r="H611"/>
      <c r="I611"/>
      <c r="J611" s="12">
        <v>446</v>
      </c>
      <c r="K611"/>
      <c r="L611" s="12">
        <f t="shared" si="155"/>
        <v>999</v>
      </c>
      <c r="M611"/>
      <c r="N611"/>
      <c r="O611" s="12">
        <f t="shared" si="156"/>
        <v>999</v>
      </c>
      <c r="P611"/>
      <c r="Q611">
        <f t="shared" si="170"/>
        <v>0</v>
      </c>
      <c r="R611"/>
      <c r="S611"/>
      <c r="T611"/>
      <c r="U611" s="12" t="str">
        <f t="shared" si="157"/>
        <v/>
      </c>
      <c r="V611" s="13" t="str">
        <f t="shared" si="158"/>
        <v/>
      </c>
      <c r="W611"/>
      <c r="X611"/>
      <c r="Y611"/>
      <c r="Z611" s="13" t="str">
        <f t="shared" si="159"/>
        <v/>
      </c>
      <c r="AA611"/>
      <c r="AB611" s="13" t="str">
        <f t="shared" si="160"/>
        <v/>
      </c>
      <c r="AC611"/>
      <c r="AD611" t="str">
        <f t="shared" si="162"/>
        <v/>
      </c>
      <c r="AE611" s="19"/>
      <c r="AI611" s="19"/>
      <c r="AL611" s="19"/>
      <c r="AP611" s="19"/>
      <c r="AQ611" s="48"/>
      <c r="AS611" s="17"/>
      <c r="AT611" s="18"/>
      <c r="AU611" s="17"/>
    </row>
    <row r="612" spans="1:47" s="16" customFormat="1" hidden="1" x14ac:dyDescent="0.25">
      <c r="A612" s="12"/>
      <c r="B612" s="12"/>
      <c r="C612" s="12"/>
      <c r="D612" s="12"/>
      <c r="E612" s="12"/>
      <c r="F612" s="12"/>
      <c r="G612" s="12">
        <f t="shared" si="166"/>
        <v>0</v>
      </c>
      <c r="H612"/>
      <c r="I612"/>
      <c r="J612" s="12">
        <v>447</v>
      </c>
      <c r="K612"/>
      <c r="L612" s="12">
        <f t="shared" si="155"/>
        <v>999</v>
      </c>
      <c r="M612"/>
      <c r="N612"/>
      <c r="O612" s="12">
        <f t="shared" si="156"/>
        <v>999</v>
      </c>
      <c r="P612"/>
      <c r="Q612">
        <f t="shared" si="170"/>
        <v>0</v>
      </c>
      <c r="R612"/>
      <c r="S612"/>
      <c r="T612"/>
      <c r="U612" s="12" t="str">
        <f t="shared" si="157"/>
        <v/>
      </c>
      <c r="V612" s="13" t="str">
        <f t="shared" si="158"/>
        <v/>
      </c>
      <c r="W612"/>
      <c r="X612"/>
      <c r="Y612"/>
      <c r="Z612" s="13" t="str">
        <f t="shared" si="159"/>
        <v/>
      </c>
      <c r="AA612"/>
      <c r="AB612" s="13" t="str">
        <f t="shared" si="160"/>
        <v/>
      </c>
      <c r="AC612"/>
      <c r="AD612" t="str">
        <f t="shared" si="162"/>
        <v/>
      </c>
      <c r="AE612" s="19"/>
      <c r="AI612" s="19"/>
      <c r="AL612" s="19"/>
      <c r="AP612" s="19"/>
      <c r="AQ612" s="48"/>
      <c r="AS612" s="17"/>
      <c r="AT612" s="18"/>
      <c r="AU612" s="17"/>
    </row>
    <row r="613" spans="1:47" s="16" customFormat="1" hidden="1" x14ac:dyDescent="0.25">
      <c r="A613" s="12"/>
      <c r="B613" s="12"/>
      <c r="C613" s="12"/>
      <c r="D613" s="12"/>
      <c r="E613" s="12"/>
      <c r="F613" s="12"/>
      <c r="G613" s="12">
        <f t="shared" si="166"/>
        <v>0</v>
      </c>
      <c r="H613"/>
      <c r="I613"/>
      <c r="J613" s="12">
        <v>448</v>
      </c>
      <c r="K613"/>
      <c r="L613" s="12">
        <f t="shared" si="155"/>
        <v>999</v>
      </c>
      <c r="M613"/>
      <c r="N613"/>
      <c r="O613" s="12">
        <f t="shared" si="156"/>
        <v>999</v>
      </c>
      <c r="P613"/>
      <c r="Q613"/>
      <c r="R613"/>
      <c r="S613"/>
      <c r="T613"/>
      <c r="U613" s="12" t="str">
        <f t="shared" si="157"/>
        <v/>
      </c>
      <c r="V613" s="13" t="str">
        <f t="shared" si="158"/>
        <v/>
      </c>
      <c r="W613"/>
      <c r="X613"/>
      <c r="Y613"/>
      <c r="Z613" s="13" t="str">
        <f t="shared" si="159"/>
        <v/>
      </c>
      <c r="AA613"/>
      <c r="AB613" s="13" t="str">
        <f t="shared" si="160"/>
        <v/>
      </c>
      <c r="AC613"/>
      <c r="AD613" t="str">
        <f t="shared" si="162"/>
        <v/>
      </c>
      <c r="AE613" s="19"/>
      <c r="AI613" s="19"/>
      <c r="AL613" s="19"/>
      <c r="AP613" s="19"/>
      <c r="AQ613" s="48"/>
      <c r="AS613" s="17"/>
      <c r="AT613" s="18"/>
      <c r="AU613" s="17"/>
    </row>
    <row r="614" spans="1:47" s="16" customFormat="1" hidden="1" x14ac:dyDescent="0.25">
      <c r="A614" s="12"/>
      <c r="B614" s="12"/>
      <c r="C614" s="12"/>
      <c r="D614" s="12"/>
      <c r="E614" s="12"/>
      <c r="F614" s="12"/>
      <c r="G614" s="12">
        <f t="shared" si="166"/>
        <v>0</v>
      </c>
      <c r="H614"/>
      <c r="I614"/>
      <c r="J614" s="12">
        <v>449</v>
      </c>
      <c r="K614"/>
      <c r="L614" s="12">
        <f t="shared" si="155"/>
        <v>999</v>
      </c>
      <c r="M614"/>
      <c r="N614"/>
      <c r="O614" s="12">
        <f t="shared" si="156"/>
        <v>999</v>
      </c>
      <c r="P614"/>
      <c r="Q614"/>
      <c r="R614"/>
      <c r="S614"/>
      <c r="T614"/>
      <c r="U614" s="12" t="str">
        <f t="shared" si="157"/>
        <v/>
      </c>
      <c r="V614" s="13" t="str">
        <f t="shared" si="158"/>
        <v/>
      </c>
      <c r="W614"/>
      <c r="X614"/>
      <c r="Y614"/>
      <c r="Z614" s="13" t="str">
        <f t="shared" si="159"/>
        <v/>
      </c>
      <c r="AA614"/>
      <c r="AB614" s="13" t="str">
        <f t="shared" si="160"/>
        <v/>
      </c>
      <c r="AC614"/>
      <c r="AD614" t="str">
        <f t="shared" si="162"/>
        <v/>
      </c>
      <c r="AE614" s="19"/>
      <c r="AI614" s="19"/>
      <c r="AL614" s="19"/>
      <c r="AP614" s="19"/>
      <c r="AQ614" s="48"/>
      <c r="AS614" s="17"/>
      <c r="AT614" s="18"/>
      <c r="AU614" s="17"/>
    </row>
    <row r="615" spans="1:47" s="16" customFormat="1" hidden="1" x14ac:dyDescent="0.25">
      <c r="A615" s="13">
        <f>[1]Hmotnosti!$K$6</f>
        <v>0</v>
      </c>
      <c r="B615" s="12"/>
      <c r="C615" s="12"/>
      <c r="D615" s="12"/>
      <c r="E615" s="12"/>
      <c r="F615" s="12"/>
      <c r="G615" s="12">
        <f t="shared" si="166"/>
        <v>0</v>
      </c>
      <c r="H615"/>
      <c r="I615"/>
      <c r="J615" s="12">
        <v>450</v>
      </c>
      <c r="K615"/>
      <c r="L615" s="12">
        <f t="shared" ref="L615:L678" si="172">IF(G615=0,999,J615)</f>
        <v>999</v>
      </c>
      <c r="M615"/>
      <c r="N615"/>
      <c r="O615" s="12">
        <f t="shared" ref="O615:O678" si="173">SMALL($L$166:$L$761,J615)</f>
        <v>999</v>
      </c>
      <c r="P615"/>
      <c r="Q615"/>
      <c r="R615"/>
      <c r="S615"/>
      <c r="T615"/>
      <c r="U615" s="12" t="str">
        <f t="shared" ref="U615:U678" si="174">IF(O615=999,"",(INDEX($D$166:$D$761,$O615)))</f>
        <v/>
      </c>
      <c r="V615" s="13" t="str">
        <f t="shared" ref="V615:V678" si="175">IF(O615=999,"",INDEX($Q$166:$Q$761,$O615))</f>
        <v/>
      </c>
      <c r="W615"/>
      <c r="X615"/>
      <c r="Y615"/>
      <c r="Z615" s="13" t="str">
        <f t="shared" ref="Z615:Z678" si="176">IF(O615=999,"",INDEX($B$166:$B$761,$O615))</f>
        <v/>
      </c>
      <c r="AA615"/>
      <c r="AB615" s="13" t="str">
        <f t="shared" ref="AB615:AB678" si="177">IF(O615=999,"",INDEX($E$166:$E$761,$O615))</f>
        <v/>
      </c>
      <c r="AC615"/>
      <c r="AD615" t="str">
        <f t="shared" si="162"/>
        <v/>
      </c>
      <c r="AE615" s="19"/>
      <c r="AI615" s="19"/>
      <c r="AL615" s="19"/>
      <c r="AP615" s="19"/>
      <c r="AQ615" s="48"/>
      <c r="AS615" s="17"/>
      <c r="AT615" s="18"/>
      <c r="AU615" s="17"/>
    </row>
    <row r="616" spans="1:47" s="16" customFormat="1" hidden="1" x14ac:dyDescent="0.25">
      <c r="A616" s="12"/>
      <c r="B616" s="12" t="str">
        <f>$B$166</f>
        <v>hmotnost</v>
      </c>
      <c r="C616" s="12"/>
      <c r="D616" s="12">
        <v>19</v>
      </c>
      <c r="E616" s="12" t="str">
        <f>O155</f>
        <v>ř.ř.</v>
      </c>
      <c r="F616" s="12">
        <f>IF($P$155=0,0,1)</f>
        <v>0</v>
      </c>
      <c r="G616" s="12">
        <f t="shared" si="166"/>
        <v>0</v>
      </c>
      <c r="H616"/>
      <c r="I616"/>
      <c r="J616" s="12">
        <v>451</v>
      </c>
      <c r="K616"/>
      <c r="L616" s="12">
        <f t="shared" si="172"/>
        <v>999</v>
      </c>
      <c r="M616"/>
      <c r="N616"/>
      <c r="O616" s="12">
        <f t="shared" si="173"/>
        <v>999</v>
      </c>
      <c r="P616"/>
      <c r="Q616">
        <f>A615</f>
        <v>0</v>
      </c>
      <c r="R616"/>
      <c r="S616"/>
      <c r="T616"/>
      <c r="U616" s="12" t="str">
        <f t="shared" si="174"/>
        <v/>
      </c>
      <c r="V616" s="13" t="str">
        <f t="shared" si="175"/>
        <v/>
      </c>
      <c r="W616"/>
      <c r="X616"/>
      <c r="Y616"/>
      <c r="Z616" s="13" t="str">
        <f t="shared" si="176"/>
        <v/>
      </c>
      <c r="AA616"/>
      <c r="AB616" s="13" t="str">
        <f t="shared" si="177"/>
        <v/>
      </c>
      <c r="AC616"/>
      <c r="AD616" t="str">
        <f t="shared" si="162"/>
        <v/>
      </c>
      <c r="AE616" s="19"/>
      <c r="AI616" s="19"/>
      <c r="AL616" s="19"/>
      <c r="AP616" s="19"/>
      <c r="AQ616" s="48"/>
      <c r="AS616" s="17"/>
      <c r="AT616" s="18"/>
      <c r="AU616" s="17"/>
    </row>
    <row r="617" spans="1:47" s="16" customFormat="1" hidden="1" x14ac:dyDescent="0.25">
      <c r="A617" s="12">
        <v>1</v>
      </c>
      <c r="B617" s="12" t="str">
        <f>[1]Hmotnosti!$J$7</f>
        <v>žák</v>
      </c>
      <c r="C617" s="12"/>
      <c r="D617" s="12">
        <f>$D616</f>
        <v>19</v>
      </c>
      <c r="E617" s="12" t="str">
        <f>E616</f>
        <v>ř.ř.</v>
      </c>
      <c r="F617" s="12">
        <f>F616</f>
        <v>0</v>
      </c>
      <c r="G617" s="12">
        <f t="shared" si="166"/>
        <v>0</v>
      </c>
      <c r="H617"/>
      <c r="I617"/>
      <c r="J617" s="12">
        <v>452</v>
      </c>
      <c r="K617"/>
      <c r="L617" s="12">
        <f t="shared" si="172"/>
        <v>999</v>
      </c>
      <c r="M617"/>
      <c r="N617"/>
      <c r="O617" s="12">
        <f t="shared" si="173"/>
        <v>999</v>
      </c>
      <c r="P617"/>
      <c r="Q617">
        <f>Q616</f>
        <v>0</v>
      </c>
      <c r="R617"/>
      <c r="S617"/>
      <c r="T617"/>
      <c r="U617" s="12" t="str">
        <f t="shared" si="174"/>
        <v/>
      </c>
      <c r="V617" s="13" t="str">
        <f t="shared" si="175"/>
        <v/>
      </c>
      <c r="W617"/>
      <c r="X617"/>
      <c r="Y617"/>
      <c r="Z617" s="13" t="str">
        <f t="shared" si="176"/>
        <v/>
      </c>
      <c r="AA617"/>
      <c r="AB617" s="13" t="str">
        <f t="shared" si="177"/>
        <v/>
      </c>
      <c r="AC617"/>
      <c r="AD617" t="str">
        <f t="shared" si="162"/>
        <v/>
      </c>
      <c r="AE617" s="19"/>
      <c r="AI617" s="19"/>
      <c r="AL617" s="19"/>
      <c r="AP617" s="19"/>
      <c r="AQ617" s="48"/>
      <c r="AS617" s="17"/>
      <c r="AT617" s="18"/>
      <c r="AU617" s="17"/>
    </row>
    <row r="618" spans="1:47" s="16" customFormat="1" hidden="1" x14ac:dyDescent="0.25">
      <c r="A618" s="12">
        <v>2</v>
      </c>
      <c r="B618" s="12" t="str">
        <f>[1]Hmotnosti!$J$8</f>
        <v>xxx</v>
      </c>
      <c r="C618" s="12"/>
      <c r="D618" s="12">
        <f t="shared" ref="D618:D636" si="178">$D617</f>
        <v>19</v>
      </c>
      <c r="E618" s="12" t="str">
        <f t="shared" ref="E618:F633" si="179">E617</f>
        <v>ř.ř.</v>
      </c>
      <c r="F618" s="12">
        <f t="shared" si="179"/>
        <v>0</v>
      </c>
      <c r="G618" s="12">
        <f t="shared" si="166"/>
        <v>0</v>
      </c>
      <c r="H618"/>
      <c r="I618"/>
      <c r="J618" s="12">
        <v>453</v>
      </c>
      <c r="K618"/>
      <c r="L618" s="12">
        <f t="shared" si="172"/>
        <v>999</v>
      </c>
      <c r="M618"/>
      <c r="N618"/>
      <c r="O618" s="12">
        <f t="shared" si="173"/>
        <v>999</v>
      </c>
      <c r="P618"/>
      <c r="Q618">
        <f t="shared" ref="Q618:Q637" si="180">Q617</f>
        <v>0</v>
      </c>
      <c r="R618"/>
      <c r="S618"/>
      <c r="T618"/>
      <c r="U618" s="12" t="str">
        <f t="shared" si="174"/>
        <v/>
      </c>
      <c r="V618" s="13" t="str">
        <f t="shared" si="175"/>
        <v/>
      </c>
      <c r="W618"/>
      <c r="X618"/>
      <c r="Y618"/>
      <c r="Z618" s="13" t="str">
        <f t="shared" si="176"/>
        <v/>
      </c>
      <c r="AA618"/>
      <c r="AB618" s="13" t="str">
        <f t="shared" si="177"/>
        <v/>
      </c>
      <c r="AC618"/>
      <c r="AD618" t="str">
        <f t="shared" si="162"/>
        <v/>
      </c>
      <c r="AE618" s="19"/>
      <c r="AI618" s="19"/>
      <c r="AL618" s="19"/>
      <c r="AP618" s="19"/>
      <c r="AQ618" s="48"/>
      <c r="AS618" s="17"/>
      <c r="AT618" s="18"/>
      <c r="AU618" s="17"/>
    </row>
    <row r="619" spans="1:47" s="16" customFormat="1" hidden="1" x14ac:dyDescent="0.25">
      <c r="A619" s="12">
        <v>3</v>
      </c>
      <c r="B619" s="12" t="str">
        <f>[1]Hmotnosti!$J$9</f>
        <v>xxx</v>
      </c>
      <c r="C619" s="12"/>
      <c r="D619" s="12">
        <f t="shared" si="178"/>
        <v>19</v>
      </c>
      <c r="E619" s="12" t="str">
        <f t="shared" si="179"/>
        <v>ř.ř.</v>
      </c>
      <c r="F619" s="12">
        <f t="shared" si="179"/>
        <v>0</v>
      </c>
      <c r="G619" s="12">
        <f t="shared" si="166"/>
        <v>0</v>
      </c>
      <c r="H619"/>
      <c r="I619"/>
      <c r="J619" s="12">
        <v>454</v>
      </c>
      <c r="K619"/>
      <c r="L619" s="12">
        <f t="shared" si="172"/>
        <v>999</v>
      </c>
      <c r="M619"/>
      <c r="N619"/>
      <c r="O619" s="12">
        <f t="shared" si="173"/>
        <v>999</v>
      </c>
      <c r="P619"/>
      <c r="Q619">
        <f t="shared" si="180"/>
        <v>0</v>
      </c>
      <c r="R619"/>
      <c r="S619"/>
      <c r="T619"/>
      <c r="U619" s="12" t="str">
        <f t="shared" si="174"/>
        <v/>
      </c>
      <c r="V619" s="13" t="str">
        <f t="shared" si="175"/>
        <v/>
      </c>
      <c r="W619"/>
      <c r="X619"/>
      <c r="Y619"/>
      <c r="Z619" s="13" t="str">
        <f t="shared" si="176"/>
        <v/>
      </c>
      <c r="AA619"/>
      <c r="AB619" s="13" t="str">
        <f t="shared" si="177"/>
        <v/>
      </c>
      <c r="AC619"/>
      <c r="AD619" t="str">
        <f t="shared" si="162"/>
        <v/>
      </c>
      <c r="AE619" s="19"/>
      <c r="AI619" s="19"/>
      <c r="AL619" s="19"/>
      <c r="AP619" s="19"/>
      <c r="AQ619" s="48"/>
      <c r="AS619" s="17"/>
      <c r="AT619" s="18"/>
      <c r="AU619" s="17"/>
    </row>
    <row r="620" spans="1:47" s="16" customFormat="1" hidden="1" x14ac:dyDescent="0.25">
      <c r="A620" s="12">
        <v>4</v>
      </c>
      <c r="B620" s="12" t="str">
        <f>[1]Hmotnosti!$J$10</f>
        <v>xxx</v>
      </c>
      <c r="C620" s="12"/>
      <c r="D620" s="12">
        <f t="shared" si="178"/>
        <v>19</v>
      </c>
      <c r="E620" s="12" t="str">
        <f t="shared" si="179"/>
        <v>ř.ř.</v>
      </c>
      <c r="F620" s="12">
        <f t="shared" si="179"/>
        <v>0</v>
      </c>
      <c r="G620" s="12">
        <f t="shared" si="166"/>
        <v>0</v>
      </c>
      <c r="H620"/>
      <c r="I620"/>
      <c r="J620" s="12">
        <v>455</v>
      </c>
      <c r="K620"/>
      <c r="L620" s="12">
        <f t="shared" si="172"/>
        <v>999</v>
      </c>
      <c r="M620"/>
      <c r="N620"/>
      <c r="O620" s="12">
        <f t="shared" si="173"/>
        <v>999</v>
      </c>
      <c r="P620"/>
      <c r="Q620">
        <f t="shared" si="180"/>
        <v>0</v>
      </c>
      <c r="R620"/>
      <c r="S620"/>
      <c r="T620"/>
      <c r="U620" s="12" t="str">
        <f t="shared" si="174"/>
        <v/>
      </c>
      <c r="V620" s="13" t="str">
        <f t="shared" si="175"/>
        <v/>
      </c>
      <c r="W620"/>
      <c r="X620"/>
      <c r="Y620"/>
      <c r="Z620" s="13" t="str">
        <f t="shared" si="176"/>
        <v/>
      </c>
      <c r="AA620"/>
      <c r="AB620" s="13" t="str">
        <f t="shared" si="177"/>
        <v/>
      </c>
      <c r="AC620"/>
      <c r="AD620" t="str">
        <f t="shared" si="162"/>
        <v/>
      </c>
      <c r="AE620" s="19"/>
      <c r="AI620" s="19"/>
      <c r="AL620" s="19"/>
      <c r="AP620" s="19"/>
      <c r="AQ620" s="48"/>
      <c r="AS620" s="17"/>
      <c r="AT620" s="18"/>
      <c r="AU620" s="17"/>
    </row>
    <row r="621" spans="1:47" s="16" customFormat="1" hidden="1" x14ac:dyDescent="0.25">
      <c r="A621" s="12">
        <v>5</v>
      </c>
      <c r="B621" s="12" t="str">
        <f>[1]Hmotnosti!$J$11</f>
        <v>xxx</v>
      </c>
      <c r="C621" s="12"/>
      <c r="D621" s="12">
        <f t="shared" si="178"/>
        <v>19</v>
      </c>
      <c r="E621" s="12" t="str">
        <f t="shared" si="179"/>
        <v>ř.ř.</v>
      </c>
      <c r="F621" s="12">
        <f t="shared" si="179"/>
        <v>0</v>
      </c>
      <c r="G621" s="12">
        <f t="shared" si="166"/>
        <v>0</v>
      </c>
      <c r="H621"/>
      <c r="I621"/>
      <c r="J621" s="12">
        <v>456</v>
      </c>
      <c r="K621"/>
      <c r="L621" s="12">
        <f t="shared" si="172"/>
        <v>999</v>
      </c>
      <c r="M621"/>
      <c r="N621"/>
      <c r="O621" s="12">
        <f t="shared" si="173"/>
        <v>999</v>
      </c>
      <c r="P621"/>
      <c r="Q621">
        <f t="shared" si="180"/>
        <v>0</v>
      </c>
      <c r="R621"/>
      <c r="S621"/>
      <c r="T621"/>
      <c r="U621" s="12" t="str">
        <f t="shared" si="174"/>
        <v/>
      </c>
      <c r="V621" s="13" t="str">
        <f t="shared" si="175"/>
        <v/>
      </c>
      <c r="W621"/>
      <c r="X621"/>
      <c r="Y621"/>
      <c r="Z621" s="13" t="str">
        <f t="shared" si="176"/>
        <v/>
      </c>
      <c r="AA621"/>
      <c r="AB621" s="13" t="str">
        <f t="shared" si="177"/>
        <v/>
      </c>
      <c r="AC621"/>
      <c r="AD621" t="str">
        <f t="shared" si="162"/>
        <v/>
      </c>
      <c r="AE621" s="19"/>
      <c r="AI621" s="19"/>
      <c r="AL621" s="19"/>
      <c r="AP621" s="19"/>
      <c r="AQ621" s="48"/>
      <c r="AS621" s="17"/>
      <c r="AT621" s="18"/>
      <c r="AU621" s="17"/>
    </row>
    <row r="622" spans="1:47" s="16" customFormat="1" hidden="1" x14ac:dyDescent="0.25">
      <c r="A622" s="12">
        <v>6</v>
      </c>
      <c r="B622" s="12" t="str">
        <f>[1]Hmotnosti!$J$12</f>
        <v>xxx</v>
      </c>
      <c r="C622" s="12"/>
      <c r="D622" s="12">
        <f t="shared" si="178"/>
        <v>19</v>
      </c>
      <c r="E622" s="12" t="str">
        <f t="shared" si="179"/>
        <v>ř.ř.</v>
      </c>
      <c r="F622" s="12">
        <f t="shared" si="179"/>
        <v>0</v>
      </c>
      <c r="G622" s="12">
        <f t="shared" si="166"/>
        <v>0</v>
      </c>
      <c r="H622"/>
      <c r="I622"/>
      <c r="J622" s="12">
        <v>457</v>
      </c>
      <c r="K622"/>
      <c r="L622" s="12">
        <f t="shared" si="172"/>
        <v>999</v>
      </c>
      <c r="M622"/>
      <c r="N622"/>
      <c r="O622" s="12">
        <f t="shared" si="173"/>
        <v>999</v>
      </c>
      <c r="P622"/>
      <c r="Q622">
        <f t="shared" si="180"/>
        <v>0</v>
      </c>
      <c r="R622"/>
      <c r="S622"/>
      <c r="T622"/>
      <c r="U622" s="12" t="str">
        <f t="shared" si="174"/>
        <v/>
      </c>
      <c r="V622" s="13" t="str">
        <f t="shared" si="175"/>
        <v/>
      </c>
      <c r="W622"/>
      <c r="X622"/>
      <c r="Y622"/>
      <c r="Z622" s="13" t="str">
        <f t="shared" si="176"/>
        <v/>
      </c>
      <c r="AA622"/>
      <c r="AB622" s="13" t="str">
        <f t="shared" si="177"/>
        <v/>
      </c>
      <c r="AC622"/>
      <c r="AD622" t="str">
        <f t="shared" si="162"/>
        <v/>
      </c>
      <c r="AE622" s="19"/>
      <c r="AI622" s="19"/>
      <c r="AL622" s="19"/>
      <c r="AP622" s="19"/>
      <c r="AQ622" s="48"/>
      <c r="AS622" s="17"/>
      <c r="AT622" s="18"/>
      <c r="AU622" s="17"/>
    </row>
    <row r="623" spans="1:47" s="16" customFormat="1" hidden="1" x14ac:dyDescent="0.25">
      <c r="A623" s="12">
        <v>7</v>
      </c>
      <c r="B623" s="12">
        <f>[1]Hmotnosti!$J$13</f>
        <v>57</v>
      </c>
      <c r="C623" s="12"/>
      <c r="D623" s="12">
        <f t="shared" si="178"/>
        <v>19</v>
      </c>
      <c r="E623" s="12" t="str">
        <f t="shared" si="179"/>
        <v>ř.ř.</v>
      </c>
      <c r="F623" s="12">
        <f t="shared" si="179"/>
        <v>0</v>
      </c>
      <c r="G623" s="12">
        <f t="shared" si="166"/>
        <v>0</v>
      </c>
      <c r="H623"/>
      <c r="I623"/>
      <c r="J623" s="12">
        <v>458</v>
      </c>
      <c r="K623"/>
      <c r="L623" s="12">
        <f t="shared" si="172"/>
        <v>999</v>
      </c>
      <c r="M623"/>
      <c r="N623"/>
      <c r="O623" s="12">
        <f t="shared" si="173"/>
        <v>999</v>
      </c>
      <c r="P623"/>
      <c r="Q623">
        <f t="shared" si="180"/>
        <v>0</v>
      </c>
      <c r="R623"/>
      <c r="S623"/>
      <c r="T623"/>
      <c r="U623" s="12" t="str">
        <f t="shared" si="174"/>
        <v/>
      </c>
      <c r="V623" s="13" t="str">
        <f t="shared" si="175"/>
        <v/>
      </c>
      <c r="W623"/>
      <c r="X623"/>
      <c r="Y623"/>
      <c r="Z623" s="13" t="str">
        <f t="shared" si="176"/>
        <v/>
      </c>
      <c r="AA623"/>
      <c r="AB623" s="13" t="str">
        <f t="shared" si="177"/>
        <v/>
      </c>
      <c r="AC623"/>
      <c r="AD623" t="str">
        <f t="shared" si="162"/>
        <v/>
      </c>
      <c r="AE623" s="19"/>
      <c r="AI623" s="19"/>
      <c r="AL623" s="19"/>
      <c r="AP623" s="19"/>
      <c r="AQ623" s="48"/>
      <c r="AS623" s="17"/>
      <c r="AT623" s="18"/>
      <c r="AU623" s="17"/>
    </row>
    <row r="624" spans="1:47" s="16" customFormat="1" hidden="1" x14ac:dyDescent="0.25">
      <c r="A624" s="12">
        <v>8</v>
      </c>
      <c r="B624" s="12">
        <f>[1]Hmotnosti!$J$14</f>
        <v>62</v>
      </c>
      <c r="C624" s="12"/>
      <c r="D624" s="12">
        <f t="shared" si="178"/>
        <v>19</v>
      </c>
      <c r="E624" s="12" t="str">
        <f t="shared" si="179"/>
        <v>ř.ř.</v>
      </c>
      <c r="F624" s="12">
        <f t="shared" si="179"/>
        <v>0</v>
      </c>
      <c r="G624" s="12">
        <f t="shared" si="166"/>
        <v>0</v>
      </c>
      <c r="H624"/>
      <c r="I624"/>
      <c r="J624" s="12">
        <v>459</v>
      </c>
      <c r="K624"/>
      <c r="L624" s="12">
        <f t="shared" si="172"/>
        <v>999</v>
      </c>
      <c r="M624"/>
      <c r="N624"/>
      <c r="O624" s="12">
        <f t="shared" si="173"/>
        <v>999</v>
      </c>
      <c r="P624"/>
      <c r="Q624">
        <f t="shared" si="180"/>
        <v>0</v>
      </c>
      <c r="R624"/>
      <c r="S624"/>
      <c r="T624"/>
      <c r="U624" s="12" t="str">
        <f t="shared" si="174"/>
        <v/>
      </c>
      <c r="V624" s="13" t="str">
        <f t="shared" si="175"/>
        <v/>
      </c>
      <c r="W624"/>
      <c r="X624"/>
      <c r="Y624"/>
      <c r="Z624" s="13" t="str">
        <f t="shared" si="176"/>
        <v/>
      </c>
      <c r="AA624"/>
      <c r="AB624" s="13" t="str">
        <f t="shared" si="177"/>
        <v/>
      </c>
      <c r="AC624"/>
      <c r="AD624" t="str">
        <f t="shared" si="162"/>
        <v/>
      </c>
      <c r="AE624" s="19"/>
      <c r="AI624" s="19"/>
      <c r="AL624" s="19"/>
      <c r="AP624" s="19"/>
      <c r="AQ624" s="48"/>
      <c r="AS624" s="17"/>
      <c r="AT624" s="18"/>
      <c r="AU624" s="17"/>
    </row>
    <row r="625" spans="1:47" s="16" customFormat="1" hidden="1" x14ac:dyDescent="0.25">
      <c r="A625" s="12">
        <v>9</v>
      </c>
      <c r="B625" s="12">
        <f>[1]Hmotnosti!$J$15</f>
        <v>68</v>
      </c>
      <c r="C625" s="12"/>
      <c r="D625" s="12">
        <f t="shared" si="178"/>
        <v>19</v>
      </c>
      <c r="E625" s="12" t="str">
        <f t="shared" si="179"/>
        <v>ř.ř.</v>
      </c>
      <c r="F625" s="12">
        <f t="shared" si="179"/>
        <v>0</v>
      </c>
      <c r="G625" s="12">
        <f t="shared" si="166"/>
        <v>0</v>
      </c>
      <c r="H625"/>
      <c r="I625"/>
      <c r="J625" s="12">
        <v>460</v>
      </c>
      <c r="K625"/>
      <c r="L625" s="12">
        <f t="shared" si="172"/>
        <v>999</v>
      </c>
      <c r="M625"/>
      <c r="N625"/>
      <c r="O625" s="12">
        <f t="shared" si="173"/>
        <v>999</v>
      </c>
      <c r="P625"/>
      <c r="Q625">
        <f t="shared" si="180"/>
        <v>0</v>
      </c>
      <c r="R625"/>
      <c r="S625"/>
      <c r="T625"/>
      <c r="U625" s="12" t="str">
        <f t="shared" si="174"/>
        <v/>
      </c>
      <c r="V625" s="13" t="str">
        <f t="shared" si="175"/>
        <v/>
      </c>
      <c r="W625"/>
      <c r="X625"/>
      <c r="Y625"/>
      <c r="Z625" s="13" t="str">
        <f t="shared" si="176"/>
        <v/>
      </c>
      <c r="AA625"/>
      <c r="AB625" s="13" t="str">
        <f t="shared" si="177"/>
        <v/>
      </c>
      <c r="AC625"/>
      <c r="AD625" t="str">
        <f t="shared" si="162"/>
        <v/>
      </c>
      <c r="AE625" s="19"/>
      <c r="AI625" s="19"/>
      <c r="AL625" s="19"/>
      <c r="AP625" s="19"/>
      <c r="AQ625" s="48"/>
      <c r="AS625" s="17"/>
      <c r="AT625" s="18"/>
      <c r="AU625" s="17"/>
    </row>
    <row r="626" spans="1:47" s="16" customFormat="1" hidden="1" x14ac:dyDescent="0.25">
      <c r="A626" s="12">
        <v>10</v>
      </c>
      <c r="B626" s="12">
        <f>[1]Hmotnosti!$J$16</f>
        <v>75</v>
      </c>
      <c r="C626" s="12"/>
      <c r="D626" s="12">
        <f t="shared" si="178"/>
        <v>19</v>
      </c>
      <c r="E626" s="12" t="str">
        <f t="shared" si="179"/>
        <v>ř.ř.</v>
      </c>
      <c r="F626" s="12">
        <f t="shared" si="179"/>
        <v>0</v>
      </c>
      <c r="G626" s="12">
        <f t="shared" si="166"/>
        <v>0</v>
      </c>
      <c r="H626"/>
      <c r="I626"/>
      <c r="J626" s="12">
        <v>461</v>
      </c>
      <c r="K626"/>
      <c r="L626" s="12">
        <f t="shared" si="172"/>
        <v>999</v>
      </c>
      <c r="M626"/>
      <c r="N626"/>
      <c r="O626" s="12">
        <f t="shared" si="173"/>
        <v>999</v>
      </c>
      <c r="P626"/>
      <c r="Q626">
        <f t="shared" si="180"/>
        <v>0</v>
      </c>
      <c r="R626"/>
      <c r="S626"/>
      <c r="T626"/>
      <c r="U626" s="12" t="str">
        <f t="shared" si="174"/>
        <v/>
      </c>
      <c r="V626" s="13" t="str">
        <f t="shared" si="175"/>
        <v/>
      </c>
      <c r="W626"/>
      <c r="X626"/>
      <c r="Y626"/>
      <c r="Z626" s="13" t="str">
        <f t="shared" si="176"/>
        <v/>
      </c>
      <c r="AA626"/>
      <c r="AB626" s="13" t="str">
        <f t="shared" si="177"/>
        <v/>
      </c>
      <c r="AC626"/>
      <c r="AD626" t="str">
        <f t="shared" ref="AD626:AD689" si="181">IF(V626="","",(CONCATENATE(V626,", ",Z626," kg, ",AB626)))</f>
        <v/>
      </c>
      <c r="AE626" s="19"/>
      <c r="AI626" s="19"/>
      <c r="AL626" s="19"/>
      <c r="AP626" s="19"/>
      <c r="AQ626" s="48"/>
      <c r="AS626" s="17"/>
      <c r="AT626" s="18"/>
      <c r="AU626" s="17"/>
    </row>
    <row r="627" spans="1:47" s="16" customFormat="1" hidden="1" x14ac:dyDescent="0.25">
      <c r="A627" s="12">
        <v>11</v>
      </c>
      <c r="B627" s="12">
        <f>[1]Hmotnosti!$J$17</f>
        <v>85</v>
      </c>
      <c r="C627" s="12"/>
      <c r="D627" s="12">
        <f t="shared" si="178"/>
        <v>19</v>
      </c>
      <c r="E627" s="12" t="str">
        <f t="shared" si="179"/>
        <v>ř.ř.</v>
      </c>
      <c r="F627" s="12">
        <f t="shared" si="179"/>
        <v>0</v>
      </c>
      <c r="G627" s="12">
        <f t="shared" si="166"/>
        <v>0</v>
      </c>
      <c r="H627"/>
      <c r="I627"/>
      <c r="J627" s="12">
        <v>462</v>
      </c>
      <c r="K627"/>
      <c r="L627" s="12">
        <f t="shared" si="172"/>
        <v>999</v>
      </c>
      <c r="M627"/>
      <c r="N627"/>
      <c r="O627" s="12">
        <f t="shared" si="173"/>
        <v>999</v>
      </c>
      <c r="P627"/>
      <c r="Q627">
        <f t="shared" si="180"/>
        <v>0</v>
      </c>
      <c r="R627"/>
      <c r="S627"/>
      <c r="T627"/>
      <c r="U627" s="12" t="str">
        <f t="shared" si="174"/>
        <v/>
      </c>
      <c r="V627" s="13" t="str">
        <f t="shared" si="175"/>
        <v/>
      </c>
      <c r="W627"/>
      <c r="X627"/>
      <c r="Y627"/>
      <c r="Z627" s="13" t="str">
        <f t="shared" si="176"/>
        <v/>
      </c>
      <c r="AA627"/>
      <c r="AB627" s="13" t="str">
        <f t="shared" si="177"/>
        <v/>
      </c>
      <c r="AC627"/>
      <c r="AD627" t="str">
        <f t="shared" si="181"/>
        <v/>
      </c>
      <c r="AE627" s="19"/>
      <c r="AI627" s="19"/>
      <c r="AL627" s="19"/>
      <c r="AP627" s="19"/>
      <c r="AQ627" s="48"/>
      <c r="AS627" s="17"/>
      <c r="AT627" s="18"/>
      <c r="AU627" s="17"/>
    </row>
    <row r="628" spans="1:47" s="16" customFormat="1" hidden="1" x14ac:dyDescent="0.25">
      <c r="A628" s="12">
        <v>12</v>
      </c>
      <c r="B628" s="12">
        <f>[1]Hmotnosti!$J$18</f>
        <v>100</v>
      </c>
      <c r="C628" s="12"/>
      <c r="D628" s="12">
        <f t="shared" si="178"/>
        <v>19</v>
      </c>
      <c r="E628" s="12" t="str">
        <f t="shared" si="179"/>
        <v>ř.ř.</v>
      </c>
      <c r="F628" s="12">
        <f t="shared" si="179"/>
        <v>0</v>
      </c>
      <c r="G628" s="12">
        <f t="shared" si="166"/>
        <v>0</v>
      </c>
      <c r="H628"/>
      <c r="I628"/>
      <c r="J628" s="12">
        <v>463</v>
      </c>
      <c r="K628"/>
      <c r="L628" s="12">
        <f t="shared" si="172"/>
        <v>999</v>
      </c>
      <c r="M628"/>
      <c r="N628"/>
      <c r="O628" s="12">
        <f t="shared" si="173"/>
        <v>999</v>
      </c>
      <c r="P628"/>
      <c r="Q628">
        <f t="shared" si="180"/>
        <v>0</v>
      </c>
      <c r="R628"/>
      <c r="S628"/>
      <c r="T628"/>
      <c r="U628" s="12" t="str">
        <f t="shared" si="174"/>
        <v/>
      </c>
      <c r="V628" s="13" t="str">
        <f t="shared" si="175"/>
        <v/>
      </c>
      <c r="W628"/>
      <c r="X628"/>
      <c r="Y628"/>
      <c r="Z628" s="13" t="str">
        <f t="shared" si="176"/>
        <v/>
      </c>
      <c r="AA628"/>
      <c r="AB628" s="13" t="str">
        <f t="shared" si="177"/>
        <v/>
      </c>
      <c r="AC628"/>
      <c r="AD628" t="str">
        <f t="shared" si="181"/>
        <v/>
      </c>
      <c r="AE628" s="19"/>
      <c r="AI628" s="19"/>
      <c r="AL628" s="19"/>
      <c r="AP628" s="19"/>
      <c r="AQ628" s="48"/>
      <c r="AS628" s="17"/>
      <c r="AT628" s="18"/>
      <c r="AU628" s="17"/>
    </row>
    <row r="629" spans="1:47" s="16" customFormat="1" hidden="1" x14ac:dyDescent="0.25">
      <c r="A629" s="12">
        <v>13</v>
      </c>
      <c r="B629" s="12" t="str">
        <f>[1]Hmotnosti!$J$19</f>
        <v>xxx</v>
      </c>
      <c r="C629" s="12"/>
      <c r="D629" s="12">
        <f t="shared" si="178"/>
        <v>19</v>
      </c>
      <c r="E629" s="12" t="str">
        <f t="shared" si="179"/>
        <v>ř.ř.</v>
      </c>
      <c r="F629" s="12">
        <f t="shared" si="179"/>
        <v>0</v>
      </c>
      <c r="G629" s="12">
        <f t="shared" si="166"/>
        <v>0</v>
      </c>
      <c r="H629"/>
      <c r="I629"/>
      <c r="J629" s="12">
        <v>464</v>
      </c>
      <c r="K629"/>
      <c r="L629" s="12">
        <f t="shared" si="172"/>
        <v>999</v>
      </c>
      <c r="M629"/>
      <c r="N629"/>
      <c r="O629" s="12">
        <f t="shared" si="173"/>
        <v>999</v>
      </c>
      <c r="P629"/>
      <c r="Q629">
        <f t="shared" si="180"/>
        <v>0</v>
      </c>
      <c r="R629"/>
      <c r="S629"/>
      <c r="T629"/>
      <c r="U629" s="12" t="str">
        <f t="shared" si="174"/>
        <v/>
      </c>
      <c r="V629" s="13" t="str">
        <f t="shared" si="175"/>
        <v/>
      </c>
      <c r="W629"/>
      <c r="X629"/>
      <c r="Y629"/>
      <c r="Z629" s="13" t="str">
        <f t="shared" si="176"/>
        <v/>
      </c>
      <c r="AA629"/>
      <c r="AB629" s="13" t="str">
        <f t="shared" si="177"/>
        <v/>
      </c>
      <c r="AC629"/>
      <c r="AD629" t="str">
        <f t="shared" si="181"/>
        <v/>
      </c>
      <c r="AE629" s="19"/>
      <c r="AI629" s="19"/>
      <c r="AL629" s="19"/>
      <c r="AP629" s="19"/>
      <c r="AQ629" s="48"/>
      <c r="AS629" s="17"/>
      <c r="AT629" s="18"/>
      <c r="AU629" s="17"/>
    </row>
    <row r="630" spans="1:47" s="16" customFormat="1" hidden="1" x14ac:dyDescent="0.25">
      <c r="A630" s="12">
        <v>14</v>
      </c>
      <c r="B630" s="12" t="str">
        <f>[1]Hmotnosti!$J$20</f>
        <v>xxx</v>
      </c>
      <c r="C630" s="12"/>
      <c r="D630" s="12">
        <f t="shared" si="178"/>
        <v>19</v>
      </c>
      <c r="E630" s="12" t="str">
        <f t="shared" si="179"/>
        <v>ř.ř.</v>
      </c>
      <c r="F630" s="12">
        <f t="shared" si="179"/>
        <v>0</v>
      </c>
      <c r="G630" s="12">
        <f t="shared" si="166"/>
        <v>0</v>
      </c>
      <c r="H630"/>
      <c r="I630"/>
      <c r="J630" s="12">
        <v>465</v>
      </c>
      <c r="K630"/>
      <c r="L630" s="12">
        <f t="shared" si="172"/>
        <v>999</v>
      </c>
      <c r="M630"/>
      <c r="N630"/>
      <c r="O630" s="12">
        <f t="shared" si="173"/>
        <v>999</v>
      </c>
      <c r="P630"/>
      <c r="Q630">
        <f t="shared" si="180"/>
        <v>0</v>
      </c>
      <c r="R630"/>
      <c r="S630"/>
      <c r="T630"/>
      <c r="U630" s="12" t="str">
        <f t="shared" si="174"/>
        <v/>
      </c>
      <c r="V630" s="13" t="str">
        <f t="shared" si="175"/>
        <v/>
      </c>
      <c r="W630"/>
      <c r="X630"/>
      <c r="Y630"/>
      <c r="Z630" s="13" t="str">
        <f t="shared" si="176"/>
        <v/>
      </c>
      <c r="AA630"/>
      <c r="AB630" s="13" t="str">
        <f t="shared" si="177"/>
        <v/>
      </c>
      <c r="AC630"/>
      <c r="AD630" t="str">
        <f t="shared" si="181"/>
        <v/>
      </c>
      <c r="AE630" s="19"/>
      <c r="AI630" s="19"/>
      <c r="AL630" s="19"/>
      <c r="AP630" s="19"/>
      <c r="AQ630" s="48"/>
      <c r="AS630" s="17"/>
      <c r="AT630" s="18"/>
      <c r="AU630" s="17"/>
    </row>
    <row r="631" spans="1:47" s="16" customFormat="1" hidden="1" x14ac:dyDescent="0.25">
      <c r="A631" s="12">
        <v>15</v>
      </c>
      <c r="B631" s="12" t="str">
        <f>[1]Hmotnosti!$J$21</f>
        <v>xxx</v>
      </c>
      <c r="C631" s="12"/>
      <c r="D631" s="12">
        <f t="shared" si="178"/>
        <v>19</v>
      </c>
      <c r="E631" s="12" t="str">
        <f t="shared" si="179"/>
        <v>ř.ř.</v>
      </c>
      <c r="F631" s="12">
        <f t="shared" si="179"/>
        <v>0</v>
      </c>
      <c r="G631" s="12">
        <f t="shared" si="166"/>
        <v>0</v>
      </c>
      <c r="H631"/>
      <c r="I631"/>
      <c r="J631" s="12">
        <v>466</v>
      </c>
      <c r="K631"/>
      <c r="L631" s="12">
        <f t="shared" si="172"/>
        <v>999</v>
      </c>
      <c r="M631"/>
      <c r="N631"/>
      <c r="O631" s="12">
        <f t="shared" si="173"/>
        <v>999</v>
      </c>
      <c r="P631"/>
      <c r="Q631">
        <f t="shared" si="180"/>
        <v>0</v>
      </c>
      <c r="R631"/>
      <c r="S631"/>
      <c r="T631"/>
      <c r="U631" s="12" t="str">
        <f t="shared" si="174"/>
        <v/>
      </c>
      <c r="V631" s="13" t="str">
        <f t="shared" si="175"/>
        <v/>
      </c>
      <c r="W631"/>
      <c r="X631"/>
      <c r="Y631"/>
      <c r="Z631" s="13" t="str">
        <f t="shared" si="176"/>
        <v/>
      </c>
      <c r="AA631"/>
      <c r="AB631" s="13" t="str">
        <f t="shared" si="177"/>
        <v/>
      </c>
      <c r="AC631"/>
      <c r="AD631" t="str">
        <f t="shared" si="181"/>
        <v/>
      </c>
      <c r="AE631" s="19"/>
      <c r="AI631" s="19"/>
      <c r="AL631" s="19"/>
      <c r="AP631" s="19"/>
      <c r="AQ631" s="48"/>
      <c r="AS631" s="17"/>
      <c r="AT631" s="18"/>
      <c r="AU631" s="17"/>
    </row>
    <row r="632" spans="1:47" s="16" customFormat="1" hidden="1" x14ac:dyDescent="0.25">
      <c r="A632" s="12">
        <v>16</v>
      </c>
      <c r="B632" s="12" t="str">
        <f>[1]Hmotnosti!$J$22</f>
        <v>xxx</v>
      </c>
      <c r="C632" s="12"/>
      <c r="D632" s="12">
        <f t="shared" si="178"/>
        <v>19</v>
      </c>
      <c r="E632" s="12" t="str">
        <f t="shared" si="179"/>
        <v>ř.ř.</v>
      </c>
      <c r="F632" s="12">
        <f t="shared" si="179"/>
        <v>0</v>
      </c>
      <c r="G632" s="12">
        <f t="shared" si="166"/>
        <v>0</v>
      </c>
      <c r="H632"/>
      <c r="I632"/>
      <c r="J632" s="12">
        <v>467</v>
      </c>
      <c r="K632"/>
      <c r="L632" s="12">
        <f t="shared" si="172"/>
        <v>999</v>
      </c>
      <c r="M632"/>
      <c r="N632"/>
      <c r="O632" s="12">
        <f t="shared" si="173"/>
        <v>999</v>
      </c>
      <c r="P632"/>
      <c r="Q632">
        <f t="shared" si="180"/>
        <v>0</v>
      </c>
      <c r="R632"/>
      <c r="S632"/>
      <c r="T632"/>
      <c r="U632" s="12" t="str">
        <f t="shared" si="174"/>
        <v/>
      </c>
      <c r="V632" s="13" t="str">
        <f t="shared" si="175"/>
        <v/>
      </c>
      <c r="W632"/>
      <c r="X632"/>
      <c r="Y632"/>
      <c r="Z632" s="13" t="str">
        <f t="shared" si="176"/>
        <v/>
      </c>
      <c r="AA632"/>
      <c r="AB632" s="13" t="str">
        <f t="shared" si="177"/>
        <v/>
      </c>
      <c r="AC632"/>
      <c r="AD632" t="str">
        <f t="shared" si="181"/>
        <v/>
      </c>
      <c r="AE632" s="19"/>
      <c r="AI632" s="19"/>
      <c r="AL632" s="19"/>
      <c r="AP632" s="19"/>
      <c r="AQ632" s="48"/>
      <c r="AS632" s="17"/>
      <c r="AT632" s="18"/>
      <c r="AU632" s="17"/>
    </row>
    <row r="633" spans="1:47" s="16" customFormat="1" hidden="1" x14ac:dyDescent="0.25">
      <c r="A633" s="12">
        <v>17</v>
      </c>
      <c r="B633" s="12" t="str">
        <f>[1]Hmotnosti!$J$23</f>
        <v>xxx</v>
      </c>
      <c r="C633" s="12"/>
      <c r="D633" s="12">
        <f t="shared" si="178"/>
        <v>19</v>
      </c>
      <c r="E633" s="12" t="str">
        <f t="shared" si="179"/>
        <v>ř.ř.</v>
      </c>
      <c r="F633" s="12">
        <f t="shared" si="179"/>
        <v>0</v>
      </c>
      <c r="G633" s="12">
        <f t="shared" si="166"/>
        <v>0</v>
      </c>
      <c r="H633"/>
      <c r="I633"/>
      <c r="J633" s="12">
        <v>468</v>
      </c>
      <c r="K633"/>
      <c r="L633" s="12">
        <f t="shared" si="172"/>
        <v>999</v>
      </c>
      <c r="M633"/>
      <c r="N633"/>
      <c r="O633" s="12">
        <f t="shared" si="173"/>
        <v>999</v>
      </c>
      <c r="P633"/>
      <c r="Q633">
        <f t="shared" si="180"/>
        <v>0</v>
      </c>
      <c r="R633"/>
      <c r="S633"/>
      <c r="T633"/>
      <c r="U633" s="12" t="str">
        <f t="shared" si="174"/>
        <v/>
      </c>
      <c r="V633" s="13" t="str">
        <f t="shared" si="175"/>
        <v/>
      </c>
      <c r="W633"/>
      <c r="X633"/>
      <c r="Y633"/>
      <c r="Z633" s="13" t="str">
        <f t="shared" si="176"/>
        <v/>
      </c>
      <c r="AA633"/>
      <c r="AB633" s="13" t="str">
        <f t="shared" si="177"/>
        <v/>
      </c>
      <c r="AC633"/>
      <c r="AD633" t="str">
        <f t="shared" si="181"/>
        <v/>
      </c>
      <c r="AE633" s="19"/>
      <c r="AI633" s="19"/>
      <c r="AL633" s="19"/>
      <c r="AP633" s="19"/>
      <c r="AQ633" s="48"/>
      <c r="AS633" s="17"/>
      <c r="AT633" s="18"/>
      <c r="AU633" s="17"/>
    </row>
    <row r="634" spans="1:47" s="16" customFormat="1" hidden="1" x14ac:dyDescent="0.25">
      <c r="A634" s="12">
        <v>18</v>
      </c>
      <c r="B634" s="12" t="str">
        <f>[1]Hmotnosti!$J$24</f>
        <v>xxx</v>
      </c>
      <c r="C634" s="12"/>
      <c r="D634" s="12">
        <f t="shared" si="178"/>
        <v>19</v>
      </c>
      <c r="E634" s="12" t="str">
        <f t="shared" ref="E634:F636" si="182">E633</f>
        <v>ř.ř.</v>
      </c>
      <c r="F634" s="12">
        <f t="shared" si="182"/>
        <v>0</v>
      </c>
      <c r="G634" s="12">
        <f t="shared" si="166"/>
        <v>0</v>
      </c>
      <c r="H634"/>
      <c r="I634"/>
      <c r="J634" s="12">
        <v>469</v>
      </c>
      <c r="K634"/>
      <c r="L634" s="12">
        <f t="shared" si="172"/>
        <v>999</v>
      </c>
      <c r="M634"/>
      <c r="N634"/>
      <c r="O634" s="12">
        <f t="shared" si="173"/>
        <v>999</v>
      </c>
      <c r="P634"/>
      <c r="Q634">
        <f t="shared" si="180"/>
        <v>0</v>
      </c>
      <c r="R634"/>
      <c r="S634"/>
      <c r="T634"/>
      <c r="U634" s="12" t="str">
        <f t="shared" si="174"/>
        <v/>
      </c>
      <c r="V634" s="13" t="str">
        <f t="shared" si="175"/>
        <v/>
      </c>
      <c r="W634"/>
      <c r="X634"/>
      <c r="Y634"/>
      <c r="Z634" s="13" t="str">
        <f t="shared" si="176"/>
        <v/>
      </c>
      <c r="AA634"/>
      <c r="AB634" s="13" t="str">
        <f t="shared" si="177"/>
        <v/>
      </c>
      <c r="AC634"/>
      <c r="AD634" t="str">
        <f t="shared" si="181"/>
        <v/>
      </c>
      <c r="AE634" s="19"/>
      <c r="AI634" s="19"/>
      <c r="AL634" s="19"/>
      <c r="AP634" s="19"/>
      <c r="AQ634" s="48"/>
      <c r="AS634" s="17"/>
      <c r="AT634" s="18"/>
      <c r="AU634" s="17"/>
    </row>
    <row r="635" spans="1:47" s="16" customFormat="1" hidden="1" x14ac:dyDescent="0.25">
      <c r="A635" s="12">
        <v>19</v>
      </c>
      <c r="B635" s="12" t="str">
        <f>[1]Hmotnosti!$J$25</f>
        <v>xxx</v>
      </c>
      <c r="C635" s="12"/>
      <c r="D635" s="12">
        <f t="shared" si="178"/>
        <v>19</v>
      </c>
      <c r="E635" s="12" t="str">
        <f t="shared" si="182"/>
        <v>ř.ř.</v>
      </c>
      <c r="F635" s="12">
        <f t="shared" si="182"/>
        <v>0</v>
      </c>
      <c r="G635" s="12">
        <f t="shared" si="166"/>
        <v>0</v>
      </c>
      <c r="H635"/>
      <c r="I635"/>
      <c r="J635" s="12">
        <v>470</v>
      </c>
      <c r="K635"/>
      <c r="L635" s="12">
        <f t="shared" si="172"/>
        <v>999</v>
      </c>
      <c r="M635"/>
      <c r="N635"/>
      <c r="O635" s="12">
        <f t="shared" si="173"/>
        <v>999</v>
      </c>
      <c r="P635"/>
      <c r="Q635">
        <f t="shared" si="180"/>
        <v>0</v>
      </c>
      <c r="R635"/>
      <c r="S635"/>
      <c r="T635"/>
      <c r="U635" s="12" t="str">
        <f t="shared" si="174"/>
        <v/>
      </c>
      <c r="V635" s="13" t="str">
        <f t="shared" si="175"/>
        <v/>
      </c>
      <c r="W635"/>
      <c r="X635"/>
      <c r="Y635"/>
      <c r="Z635" s="13" t="str">
        <f t="shared" si="176"/>
        <v/>
      </c>
      <c r="AA635"/>
      <c r="AB635" s="13" t="str">
        <f t="shared" si="177"/>
        <v/>
      </c>
      <c r="AC635"/>
      <c r="AD635" t="str">
        <f t="shared" si="181"/>
        <v/>
      </c>
      <c r="AE635" s="19"/>
      <c r="AI635" s="19"/>
      <c r="AL635" s="19"/>
      <c r="AP635" s="19"/>
      <c r="AQ635" s="48"/>
      <c r="AS635" s="17"/>
      <c r="AT635" s="18"/>
      <c r="AU635" s="17"/>
    </row>
    <row r="636" spans="1:47" s="16" customFormat="1" hidden="1" x14ac:dyDescent="0.25">
      <c r="A636" s="12">
        <v>20</v>
      </c>
      <c r="B636" s="12" t="str">
        <f>[1]Hmotnosti!$J$26</f>
        <v>xxx</v>
      </c>
      <c r="C636" s="12"/>
      <c r="D636" s="12">
        <f t="shared" si="178"/>
        <v>19</v>
      </c>
      <c r="E636" s="12" t="str">
        <f t="shared" si="182"/>
        <v>ř.ř.</v>
      </c>
      <c r="F636" s="12">
        <f t="shared" si="182"/>
        <v>0</v>
      </c>
      <c r="G636" s="12">
        <f t="shared" si="166"/>
        <v>0</v>
      </c>
      <c r="H636"/>
      <c r="I636"/>
      <c r="J636" s="12">
        <v>471</v>
      </c>
      <c r="K636"/>
      <c r="L636" s="12">
        <f t="shared" si="172"/>
        <v>999</v>
      </c>
      <c r="M636"/>
      <c r="N636"/>
      <c r="O636" s="12">
        <f t="shared" si="173"/>
        <v>999</v>
      </c>
      <c r="P636"/>
      <c r="Q636">
        <f t="shared" si="180"/>
        <v>0</v>
      </c>
      <c r="R636"/>
      <c r="S636"/>
      <c r="T636"/>
      <c r="U636" s="12" t="str">
        <f t="shared" si="174"/>
        <v/>
      </c>
      <c r="V636" s="13" t="str">
        <f t="shared" si="175"/>
        <v/>
      </c>
      <c r="W636"/>
      <c r="X636"/>
      <c r="Y636"/>
      <c r="Z636" s="13" t="str">
        <f t="shared" si="176"/>
        <v/>
      </c>
      <c r="AA636"/>
      <c r="AB636" s="13" t="str">
        <f t="shared" si="177"/>
        <v/>
      </c>
      <c r="AC636"/>
      <c r="AD636" t="str">
        <f t="shared" si="181"/>
        <v/>
      </c>
      <c r="AE636" s="19"/>
      <c r="AI636" s="19"/>
      <c r="AL636" s="19"/>
      <c r="AP636" s="19"/>
      <c r="AQ636" s="48"/>
      <c r="AS636" s="17"/>
      <c r="AT636" s="18"/>
      <c r="AU636" s="17"/>
    </row>
    <row r="637" spans="1:47" s="16" customFormat="1" hidden="1" x14ac:dyDescent="0.25">
      <c r="A637" s="12"/>
      <c r="B637" s="12"/>
      <c r="C637" s="12"/>
      <c r="D637" s="12"/>
      <c r="E637" s="12"/>
      <c r="F637" s="12"/>
      <c r="G637" s="12">
        <f t="shared" si="166"/>
        <v>0</v>
      </c>
      <c r="H637"/>
      <c r="I637"/>
      <c r="J637" s="12">
        <v>472</v>
      </c>
      <c r="K637"/>
      <c r="L637" s="12">
        <f t="shared" si="172"/>
        <v>999</v>
      </c>
      <c r="M637"/>
      <c r="N637"/>
      <c r="O637" s="12">
        <f t="shared" si="173"/>
        <v>999</v>
      </c>
      <c r="P637"/>
      <c r="Q637">
        <f t="shared" si="180"/>
        <v>0</v>
      </c>
      <c r="R637"/>
      <c r="S637"/>
      <c r="T637"/>
      <c r="U637" s="12" t="str">
        <f t="shared" si="174"/>
        <v/>
      </c>
      <c r="V637" s="13" t="str">
        <f t="shared" si="175"/>
        <v/>
      </c>
      <c r="W637"/>
      <c r="X637"/>
      <c r="Y637"/>
      <c r="Z637" s="13" t="str">
        <f t="shared" si="176"/>
        <v/>
      </c>
      <c r="AA637"/>
      <c r="AB637" s="13" t="str">
        <f t="shared" si="177"/>
        <v/>
      </c>
      <c r="AC637"/>
      <c r="AD637" t="str">
        <f t="shared" si="181"/>
        <v/>
      </c>
      <c r="AE637" s="19"/>
      <c r="AI637" s="19"/>
      <c r="AL637" s="19"/>
      <c r="AP637" s="19"/>
      <c r="AQ637" s="48"/>
      <c r="AS637" s="17"/>
      <c r="AT637" s="18"/>
      <c r="AU637" s="17"/>
    </row>
    <row r="638" spans="1:47" s="16" customFormat="1" hidden="1" x14ac:dyDescent="0.25">
      <c r="A638" s="12"/>
      <c r="B638" s="12"/>
      <c r="C638" s="12"/>
      <c r="D638" s="12"/>
      <c r="E638" s="12"/>
      <c r="F638" s="12"/>
      <c r="G638" s="12">
        <f t="shared" si="166"/>
        <v>0</v>
      </c>
      <c r="H638"/>
      <c r="I638"/>
      <c r="J638" s="12">
        <v>473</v>
      </c>
      <c r="K638"/>
      <c r="L638" s="12">
        <f t="shared" si="172"/>
        <v>999</v>
      </c>
      <c r="M638"/>
      <c r="N638"/>
      <c r="O638" s="12">
        <f t="shared" si="173"/>
        <v>999</v>
      </c>
      <c r="P638"/>
      <c r="Q638"/>
      <c r="R638"/>
      <c r="S638"/>
      <c r="T638"/>
      <c r="U638" s="12" t="str">
        <f t="shared" si="174"/>
        <v/>
      </c>
      <c r="V638" s="13" t="str">
        <f t="shared" si="175"/>
        <v/>
      </c>
      <c r="W638"/>
      <c r="X638"/>
      <c r="Y638"/>
      <c r="Z638" s="13" t="str">
        <f t="shared" si="176"/>
        <v/>
      </c>
      <c r="AA638"/>
      <c r="AB638" s="13" t="str">
        <f t="shared" si="177"/>
        <v/>
      </c>
      <c r="AC638"/>
      <c r="AD638" t="str">
        <f t="shared" si="181"/>
        <v/>
      </c>
      <c r="AE638" s="19"/>
      <c r="AI638" s="19"/>
      <c r="AL638" s="19"/>
      <c r="AP638" s="19"/>
      <c r="AQ638" s="48"/>
      <c r="AS638" s="17"/>
      <c r="AT638" s="18"/>
      <c r="AU638" s="17"/>
    </row>
    <row r="639" spans="1:47" s="16" customFormat="1" hidden="1" x14ac:dyDescent="0.25">
      <c r="A639" s="12"/>
      <c r="B639" s="12"/>
      <c r="C639" s="12"/>
      <c r="D639" s="12"/>
      <c r="E639" s="12"/>
      <c r="F639" s="12"/>
      <c r="G639" s="12">
        <f t="shared" si="166"/>
        <v>0</v>
      </c>
      <c r="H639"/>
      <c r="I639"/>
      <c r="J639" s="12">
        <v>474</v>
      </c>
      <c r="K639"/>
      <c r="L639" s="12">
        <f t="shared" si="172"/>
        <v>999</v>
      </c>
      <c r="M639"/>
      <c r="N639"/>
      <c r="O639" s="12">
        <f t="shared" si="173"/>
        <v>999</v>
      </c>
      <c r="P639"/>
      <c r="Q639"/>
      <c r="R639"/>
      <c r="S639"/>
      <c r="T639"/>
      <c r="U639" s="12" t="str">
        <f t="shared" si="174"/>
        <v/>
      </c>
      <c r="V639" s="13" t="str">
        <f t="shared" si="175"/>
        <v/>
      </c>
      <c r="W639"/>
      <c r="X639"/>
      <c r="Y639"/>
      <c r="Z639" s="13" t="str">
        <f t="shared" si="176"/>
        <v/>
      </c>
      <c r="AA639"/>
      <c r="AB639" s="13" t="str">
        <f t="shared" si="177"/>
        <v/>
      </c>
      <c r="AC639"/>
      <c r="AD639" t="str">
        <f t="shared" si="181"/>
        <v/>
      </c>
      <c r="AE639" s="19"/>
      <c r="AI639" s="19"/>
      <c r="AL639" s="19"/>
      <c r="AP639" s="19"/>
      <c r="AQ639" s="48"/>
      <c r="AS639" s="17"/>
      <c r="AT639" s="18"/>
      <c r="AU639" s="17"/>
    </row>
    <row r="640" spans="1:47" s="16" customFormat="1" hidden="1" x14ac:dyDescent="0.25">
      <c r="A640" s="13">
        <f>[1]Hmotnosti!$O$6</f>
        <v>0</v>
      </c>
      <c r="B640" s="12"/>
      <c r="C640" s="12"/>
      <c r="D640" s="12"/>
      <c r="E640" s="12"/>
      <c r="F640" s="12"/>
      <c r="G640" s="12">
        <f t="shared" si="166"/>
        <v>0</v>
      </c>
      <c r="H640"/>
      <c r="I640"/>
      <c r="J640" s="12">
        <v>475</v>
      </c>
      <c r="K640"/>
      <c r="L640" s="12">
        <f t="shared" si="172"/>
        <v>999</v>
      </c>
      <c r="M640"/>
      <c r="N640"/>
      <c r="O640" s="12">
        <f t="shared" si="173"/>
        <v>999</v>
      </c>
      <c r="P640"/>
      <c r="Q640"/>
      <c r="R640"/>
      <c r="S640"/>
      <c r="T640"/>
      <c r="U640" s="12" t="str">
        <f t="shared" si="174"/>
        <v/>
      </c>
      <c r="V640" s="13" t="str">
        <f t="shared" si="175"/>
        <v/>
      </c>
      <c r="W640"/>
      <c r="X640"/>
      <c r="Y640"/>
      <c r="Z640" s="13" t="str">
        <f t="shared" si="176"/>
        <v/>
      </c>
      <c r="AA640"/>
      <c r="AB640" s="13" t="str">
        <f t="shared" si="177"/>
        <v/>
      </c>
      <c r="AC640"/>
      <c r="AD640" t="str">
        <f t="shared" si="181"/>
        <v/>
      </c>
      <c r="AE640" s="19"/>
      <c r="AI640" s="19"/>
      <c r="AL640" s="19"/>
      <c r="AP640" s="19"/>
      <c r="AQ640" s="48"/>
      <c r="AS640" s="17"/>
      <c r="AT640" s="18"/>
      <c r="AU640" s="17"/>
    </row>
    <row r="641" spans="1:47" s="16" customFormat="1" hidden="1" x14ac:dyDescent="0.25">
      <c r="A641" s="12"/>
      <c r="B641" s="12" t="str">
        <f>$B$166</f>
        <v>hmotnost</v>
      </c>
      <c r="C641" s="12"/>
      <c r="D641" s="12">
        <v>20</v>
      </c>
      <c r="E641" s="12" t="str">
        <f>O156</f>
        <v>ř.ř.</v>
      </c>
      <c r="F641" s="12">
        <f>IF($P$156=0,0,1)</f>
        <v>0</v>
      </c>
      <c r="G641" s="12">
        <f t="shared" ref="G641:G704" si="183">IF(A641="",0,F641)</f>
        <v>0</v>
      </c>
      <c r="H641"/>
      <c r="I641"/>
      <c r="J641" s="12">
        <v>476</v>
      </c>
      <c r="K641"/>
      <c r="L641" s="12">
        <f t="shared" si="172"/>
        <v>999</v>
      </c>
      <c r="M641"/>
      <c r="N641"/>
      <c r="O641" s="12">
        <f t="shared" si="173"/>
        <v>999</v>
      </c>
      <c r="P641"/>
      <c r="Q641">
        <f>A640</f>
        <v>0</v>
      </c>
      <c r="R641"/>
      <c r="S641"/>
      <c r="T641"/>
      <c r="U641" s="12" t="str">
        <f t="shared" si="174"/>
        <v/>
      </c>
      <c r="V641" s="13" t="str">
        <f t="shared" si="175"/>
        <v/>
      </c>
      <c r="W641"/>
      <c r="X641"/>
      <c r="Y641"/>
      <c r="Z641" s="13" t="str">
        <f t="shared" si="176"/>
        <v/>
      </c>
      <c r="AA641"/>
      <c r="AB641" s="13" t="str">
        <f t="shared" si="177"/>
        <v/>
      </c>
      <c r="AC641"/>
      <c r="AD641" t="str">
        <f t="shared" si="181"/>
        <v/>
      </c>
      <c r="AE641" s="19"/>
      <c r="AI641" s="19"/>
      <c r="AL641" s="19"/>
      <c r="AP641" s="19"/>
      <c r="AQ641" s="48"/>
      <c r="AS641" s="17"/>
      <c r="AT641" s="18"/>
      <c r="AU641" s="17"/>
    </row>
    <row r="642" spans="1:47" s="16" customFormat="1" hidden="1" x14ac:dyDescent="0.25">
      <c r="A642" s="12">
        <v>1</v>
      </c>
      <c r="B642" s="12" t="str">
        <f>[1]Hmotnosti!$N$7</f>
        <v>kad</v>
      </c>
      <c r="C642" s="12"/>
      <c r="D642" s="12">
        <f>$D641</f>
        <v>20</v>
      </c>
      <c r="E642" s="12" t="str">
        <f>E641</f>
        <v>ř.ř.</v>
      </c>
      <c r="F642" s="12">
        <f>F641</f>
        <v>0</v>
      </c>
      <c r="G642" s="12">
        <f t="shared" si="183"/>
        <v>0</v>
      </c>
      <c r="H642"/>
      <c r="I642"/>
      <c r="J642" s="12">
        <v>477</v>
      </c>
      <c r="K642"/>
      <c r="L642" s="12">
        <f t="shared" si="172"/>
        <v>999</v>
      </c>
      <c r="M642"/>
      <c r="N642"/>
      <c r="O642" s="12">
        <f t="shared" si="173"/>
        <v>999</v>
      </c>
      <c r="P642"/>
      <c r="Q642">
        <f>Q641</f>
        <v>0</v>
      </c>
      <c r="R642"/>
      <c r="S642"/>
      <c r="T642"/>
      <c r="U642" s="12" t="str">
        <f t="shared" si="174"/>
        <v/>
      </c>
      <c r="V642" s="13" t="str">
        <f t="shared" si="175"/>
        <v/>
      </c>
      <c r="W642"/>
      <c r="X642"/>
      <c r="Y642"/>
      <c r="Z642" s="13" t="str">
        <f t="shared" si="176"/>
        <v/>
      </c>
      <c r="AA642"/>
      <c r="AB642" s="13" t="str">
        <f t="shared" si="177"/>
        <v/>
      </c>
      <c r="AC642"/>
      <c r="AD642" t="str">
        <f t="shared" si="181"/>
        <v/>
      </c>
      <c r="AE642" s="19"/>
      <c r="AI642" s="19"/>
      <c r="AL642" s="19"/>
      <c r="AP642" s="19"/>
      <c r="AQ642" s="48"/>
      <c r="AS642" s="17"/>
      <c r="AT642" s="18"/>
      <c r="AU642" s="17"/>
    </row>
    <row r="643" spans="1:47" s="16" customFormat="1" hidden="1" x14ac:dyDescent="0.25">
      <c r="A643" s="12">
        <v>2</v>
      </c>
      <c r="B643" s="12" t="str">
        <f>[1]Hmotnosti!$N$8</f>
        <v>xxx</v>
      </c>
      <c r="C643" s="12"/>
      <c r="D643" s="12">
        <f t="shared" ref="D643:D661" si="184">$D642</f>
        <v>20</v>
      </c>
      <c r="E643" s="12" t="str">
        <f t="shared" ref="E643:F658" si="185">E642</f>
        <v>ř.ř.</v>
      </c>
      <c r="F643" s="12">
        <f t="shared" si="185"/>
        <v>0</v>
      </c>
      <c r="G643" s="12">
        <f t="shared" si="183"/>
        <v>0</v>
      </c>
      <c r="H643"/>
      <c r="I643"/>
      <c r="J643" s="12">
        <v>478</v>
      </c>
      <c r="K643"/>
      <c r="L643" s="12">
        <f t="shared" si="172"/>
        <v>999</v>
      </c>
      <c r="M643"/>
      <c r="N643"/>
      <c r="O643" s="12">
        <f t="shared" si="173"/>
        <v>999</v>
      </c>
      <c r="P643"/>
      <c r="Q643">
        <f t="shared" ref="Q643:Q662" si="186">Q642</f>
        <v>0</v>
      </c>
      <c r="R643"/>
      <c r="S643"/>
      <c r="T643"/>
      <c r="U643" s="12" t="str">
        <f t="shared" si="174"/>
        <v/>
      </c>
      <c r="V643" s="13" t="str">
        <f t="shared" si="175"/>
        <v/>
      </c>
      <c r="W643"/>
      <c r="X643"/>
      <c r="Y643"/>
      <c r="Z643" s="13" t="str">
        <f t="shared" si="176"/>
        <v/>
      </c>
      <c r="AA643"/>
      <c r="AB643" s="13" t="str">
        <f t="shared" si="177"/>
        <v/>
      </c>
      <c r="AC643"/>
      <c r="AD643" t="str">
        <f t="shared" si="181"/>
        <v/>
      </c>
      <c r="AE643" s="19"/>
      <c r="AI643" s="19"/>
      <c r="AL643" s="19"/>
      <c r="AP643" s="19"/>
      <c r="AQ643" s="48"/>
      <c r="AS643" s="17"/>
      <c r="AT643" s="18"/>
      <c r="AU643" s="17"/>
    </row>
    <row r="644" spans="1:47" s="16" customFormat="1" hidden="1" x14ac:dyDescent="0.25">
      <c r="A644" s="12">
        <v>3</v>
      </c>
      <c r="B644" s="12" t="str">
        <f>[1]Hmotnosti!$N$9</f>
        <v>xxx</v>
      </c>
      <c r="C644" s="12"/>
      <c r="D644" s="12">
        <f t="shared" si="184"/>
        <v>20</v>
      </c>
      <c r="E644" s="12" t="str">
        <f t="shared" si="185"/>
        <v>ř.ř.</v>
      </c>
      <c r="F644" s="12">
        <f t="shared" si="185"/>
        <v>0</v>
      </c>
      <c r="G644" s="12">
        <f t="shared" si="183"/>
        <v>0</v>
      </c>
      <c r="H644"/>
      <c r="I644"/>
      <c r="J644" s="12">
        <v>479</v>
      </c>
      <c r="K644"/>
      <c r="L644" s="12">
        <f t="shared" si="172"/>
        <v>999</v>
      </c>
      <c r="M644"/>
      <c r="N644"/>
      <c r="O644" s="12">
        <f t="shared" si="173"/>
        <v>999</v>
      </c>
      <c r="P644"/>
      <c r="Q644">
        <f t="shared" si="186"/>
        <v>0</v>
      </c>
      <c r="R644"/>
      <c r="S644"/>
      <c r="T644"/>
      <c r="U644" s="12" t="str">
        <f t="shared" si="174"/>
        <v/>
      </c>
      <c r="V644" s="13" t="str">
        <f t="shared" si="175"/>
        <v/>
      </c>
      <c r="W644"/>
      <c r="X644"/>
      <c r="Y644"/>
      <c r="Z644" s="13" t="str">
        <f t="shared" si="176"/>
        <v/>
      </c>
      <c r="AA644"/>
      <c r="AB644" s="13" t="str">
        <f t="shared" si="177"/>
        <v/>
      </c>
      <c r="AC644"/>
      <c r="AD644" t="str">
        <f t="shared" si="181"/>
        <v/>
      </c>
      <c r="AE644" s="19"/>
      <c r="AI644" s="19"/>
      <c r="AL644" s="19"/>
      <c r="AP644" s="19"/>
      <c r="AQ644" s="48"/>
      <c r="AS644" s="17"/>
      <c r="AT644" s="18"/>
      <c r="AU644" s="17"/>
    </row>
    <row r="645" spans="1:47" s="16" customFormat="1" hidden="1" x14ac:dyDescent="0.25">
      <c r="A645" s="12">
        <v>4</v>
      </c>
      <c r="B645" s="12" t="str">
        <f>[1]Hmotnosti!$N$10</f>
        <v>xxx</v>
      </c>
      <c r="C645" s="12"/>
      <c r="D645" s="12">
        <f t="shared" si="184"/>
        <v>20</v>
      </c>
      <c r="E645" s="12" t="str">
        <f t="shared" si="185"/>
        <v>ř.ř.</v>
      </c>
      <c r="F645" s="12">
        <f t="shared" si="185"/>
        <v>0</v>
      </c>
      <c r="G645" s="12">
        <f t="shared" si="183"/>
        <v>0</v>
      </c>
      <c r="H645"/>
      <c r="I645"/>
      <c r="J645" s="12">
        <v>480</v>
      </c>
      <c r="K645"/>
      <c r="L645" s="12">
        <f t="shared" si="172"/>
        <v>999</v>
      </c>
      <c r="M645"/>
      <c r="N645"/>
      <c r="O645" s="12">
        <f t="shared" si="173"/>
        <v>999</v>
      </c>
      <c r="P645"/>
      <c r="Q645">
        <f t="shared" si="186"/>
        <v>0</v>
      </c>
      <c r="R645"/>
      <c r="S645"/>
      <c r="T645"/>
      <c r="U645" s="12" t="str">
        <f t="shared" si="174"/>
        <v/>
      </c>
      <c r="V645" s="13" t="str">
        <f t="shared" si="175"/>
        <v/>
      </c>
      <c r="W645"/>
      <c r="X645"/>
      <c r="Y645"/>
      <c r="Z645" s="13" t="str">
        <f t="shared" si="176"/>
        <v/>
      </c>
      <c r="AA645"/>
      <c r="AB645" s="13" t="str">
        <f t="shared" si="177"/>
        <v/>
      </c>
      <c r="AC645"/>
      <c r="AD645" t="str">
        <f t="shared" si="181"/>
        <v/>
      </c>
      <c r="AE645" s="19"/>
      <c r="AI645" s="19"/>
      <c r="AL645" s="19"/>
      <c r="AP645" s="19"/>
      <c r="AQ645" s="48"/>
      <c r="AS645" s="17"/>
      <c r="AT645" s="18"/>
      <c r="AU645" s="17"/>
    </row>
    <row r="646" spans="1:47" s="16" customFormat="1" hidden="1" x14ac:dyDescent="0.25">
      <c r="A646" s="12">
        <v>5</v>
      </c>
      <c r="B646" s="12" t="str">
        <f>[1]Hmotnosti!$N$11</f>
        <v>xxx</v>
      </c>
      <c r="C646" s="12"/>
      <c r="D646" s="12">
        <f t="shared" si="184"/>
        <v>20</v>
      </c>
      <c r="E646" s="12" t="str">
        <f t="shared" si="185"/>
        <v>ř.ř.</v>
      </c>
      <c r="F646" s="12">
        <f t="shared" si="185"/>
        <v>0</v>
      </c>
      <c r="G646" s="12">
        <f t="shared" si="183"/>
        <v>0</v>
      </c>
      <c r="H646"/>
      <c r="I646"/>
      <c r="J646" s="12">
        <v>481</v>
      </c>
      <c r="K646"/>
      <c r="L646" s="12">
        <f t="shared" si="172"/>
        <v>999</v>
      </c>
      <c r="M646"/>
      <c r="N646"/>
      <c r="O646" s="12">
        <f t="shared" si="173"/>
        <v>999</v>
      </c>
      <c r="P646"/>
      <c r="Q646">
        <f t="shared" si="186"/>
        <v>0</v>
      </c>
      <c r="R646"/>
      <c r="S646"/>
      <c r="T646"/>
      <c r="U646" s="12" t="str">
        <f t="shared" si="174"/>
        <v/>
      </c>
      <c r="V646" s="13" t="str">
        <f t="shared" si="175"/>
        <v/>
      </c>
      <c r="W646"/>
      <c r="X646"/>
      <c r="Y646"/>
      <c r="Z646" s="13" t="str">
        <f t="shared" si="176"/>
        <v/>
      </c>
      <c r="AA646"/>
      <c r="AB646" s="13" t="str">
        <f t="shared" si="177"/>
        <v/>
      </c>
      <c r="AC646"/>
      <c r="AD646" t="str">
        <f t="shared" si="181"/>
        <v/>
      </c>
      <c r="AE646" s="19"/>
      <c r="AI646" s="19"/>
      <c r="AL646" s="19"/>
      <c r="AP646" s="19"/>
      <c r="AQ646" s="48"/>
      <c r="AS646" s="17"/>
      <c r="AT646" s="18"/>
      <c r="AU646" s="17"/>
    </row>
    <row r="647" spans="1:47" s="16" customFormat="1" hidden="1" x14ac:dyDescent="0.25">
      <c r="A647" s="12">
        <v>6</v>
      </c>
      <c r="B647" s="12">
        <f>[1]Hmotnosti!$N$12</f>
        <v>60</v>
      </c>
      <c r="C647" s="12"/>
      <c r="D647" s="12">
        <f t="shared" si="184"/>
        <v>20</v>
      </c>
      <c r="E647" s="12" t="str">
        <f t="shared" si="185"/>
        <v>ř.ř.</v>
      </c>
      <c r="F647" s="12">
        <f t="shared" si="185"/>
        <v>0</v>
      </c>
      <c r="G647" s="12">
        <f t="shared" si="183"/>
        <v>0</v>
      </c>
      <c r="H647"/>
      <c r="I647"/>
      <c r="J647" s="12">
        <v>482</v>
      </c>
      <c r="K647"/>
      <c r="L647" s="12">
        <f t="shared" si="172"/>
        <v>999</v>
      </c>
      <c r="M647"/>
      <c r="N647"/>
      <c r="O647" s="12">
        <f t="shared" si="173"/>
        <v>999</v>
      </c>
      <c r="P647"/>
      <c r="Q647">
        <f t="shared" si="186"/>
        <v>0</v>
      </c>
      <c r="R647"/>
      <c r="S647"/>
      <c r="T647"/>
      <c r="U647" s="12" t="str">
        <f t="shared" si="174"/>
        <v/>
      </c>
      <c r="V647" s="13" t="str">
        <f t="shared" si="175"/>
        <v/>
      </c>
      <c r="W647"/>
      <c r="X647"/>
      <c r="Y647"/>
      <c r="Z647" s="13" t="str">
        <f t="shared" si="176"/>
        <v/>
      </c>
      <c r="AA647"/>
      <c r="AB647" s="13" t="str">
        <f t="shared" si="177"/>
        <v/>
      </c>
      <c r="AC647"/>
      <c r="AD647" t="str">
        <f t="shared" si="181"/>
        <v/>
      </c>
      <c r="AE647" s="19"/>
      <c r="AI647" s="19"/>
      <c r="AL647" s="19"/>
      <c r="AP647" s="19"/>
      <c r="AQ647" s="48"/>
      <c r="AS647" s="17"/>
      <c r="AT647" s="18"/>
      <c r="AU647" s="17"/>
    </row>
    <row r="648" spans="1:47" s="16" customFormat="1" hidden="1" x14ac:dyDescent="0.25">
      <c r="A648" s="12">
        <v>7</v>
      </c>
      <c r="B648" s="12">
        <f>[1]Hmotnosti!$N$13</f>
        <v>65</v>
      </c>
      <c r="C648" s="12"/>
      <c r="D648" s="12">
        <f t="shared" si="184"/>
        <v>20</v>
      </c>
      <c r="E648" s="12" t="str">
        <f t="shared" si="185"/>
        <v>ř.ř.</v>
      </c>
      <c r="F648" s="12">
        <f t="shared" si="185"/>
        <v>0</v>
      </c>
      <c r="G648" s="12">
        <f t="shared" si="183"/>
        <v>0</v>
      </c>
      <c r="H648"/>
      <c r="I648"/>
      <c r="J648" s="12">
        <v>483</v>
      </c>
      <c r="K648"/>
      <c r="L648" s="12">
        <f t="shared" si="172"/>
        <v>999</v>
      </c>
      <c r="M648"/>
      <c r="N648"/>
      <c r="O648" s="12">
        <f t="shared" si="173"/>
        <v>999</v>
      </c>
      <c r="P648"/>
      <c r="Q648">
        <f t="shared" si="186"/>
        <v>0</v>
      </c>
      <c r="R648"/>
      <c r="S648"/>
      <c r="T648"/>
      <c r="U648" s="12" t="str">
        <f t="shared" si="174"/>
        <v/>
      </c>
      <c r="V648" s="13" t="str">
        <f t="shared" si="175"/>
        <v/>
      </c>
      <c r="W648"/>
      <c r="X648"/>
      <c r="Y648"/>
      <c r="Z648" s="13" t="str">
        <f t="shared" si="176"/>
        <v/>
      </c>
      <c r="AA648"/>
      <c r="AB648" s="13" t="str">
        <f t="shared" si="177"/>
        <v/>
      </c>
      <c r="AC648"/>
      <c r="AD648" t="str">
        <f t="shared" si="181"/>
        <v/>
      </c>
      <c r="AE648" s="19"/>
      <c r="AI648" s="19"/>
      <c r="AL648" s="19"/>
      <c r="AP648" s="19"/>
      <c r="AQ648" s="48"/>
      <c r="AS648" s="17"/>
      <c r="AT648" s="18"/>
      <c r="AU648" s="17"/>
    </row>
    <row r="649" spans="1:47" s="16" customFormat="1" hidden="1" x14ac:dyDescent="0.25">
      <c r="A649" s="12">
        <v>8</v>
      </c>
      <c r="B649" s="12">
        <f>[1]Hmotnosti!$N$14</f>
        <v>71</v>
      </c>
      <c r="C649" s="12"/>
      <c r="D649" s="12">
        <f t="shared" si="184"/>
        <v>20</v>
      </c>
      <c r="E649" s="12" t="str">
        <f t="shared" si="185"/>
        <v>ř.ř.</v>
      </c>
      <c r="F649" s="12">
        <f t="shared" si="185"/>
        <v>0</v>
      </c>
      <c r="G649" s="12">
        <f t="shared" si="183"/>
        <v>0</v>
      </c>
      <c r="H649"/>
      <c r="I649"/>
      <c r="J649" s="12">
        <v>484</v>
      </c>
      <c r="K649"/>
      <c r="L649" s="12">
        <f t="shared" si="172"/>
        <v>999</v>
      </c>
      <c r="M649"/>
      <c r="N649"/>
      <c r="O649" s="12">
        <f t="shared" si="173"/>
        <v>999</v>
      </c>
      <c r="P649"/>
      <c r="Q649">
        <f t="shared" si="186"/>
        <v>0</v>
      </c>
      <c r="R649"/>
      <c r="S649"/>
      <c r="T649"/>
      <c r="U649" s="12" t="str">
        <f t="shared" si="174"/>
        <v/>
      </c>
      <c r="V649" s="13" t="str">
        <f t="shared" si="175"/>
        <v/>
      </c>
      <c r="W649"/>
      <c r="X649"/>
      <c r="Y649"/>
      <c r="Z649" s="13" t="str">
        <f t="shared" si="176"/>
        <v/>
      </c>
      <c r="AA649"/>
      <c r="AB649" s="13" t="str">
        <f t="shared" si="177"/>
        <v/>
      </c>
      <c r="AC649"/>
      <c r="AD649" t="str">
        <f t="shared" si="181"/>
        <v/>
      </c>
      <c r="AE649" s="19"/>
      <c r="AI649" s="19"/>
      <c r="AL649" s="19"/>
      <c r="AP649" s="19"/>
      <c r="AQ649" s="48"/>
      <c r="AS649" s="17"/>
      <c r="AT649" s="18"/>
      <c r="AU649" s="17"/>
    </row>
    <row r="650" spans="1:47" s="16" customFormat="1" hidden="1" x14ac:dyDescent="0.25">
      <c r="A650" s="12">
        <v>9</v>
      </c>
      <c r="B650" s="12">
        <f>[1]Hmotnosti!$N$15</f>
        <v>80</v>
      </c>
      <c r="C650" s="12"/>
      <c r="D650" s="12">
        <f t="shared" si="184"/>
        <v>20</v>
      </c>
      <c r="E650" s="12" t="str">
        <f t="shared" si="185"/>
        <v>ř.ř.</v>
      </c>
      <c r="F650" s="12">
        <f t="shared" si="185"/>
        <v>0</v>
      </c>
      <c r="G650" s="12">
        <f t="shared" si="183"/>
        <v>0</v>
      </c>
      <c r="H650"/>
      <c r="I650"/>
      <c r="J650" s="12">
        <v>485</v>
      </c>
      <c r="K650"/>
      <c r="L650" s="12">
        <f t="shared" si="172"/>
        <v>999</v>
      </c>
      <c r="M650"/>
      <c r="N650"/>
      <c r="O650" s="12">
        <f t="shared" si="173"/>
        <v>999</v>
      </c>
      <c r="P650"/>
      <c r="Q650">
        <f t="shared" si="186"/>
        <v>0</v>
      </c>
      <c r="R650"/>
      <c r="S650"/>
      <c r="T650"/>
      <c r="U650" s="12" t="str">
        <f t="shared" si="174"/>
        <v/>
      </c>
      <c r="V650" s="13" t="str">
        <f t="shared" si="175"/>
        <v/>
      </c>
      <c r="W650"/>
      <c r="X650"/>
      <c r="Y650"/>
      <c r="Z650" s="13" t="str">
        <f t="shared" si="176"/>
        <v/>
      </c>
      <c r="AA650"/>
      <c r="AB650" s="13" t="str">
        <f t="shared" si="177"/>
        <v/>
      </c>
      <c r="AC650"/>
      <c r="AD650" t="str">
        <f t="shared" si="181"/>
        <v/>
      </c>
      <c r="AE650" s="19"/>
      <c r="AI650" s="19"/>
      <c r="AL650" s="19"/>
      <c r="AP650" s="19"/>
      <c r="AQ650" s="48"/>
      <c r="AS650" s="17"/>
      <c r="AT650" s="18"/>
      <c r="AU650" s="17"/>
    </row>
    <row r="651" spans="1:47" s="16" customFormat="1" hidden="1" x14ac:dyDescent="0.25">
      <c r="A651" s="12">
        <v>10</v>
      </c>
      <c r="B651" s="12">
        <f>[1]Hmotnosti!$N$16</f>
        <v>92</v>
      </c>
      <c r="C651" s="12"/>
      <c r="D651" s="12">
        <f t="shared" si="184"/>
        <v>20</v>
      </c>
      <c r="E651" s="12" t="str">
        <f t="shared" si="185"/>
        <v>ř.ř.</v>
      </c>
      <c r="F651" s="12">
        <f t="shared" si="185"/>
        <v>0</v>
      </c>
      <c r="G651" s="12">
        <f t="shared" si="183"/>
        <v>0</v>
      </c>
      <c r="H651"/>
      <c r="I651"/>
      <c r="J651" s="12">
        <v>486</v>
      </c>
      <c r="K651"/>
      <c r="L651" s="12">
        <f t="shared" si="172"/>
        <v>999</v>
      </c>
      <c r="M651"/>
      <c r="N651"/>
      <c r="O651" s="12">
        <f t="shared" si="173"/>
        <v>999</v>
      </c>
      <c r="P651"/>
      <c r="Q651">
        <f t="shared" si="186"/>
        <v>0</v>
      </c>
      <c r="R651"/>
      <c r="S651"/>
      <c r="T651"/>
      <c r="U651" s="12" t="str">
        <f t="shared" si="174"/>
        <v/>
      </c>
      <c r="V651" s="13" t="str">
        <f t="shared" si="175"/>
        <v/>
      </c>
      <c r="W651"/>
      <c r="X651"/>
      <c r="Y651"/>
      <c r="Z651" s="13" t="str">
        <f t="shared" si="176"/>
        <v/>
      </c>
      <c r="AA651"/>
      <c r="AB651" s="13" t="str">
        <f t="shared" si="177"/>
        <v/>
      </c>
      <c r="AC651"/>
      <c r="AD651" t="str">
        <f t="shared" si="181"/>
        <v/>
      </c>
      <c r="AE651" s="19"/>
      <c r="AI651" s="19"/>
      <c r="AL651" s="19"/>
      <c r="AP651" s="19"/>
      <c r="AQ651" s="48"/>
      <c r="AS651" s="17"/>
      <c r="AT651" s="18"/>
      <c r="AU651" s="17"/>
    </row>
    <row r="652" spans="1:47" s="16" customFormat="1" hidden="1" x14ac:dyDescent="0.25">
      <c r="A652" s="12">
        <v>11</v>
      </c>
      <c r="B652" s="12" t="str">
        <f>[1]Hmotnosti!$N$17</f>
        <v>xxx</v>
      </c>
      <c r="C652" s="12"/>
      <c r="D652" s="12">
        <f t="shared" si="184"/>
        <v>20</v>
      </c>
      <c r="E652" s="12" t="str">
        <f t="shared" si="185"/>
        <v>ř.ř.</v>
      </c>
      <c r="F652" s="12">
        <f t="shared" si="185"/>
        <v>0</v>
      </c>
      <c r="G652" s="12">
        <f t="shared" si="183"/>
        <v>0</v>
      </c>
      <c r="H652"/>
      <c r="I652"/>
      <c r="J652" s="12">
        <v>487</v>
      </c>
      <c r="K652"/>
      <c r="L652" s="12">
        <f t="shared" si="172"/>
        <v>999</v>
      </c>
      <c r="M652"/>
      <c r="N652"/>
      <c r="O652" s="12">
        <f t="shared" si="173"/>
        <v>999</v>
      </c>
      <c r="P652"/>
      <c r="Q652">
        <f t="shared" si="186"/>
        <v>0</v>
      </c>
      <c r="R652"/>
      <c r="S652"/>
      <c r="T652"/>
      <c r="U652" s="12" t="str">
        <f t="shared" si="174"/>
        <v/>
      </c>
      <c r="V652" s="13" t="str">
        <f t="shared" si="175"/>
        <v/>
      </c>
      <c r="W652"/>
      <c r="X652"/>
      <c r="Y652"/>
      <c r="Z652" s="13" t="str">
        <f t="shared" si="176"/>
        <v/>
      </c>
      <c r="AA652"/>
      <c r="AB652" s="13" t="str">
        <f t="shared" si="177"/>
        <v/>
      </c>
      <c r="AC652"/>
      <c r="AD652" t="str">
        <f t="shared" si="181"/>
        <v/>
      </c>
      <c r="AE652" s="19"/>
      <c r="AI652" s="19"/>
      <c r="AL652" s="19"/>
      <c r="AP652" s="19"/>
      <c r="AQ652" s="48"/>
      <c r="AS652" s="17"/>
      <c r="AT652" s="18"/>
      <c r="AU652" s="17"/>
    </row>
    <row r="653" spans="1:47" s="16" customFormat="1" hidden="1" x14ac:dyDescent="0.25">
      <c r="A653" s="12">
        <v>12</v>
      </c>
      <c r="B653" s="12" t="str">
        <f>[1]Hmotnosti!$N$18</f>
        <v>xxx</v>
      </c>
      <c r="C653" s="12"/>
      <c r="D653" s="12">
        <f t="shared" si="184"/>
        <v>20</v>
      </c>
      <c r="E653" s="12" t="str">
        <f t="shared" si="185"/>
        <v>ř.ř.</v>
      </c>
      <c r="F653" s="12">
        <f t="shared" si="185"/>
        <v>0</v>
      </c>
      <c r="G653" s="12">
        <f t="shared" si="183"/>
        <v>0</v>
      </c>
      <c r="H653"/>
      <c r="I653"/>
      <c r="J653" s="12">
        <v>488</v>
      </c>
      <c r="K653"/>
      <c r="L653" s="12">
        <f t="shared" si="172"/>
        <v>999</v>
      </c>
      <c r="M653"/>
      <c r="N653"/>
      <c r="O653" s="12">
        <f t="shared" si="173"/>
        <v>999</v>
      </c>
      <c r="P653"/>
      <c r="Q653">
        <f t="shared" si="186"/>
        <v>0</v>
      </c>
      <c r="R653"/>
      <c r="S653"/>
      <c r="T653"/>
      <c r="U653" s="12" t="str">
        <f t="shared" si="174"/>
        <v/>
      </c>
      <c r="V653" s="13" t="str">
        <f t="shared" si="175"/>
        <v/>
      </c>
      <c r="W653"/>
      <c r="X653"/>
      <c r="Y653"/>
      <c r="Z653" s="13" t="str">
        <f t="shared" si="176"/>
        <v/>
      </c>
      <c r="AA653"/>
      <c r="AB653" s="13" t="str">
        <f t="shared" si="177"/>
        <v/>
      </c>
      <c r="AC653"/>
      <c r="AD653" t="str">
        <f t="shared" si="181"/>
        <v/>
      </c>
      <c r="AE653" s="19"/>
      <c r="AI653" s="19"/>
      <c r="AL653" s="19"/>
      <c r="AP653" s="19"/>
      <c r="AQ653" s="48"/>
      <c r="AS653" s="17"/>
      <c r="AT653" s="18"/>
      <c r="AU653" s="17"/>
    </row>
    <row r="654" spans="1:47" s="16" customFormat="1" hidden="1" x14ac:dyDescent="0.25">
      <c r="A654" s="12">
        <v>13</v>
      </c>
      <c r="B654" s="12" t="str">
        <f>[1]Hmotnosti!$N$19</f>
        <v>xxx</v>
      </c>
      <c r="C654" s="12"/>
      <c r="D654" s="12">
        <f t="shared" si="184"/>
        <v>20</v>
      </c>
      <c r="E654" s="12" t="str">
        <f t="shared" si="185"/>
        <v>ř.ř.</v>
      </c>
      <c r="F654" s="12">
        <f t="shared" si="185"/>
        <v>0</v>
      </c>
      <c r="G654" s="12">
        <f t="shared" si="183"/>
        <v>0</v>
      </c>
      <c r="H654"/>
      <c r="I654"/>
      <c r="J654" s="12">
        <v>489</v>
      </c>
      <c r="K654"/>
      <c r="L654" s="12">
        <f t="shared" si="172"/>
        <v>999</v>
      </c>
      <c r="M654"/>
      <c r="N654"/>
      <c r="O654" s="12">
        <f t="shared" si="173"/>
        <v>999</v>
      </c>
      <c r="P654"/>
      <c r="Q654">
        <f t="shared" si="186"/>
        <v>0</v>
      </c>
      <c r="R654"/>
      <c r="S654"/>
      <c r="T654"/>
      <c r="U654" s="12" t="str">
        <f t="shared" si="174"/>
        <v/>
      </c>
      <c r="V654" s="13" t="str">
        <f t="shared" si="175"/>
        <v/>
      </c>
      <c r="W654"/>
      <c r="X654"/>
      <c r="Y654"/>
      <c r="Z654" s="13" t="str">
        <f t="shared" si="176"/>
        <v/>
      </c>
      <c r="AA654"/>
      <c r="AB654" s="13" t="str">
        <f t="shared" si="177"/>
        <v/>
      </c>
      <c r="AC654"/>
      <c r="AD654" t="str">
        <f t="shared" si="181"/>
        <v/>
      </c>
      <c r="AE654" s="19"/>
      <c r="AI654" s="19"/>
      <c r="AL654" s="19"/>
      <c r="AP654" s="19"/>
      <c r="AQ654" s="48"/>
      <c r="AS654" s="17"/>
      <c r="AT654" s="18"/>
      <c r="AU654" s="17"/>
    </row>
    <row r="655" spans="1:47" s="16" customFormat="1" hidden="1" x14ac:dyDescent="0.25">
      <c r="A655" s="12">
        <v>14</v>
      </c>
      <c r="B655" s="12" t="str">
        <f>[1]Hmotnosti!$N$20</f>
        <v>xxx</v>
      </c>
      <c r="C655" s="12"/>
      <c r="D655" s="12">
        <f t="shared" si="184"/>
        <v>20</v>
      </c>
      <c r="E655" s="12" t="str">
        <f t="shared" si="185"/>
        <v>ř.ř.</v>
      </c>
      <c r="F655" s="12">
        <f t="shared" si="185"/>
        <v>0</v>
      </c>
      <c r="G655" s="12">
        <f t="shared" si="183"/>
        <v>0</v>
      </c>
      <c r="H655"/>
      <c r="I655"/>
      <c r="J655" s="12">
        <v>490</v>
      </c>
      <c r="K655"/>
      <c r="L655" s="12">
        <f t="shared" si="172"/>
        <v>999</v>
      </c>
      <c r="M655"/>
      <c r="N655"/>
      <c r="O655" s="12">
        <f t="shared" si="173"/>
        <v>999</v>
      </c>
      <c r="P655"/>
      <c r="Q655">
        <f t="shared" si="186"/>
        <v>0</v>
      </c>
      <c r="R655"/>
      <c r="S655"/>
      <c r="T655"/>
      <c r="U655" s="12" t="str">
        <f t="shared" si="174"/>
        <v/>
      </c>
      <c r="V655" s="13" t="str">
        <f t="shared" si="175"/>
        <v/>
      </c>
      <c r="W655"/>
      <c r="X655"/>
      <c r="Y655"/>
      <c r="Z655" s="13" t="str">
        <f t="shared" si="176"/>
        <v/>
      </c>
      <c r="AA655"/>
      <c r="AB655" s="13" t="str">
        <f t="shared" si="177"/>
        <v/>
      </c>
      <c r="AC655"/>
      <c r="AD655" t="str">
        <f t="shared" si="181"/>
        <v/>
      </c>
      <c r="AE655" s="19"/>
      <c r="AI655" s="19"/>
      <c r="AL655" s="19"/>
      <c r="AP655" s="19"/>
      <c r="AQ655" s="48"/>
      <c r="AS655" s="17"/>
      <c r="AT655" s="18"/>
      <c r="AU655" s="17"/>
    </row>
    <row r="656" spans="1:47" s="16" customFormat="1" hidden="1" x14ac:dyDescent="0.25">
      <c r="A656" s="12">
        <v>15</v>
      </c>
      <c r="B656" s="12" t="str">
        <f>[1]Hmotnosti!$N$21</f>
        <v>xxx</v>
      </c>
      <c r="C656" s="12"/>
      <c r="D656" s="12">
        <f t="shared" si="184"/>
        <v>20</v>
      </c>
      <c r="E656" s="12" t="str">
        <f t="shared" si="185"/>
        <v>ř.ř.</v>
      </c>
      <c r="F656" s="12">
        <f t="shared" si="185"/>
        <v>0</v>
      </c>
      <c r="G656" s="12">
        <f t="shared" si="183"/>
        <v>0</v>
      </c>
      <c r="H656"/>
      <c r="I656"/>
      <c r="J656" s="12">
        <v>491</v>
      </c>
      <c r="K656"/>
      <c r="L656" s="12">
        <f t="shared" si="172"/>
        <v>999</v>
      </c>
      <c r="M656"/>
      <c r="N656"/>
      <c r="O656" s="12">
        <f t="shared" si="173"/>
        <v>999</v>
      </c>
      <c r="P656"/>
      <c r="Q656">
        <f t="shared" si="186"/>
        <v>0</v>
      </c>
      <c r="R656"/>
      <c r="S656"/>
      <c r="T656"/>
      <c r="U656" s="12" t="str">
        <f t="shared" si="174"/>
        <v/>
      </c>
      <c r="V656" s="13" t="str">
        <f t="shared" si="175"/>
        <v/>
      </c>
      <c r="W656"/>
      <c r="X656"/>
      <c r="Y656"/>
      <c r="Z656" s="13" t="str">
        <f t="shared" si="176"/>
        <v/>
      </c>
      <c r="AA656"/>
      <c r="AB656" s="13" t="str">
        <f t="shared" si="177"/>
        <v/>
      </c>
      <c r="AC656"/>
      <c r="AD656" t="str">
        <f t="shared" si="181"/>
        <v/>
      </c>
      <c r="AE656" s="19"/>
      <c r="AI656" s="19"/>
      <c r="AL656" s="19"/>
      <c r="AP656" s="19"/>
      <c r="AQ656" s="48"/>
      <c r="AS656" s="17"/>
      <c r="AT656" s="18"/>
      <c r="AU656" s="17"/>
    </row>
    <row r="657" spans="1:47" s="16" customFormat="1" hidden="1" x14ac:dyDescent="0.25">
      <c r="A657" s="12">
        <v>16</v>
      </c>
      <c r="B657" s="12" t="str">
        <f>[1]Hmotnosti!$N$22</f>
        <v>xxx</v>
      </c>
      <c r="C657" s="12"/>
      <c r="D657" s="12">
        <f t="shared" si="184"/>
        <v>20</v>
      </c>
      <c r="E657" s="12" t="str">
        <f t="shared" si="185"/>
        <v>ř.ř.</v>
      </c>
      <c r="F657" s="12">
        <f t="shared" si="185"/>
        <v>0</v>
      </c>
      <c r="G657" s="12">
        <f t="shared" si="183"/>
        <v>0</v>
      </c>
      <c r="H657"/>
      <c r="I657"/>
      <c r="J657" s="12">
        <v>492</v>
      </c>
      <c r="K657"/>
      <c r="L657" s="12">
        <f t="shared" si="172"/>
        <v>999</v>
      </c>
      <c r="M657"/>
      <c r="N657"/>
      <c r="O657" s="12">
        <f t="shared" si="173"/>
        <v>999</v>
      </c>
      <c r="P657"/>
      <c r="Q657">
        <f t="shared" si="186"/>
        <v>0</v>
      </c>
      <c r="R657"/>
      <c r="S657"/>
      <c r="T657"/>
      <c r="U657" s="12" t="str">
        <f t="shared" si="174"/>
        <v/>
      </c>
      <c r="V657" s="13" t="str">
        <f t="shared" si="175"/>
        <v/>
      </c>
      <c r="W657"/>
      <c r="X657"/>
      <c r="Y657"/>
      <c r="Z657" s="13" t="str">
        <f t="shared" si="176"/>
        <v/>
      </c>
      <c r="AA657"/>
      <c r="AB657" s="13" t="str">
        <f t="shared" si="177"/>
        <v/>
      </c>
      <c r="AC657"/>
      <c r="AD657" t="str">
        <f t="shared" si="181"/>
        <v/>
      </c>
      <c r="AE657" s="19"/>
      <c r="AI657" s="19"/>
      <c r="AL657" s="19"/>
      <c r="AP657" s="19"/>
      <c r="AQ657" s="48"/>
      <c r="AS657" s="17"/>
      <c r="AT657" s="18"/>
      <c r="AU657" s="17"/>
    </row>
    <row r="658" spans="1:47" s="16" customFormat="1" hidden="1" x14ac:dyDescent="0.25">
      <c r="A658" s="12">
        <v>17</v>
      </c>
      <c r="B658" s="12" t="str">
        <f>[1]Hmotnosti!$N$23</f>
        <v>xxx</v>
      </c>
      <c r="C658" s="12"/>
      <c r="D658" s="12">
        <f t="shared" si="184"/>
        <v>20</v>
      </c>
      <c r="E658" s="12" t="str">
        <f t="shared" si="185"/>
        <v>ř.ř.</v>
      </c>
      <c r="F658" s="12">
        <f t="shared" si="185"/>
        <v>0</v>
      </c>
      <c r="G658" s="12">
        <f t="shared" si="183"/>
        <v>0</v>
      </c>
      <c r="H658"/>
      <c r="I658"/>
      <c r="J658" s="12">
        <v>493</v>
      </c>
      <c r="K658"/>
      <c r="L658" s="12">
        <f t="shared" si="172"/>
        <v>999</v>
      </c>
      <c r="M658"/>
      <c r="N658"/>
      <c r="O658" s="12">
        <f t="shared" si="173"/>
        <v>999</v>
      </c>
      <c r="P658"/>
      <c r="Q658">
        <f t="shared" si="186"/>
        <v>0</v>
      </c>
      <c r="R658"/>
      <c r="S658"/>
      <c r="T658"/>
      <c r="U658" s="12" t="str">
        <f t="shared" si="174"/>
        <v/>
      </c>
      <c r="V658" s="13" t="str">
        <f t="shared" si="175"/>
        <v/>
      </c>
      <c r="W658"/>
      <c r="X658"/>
      <c r="Y658"/>
      <c r="Z658" s="13" t="str">
        <f t="shared" si="176"/>
        <v/>
      </c>
      <c r="AA658"/>
      <c r="AB658" s="13" t="str">
        <f t="shared" si="177"/>
        <v/>
      </c>
      <c r="AC658"/>
      <c r="AD658" t="str">
        <f t="shared" si="181"/>
        <v/>
      </c>
      <c r="AE658" s="19"/>
      <c r="AI658" s="19"/>
      <c r="AL658" s="19"/>
      <c r="AP658" s="19"/>
      <c r="AQ658" s="48"/>
      <c r="AS658" s="17"/>
      <c r="AT658" s="18"/>
      <c r="AU658" s="17"/>
    </row>
    <row r="659" spans="1:47" s="16" customFormat="1" hidden="1" x14ac:dyDescent="0.25">
      <c r="A659" s="12">
        <v>18</v>
      </c>
      <c r="B659" s="12" t="str">
        <f>[1]Hmotnosti!$N$24</f>
        <v>xxx</v>
      </c>
      <c r="C659" s="12"/>
      <c r="D659" s="12">
        <f t="shared" si="184"/>
        <v>20</v>
      </c>
      <c r="E659" s="12" t="str">
        <f t="shared" ref="E659:F661" si="187">E658</f>
        <v>ř.ř.</v>
      </c>
      <c r="F659" s="12">
        <f t="shared" si="187"/>
        <v>0</v>
      </c>
      <c r="G659" s="12">
        <f t="shared" si="183"/>
        <v>0</v>
      </c>
      <c r="H659"/>
      <c r="I659"/>
      <c r="J659" s="12">
        <v>494</v>
      </c>
      <c r="K659"/>
      <c r="L659" s="12">
        <f t="shared" si="172"/>
        <v>999</v>
      </c>
      <c r="M659"/>
      <c r="N659"/>
      <c r="O659" s="12">
        <f t="shared" si="173"/>
        <v>999</v>
      </c>
      <c r="P659"/>
      <c r="Q659">
        <f t="shared" si="186"/>
        <v>0</v>
      </c>
      <c r="R659"/>
      <c r="S659"/>
      <c r="T659"/>
      <c r="U659" s="12" t="str">
        <f t="shared" si="174"/>
        <v/>
      </c>
      <c r="V659" s="13" t="str">
        <f t="shared" si="175"/>
        <v/>
      </c>
      <c r="W659"/>
      <c r="X659"/>
      <c r="Y659"/>
      <c r="Z659" s="13" t="str">
        <f t="shared" si="176"/>
        <v/>
      </c>
      <c r="AA659"/>
      <c r="AB659" s="13" t="str">
        <f t="shared" si="177"/>
        <v/>
      </c>
      <c r="AC659"/>
      <c r="AD659" t="str">
        <f t="shared" si="181"/>
        <v/>
      </c>
      <c r="AE659" s="19"/>
      <c r="AI659" s="19"/>
      <c r="AL659" s="19"/>
      <c r="AP659" s="19"/>
      <c r="AQ659" s="48"/>
      <c r="AS659" s="17"/>
      <c r="AT659" s="18"/>
      <c r="AU659" s="17"/>
    </row>
    <row r="660" spans="1:47" s="16" customFormat="1" hidden="1" x14ac:dyDescent="0.25">
      <c r="A660" s="12">
        <v>19</v>
      </c>
      <c r="B660" s="12" t="str">
        <f>[1]Hmotnosti!$N$25</f>
        <v>xxx</v>
      </c>
      <c r="C660" s="12"/>
      <c r="D660" s="12">
        <f t="shared" si="184"/>
        <v>20</v>
      </c>
      <c r="E660" s="12" t="str">
        <f t="shared" si="187"/>
        <v>ř.ř.</v>
      </c>
      <c r="F660" s="12">
        <f t="shared" si="187"/>
        <v>0</v>
      </c>
      <c r="G660" s="12">
        <f t="shared" si="183"/>
        <v>0</v>
      </c>
      <c r="H660"/>
      <c r="I660"/>
      <c r="J660" s="12">
        <v>495</v>
      </c>
      <c r="K660"/>
      <c r="L660" s="12">
        <f t="shared" si="172"/>
        <v>999</v>
      </c>
      <c r="M660"/>
      <c r="N660"/>
      <c r="O660" s="12">
        <f t="shared" si="173"/>
        <v>999</v>
      </c>
      <c r="P660"/>
      <c r="Q660">
        <f t="shared" si="186"/>
        <v>0</v>
      </c>
      <c r="R660"/>
      <c r="S660"/>
      <c r="T660"/>
      <c r="U660" s="12" t="str">
        <f t="shared" si="174"/>
        <v/>
      </c>
      <c r="V660" s="13" t="str">
        <f t="shared" si="175"/>
        <v/>
      </c>
      <c r="W660"/>
      <c r="X660"/>
      <c r="Y660"/>
      <c r="Z660" s="13" t="str">
        <f t="shared" si="176"/>
        <v/>
      </c>
      <c r="AA660"/>
      <c r="AB660" s="13" t="str">
        <f t="shared" si="177"/>
        <v/>
      </c>
      <c r="AC660"/>
      <c r="AD660" t="str">
        <f t="shared" si="181"/>
        <v/>
      </c>
      <c r="AE660" s="19"/>
      <c r="AI660" s="19"/>
      <c r="AL660" s="19"/>
      <c r="AP660" s="19"/>
      <c r="AQ660" s="48"/>
      <c r="AS660" s="17"/>
      <c r="AT660" s="18"/>
      <c r="AU660" s="17"/>
    </row>
    <row r="661" spans="1:47" s="16" customFormat="1" hidden="1" x14ac:dyDescent="0.25">
      <c r="A661" s="12">
        <v>20</v>
      </c>
      <c r="B661" s="12" t="str">
        <f>[1]Hmotnosti!$N$26</f>
        <v>xxx</v>
      </c>
      <c r="C661" s="12"/>
      <c r="D661" s="12">
        <f t="shared" si="184"/>
        <v>20</v>
      </c>
      <c r="E661" s="12" t="str">
        <f t="shared" si="187"/>
        <v>ř.ř.</v>
      </c>
      <c r="F661" s="12">
        <f t="shared" si="187"/>
        <v>0</v>
      </c>
      <c r="G661" s="12">
        <f t="shared" si="183"/>
        <v>0</v>
      </c>
      <c r="H661"/>
      <c r="I661"/>
      <c r="J661" s="12">
        <v>496</v>
      </c>
      <c r="K661"/>
      <c r="L661" s="12">
        <f t="shared" si="172"/>
        <v>999</v>
      </c>
      <c r="M661"/>
      <c r="N661"/>
      <c r="O661" s="12">
        <f t="shared" si="173"/>
        <v>999</v>
      </c>
      <c r="P661"/>
      <c r="Q661">
        <f t="shared" si="186"/>
        <v>0</v>
      </c>
      <c r="R661"/>
      <c r="S661"/>
      <c r="T661"/>
      <c r="U661" s="12" t="str">
        <f t="shared" si="174"/>
        <v/>
      </c>
      <c r="V661" s="13" t="str">
        <f t="shared" si="175"/>
        <v/>
      </c>
      <c r="W661"/>
      <c r="X661"/>
      <c r="Y661"/>
      <c r="Z661" s="13" t="str">
        <f t="shared" si="176"/>
        <v/>
      </c>
      <c r="AA661"/>
      <c r="AB661" s="13" t="str">
        <f t="shared" si="177"/>
        <v/>
      </c>
      <c r="AC661"/>
      <c r="AD661" t="str">
        <f t="shared" si="181"/>
        <v/>
      </c>
      <c r="AE661" s="19"/>
      <c r="AI661" s="19"/>
      <c r="AL661" s="19"/>
      <c r="AP661" s="19"/>
      <c r="AQ661" s="48"/>
      <c r="AS661" s="17"/>
      <c r="AT661" s="18"/>
      <c r="AU661" s="17"/>
    </row>
    <row r="662" spans="1:47" s="16" customFormat="1" hidden="1" x14ac:dyDescent="0.25">
      <c r="A662" s="12"/>
      <c r="B662" s="12"/>
      <c r="C662" s="12"/>
      <c r="D662" s="12"/>
      <c r="E662" s="12"/>
      <c r="F662" s="12"/>
      <c r="G662" s="12">
        <f t="shared" si="183"/>
        <v>0</v>
      </c>
      <c r="H662"/>
      <c r="I662"/>
      <c r="J662" s="12">
        <v>497</v>
      </c>
      <c r="K662"/>
      <c r="L662" s="12">
        <f t="shared" si="172"/>
        <v>999</v>
      </c>
      <c r="M662"/>
      <c r="N662"/>
      <c r="O662" s="12">
        <f t="shared" si="173"/>
        <v>999</v>
      </c>
      <c r="P662"/>
      <c r="Q662">
        <f t="shared" si="186"/>
        <v>0</v>
      </c>
      <c r="R662"/>
      <c r="S662"/>
      <c r="T662"/>
      <c r="U662" s="12" t="str">
        <f t="shared" si="174"/>
        <v/>
      </c>
      <c r="V662" s="13" t="str">
        <f t="shared" si="175"/>
        <v/>
      </c>
      <c r="W662"/>
      <c r="X662"/>
      <c r="Y662"/>
      <c r="Z662" s="13" t="str">
        <f t="shared" si="176"/>
        <v/>
      </c>
      <c r="AA662"/>
      <c r="AB662" s="13" t="str">
        <f t="shared" si="177"/>
        <v/>
      </c>
      <c r="AC662"/>
      <c r="AD662" t="str">
        <f t="shared" si="181"/>
        <v/>
      </c>
      <c r="AE662" s="19"/>
      <c r="AI662" s="19"/>
      <c r="AL662" s="19"/>
      <c r="AP662" s="19"/>
      <c r="AQ662" s="48"/>
      <c r="AS662" s="17"/>
      <c r="AT662" s="18"/>
      <c r="AU662" s="17"/>
    </row>
    <row r="663" spans="1:47" s="16" customFormat="1" hidden="1" x14ac:dyDescent="0.25">
      <c r="A663" s="12"/>
      <c r="B663" s="12"/>
      <c r="C663" s="12"/>
      <c r="D663" s="12"/>
      <c r="E663" s="12"/>
      <c r="F663" s="12"/>
      <c r="G663" s="12">
        <f t="shared" si="183"/>
        <v>0</v>
      </c>
      <c r="H663"/>
      <c r="I663"/>
      <c r="J663" s="12">
        <v>498</v>
      </c>
      <c r="K663"/>
      <c r="L663" s="12">
        <f t="shared" si="172"/>
        <v>999</v>
      </c>
      <c r="M663"/>
      <c r="N663"/>
      <c r="O663" s="12">
        <f t="shared" si="173"/>
        <v>999</v>
      </c>
      <c r="P663"/>
      <c r="Q663"/>
      <c r="R663"/>
      <c r="S663"/>
      <c r="T663"/>
      <c r="U663" s="12" t="str">
        <f t="shared" si="174"/>
        <v/>
      </c>
      <c r="V663" s="13" t="str">
        <f t="shared" si="175"/>
        <v/>
      </c>
      <c r="W663"/>
      <c r="X663"/>
      <c r="Y663"/>
      <c r="Z663" s="13" t="str">
        <f t="shared" si="176"/>
        <v/>
      </c>
      <c r="AA663"/>
      <c r="AB663" s="13" t="str">
        <f t="shared" si="177"/>
        <v/>
      </c>
      <c r="AC663"/>
      <c r="AD663" t="str">
        <f t="shared" si="181"/>
        <v/>
      </c>
      <c r="AE663" s="19"/>
      <c r="AI663" s="19"/>
      <c r="AL663" s="19"/>
      <c r="AP663" s="19"/>
      <c r="AQ663" s="48"/>
      <c r="AS663" s="17"/>
      <c r="AT663" s="18"/>
      <c r="AU663" s="17"/>
    </row>
    <row r="664" spans="1:47" s="16" customFormat="1" hidden="1" x14ac:dyDescent="0.25">
      <c r="A664" s="12"/>
      <c r="B664" s="12"/>
      <c r="C664" s="12"/>
      <c r="D664" s="12"/>
      <c r="E664" s="12"/>
      <c r="F664" s="12"/>
      <c r="G664" s="12">
        <f t="shared" si="183"/>
        <v>0</v>
      </c>
      <c r="H664"/>
      <c r="I664"/>
      <c r="J664" s="12">
        <v>499</v>
      </c>
      <c r="K664"/>
      <c r="L664" s="12">
        <f t="shared" si="172"/>
        <v>999</v>
      </c>
      <c r="M664"/>
      <c r="N664"/>
      <c r="O664" s="12">
        <f t="shared" si="173"/>
        <v>999</v>
      </c>
      <c r="P664"/>
      <c r="Q664"/>
      <c r="R664"/>
      <c r="S664"/>
      <c r="T664"/>
      <c r="U664" s="12" t="str">
        <f t="shared" si="174"/>
        <v/>
      </c>
      <c r="V664" s="13" t="str">
        <f t="shared" si="175"/>
        <v/>
      </c>
      <c r="W664"/>
      <c r="X664"/>
      <c r="Y664"/>
      <c r="Z664" s="13" t="str">
        <f t="shared" si="176"/>
        <v/>
      </c>
      <c r="AA664"/>
      <c r="AB664" s="13" t="str">
        <f t="shared" si="177"/>
        <v/>
      </c>
      <c r="AC664"/>
      <c r="AD664" t="str">
        <f t="shared" si="181"/>
        <v/>
      </c>
      <c r="AE664" s="19"/>
      <c r="AI664" s="19"/>
      <c r="AL664" s="19"/>
      <c r="AP664" s="19"/>
      <c r="AQ664" s="48"/>
      <c r="AS664" s="17"/>
      <c r="AT664" s="18"/>
      <c r="AU664" s="17"/>
    </row>
    <row r="665" spans="1:47" s="16" customFormat="1" hidden="1" x14ac:dyDescent="0.25">
      <c r="A665" s="13">
        <f>[1]Hmotnosti!$S$6</f>
        <v>0</v>
      </c>
      <c r="B665" s="12"/>
      <c r="C665" s="12"/>
      <c r="D665" s="12"/>
      <c r="E665" s="12"/>
      <c r="F665" s="12"/>
      <c r="G665" s="12">
        <f t="shared" si="183"/>
        <v>0</v>
      </c>
      <c r="H665"/>
      <c r="I665"/>
      <c r="J665" s="12">
        <v>500</v>
      </c>
      <c r="K665"/>
      <c r="L665" s="12">
        <f t="shared" si="172"/>
        <v>999</v>
      </c>
      <c r="M665"/>
      <c r="N665"/>
      <c r="O665" s="12">
        <f t="shared" si="173"/>
        <v>999</v>
      </c>
      <c r="P665"/>
      <c r="Q665"/>
      <c r="R665"/>
      <c r="S665"/>
      <c r="T665"/>
      <c r="U665" s="12" t="str">
        <f t="shared" si="174"/>
        <v/>
      </c>
      <c r="V665" s="13" t="str">
        <f t="shared" si="175"/>
        <v/>
      </c>
      <c r="W665"/>
      <c r="X665"/>
      <c r="Y665"/>
      <c r="Z665" s="13" t="str">
        <f t="shared" si="176"/>
        <v/>
      </c>
      <c r="AA665"/>
      <c r="AB665" s="13" t="str">
        <f t="shared" si="177"/>
        <v/>
      </c>
      <c r="AC665"/>
      <c r="AD665" t="str">
        <f t="shared" si="181"/>
        <v/>
      </c>
      <c r="AE665" s="19"/>
      <c r="AI665" s="19"/>
      <c r="AL665" s="19"/>
      <c r="AP665" s="19"/>
      <c r="AQ665" s="48"/>
      <c r="AS665" s="17"/>
      <c r="AT665" s="18"/>
      <c r="AU665" s="17"/>
    </row>
    <row r="666" spans="1:47" s="16" customFormat="1" hidden="1" x14ac:dyDescent="0.25">
      <c r="A666" s="12"/>
      <c r="B666" s="12" t="str">
        <f>$B$166</f>
        <v>hmotnost</v>
      </c>
      <c r="C666" s="12"/>
      <c r="D666" s="12">
        <v>21</v>
      </c>
      <c r="E666" s="12" t="str">
        <f>O157</f>
        <v>ř.ř.</v>
      </c>
      <c r="F666" s="12">
        <f>IF($P$157=0,0,1)</f>
        <v>0</v>
      </c>
      <c r="G666" s="12">
        <f t="shared" si="183"/>
        <v>0</v>
      </c>
      <c r="H666"/>
      <c r="I666"/>
      <c r="J666" s="12">
        <v>501</v>
      </c>
      <c r="K666"/>
      <c r="L666" s="12">
        <f t="shared" si="172"/>
        <v>999</v>
      </c>
      <c r="M666"/>
      <c r="N666"/>
      <c r="O666" s="12">
        <f t="shared" si="173"/>
        <v>999</v>
      </c>
      <c r="P666"/>
      <c r="Q666">
        <f>A665</f>
        <v>0</v>
      </c>
      <c r="R666"/>
      <c r="S666"/>
      <c r="T666"/>
      <c r="U666" s="12" t="str">
        <f t="shared" si="174"/>
        <v/>
      </c>
      <c r="V666" s="13" t="str">
        <f t="shared" si="175"/>
        <v/>
      </c>
      <c r="W666"/>
      <c r="X666"/>
      <c r="Y666"/>
      <c r="Z666" s="13" t="str">
        <f t="shared" si="176"/>
        <v/>
      </c>
      <c r="AA666"/>
      <c r="AB666" s="13" t="str">
        <f t="shared" si="177"/>
        <v/>
      </c>
      <c r="AC666"/>
      <c r="AD666" t="str">
        <f t="shared" si="181"/>
        <v/>
      </c>
      <c r="AE666" s="19"/>
      <c r="AI666" s="19"/>
      <c r="AL666" s="19"/>
      <c r="AP666" s="19"/>
      <c r="AQ666" s="48"/>
      <c r="AS666" s="17"/>
      <c r="AT666" s="18"/>
      <c r="AU666" s="17"/>
    </row>
    <row r="667" spans="1:47" s="16" customFormat="1" hidden="1" x14ac:dyDescent="0.25">
      <c r="A667" s="12">
        <v>1</v>
      </c>
      <c r="B667" s="12" t="str">
        <f>[1]Hmotnosti!$R$7</f>
        <v>ž-žák</v>
      </c>
      <c r="C667" s="12"/>
      <c r="D667" s="12">
        <f>$D666</f>
        <v>21</v>
      </c>
      <c r="E667" s="12" t="str">
        <f>E666</f>
        <v>ř.ř.</v>
      </c>
      <c r="F667" s="12">
        <f>F666</f>
        <v>0</v>
      </c>
      <c r="G667" s="12">
        <f t="shared" si="183"/>
        <v>0</v>
      </c>
      <c r="H667"/>
      <c r="I667"/>
      <c r="J667" s="12">
        <v>502</v>
      </c>
      <c r="K667"/>
      <c r="L667" s="12">
        <f t="shared" si="172"/>
        <v>999</v>
      </c>
      <c r="M667"/>
      <c r="N667"/>
      <c r="O667" s="12">
        <f t="shared" si="173"/>
        <v>999</v>
      </c>
      <c r="P667"/>
      <c r="Q667">
        <f>Q666</f>
        <v>0</v>
      </c>
      <c r="R667"/>
      <c r="S667"/>
      <c r="T667"/>
      <c r="U667" s="12" t="str">
        <f t="shared" si="174"/>
        <v/>
      </c>
      <c r="V667" s="13" t="str">
        <f t="shared" si="175"/>
        <v/>
      </c>
      <c r="W667"/>
      <c r="X667"/>
      <c r="Y667"/>
      <c r="Z667" s="13" t="str">
        <f t="shared" si="176"/>
        <v/>
      </c>
      <c r="AA667"/>
      <c r="AB667" s="13" t="str">
        <f t="shared" si="177"/>
        <v/>
      </c>
      <c r="AC667"/>
      <c r="AD667" t="str">
        <f t="shared" si="181"/>
        <v/>
      </c>
      <c r="AE667" s="19"/>
      <c r="AI667" s="19"/>
      <c r="AL667" s="19"/>
      <c r="AP667" s="19"/>
      <c r="AQ667" s="48"/>
      <c r="AS667" s="17"/>
      <c r="AT667" s="18"/>
      <c r="AU667" s="17"/>
    </row>
    <row r="668" spans="1:47" s="16" customFormat="1" hidden="1" x14ac:dyDescent="0.25">
      <c r="A668" s="12">
        <v>2</v>
      </c>
      <c r="B668" s="12" t="str">
        <f>[1]Hmotnosti!$R$8</f>
        <v>xxx</v>
      </c>
      <c r="C668" s="12"/>
      <c r="D668" s="12">
        <f t="shared" ref="D668:D686" si="188">$D667</f>
        <v>21</v>
      </c>
      <c r="E668" s="12" t="str">
        <f t="shared" ref="E668:F683" si="189">E667</f>
        <v>ř.ř.</v>
      </c>
      <c r="F668" s="12">
        <f t="shared" si="189"/>
        <v>0</v>
      </c>
      <c r="G668" s="12">
        <f t="shared" si="183"/>
        <v>0</v>
      </c>
      <c r="H668"/>
      <c r="I668"/>
      <c r="J668" s="12">
        <v>503</v>
      </c>
      <c r="K668"/>
      <c r="L668" s="12">
        <f t="shared" si="172"/>
        <v>999</v>
      </c>
      <c r="M668"/>
      <c r="N668"/>
      <c r="O668" s="12">
        <f t="shared" si="173"/>
        <v>999</v>
      </c>
      <c r="P668"/>
      <c r="Q668">
        <f t="shared" ref="Q668:Q687" si="190">Q667</f>
        <v>0</v>
      </c>
      <c r="R668"/>
      <c r="S668"/>
      <c r="T668"/>
      <c r="U668" s="12" t="str">
        <f t="shared" si="174"/>
        <v/>
      </c>
      <c r="V668" s="13" t="str">
        <f t="shared" si="175"/>
        <v/>
      </c>
      <c r="W668"/>
      <c r="X668"/>
      <c r="Y668"/>
      <c r="Z668" s="13" t="str">
        <f t="shared" si="176"/>
        <v/>
      </c>
      <c r="AA668"/>
      <c r="AB668" s="13" t="str">
        <f t="shared" si="177"/>
        <v/>
      </c>
      <c r="AC668"/>
      <c r="AD668" t="str">
        <f t="shared" si="181"/>
        <v/>
      </c>
      <c r="AE668" s="19"/>
      <c r="AI668" s="19"/>
      <c r="AL668" s="19"/>
      <c r="AP668" s="19"/>
      <c r="AQ668" s="48"/>
      <c r="AS668" s="17"/>
      <c r="AT668" s="18"/>
      <c r="AU668" s="17"/>
    </row>
    <row r="669" spans="1:47" s="16" customFormat="1" hidden="1" x14ac:dyDescent="0.25">
      <c r="A669" s="12">
        <v>3</v>
      </c>
      <c r="B669" s="12" t="str">
        <f>[1]Hmotnosti!$R$9</f>
        <v>xxx</v>
      </c>
      <c r="C669" s="12"/>
      <c r="D669" s="12">
        <f t="shared" si="188"/>
        <v>21</v>
      </c>
      <c r="E669" s="12" t="str">
        <f t="shared" si="189"/>
        <v>ř.ř.</v>
      </c>
      <c r="F669" s="12">
        <f t="shared" si="189"/>
        <v>0</v>
      </c>
      <c r="G669" s="12">
        <f t="shared" si="183"/>
        <v>0</v>
      </c>
      <c r="H669"/>
      <c r="I669"/>
      <c r="J669" s="12">
        <v>504</v>
      </c>
      <c r="K669"/>
      <c r="L669" s="12">
        <f t="shared" si="172"/>
        <v>999</v>
      </c>
      <c r="M669"/>
      <c r="N669"/>
      <c r="O669" s="12">
        <f t="shared" si="173"/>
        <v>999</v>
      </c>
      <c r="P669"/>
      <c r="Q669">
        <f t="shared" si="190"/>
        <v>0</v>
      </c>
      <c r="R669"/>
      <c r="S669"/>
      <c r="T669"/>
      <c r="U669" s="12" t="str">
        <f t="shared" si="174"/>
        <v/>
      </c>
      <c r="V669" s="13" t="str">
        <f t="shared" si="175"/>
        <v/>
      </c>
      <c r="W669"/>
      <c r="X669"/>
      <c r="Y669"/>
      <c r="Z669" s="13" t="str">
        <f t="shared" si="176"/>
        <v/>
      </c>
      <c r="AA669"/>
      <c r="AB669" s="13" t="str">
        <f t="shared" si="177"/>
        <v/>
      </c>
      <c r="AC669"/>
      <c r="AD669" t="str">
        <f t="shared" si="181"/>
        <v/>
      </c>
      <c r="AE669" s="19"/>
      <c r="AI669" s="19"/>
      <c r="AL669" s="19"/>
      <c r="AP669" s="19"/>
      <c r="AQ669" s="48"/>
      <c r="AS669" s="17"/>
      <c r="AT669" s="18"/>
      <c r="AU669" s="17"/>
    </row>
    <row r="670" spans="1:47" s="16" customFormat="1" hidden="1" x14ac:dyDescent="0.25">
      <c r="A670" s="12">
        <v>4</v>
      </c>
      <c r="B670" s="12" t="str">
        <f>[1]Hmotnosti!$R$10</f>
        <v>xxx</v>
      </c>
      <c r="C670" s="12"/>
      <c r="D670" s="12">
        <f t="shared" si="188"/>
        <v>21</v>
      </c>
      <c r="E670" s="12" t="str">
        <f t="shared" si="189"/>
        <v>ř.ř.</v>
      </c>
      <c r="F670" s="12">
        <f t="shared" si="189"/>
        <v>0</v>
      </c>
      <c r="G670" s="12">
        <f t="shared" si="183"/>
        <v>0</v>
      </c>
      <c r="H670"/>
      <c r="I670"/>
      <c r="J670" s="12">
        <v>505</v>
      </c>
      <c r="K670"/>
      <c r="L670" s="12">
        <f t="shared" si="172"/>
        <v>999</v>
      </c>
      <c r="M670"/>
      <c r="N670"/>
      <c r="O670" s="12">
        <f t="shared" si="173"/>
        <v>999</v>
      </c>
      <c r="P670"/>
      <c r="Q670">
        <f t="shared" si="190"/>
        <v>0</v>
      </c>
      <c r="R670"/>
      <c r="S670"/>
      <c r="T670"/>
      <c r="U670" s="12" t="str">
        <f t="shared" si="174"/>
        <v/>
      </c>
      <c r="V670" s="13" t="str">
        <f t="shared" si="175"/>
        <v/>
      </c>
      <c r="W670"/>
      <c r="X670"/>
      <c r="Y670"/>
      <c r="Z670" s="13" t="str">
        <f t="shared" si="176"/>
        <v/>
      </c>
      <c r="AA670"/>
      <c r="AB670" s="13" t="str">
        <f t="shared" si="177"/>
        <v/>
      </c>
      <c r="AC670"/>
      <c r="AD670" t="str">
        <f t="shared" si="181"/>
        <v/>
      </c>
      <c r="AE670" s="19"/>
      <c r="AI670" s="19"/>
      <c r="AL670" s="19"/>
      <c r="AP670" s="19"/>
      <c r="AQ670" s="48"/>
      <c r="AS670" s="17"/>
      <c r="AT670" s="18"/>
      <c r="AU670" s="17"/>
    </row>
    <row r="671" spans="1:47" s="16" customFormat="1" hidden="1" x14ac:dyDescent="0.25">
      <c r="A671" s="12">
        <v>5</v>
      </c>
      <c r="B671" s="12" t="str">
        <f>[1]Hmotnosti!$R$11</f>
        <v>xxx</v>
      </c>
      <c r="C671" s="12"/>
      <c r="D671" s="12">
        <f t="shared" si="188"/>
        <v>21</v>
      </c>
      <c r="E671" s="12" t="str">
        <f t="shared" si="189"/>
        <v>ř.ř.</v>
      </c>
      <c r="F671" s="12">
        <f t="shared" si="189"/>
        <v>0</v>
      </c>
      <c r="G671" s="12">
        <f t="shared" si="183"/>
        <v>0</v>
      </c>
      <c r="H671"/>
      <c r="I671"/>
      <c r="J671" s="12">
        <v>506</v>
      </c>
      <c r="K671"/>
      <c r="L671" s="12">
        <f t="shared" si="172"/>
        <v>999</v>
      </c>
      <c r="M671"/>
      <c r="N671"/>
      <c r="O671" s="12">
        <f t="shared" si="173"/>
        <v>999</v>
      </c>
      <c r="P671"/>
      <c r="Q671">
        <f t="shared" si="190"/>
        <v>0</v>
      </c>
      <c r="R671"/>
      <c r="S671"/>
      <c r="T671"/>
      <c r="U671" s="12" t="str">
        <f t="shared" si="174"/>
        <v/>
      </c>
      <c r="V671" s="13" t="str">
        <f t="shared" si="175"/>
        <v/>
      </c>
      <c r="W671"/>
      <c r="X671"/>
      <c r="Y671"/>
      <c r="Z671" s="13" t="str">
        <f t="shared" si="176"/>
        <v/>
      </c>
      <c r="AA671"/>
      <c r="AB671" s="13" t="str">
        <f t="shared" si="177"/>
        <v/>
      </c>
      <c r="AC671"/>
      <c r="AD671" t="str">
        <f t="shared" si="181"/>
        <v/>
      </c>
      <c r="AE671" s="19"/>
      <c r="AI671" s="19"/>
      <c r="AL671" s="19"/>
      <c r="AP671" s="19"/>
      <c r="AQ671" s="48"/>
      <c r="AS671" s="17"/>
      <c r="AT671" s="18"/>
      <c r="AU671" s="17"/>
    </row>
    <row r="672" spans="1:47" s="16" customFormat="1" hidden="1" x14ac:dyDescent="0.25">
      <c r="A672" s="12">
        <v>6</v>
      </c>
      <c r="B672" s="12" t="str">
        <f>[1]Hmotnosti!$R$12</f>
        <v>xxx</v>
      </c>
      <c r="C672" s="12"/>
      <c r="D672" s="12">
        <f t="shared" si="188"/>
        <v>21</v>
      </c>
      <c r="E672" s="12" t="str">
        <f t="shared" si="189"/>
        <v>ř.ř.</v>
      </c>
      <c r="F672" s="12">
        <f t="shared" si="189"/>
        <v>0</v>
      </c>
      <c r="G672" s="12">
        <f t="shared" si="183"/>
        <v>0</v>
      </c>
      <c r="H672"/>
      <c r="I672"/>
      <c r="J672" s="12">
        <v>507</v>
      </c>
      <c r="K672"/>
      <c r="L672" s="12">
        <f t="shared" si="172"/>
        <v>999</v>
      </c>
      <c r="M672"/>
      <c r="N672"/>
      <c r="O672" s="12">
        <f t="shared" si="173"/>
        <v>999</v>
      </c>
      <c r="P672"/>
      <c r="Q672">
        <f t="shared" si="190"/>
        <v>0</v>
      </c>
      <c r="R672"/>
      <c r="S672"/>
      <c r="T672"/>
      <c r="U672" s="12" t="str">
        <f t="shared" si="174"/>
        <v/>
      </c>
      <c r="V672" s="13" t="str">
        <f t="shared" si="175"/>
        <v/>
      </c>
      <c r="W672"/>
      <c r="X672"/>
      <c r="Y672"/>
      <c r="Z672" s="13" t="str">
        <f t="shared" si="176"/>
        <v/>
      </c>
      <c r="AA672"/>
      <c r="AB672" s="13" t="str">
        <f t="shared" si="177"/>
        <v/>
      </c>
      <c r="AC672"/>
      <c r="AD672" t="str">
        <f t="shared" si="181"/>
        <v/>
      </c>
      <c r="AE672" s="19"/>
      <c r="AI672" s="19"/>
      <c r="AL672" s="19"/>
      <c r="AP672" s="19"/>
      <c r="AQ672" s="48"/>
      <c r="AS672" s="17"/>
      <c r="AT672" s="18"/>
      <c r="AU672" s="17"/>
    </row>
    <row r="673" spans="1:47" s="16" customFormat="1" hidden="1" x14ac:dyDescent="0.25">
      <c r="A673" s="12">
        <v>7</v>
      </c>
      <c r="B673" s="12" t="str">
        <f>[1]Hmotnosti!$R$13</f>
        <v>xxx</v>
      </c>
      <c r="C673" s="12"/>
      <c r="D673" s="12">
        <f t="shared" si="188"/>
        <v>21</v>
      </c>
      <c r="E673" s="12" t="str">
        <f t="shared" si="189"/>
        <v>ř.ř.</v>
      </c>
      <c r="F673" s="12">
        <f t="shared" si="189"/>
        <v>0</v>
      </c>
      <c r="G673" s="12">
        <f t="shared" si="183"/>
        <v>0</v>
      </c>
      <c r="H673"/>
      <c r="I673"/>
      <c r="J673" s="12">
        <v>508</v>
      </c>
      <c r="K673"/>
      <c r="L673" s="12">
        <f t="shared" si="172"/>
        <v>999</v>
      </c>
      <c r="M673"/>
      <c r="N673"/>
      <c r="O673" s="12">
        <f t="shared" si="173"/>
        <v>999</v>
      </c>
      <c r="P673"/>
      <c r="Q673">
        <f t="shared" si="190"/>
        <v>0</v>
      </c>
      <c r="R673"/>
      <c r="S673"/>
      <c r="T673"/>
      <c r="U673" s="12" t="str">
        <f t="shared" si="174"/>
        <v/>
      </c>
      <c r="V673" s="13" t="str">
        <f t="shared" si="175"/>
        <v/>
      </c>
      <c r="W673"/>
      <c r="X673"/>
      <c r="Y673"/>
      <c r="Z673" s="13" t="str">
        <f t="shared" si="176"/>
        <v/>
      </c>
      <c r="AA673"/>
      <c r="AB673" s="13" t="str">
        <f t="shared" si="177"/>
        <v/>
      </c>
      <c r="AC673"/>
      <c r="AD673" t="str">
        <f t="shared" si="181"/>
        <v/>
      </c>
      <c r="AE673" s="19"/>
      <c r="AI673" s="19"/>
      <c r="AL673" s="19"/>
      <c r="AP673" s="19"/>
      <c r="AQ673" s="48"/>
      <c r="AS673" s="17"/>
      <c r="AT673" s="18"/>
      <c r="AU673" s="17"/>
    </row>
    <row r="674" spans="1:47" s="16" customFormat="1" hidden="1" x14ac:dyDescent="0.25">
      <c r="A674" s="12">
        <v>8</v>
      </c>
      <c r="B674" s="12" t="str">
        <f>[1]Hmotnosti!$R$14</f>
        <v>xxx</v>
      </c>
      <c r="C674" s="12"/>
      <c r="D674" s="12">
        <f t="shared" si="188"/>
        <v>21</v>
      </c>
      <c r="E674" s="12" t="str">
        <f t="shared" si="189"/>
        <v>ř.ř.</v>
      </c>
      <c r="F674" s="12">
        <f t="shared" si="189"/>
        <v>0</v>
      </c>
      <c r="G674" s="12">
        <f t="shared" si="183"/>
        <v>0</v>
      </c>
      <c r="H674"/>
      <c r="I674"/>
      <c r="J674" s="12">
        <v>509</v>
      </c>
      <c r="K674"/>
      <c r="L674" s="12">
        <f t="shared" si="172"/>
        <v>999</v>
      </c>
      <c r="M674"/>
      <c r="N674"/>
      <c r="O674" s="12">
        <f t="shared" si="173"/>
        <v>999</v>
      </c>
      <c r="P674"/>
      <c r="Q674">
        <f t="shared" si="190"/>
        <v>0</v>
      </c>
      <c r="R674"/>
      <c r="S674"/>
      <c r="T674"/>
      <c r="U674" s="12" t="str">
        <f t="shared" si="174"/>
        <v/>
      </c>
      <c r="V674" s="13" t="str">
        <f t="shared" si="175"/>
        <v/>
      </c>
      <c r="W674"/>
      <c r="X674"/>
      <c r="Y674"/>
      <c r="Z674" s="13" t="str">
        <f t="shared" si="176"/>
        <v/>
      </c>
      <c r="AA674"/>
      <c r="AB674" s="13" t="str">
        <f t="shared" si="177"/>
        <v/>
      </c>
      <c r="AC674"/>
      <c r="AD674" t="str">
        <f t="shared" si="181"/>
        <v/>
      </c>
      <c r="AE674" s="19"/>
      <c r="AI674" s="19"/>
      <c r="AL674" s="19"/>
      <c r="AP674" s="19"/>
      <c r="AQ674" s="48"/>
      <c r="AS674" s="17"/>
      <c r="AT674" s="18"/>
      <c r="AU674" s="17"/>
    </row>
    <row r="675" spans="1:47" s="16" customFormat="1" hidden="1" x14ac:dyDescent="0.25">
      <c r="A675" s="12">
        <v>9</v>
      </c>
      <c r="B675" s="12" t="str">
        <f>[1]Hmotnosti!$R$15</f>
        <v>xxx</v>
      </c>
      <c r="C675" s="12"/>
      <c r="D675" s="12">
        <f t="shared" si="188"/>
        <v>21</v>
      </c>
      <c r="E675" s="12" t="str">
        <f t="shared" si="189"/>
        <v>ř.ř.</v>
      </c>
      <c r="F675" s="12">
        <f t="shared" si="189"/>
        <v>0</v>
      </c>
      <c r="G675" s="12">
        <f t="shared" si="183"/>
        <v>0</v>
      </c>
      <c r="H675"/>
      <c r="I675"/>
      <c r="J675" s="12">
        <v>510</v>
      </c>
      <c r="K675"/>
      <c r="L675" s="12">
        <f t="shared" si="172"/>
        <v>999</v>
      </c>
      <c r="M675"/>
      <c r="N675"/>
      <c r="O675" s="12">
        <f t="shared" si="173"/>
        <v>999</v>
      </c>
      <c r="P675"/>
      <c r="Q675">
        <f t="shared" si="190"/>
        <v>0</v>
      </c>
      <c r="R675"/>
      <c r="S675"/>
      <c r="T675"/>
      <c r="U675" s="12" t="str">
        <f t="shared" si="174"/>
        <v/>
      </c>
      <c r="V675" s="13" t="str">
        <f t="shared" si="175"/>
        <v/>
      </c>
      <c r="W675"/>
      <c r="X675"/>
      <c r="Y675"/>
      <c r="Z675" s="13" t="str">
        <f t="shared" si="176"/>
        <v/>
      </c>
      <c r="AA675"/>
      <c r="AB675" s="13" t="str">
        <f t="shared" si="177"/>
        <v/>
      </c>
      <c r="AC675"/>
      <c r="AD675" t="str">
        <f t="shared" si="181"/>
        <v/>
      </c>
      <c r="AE675" s="19"/>
      <c r="AI675" s="19"/>
      <c r="AL675" s="19"/>
      <c r="AP675" s="19"/>
      <c r="AQ675" s="48"/>
      <c r="AS675" s="17"/>
      <c r="AT675" s="18"/>
      <c r="AU675" s="17"/>
    </row>
    <row r="676" spans="1:47" s="16" customFormat="1" hidden="1" x14ac:dyDescent="0.25">
      <c r="A676" s="12">
        <v>10</v>
      </c>
      <c r="B676" s="12" t="str">
        <f>[1]Hmotnosti!$R$16</f>
        <v>xxx</v>
      </c>
      <c r="C676" s="12"/>
      <c r="D676" s="12">
        <f t="shared" si="188"/>
        <v>21</v>
      </c>
      <c r="E676" s="12" t="str">
        <f t="shared" si="189"/>
        <v>ř.ř.</v>
      </c>
      <c r="F676" s="12">
        <f t="shared" si="189"/>
        <v>0</v>
      </c>
      <c r="G676" s="12">
        <f t="shared" si="183"/>
        <v>0</v>
      </c>
      <c r="H676"/>
      <c r="I676"/>
      <c r="J676" s="12">
        <v>511</v>
      </c>
      <c r="K676"/>
      <c r="L676" s="12">
        <f t="shared" si="172"/>
        <v>999</v>
      </c>
      <c r="M676"/>
      <c r="N676"/>
      <c r="O676" s="12">
        <f t="shared" si="173"/>
        <v>999</v>
      </c>
      <c r="P676"/>
      <c r="Q676">
        <f t="shared" si="190"/>
        <v>0</v>
      </c>
      <c r="R676"/>
      <c r="S676"/>
      <c r="T676"/>
      <c r="U676" s="12" t="str">
        <f t="shared" si="174"/>
        <v/>
      </c>
      <c r="V676" s="13" t="str">
        <f t="shared" si="175"/>
        <v/>
      </c>
      <c r="W676"/>
      <c r="X676"/>
      <c r="Y676"/>
      <c r="Z676" s="13" t="str">
        <f t="shared" si="176"/>
        <v/>
      </c>
      <c r="AA676"/>
      <c r="AB676" s="13" t="str">
        <f t="shared" si="177"/>
        <v/>
      </c>
      <c r="AC676"/>
      <c r="AD676" t="str">
        <f t="shared" si="181"/>
        <v/>
      </c>
      <c r="AE676" s="19"/>
      <c r="AI676" s="19"/>
      <c r="AL676" s="19"/>
      <c r="AP676" s="19"/>
      <c r="AQ676" s="48"/>
      <c r="AS676" s="17"/>
      <c r="AT676" s="18"/>
      <c r="AU676" s="17"/>
    </row>
    <row r="677" spans="1:47" s="16" customFormat="1" hidden="1" x14ac:dyDescent="0.25">
      <c r="A677" s="12">
        <v>11</v>
      </c>
      <c r="B677" s="12">
        <f>[1]Hmotnosti!$R$17</f>
        <v>66</v>
      </c>
      <c r="C677" s="12"/>
      <c r="D677" s="12">
        <f t="shared" si="188"/>
        <v>21</v>
      </c>
      <c r="E677" s="12" t="str">
        <f t="shared" si="189"/>
        <v>ř.ř.</v>
      </c>
      <c r="F677" s="12">
        <f t="shared" si="189"/>
        <v>0</v>
      </c>
      <c r="G677" s="12">
        <f t="shared" si="183"/>
        <v>0</v>
      </c>
      <c r="H677"/>
      <c r="I677"/>
      <c r="J677" s="12">
        <v>512</v>
      </c>
      <c r="K677"/>
      <c r="L677" s="12">
        <f t="shared" si="172"/>
        <v>999</v>
      </c>
      <c r="M677"/>
      <c r="N677"/>
      <c r="O677" s="12">
        <f t="shared" si="173"/>
        <v>999</v>
      </c>
      <c r="P677"/>
      <c r="Q677">
        <f t="shared" si="190"/>
        <v>0</v>
      </c>
      <c r="R677"/>
      <c r="S677"/>
      <c r="T677"/>
      <c r="U677" s="12" t="str">
        <f t="shared" si="174"/>
        <v/>
      </c>
      <c r="V677" s="13" t="str">
        <f t="shared" si="175"/>
        <v/>
      </c>
      <c r="W677"/>
      <c r="X677"/>
      <c r="Y677"/>
      <c r="Z677" s="13" t="str">
        <f t="shared" si="176"/>
        <v/>
      </c>
      <c r="AA677"/>
      <c r="AB677" s="13" t="str">
        <f t="shared" si="177"/>
        <v/>
      </c>
      <c r="AC677"/>
      <c r="AD677" t="str">
        <f t="shared" si="181"/>
        <v/>
      </c>
      <c r="AE677" s="19"/>
      <c r="AI677" s="19"/>
      <c r="AL677" s="19"/>
      <c r="AP677" s="19"/>
      <c r="AQ677" s="48"/>
      <c r="AS677" s="17"/>
      <c r="AT677" s="18"/>
      <c r="AU677" s="17"/>
    </row>
    <row r="678" spans="1:47" s="16" customFormat="1" hidden="1" x14ac:dyDescent="0.25">
      <c r="A678" s="12">
        <v>12</v>
      </c>
      <c r="B678" s="12">
        <f>[1]Hmotnosti!$R$18</f>
        <v>72</v>
      </c>
      <c r="C678" s="12"/>
      <c r="D678" s="12">
        <f t="shared" si="188"/>
        <v>21</v>
      </c>
      <c r="E678" s="12" t="str">
        <f t="shared" si="189"/>
        <v>ř.ř.</v>
      </c>
      <c r="F678" s="12">
        <f t="shared" si="189"/>
        <v>0</v>
      </c>
      <c r="G678" s="12">
        <f t="shared" si="183"/>
        <v>0</v>
      </c>
      <c r="H678"/>
      <c r="I678"/>
      <c r="J678" s="12">
        <v>513</v>
      </c>
      <c r="K678"/>
      <c r="L678" s="12">
        <f t="shared" si="172"/>
        <v>999</v>
      </c>
      <c r="M678"/>
      <c r="N678"/>
      <c r="O678" s="12">
        <f t="shared" si="173"/>
        <v>999</v>
      </c>
      <c r="P678"/>
      <c r="Q678">
        <f t="shared" si="190"/>
        <v>0</v>
      </c>
      <c r="R678"/>
      <c r="S678"/>
      <c r="T678"/>
      <c r="U678" s="12" t="str">
        <f t="shared" si="174"/>
        <v/>
      </c>
      <c r="V678" s="13" t="str">
        <f t="shared" si="175"/>
        <v/>
      </c>
      <c r="W678"/>
      <c r="X678"/>
      <c r="Y678"/>
      <c r="Z678" s="13" t="str">
        <f t="shared" si="176"/>
        <v/>
      </c>
      <c r="AA678"/>
      <c r="AB678" s="13" t="str">
        <f t="shared" si="177"/>
        <v/>
      </c>
      <c r="AC678"/>
      <c r="AD678" t="str">
        <f t="shared" si="181"/>
        <v/>
      </c>
      <c r="AE678" s="19"/>
      <c r="AI678" s="19"/>
      <c r="AL678" s="19"/>
      <c r="AP678" s="19"/>
      <c r="AQ678" s="48"/>
      <c r="AS678" s="17"/>
      <c r="AT678" s="18"/>
      <c r="AU678" s="17"/>
    </row>
    <row r="679" spans="1:47" s="16" customFormat="1" hidden="1" x14ac:dyDescent="0.25">
      <c r="A679" s="12">
        <v>13</v>
      </c>
      <c r="B679" s="12" t="str">
        <f>[1]Hmotnosti!$R$19</f>
        <v>xxx</v>
      </c>
      <c r="C679" s="12"/>
      <c r="D679" s="12">
        <f t="shared" si="188"/>
        <v>21</v>
      </c>
      <c r="E679" s="12" t="str">
        <f t="shared" si="189"/>
        <v>ř.ř.</v>
      </c>
      <c r="F679" s="12">
        <f t="shared" si="189"/>
        <v>0</v>
      </c>
      <c r="G679" s="12">
        <f t="shared" si="183"/>
        <v>0</v>
      </c>
      <c r="H679"/>
      <c r="I679"/>
      <c r="J679" s="12">
        <v>514</v>
      </c>
      <c r="K679"/>
      <c r="L679" s="12">
        <f t="shared" ref="L679:L742" si="191">IF(G679=0,999,J679)</f>
        <v>999</v>
      </c>
      <c r="M679"/>
      <c r="N679"/>
      <c r="O679" s="12">
        <f t="shared" ref="O679:O742" si="192">SMALL($L$166:$L$761,J679)</f>
        <v>999</v>
      </c>
      <c r="P679"/>
      <c r="Q679">
        <f t="shared" si="190"/>
        <v>0</v>
      </c>
      <c r="R679"/>
      <c r="S679"/>
      <c r="T679"/>
      <c r="U679" s="12" t="str">
        <f t="shared" ref="U679:U742" si="193">IF(O679=999,"",(INDEX($D$166:$D$761,$O679)))</f>
        <v/>
      </c>
      <c r="V679" s="13" t="str">
        <f t="shared" ref="V679:V742" si="194">IF(O679=999,"",INDEX($Q$166:$Q$761,$O679))</f>
        <v/>
      </c>
      <c r="W679"/>
      <c r="X679"/>
      <c r="Y679"/>
      <c r="Z679" s="13" t="str">
        <f t="shared" ref="Z679:Z742" si="195">IF(O679=999,"",INDEX($B$166:$B$761,$O679))</f>
        <v/>
      </c>
      <c r="AA679"/>
      <c r="AB679" s="13" t="str">
        <f t="shared" ref="AB679:AB742" si="196">IF(O679=999,"",INDEX($E$166:$E$761,$O679))</f>
        <v/>
      </c>
      <c r="AC679"/>
      <c r="AD679" t="str">
        <f t="shared" si="181"/>
        <v/>
      </c>
      <c r="AE679" s="19"/>
      <c r="AI679" s="19"/>
      <c r="AL679" s="19"/>
      <c r="AP679" s="19"/>
      <c r="AQ679" s="48"/>
      <c r="AS679" s="17"/>
      <c r="AT679" s="18"/>
      <c r="AU679" s="17"/>
    </row>
    <row r="680" spans="1:47" s="16" customFormat="1" hidden="1" x14ac:dyDescent="0.25">
      <c r="A680" s="12">
        <v>14</v>
      </c>
      <c r="B680" s="12" t="str">
        <f>[1]Hmotnosti!$R$20</f>
        <v>xxx</v>
      </c>
      <c r="C680" s="12"/>
      <c r="D680" s="12">
        <f t="shared" si="188"/>
        <v>21</v>
      </c>
      <c r="E680" s="12" t="str">
        <f t="shared" si="189"/>
        <v>ř.ř.</v>
      </c>
      <c r="F680" s="12">
        <f t="shared" si="189"/>
        <v>0</v>
      </c>
      <c r="G680" s="12">
        <f t="shared" si="183"/>
        <v>0</v>
      </c>
      <c r="H680"/>
      <c r="I680"/>
      <c r="J680" s="12">
        <v>515</v>
      </c>
      <c r="K680"/>
      <c r="L680" s="12">
        <f t="shared" si="191"/>
        <v>999</v>
      </c>
      <c r="M680"/>
      <c r="N680"/>
      <c r="O680" s="12">
        <f t="shared" si="192"/>
        <v>999</v>
      </c>
      <c r="P680"/>
      <c r="Q680">
        <f t="shared" si="190"/>
        <v>0</v>
      </c>
      <c r="R680"/>
      <c r="S680"/>
      <c r="T680"/>
      <c r="U680" s="12" t="str">
        <f t="shared" si="193"/>
        <v/>
      </c>
      <c r="V680" s="13" t="str">
        <f t="shared" si="194"/>
        <v/>
      </c>
      <c r="W680"/>
      <c r="X680"/>
      <c r="Y680"/>
      <c r="Z680" s="13" t="str">
        <f t="shared" si="195"/>
        <v/>
      </c>
      <c r="AA680"/>
      <c r="AB680" s="13" t="str">
        <f t="shared" si="196"/>
        <v/>
      </c>
      <c r="AC680"/>
      <c r="AD680" t="str">
        <f t="shared" si="181"/>
        <v/>
      </c>
      <c r="AE680" s="19"/>
      <c r="AI680" s="19"/>
      <c r="AL680" s="19"/>
      <c r="AP680" s="19"/>
      <c r="AQ680" s="48"/>
      <c r="AS680" s="17"/>
      <c r="AT680" s="18"/>
      <c r="AU680" s="17"/>
    </row>
    <row r="681" spans="1:47" s="16" customFormat="1" hidden="1" x14ac:dyDescent="0.25">
      <c r="A681" s="12">
        <v>15</v>
      </c>
      <c r="B681" s="12" t="str">
        <f>[1]Hmotnosti!$R$21</f>
        <v>xxx</v>
      </c>
      <c r="C681" s="12"/>
      <c r="D681" s="12">
        <f t="shared" si="188"/>
        <v>21</v>
      </c>
      <c r="E681" s="12" t="str">
        <f t="shared" si="189"/>
        <v>ř.ř.</v>
      </c>
      <c r="F681" s="12">
        <f t="shared" si="189"/>
        <v>0</v>
      </c>
      <c r="G681" s="12">
        <f t="shared" si="183"/>
        <v>0</v>
      </c>
      <c r="H681"/>
      <c r="I681"/>
      <c r="J681" s="12">
        <v>516</v>
      </c>
      <c r="K681"/>
      <c r="L681" s="12">
        <f t="shared" si="191"/>
        <v>999</v>
      </c>
      <c r="M681"/>
      <c r="N681"/>
      <c r="O681" s="12">
        <f t="shared" si="192"/>
        <v>999</v>
      </c>
      <c r="P681"/>
      <c r="Q681">
        <f t="shared" si="190"/>
        <v>0</v>
      </c>
      <c r="R681"/>
      <c r="S681"/>
      <c r="T681"/>
      <c r="U681" s="12" t="str">
        <f t="shared" si="193"/>
        <v/>
      </c>
      <c r="V681" s="13" t="str">
        <f t="shared" si="194"/>
        <v/>
      </c>
      <c r="W681"/>
      <c r="X681"/>
      <c r="Y681"/>
      <c r="Z681" s="13" t="str">
        <f t="shared" si="195"/>
        <v/>
      </c>
      <c r="AA681"/>
      <c r="AB681" s="13" t="str">
        <f t="shared" si="196"/>
        <v/>
      </c>
      <c r="AC681"/>
      <c r="AD681" t="str">
        <f t="shared" si="181"/>
        <v/>
      </c>
      <c r="AE681" s="19"/>
      <c r="AI681" s="19"/>
      <c r="AL681" s="19"/>
      <c r="AP681" s="19"/>
      <c r="AQ681" s="48"/>
      <c r="AS681" s="17"/>
      <c r="AT681" s="18"/>
      <c r="AU681" s="17"/>
    </row>
    <row r="682" spans="1:47" s="16" customFormat="1" hidden="1" x14ac:dyDescent="0.25">
      <c r="A682" s="12">
        <v>16</v>
      </c>
      <c r="B682" s="12" t="str">
        <f>[1]Hmotnosti!$R$22</f>
        <v>xxx</v>
      </c>
      <c r="C682" s="12"/>
      <c r="D682" s="12">
        <f t="shared" si="188"/>
        <v>21</v>
      </c>
      <c r="E682" s="12" t="str">
        <f t="shared" si="189"/>
        <v>ř.ř.</v>
      </c>
      <c r="F682" s="12">
        <f t="shared" si="189"/>
        <v>0</v>
      </c>
      <c r="G682" s="12">
        <f t="shared" si="183"/>
        <v>0</v>
      </c>
      <c r="H682"/>
      <c r="I682"/>
      <c r="J682" s="12">
        <v>517</v>
      </c>
      <c r="K682"/>
      <c r="L682" s="12">
        <f t="shared" si="191"/>
        <v>999</v>
      </c>
      <c r="M682"/>
      <c r="N682"/>
      <c r="O682" s="12">
        <f t="shared" si="192"/>
        <v>999</v>
      </c>
      <c r="P682"/>
      <c r="Q682">
        <f t="shared" si="190"/>
        <v>0</v>
      </c>
      <c r="R682"/>
      <c r="S682"/>
      <c r="T682"/>
      <c r="U682" s="12" t="str">
        <f t="shared" si="193"/>
        <v/>
      </c>
      <c r="V682" s="13" t="str">
        <f t="shared" si="194"/>
        <v/>
      </c>
      <c r="W682"/>
      <c r="X682"/>
      <c r="Y682"/>
      <c r="Z682" s="13" t="str">
        <f t="shared" si="195"/>
        <v/>
      </c>
      <c r="AA682"/>
      <c r="AB682" s="13" t="str">
        <f t="shared" si="196"/>
        <v/>
      </c>
      <c r="AC682"/>
      <c r="AD682" t="str">
        <f t="shared" si="181"/>
        <v/>
      </c>
      <c r="AE682" s="19"/>
      <c r="AI682" s="19"/>
      <c r="AL682" s="19"/>
      <c r="AP682" s="19"/>
      <c r="AQ682" s="48"/>
      <c r="AS682" s="17"/>
      <c r="AT682" s="18"/>
      <c r="AU682" s="17"/>
    </row>
    <row r="683" spans="1:47" s="16" customFormat="1" hidden="1" x14ac:dyDescent="0.25">
      <c r="A683" s="12">
        <v>17</v>
      </c>
      <c r="B683" s="12" t="str">
        <f>[1]Hmotnosti!$R$23</f>
        <v>xxx</v>
      </c>
      <c r="C683" s="12"/>
      <c r="D683" s="12">
        <f t="shared" si="188"/>
        <v>21</v>
      </c>
      <c r="E683" s="12" t="str">
        <f t="shared" si="189"/>
        <v>ř.ř.</v>
      </c>
      <c r="F683" s="12">
        <f t="shared" si="189"/>
        <v>0</v>
      </c>
      <c r="G683" s="12">
        <f t="shared" si="183"/>
        <v>0</v>
      </c>
      <c r="H683"/>
      <c r="I683"/>
      <c r="J683" s="12">
        <v>518</v>
      </c>
      <c r="K683"/>
      <c r="L683" s="12">
        <f t="shared" si="191"/>
        <v>999</v>
      </c>
      <c r="M683"/>
      <c r="N683"/>
      <c r="O683" s="12">
        <f t="shared" si="192"/>
        <v>999</v>
      </c>
      <c r="P683"/>
      <c r="Q683">
        <f t="shared" si="190"/>
        <v>0</v>
      </c>
      <c r="R683"/>
      <c r="S683"/>
      <c r="T683"/>
      <c r="U683" s="12" t="str">
        <f t="shared" si="193"/>
        <v/>
      </c>
      <c r="V683" s="13" t="str">
        <f t="shared" si="194"/>
        <v/>
      </c>
      <c r="W683"/>
      <c r="X683"/>
      <c r="Y683"/>
      <c r="Z683" s="13" t="str">
        <f t="shared" si="195"/>
        <v/>
      </c>
      <c r="AA683"/>
      <c r="AB683" s="13" t="str">
        <f t="shared" si="196"/>
        <v/>
      </c>
      <c r="AC683"/>
      <c r="AD683" t="str">
        <f t="shared" si="181"/>
        <v/>
      </c>
      <c r="AE683" s="19"/>
      <c r="AI683" s="19"/>
      <c r="AL683" s="19"/>
      <c r="AP683" s="19"/>
      <c r="AQ683" s="48"/>
      <c r="AS683" s="17"/>
      <c r="AT683" s="18"/>
      <c r="AU683" s="17"/>
    </row>
    <row r="684" spans="1:47" s="16" customFormat="1" hidden="1" x14ac:dyDescent="0.25">
      <c r="A684" s="12">
        <v>18</v>
      </c>
      <c r="B684" s="12" t="str">
        <f>[1]Hmotnosti!$R$24</f>
        <v>xxx</v>
      </c>
      <c r="C684" s="12"/>
      <c r="D684" s="12">
        <f t="shared" si="188"/>
        <v>21</v>
      </c>
      <c r="E684" s="12" t="str">
        <f t="shared" ref="E684:F686" si="197">E683</f>
        <v>ř.ř.</v>
      </c>
      <c r="F684" s="12">
        <f t="shared" si="197"/>
        <v>0</v>
      </c>
      <c r="G684" s="12">
        <f t="shared" si="183"/>
        <v>0</v>
      </c>
      <c r="H684"/>
      <c r="I684"/>
      <c r="J684" s="12">
        <v>519</v>
      </c>
      <c r="K684"/>
      <c r="L684" s="12">
        <f t="shared" si="191"/>
        <v>999</v>
      </c>
      <c r="M684"/>
      <c r="N684"/>
      <c r="O684" s="12">
        <f t="shared" si="192"/>
        <v>999</v>
      </c>
      <c r="P684"/>
      <c r="Q684">
        <f t="shared" si="190"/>
        <v>0</v>
      </c>
      <c r="R684"/>
      <c r="S684"/>
      <c r="T684"/>
      <c r="U684" s="12" t="str">
        <f t="shared" si="193"/>
        <v/>
      </c>
      <c r="V684" s="13" t="str">
        <f t="shared" si="194"/>
        <v/>
      </c>
      <c r="W684"/>
      <c r="X684"/>
      <c r="Y684"/>
      <c r="Z684" s="13" t="str">
        <f t="shared" si="195"/>
        <v/>
      </c>
      <c r="AA684"/>
      <c r="AB684" s="13" t="str">
        <f t="shared" si="196"/>
        <v/>
      </c>
      <c r="AC684"/>
      <c r="AD684" t="str">
        <f t="shared" si="181"/>
        <v/>
      </c>
      <c r="AE684" s="19"/>
      <c r="AI684" s="19"/>
      <c r="AL684" s="19"/>
      <c r="AP684" s="19"/>
      <c r="AQ684" s="48"/>
      <c r="AS684" s="17"/>
      <c r="AT684" s="18"/>
      <c r="AU684" s="17"/>
    </row>
    <row r="685" spans="1:47" s="16" customFormat="1" hidden="1" x14ac:dyDescent="0.25">
      <c r="A685" s="12">
        <v>19</v>
      </c>
      <c r="B685" s="12" t="str">
        <f>[1]Hmotnosti!$R$25</f>
        <v>xxx</v>
      </c>
      <c r="C685" s="12"/>
      <c r="D685" s="12">
        <f t="shared" si="188"/>
        <v>21</v>
      </c>
      <c r="E685" s="12" t="str">
        <f t="shared" si="197"/>
        <v>ř.ř.</v>
      </c>
      <c r="F685" s="12">
        <f t="shared" si="197"/>
        <v>0</v>
      </c>
      <c r="G685" s="12">
        <f t="shared" si="183"/>
        <v>0</v>
      </c>
      <c r="H685"/>
      <c r="I685"/>
      <c r="J685" s="12">
        <v>520</v>
      </c>
      <c r="K685"/>
      <c r="L685" s="12">
        <f t="shared" si="191"/>
        <v>999</v>
      </c>
      <c r="M685"/>
      <c r="N685"/>
      <c r="O685" s="12">
        <f t="shared" si="192"/>
        <v>999</v>
      </c>
      <c r="P685"/>
      <c r="Q685">
        <f t="shared" si="190"/>
        <v>0</v>
      </c>
      <c r="R685"/>
      <c r="S685"/>
      <c r="T685"/>
      <c r="U685" s="12" t="str">
        <f t="shared" si="193"/>
        <v/>
      </c>
      <c r="V685" s="13" t="str">
        <f t="shared" si="194"/>
        <v/>
      </c>
      <c r="W685"/>
      <c r="X685"/>
      <c r="Y685"/>
      <c r="Z685" s="13" t="str">
        <f t="shared" si="195"/>
        <v/>
      </c>
      <c r="AA685"/>
      <c r="AB685" s="13" t="str">
        <f t="shared" si="196"/>
        <v/>
      </c>
      <c r="AC685"/>
      <c r="AD685" t="str">
        <f t="shared" si="181"/>
        <v/>
      </c>
      <c r="AE685" s="19"/>
      <c r="AI685" s="19"/>
      <c r="AL685" s="19"/>
      <c r="AP685" s="19"/>
      <c r="AQ685" s="48"/>
      <c r="AS685" s="17"/>
      <c r="AT685" s="18"/>
      <c r="AU685" s="17"/>
    </row>
    <row r="686" spans="1:47" s="16" customFormat="1" hidden="1" x14ac:dyDescent="0.25">
      <c r="A686" s="12">
        <v>20</v>
      </c>
      <c r="B686" s="12" t="str">
        <f>[1]Hmotnosti!$R$26</f>
        <v>xxx</v>
      </c>
      <c r="C686" s="12"/>
      <c r="D686" s="12">
        <f t="shared" si="188"/>
        <v>21</v>
      </c>
      <c r="E686" s="12" t="str">
        <f t="shared" si="197"/>
        <v>ř.ř.</v>
      </c>
      <c r="F686" s="12">
        <f t="shared" si="197"/>
        <v>0</v>
      </c>
      <c r="G686" s="12">
        <f t="shared" si="183"/>
        <v>0</v>
      </c>
      <c r="H686"/>
      <c r="I686"/>
      <c r="J686" s="12">
        <v>521</v>
      </c>
      <c r="K686"/>
      <c r="L686" s="12">
        <f t="shared" si="191"/>
        <v>999</v>
      </c>
      <c r="M686"/>
      <c r="N686"/>
      <c r="O686" s="12">
        <f t="shared" si="192"/>
        <v>999</v>
      </c>
      <c r="P686"/>
      <c r="Q686">
        <f t="shared" si="190"/>
        <v>0</v>
      </c>
      <c r="R686"/>
      <c r="S686"/>
      <c r="T686"/>
      <c r="U686" s="12" t="str">
        <f t="shared" si="193"/>
        <v/>
      </c>
      <c r="V686" s="13" t="str">
        <f t="shared" si="194"/>
        <v/>
      </c>
      <c r="W686"/>
      <c r="X686"/>
      <c r="Y686"/>
      <c r="Z686" s="13" t="str">
        <f t="shared" si="195"/>
        <v/>
      </c>
      <c r="AA686"/>
      <c r="AB686" s="13" t="str">
        <f t="shared" si="196"/>
        <v/>
      </c>
      <c r="AC686"/>
      <c r="AD686" t="str">
        <f t="shared" si="181"/>
        <v/>
      </c>
      <c r="AE686" s="19"/>
      <c r="AI686" s="19"/>
      <c r="AL686" s="19"/>
      <c r="AP686" s="19"/>
      <c r="AQ686" s="48"/>
      <c r="AS686" s="17"/>
      <c r="AT686" s="18"/>
      <c r="AU686" s="17"/>
    </row>
    <row r="687" spans="1:47" s="16" customFormat="1" hidden="1" x14ac:dyDescent="0.25">
      <c r="A687" s="12"/>
      <c r="B687" s="12"/>
      <c r="C687" s="12"/>
      <c r="D687" s="12"/>
      <c r="E687" s="12"/>
      <c r="F687" s="12"/>
      <c r="G687" s="12">
        <f t="shared" si="183"/>
        <v>0</v>
      </c>
      <c r="H687"/>
      <c r="I687"/>
      <c r="J687" s="12">
        <v>522</v>
      </c>
      <c r="K687"/>
      <c r="L687" s="12">
        <f t="shared" si="191"/>
        <v>999</v>
      </c>
      <c r="M687"/>
      <c r="N687"/>
      <c r="O687" s="12">
        <f t="shared" si="192"/>
        <v>999</v>
      </c>
      <c r="P687"/>
      <c r="Q687">
        <f t="shared" si="190"/>
        <v>0</v>
      </c>
      <c r="R687"/>
      <c r="S687"/>
      <c r="T687"/>
      <c r="U687" s="12" t="str">
        <f t="shared" si="193"/>
        <v/>
      </c>
      <c r="V687" s="13" t="str">
        <f t="shared" si="194"/>
        <v/>
      </c>
      <c r="W687"/>
      <c r="X687"/>
      <c r="Y687"/>
      <c r="Z687" s="13" t="str">
        <f t="shared" si="195"/>
        <v/>
      </c>
      <c r="AA687"/>
      <c r="AB687" s="13" t="str">
        <f t="shared" si="196"/>
        <v/>
      </c>
      <c r="AC687"/>
      <c r="AD687" t="str">
        <f t="shared" si="181"/>
        <v/>
      </c>
      <c r="AE687" s="19"/>
      <c r="AI687" s="19"/>
      <c r="AL687" s="19"/>
      <c r="AP687" s="19"/>
      <c r="AQ687" s="48"/>
      <c r="AS687" s="17"/>
      <c r="AT687" s="18"/>
      <c r="AU687" s="17"/>
    </row>
    <row r="688" spans="1:47" s="16" customFormat="1" hidden="1" x14ac:dyDescent="0.25">
      <c r="A688" s="12"/>
      <c r="B688" s="12"/>
      <c r="C688" s="12"/>
      <c r="D688" s="12"/>
      <c r="E688" s="12"/>
      <c r="F688" s="12"/>
      <c r="G688" s="12">
        <f t="shared" si="183"/>
        <v>0</v>
      </c>
      <c r="H688"/>
      <c r="I688"/>
      <c r="J688" s="12">
        <v>523</v>
      </c>
      <c r="K688"/>
      <c r="L688" s="12">
        <f t="shared" si="191"/>
        <v>999</v>
      </c>
      <c r="M688"/>
      <c r="N688"/>
      <c r="O688" s="12">
        <f t="shared" si="192"/>
        <v>999</v>
      </c>
      <c r="P688"/>
      <c r="Q688"/>
      <c r="R688"/>
      <c r="S688"/>
      <c r="T688"/>
      <c r="U688" s="12" t="str">
        <f t="shared" si="193"/>
        <v/>
      </c>
      <c r="V688" s="13" t="str">
        <f t="shared" si="194"/>
        <v/>
      </c>
      <c r="W688"/>
      <c r="X688"/>
      <c r="Y688"/>
      <c r="Z688" s="13" t="str">
        <f t="shared" si="195"/>
        <v/>
      </c>
      <c r="AA688"/>
      <c r="AB688" s="13" t="str">
        <f t="shared" si="196"/>
        <v/>
      </c>
      <c r="AC688"/>
      <c r="AD688" t="str">
        <f t="shared" si="181"/>
        <v/>
      </c>
      <c r="AE688" s="19"/>
      <c r="AI688" s="19"/>
      <c r="AL688" s="19"/>
      <c r="AP688" s="19"/>
      <c r="AQ688" s="48"/>
      <c r="AS688" s="17"/>
      <c r="AT688" s="18"/>
      <c r="AU688" s="17"/>
    </row>
    <row r="689" spans="1:47" s="16" customFormat="1" hidden="1" x14ac:dyDescent="0.25">
      <c r="A689" s="12"/>
      <c r="B689" s="12"/>
      <c r="C689" s="12"/>
      <c r="D689" s="12"/>
      <c r="E689" s="12"/>
      <c r="F689" s="12"/>
      <c r="G689" s="12">
        <f t="shared" si="183"/>
        <v>0</v>
      </c>
      <c r="H689"/>
      <c r="I689"/>
      <c r="J689" s="12">
        <v>524</v>
      </c>
      <c r="K689"/>
      <c r="L689" s="12">
        <f t="shared" si="191"/>
        <v>999</v>
      </c>
      <c r="M689"/>
      <c r="N689"/>
      <c r="O689" s="12">
        <f t="shared" si="192"/>
        <v>999</v>
      </c>
      <c r="P689"/>
      <c r="Q689"/>
      <c r="R689"/>
      <c r="S689"/>
      <c r="T689"/>
      <c r="U689" s="12" t="str">
        <f t="shared" si="193"/>
        <v/>
      </c>
      <c r="V689" s="13" t="str">
        <f t="shared" si="194"/>
        <v/>
      </c>
      <c r="W689"/>
      <c r="X689"/>
      <c r="Y689"/>
      <c r="Z689" s="13" t="str">
        <f t="shared" si="195"/>
        <v/>
      </c>
      <c r="AA689"/>
      <c r="AB689" s="13" t="str">
        <f t="shared" si="196"/>
        <v/>
      </c>
      <c r="AC689"/>
      <c r="AD689" t="str">
        <f t="shared" si="181"/>
        <v/>
      </c>
      <c r="AE689" s="19"/>
      <c r="AI689" s="19"/>
      <c r="AL689" s="19"/>
      <c r="AP689" s="19"/>
      <c r="AQ689" s="48"/>
      <c r="AS689" s="17"/>
      <c r="AT689" s="18"/>
      <c r="AU689" s="17"/>
    </row>
    <row r="690" spans="1:47" s="16" customFormat="1" hidden="1" x14ac:dyDescent="0.25">
      <c r="A690" s="13">
        <f>[1]Hmotnosti!$W$6</f>
        <v>0</v>
      </c>
      <c r="B690" s="12"/>
      <c r="C690" s="12"/>
      <c r="D690" s="12"/>
      <c r="E690" s="12"/>
      <c r="F690" s="12"/>
      <c r="G690" s="12">
        <f t="shared" si="183"/>
        <v>0</v>
      </c>
      <c r="H690"/>
      <c r="I690"/>
      <c r="J690" s="12">
        <v>525</v>
      </c>
      <c r="K690"/>
      <c r="L690" s="12">
        <f t="shared" si="191"/>
        <v>999</v>
      </c>
      <c r="M690"/>
      <c r="N690"/>
      <c r="O690" s="12">
        <f t="shared" si="192"/>
        <v>999</v>
      </c>
      <c r="P690"/>
      <c r="Q690"/>
      <c r="R690"/>
      <c r="S690"/>
      <c r="T690"/>
      <c r="U690" s="12" t="str">
        <f t="shared" si="193"/>
        <v/>
      </c>
      <c r="V690" s="13" t="str">
        <f t="shared" si="194"/>
        <v/>
      </c>
      <c r="W690"/>
      <c r="X690"/>
      <c r="Y690"/>
      <c r="Z690" s="13" t="str">
        <f t="shared" si="195"/>
        <v/>
      </c>
      <c r="AA690"/>
      <c r="AB690" s="13" t="str">
        <f t="shared" si="196"/>
        <v/>
      </c>
      <c r="AC690"/>
      <c r="AD690" t="str">
        <f t="shared" ref="AD690:AD753" si="198">IF(V690="","",(CONCATENATE(V690,", ",Z690," kg, ",AB690)))</f>
        <v/>
      </c>
      <c r="AE690" s="19"/>
      <c r="AI690" s="19"/>
      <c r="AL690" s="19"/>
      <c r="AP690" s="19"/>
      <c r="AQ690" s="48"/>
      <c r="AS690" s="17"/>
      <c r="AT690" s="18"/>
      <c r="AU690" s="17"/>
    </row>
    <row r="691" spans="1:47" s="16" customFormat="1" hidden="1" x14ac:dyDescent="0.25">
      <c r="A691" s="12"/>
      <c r="B691" s="12" t="str">
        <f>$B$166</f>
        <v>hmotnost</v>
      </c>
      <c r="C691" s="12"/>
      <c r="D691" s="12">
        <v>22</v>
      </c>
      <c r="E691" s="12" t="str">
        <f>O158</f>
        <v>ř.ř.</v>
      </c>
      <c r="F691" s="12">
        <f>IF($P$158=0,0,1)</f>
        <v>0</v>
      </c>
      <c r="G691" s="12">
        <f t="shared" si="183"/>
        <v>0</v>
      </c>
      <c r="H691"/>
      <c r="I691"/>
      <c r="J691" s="12">
        <v>526</v>
      </c>
      <c r="K691"/>
      <c r="L691" s="12">
        <f t="shared" si="191"/>
        <v>999</v>
      </c>
      <c r="M691"/>
      <c r="N691"/>
      <c r="O691" s="12">
        <f t="shared" si="192"/>
        <v>999</v>
      </c>
      <c r="P691"/>
      <c r="Q691">
        <f>A690</f>
        <v>0</v>
      </c>
      <c r="R691"/>
      <c r="S691"/>
      <c r="T691"/>
      <c r="U691" s="12" t="str">
        <f t="shared" si="193"/>
        <v/>
      </c>
      <c r="V691" s="13" t="str">
        <f t="shared" si="194"/>
        <v/>
      </c>
      <c r="W691"/>
      <c r="X691"/>
      <c r="Y691"/>
      <c r="Z691" s="13" t="str">
        <f t="shared" si="195"/>
        <v/>
      </c>
      <c r="AA691"/>
      <c r="AB691" s="13" t="str">
        <f t="shared" si="196"/>
        <v/>
      </c>
      <c r="AC691"/>
      <c r="AD691" t="str">
        <f t="shared" si="198"/>
        <v/>
      </c>
      <c r="AE691" s="19"/>
      <c r="AI691" s="19"/>
      <c r="AL691" s="19"/>
      <c r="AP691" s="19"/>
      <c r="AQ691" s="48"/>
      <c r="AS691" s="17"/>
      <c r="AT691" s="18"/>
      <c r="AU691" s="17"/>
    </row>
    <row r="692" spans="1:47" s="16" customFormat="1" hidden="1" x14ac:dyDescent="0.25">
      <c r="A692" s="12">
        <v>1</v>
      </c>
      <c r="B692" s="12" t="str">
        <f>[1]Hmotnosti!$V$7</f>
        <v/>
      </c>
      <c r="C692" s="12"/>
      <c r="D692" s="12">
        <f>$D691</f>
        <v>22</v>
      </c>
      <c r="E692" s="12" t="str">
        <f>E691</f>
        <v>ř.ř.</v>
      </c>
      <c r="F692" s="12">
        <f>F691</f>
        <v>0</v>
      </c>
      <c r="G692" s="12">
        <f t="shared" si="183"/>
        <v>0</v>
      </c>
      <c r="H692"/>
      <c r="I692"/>
      <c r="J692" s="12">
        <v>527</v>
      </c>
      <c r="K692"/>
      <c r="L692" s="12">
        <f t="shared" si="191"/>
        <v>999</v>
      </c>
      <c r="M692"/>
      <c r="N692"/>
      <c r="O692" s="12">
        <f t="shared" si="192"/>
        <v>999</v>
      </c>
      <c r="P692"/>
      <c r="Q692">
        <f>Q691</f>
        <v>0</v>
      </c>
      <c r="R692"/>
      <c r="S692"/>
      <c r="T692"/>
      <c r="U692" s="12" t="str">
        <f t="shared" si="193"/>
        <v/>
      </c>
      <c r="V692" s="13" t="str">
        <f t="shared" si="194"/>
        <v/>
      </c>
      <c r="W692"/>
      <c r="X692"/>
      <c r="Y692"/>
      <c r="Z692" s="13" t="str">
        <f t="shared" si="195"/>
        <v/>
      </c>
      <c r="AA692"/>
      <c r="AB692" s="13" t="str">
        <f t="shared" si="196"/>
        <v/>
      </c>
      <c r="AC692"/>
      <c r="AD692" t="str">
        <f t="shared" si="198"/>
        <v/>
      </c>
      <c r="AE692" s="19"/>
      <c r="AI692" s="19"/>
      <c r="AL692" s="19"/>
      <c r="AP692" s="19"/>
      <c r="AQ692" s="48"/>
      <c r="AS692" s="17"/>
      <c r="AT692" s="18"/>
      <c r="AU692" s="17"/>
    </row>
    <row r="693" spans="1:47" s="16" customFormat="1" hidden="1" x14ac:dyDescent="0.25">
      <c r="A693" s="12">
        <v>2</v>
      </c>
      <c r="B693" s="12">
        <f>[1]Hmotnosti!$V$8</f>
        <v>65</v>
      </c>
      <c r="C693" s="12"/>
      <c r="D693" s="12">
        <f t="shared" ref="D693:D711" si="199">$D692</f>
        <v>22</v>
      </c>
      <c r="E693" s="12" t="str">
        <f t="shared" ref="E693:F708" si="200">E692</f>
        <v>ř.ř.</v>
      </c>
      <c r="F693" s="12">
        <f t="shared" si="200"/>
        <v>0</v>
      </c>
      <c r="G693" s="12">
        <f t="shared" si="183"/>
        <v>0</v>
      </c>
      <c r="H693"/>
      <c r="I693"/>
      <c r="J693" s="12">
        <v>528</v>
      </c>
      <c r="K693"/>
      <c r="L693" s="12">
        <f t="shared" si="191"/>
        <v>999</v>
      </c>
      <c r="M693"/>
      <c r="N693"/>
      <c r="O693" s="12">
        <f t="shared" si="192"/>
        <v>999</v>
      </c>
      <c r="P693"/>
      <c r="Q693">
        <f t="shared" ref="Q693:Q712" si="201">Q692</f>
        <v>0</v>
      </c>
      <c r="R693"/>
      <c r="S693"/>
      <c r="T693"/>
      <c r="U693" s="12" t="str">
        <f t="shared" si="193"/>
        <v/>
      </c>
      <c r="V693" s="13" t="str">
        <f t="shared" si="194"/>
        <v/>
      </c>
      <c r="W693"/>
      <c r="X693"/>
      <c r="Y693"/>
      <c r="Z693" s="13" t="str">
        <f t="shared" si="195"/>
        <v/>
      </c>
      <c r="AA693"/>
      <c r="AB693" s="13" t="str">
        <f t="shared" si="196"/>
        <v/>
      </c>
      <c r="AC693"/>
      <c r="AD693" t="str">
        <f t="shared" si="198"/>
        <v/>
      </c>
      <c r="AE693" s="19"/>
      <c r="AI693" s="19"/>
      <c r="AL693" s="19"/>
      <c r="AP693" s="19"/>
      <c r="AQ693" s="48"/>
      <c r="AS693" s="17"/>
      <c r="AT693" s="18"/>
      <c r="AU693" s="17"/>
    </row>
    <row r="694" spans="1:47" s="16" customFormat="1" hidden="1" x14ac:dyDescent="0.25">
      <c r="A694" s="12">
        <v>3</v>
      </c>
      <c r="B694" s="12" t="str">
        <f>[1]Hmotnosti!$V$9</f>
        <v>xxx</v>
      </c>
      <c r="C694" s="12"/>
      <c r="D694" s="12">
        <f t="shared" si="199"/>
        <v>22</v>
      </c>
      <c r="E694" s="12" t="str">
        <f t="shared" si="200"/>
        <v>ř.ř.</v>
      </c>
      <c r="F694" s="12">
        <f t="shared" si="200"/>
        <v>0</v>
      </c>
      <c r="G694" s="12">
        <f t="shared" si="183"/>
        <v>0</v>
      </c>
      <c r="H694"/>
      <c r="I694"/>
      <c r="J694" s="12">
        <v>529</v>
      </c>
      <c r="K694"/>
      <c r="L694" s="12">
        <f t="shared" si="191"/>
        <v>999</v>
      </c>
      <c r="M694"/>
      <c r="N694"/>
      <c r="O694" s="12">
        <f t="shared" si="192"/>
        <v>999</v>
      </c>
      <c r="P694"/>
      <c r="Q694">
        <f t="shared" si="201"/>
        <v>0</v>
      </c>
      <c r="R694"/>
      <c r="S694"/>
      <c r="T694"/>
      <c r="U694" s="12" t="str">
        <f t="shared" si="193"/>
        <v/>
      </c>
      <c r="V694" s="13" t="str">
        <f t="shared" si="194"/>
        <v/>
      </c>
      <c r="W694"/>
      <c r="X694"/>
      <c r="Y694"/>
      <c r="Z694" s="13" t="str">
        <f t="shared" si="195"/>
        <v/>
      </c>
      <c r="AA694"/>
      <c r="AB694" s="13" t="str">
        <f t="shared" si="196"/>
        <v/>
      </c>
      <c r="AC694"/>
      <c r="AD694" t="str">
        <f t="shared" si="198"/>
        <v/>
      </c>
      <c r="AE694" s="19"/>
      <c r="AI694" s="19"/>
      <c r="AL694" s="19"/>
      <c r="AP694" s="19"/>
      <c r="AQ694" s="48"/>
      <c r="AS694" s="17"/>
      <c r="AT694" s="18"/>
      <c r="AU694" s="17"/>
    </row>
    <row r="695" spans="1:47" s="16" customFormat="1" hidden="1" x14ac:dyDescent="0.25">
      <c r="A695" s="12">
        <v>4</v>
      </c>
      <c r="B695" s="12" t="str">
        <f>[1]Hmotnosti!$V$10</f>
        <v>xxx</v>
      </c>
      <c r="C695" s="12"/>
      <c r="D695" s="12">
        <f t="shared" si="199"/>
        <v>22</v>
      </c>
      <c r="E695" s="12" t="str">
        <f t="shared" si="200"/>
        <v>ř.ř.</v>
      </c>
      <c r="F695" s="12">
        <f t="shared" si="200"/>
        <v>0</v>
      </c>
      <c r="G695" s="12">
        <f t="shared" si="183"/>
        <v>0</v>
      </c>
      <c r="H695"/>
      <c r="I695"/>
      <c r="J695" s="12">
        <v>530</v>
      </c>
      <c r="K695"/>
      <c r="L695" s="12">
        <f t="shared" si="191"/>
        <v>999</v>
      </c>
      <c r="M695"/>
      <c r="N695"/>
      <c r="O695" s="12">
        <f t="shared" si="192"/>
        <v>999</v>
      </c>
      <c r="P695"/>
      <c r="Q695">
        <f t="shared" si="201"/>
        <v>0</v>
      </c>
      <c r="R695"/>
      <c r="S695"/>
      <c r="T695"/>
      <c r="U695" s="12" t="str">
        <f t="shared" si="193"/>
        <v/>
      </c>
      <c r="V695" s="13" t="str">
        <f t="shared" si="194"/>
        <v/>
      </c>
      <c r="W695"/>
      <c r="X695"/>
      <c r="Y695"/>
      <c r="Z695" s="13" t="str">
        <f t="shared" si="195"/>
        <v/>
      </c>
      <c r="AA695"/>
      <c r="AB695" s="13" t="str">
        <f t="shared" si="196"/>
        <v/>
      </c>
      <c r="AC695"/>
      <c r="AD695" t="str">
        <f t="shared" si="198"/>
        <v/>
      </c>
      <c r="AE695" s="19"/>
      <c r="AI695" s="19"/>
      <c r="AL695" s="19"/>
      <c r="AP695" s="19"/>
      <c r="AQ695" s="48"/>
      <c r="AS695" s="17"/>
      <c r="AT695" s="18"/>
      <c r="AU695" s="17"/>
    </row>
    <row r="696" spans="1:47" s="16" customFormat="1" hidden="1" x14ac:dyDescent="0.25">
      <c r="A696" s="12">
        <v>5</v>
      </c>
      <c r="B696" s="12" t="str">
        <f>[1]Hmotnosti!$V$11</f>
        <v>xxx</v>
      </c>
      <c r="C696" s="12"/>
      <c r="D696" s="12">
        <f t="shared" si="199"/>
        <v>22</v>
      </c>
      <c r="E696" s="12" t="str">
        <f t="shared" si="200"/>
        <v>ř.ř.</v>
      </c>
      <c r="F696" s="12">
        <f t="shared" si="200"/>
        <v>0</v>
      </c>
      <c r="G696" s="12">
        <f t="shared" si="183"/>
        <v>0</v>
      </c>
      <c r="H696"/>
      <c r="I696"/>
      <c r="J696" s="12">
        <v>531</v>
      </c>
      <c r="K696"/>
      <c r="L696" s="12">
        <f t="shared" si="191"/>
        <v>999</v>
      </c>
      <c r="M696"/>
      <c r="N696"/>
      <c r="O696" s="12">
        <f t="shared" si="192"/>
        <v>999</v>
      </c>
      <c r="P696"/>
      <c r="Q696">
        <f t="shared" si="201"/>
        <v>0</v>
      </c>
      <c r="R696"/>
      <c r="S696"/>
      <c r="T696"/>
      <c r="U696" s="12" t="str">
        <f t="shared" si="193"/>
        <v/>
      </c>
      <c r="V696" s="13" t="str">
        <f t="shared" si="194"/>
        <v/>
      </c>
      <c r="W696"/>
      <c r="X696"/>
      <c r="Y696"/>
      <c r="Z696" s="13" t="str">
        <f t="shared" si="195"/>
        <v/>
      </c>
      <c r="AA696"/>
      <c r="AB696" s="13" t="str">
        <f t="shared" si="196"/>
        <v/>
      </c>
      <c r="AC696"/>
      <c r="AD696" t="str">
        <f t="shared" si="198"/>
        <v/>
      </c>
      <c r="AE696" s="19"/>
      <c r="AI696" s="19"/>
      <c r="AL696" s="19"/>
      <c r="AP696" s="19"/>
      <c r="AQ696" s="48"/>
      <c r="AS696" s="17"/>
      <c r="AT696" s="18"/>
      <c r="AU696" s="17"/>
    </row>
    <row r="697" spans="1:47" s="16" customFormat="1" hidden="1" x14ac:dyDescent="0.25">
      <c r="A697" s="12">
        <v>6</v>
      </c>
      <c r="B697" s="12" t="str">
        <f>[1]Hmotnosti!$V$12</f>
        <v>xxx</v>
      </c>
      <c r="C697" s="12"/>
      <c r="D697" s="12">
        <f t="shared" si="199"/>
        <v>22</v>
      </c>
      <c r="E697" s="12" t="str">
        <f t="shared" si="200"/>
        <v>ř.ř.</v>
      </c>
      <c r="F697" s="12">
        <f t="shared" si="200"/>
        <v>0</v>
      </c>
      <c r="G697" s="12">
        <f t="shared" si="183"/>
        <v>0</v>
      </c>
      <c r="H697"/>
      <c r="I697"/>
      <c r="J697" s="12">
        <v>532</v>
      </c>
      <c r="K697"/>
      <c r="L697" s="12">
        <f t="shared" si="191"/>
        <v>999</v>
      </c>
      <c r="M697"/>
      <c r="N697"/>
      <c r="O697" s="12">
        <f t="shared" si="192"/>
        <v>999</v>
      </c>
      <c r="P697"/>
      <c r="Q697">
        <f t="shared" si="201"/>
        <v>0</v>
      </c>
      <c r="R697"/>
      <c r="S697"/>
      <c r="T697"/>
      <c r="U697" s="12" t="str">
        <f t="shared" si="193"/>
        <v/>
      </c>
      <c r="V697" s="13" t="str">
        <f t="shared" si="194"/>
        <v/>
      </c>
      <c r="W697"/>
      <c r="X697"/>
      <c r="Y697"/>
      <c r="Z697" s="13" t="str">
        <f t="shared" si="195"/>
        <v/>
      </c>
      <c r="AA697"/>
      <c r="AB697" s="13" t="str">
        <f t="shared" si="196"/>
        <v/>
      </c>
      <c r="AC697"/>
      <c r="AD697" t="str">
        <f t="shared" si="198"/>
        <v/>
      </c>
      <c r="AE697" s="19"/>
      <c r="AI697" s="19"/>
      <c r="AL697" s="19"/>
      <c r="AP697" s="19"/>
      <c r="AQ697" s="48"/>
      <c r="AS697" s="17"/>
      <c r="AT697" s="18"/>
      <c r="AU697" s="17"/>
    </row>
    <row r="698" spans="1:47" s="16" customFormat="1" hidden="1" x14ac:dyDescent="0.25">
      <c r="A698" s="12">
        <v>7</v>
      </c>
      <c r="B698" s="12" t="str">
        <f>[1]Hmotnosti!$V$13</f>
        <v>xxx</v>
      </c>
      <c r="C698" s="12"/>
      <c r="D698" s="12">
        <f t="shared" si="199"/>
        <v>22</v>
      </c>
      <c r="E698" s="12" t="str">
        <f t="shared" si="200"/>
        <v>ř.ř.</v>
      </c>
      <c r="F698" s="12">
        <f t="shared" si="200"/>
        <v>0</v>
      </c>
      <c r="G698" s="12">
        <f t="shared" si="183"/>
        <v>0</v>
      </c>
      <c r="H698"/>
      <c r="I698"/>
      <c r="J698" s="12">
        <v>533</v>
      </c>
      <c r="K698"/>
      <c r="L698" s="12">
        <f t="shared" si="191"/>
        <v>999</v>
      </c>
      <c r="M698"/>
      <c r="N698"/>
      <c r="O698" s="12">
        <f t="shared" si="192"/>
        <v>999</v>
      </c>
      <c r="P698"/>
      <c r="Q698">
        <f t="shared" si="201"/>
        <v>0</v>
      </c>
      <c r="R698"/>
      <c r="S698"/>
      <c r="T698"/>
      <c r="U698" s="12" t="str">
        <f t="shared" si="193"/>
        <v/>
      </c>
      <c r="V698" s="13" t="str">
        <f t="shared" si="194"/>
        <v/>
      </c>
      <c r="W698"/>
      <c r="X698"/>
      <c r="Y698"/>
      <c r="Z698" s="13" t="str">
        <f t="shared" si="195"/>
        <v/>
      </c>
      <c r="AA698"/>
      <c r="AB698" s="13" t="str">
        <f t="shared" si="196"/>
        <v/>
      </c>
      <c r="AC698"/>
      <c r="AD698" t="str">
        <f t="shared" si="198"/>
        <v/>
      </c>
      <c r="AE698" s="19"/>
      <c r="AI698" s="19"/>
      <c r="AL698" s="19"/>
      <c r="AP698" s="19"/>
      <c r="AQ698" s="48"/>
      <c r="AS698" s="17"/>
      <c r="AT698" s="18"/>
      <c r="AU698" s="17"/>
    </row>
    <row r="699" spans="1:47" s="16" customFormat="1" hidden="1" x14ac:dyDescent="0.25">
      <c r="A699" s="12">
        <v>8</v>
      </c>
      <c r="B699" s="12" t="str">
        <f>[1]Hmotnosti!$V$14</f>
        <v>xxx</v>
      </c>
      <c r="C699" s="12"/>
      <c r="D699" s="12">
        <f t="shared" si="199"/>
        <v>22</v>
      </c>
      <c r="E699" s="12" t="str">
        <f t="shared" si="200"/>
        <v>ř.ř.</v>
      </c>
      <c r="F699" s="12">
        <f t="shared" si="200"/>
        <v>0</v>
      </c>
      <c r="G699" s="12">
        <f t="shared" si="183"/>
        <v>0</v>
      </c>
      <c r="H699"/>
      <c r="I699"/>
      <c r="J699" s="12">
        <v>534</v>
      </c>
      <c r="K699"/>
      <c r="L699" s="12">
        <f t="shared" si="191"/>
        <v>999</v>
      </c>
      <c r="M699"/>
      <c r="N699"/>
      <c r="O699" s="12">
        <f t="shared" si="192"/>
        <v>999</v>
      </c>
      <c r="P699"/>
      <c r="Q699">
        <f t="shared" si="201"/>
        <v>0</v>
      </c>
      <c r="R699"/>
      <c r="S699"/>
      <c r="T699"/>
      <c r="U699" s="12" t="str">
        <f t="shared" si="193"/>
        <v/>
      </c>
      <c r="V699" s="13" t="str">
        <f t="shared" si="194"/>
        <v/>
      </c>
      <c r="W699"/>
      <c r="X699"/>
      <c r="Y699"/>
      <c r="Z699" s="13" t="str">
        <f t="shared" si="195"/>
        <v/>
      </c>
      <c r="AA699"/>
      <c r="AB699" s="13" t="str">
        <f t="shared" si="196"/>
        <v/>
      </c>
      <c r="AC699"/>
      <c r="AD699" t="str">
        <f t="shared" si="198"/>
        <v/>
      </c>
      <c r="AE699" s="19"/>
      <c r="AI699" s="19"/>
      <c r="AL699" s="19"/>
      <c r="AP699" s="19"/>
      <c r="AQ699" s="48"/>
      <c r="AS699" s="17"/>
      <c r="AT699" s="18"/>
      <c r="AU699" s="17"/>
    </row>
    <row r="700" spans="1:47" s="16" customFormat="1" hidden="1" x14ac:dyDescent="0.25">
      <c r="A700" s="12">
        <v>9</v>
      </c>
      <c r="B700" s="12" t="str">
        <f>[1]Hmotnosti!$V$15</f>
        <v>xxx</v>
      </c>
      <c r="C700" s="12"/>
      <c r="D700" s="12">
        <f t="shared" si="199"/>
        <v>22</v>
      </c>
      <c r="E700" s="12" t="str">
        <f t="shared" si="200"/>
        <v>ř.ř.</v>
      </c>
      <c r="F700" s="12">
        <f t="shared" si="200"/>
        <v>0</v>
      </c>
      <c r="G700" s="12">
        <f t="shared" si="183"/>
        <v>0</v>
      </c>
      <c r="H700"/>
      <c r="I700"/>
      <c r="J700" s="12">
        <v>535</v>
      </c>
      <c r="K700"/>
      <c r="L700" s="12">
        <f t="shared" si="191"/>
        <v>999</v>
      </c>
      <c r="M700"/>
      <c r="N700"/>
      <c r="O700" s="12">
        <f t="shared" si="192"/>
        <v>999</v>
      </c>
      <c r="P700"/>
      <c r="Q700">
        <f t="shared" si="201"/>
        <v>0</v>
      </c>
      <c r="R700"/>
      <c r="S700"/>
      <c r="T700"/>
      <c r="U700" s="12" t="str">
        <f t="shared" si="193"/>
        <v/>
      </c>
      <c r="V700" s="13" t="str">
        <f t="shared" si="194"/>
        <v/>
      </c>
      <c r="W700"/>
      <c r="X700"/>
      <c r="Y700"/>
      <c r="Z700" s="13" t="str">
        <f t="shared" si="195"/>
        <v/>
      </c>
      <c r="AA700"/>
      <c r="AB700" s="13" t="str">
        <f t="shared" si="196"/>
        <v/>
      </c>
      <c r="AC700"/>
      <c r="AD700" t="str">
        <f t="shared" si="198"/>
        <v/>
      </c>
      <c r="AE700" s="19"/>
      <c r="AI700" s="19"/>
      <c r="AL700" s="19"/>
      <c r="AP700" s="19"/>
      <c r="AQ700" s="48"/>
      <c r="AS700" s="17"/>
      <c r="AT700" s="18"/>
      <c r="AU700" s="17"/>
    </row>
    <row r="701" spans="1:47" s="16" customFormat="1" hidden="1" x14ac:dyDescent="0.25">
      <c r="A701" s="12">
        <v>10</v>
      </c>
      <c r="B701" s="12" t="str">
        <f>[1]Hmotnosti!$V$16</f>
        <v>xxx</v>
      </c>
      <c r="C701" s="12"/>
      <c r="D701" s="12">
        <f t="shared" si="199"/>
        <v>22</v>
      </c>
      <c r="E701" s="12" t="str">
        <f t="shared" si="200"/>
        <v>ř.ř.</v>
      </c>
      <c r="F701" s="12">
        <f t="shared" si="200"/>
        <v>0</v>
      </c>
      <c r="G701" s="12">
        <f t="shared" si="183"/>
        <v>0</v>
      </c>
      <c r="H701"/>
      <c r="I701"/>
      <c r="J701" s="12">
        <v>536</v>
      </c>
      <c r="K701"/>
      <c r="L701" s="12">
        <f t="shared" si="191"/>
        <v>999</v>
      </c>
      <c r="M701"/>
      <c r="N701"/>
      <c r="O701" s="12">
        <f t="shared" si="192"/>
        <v>999</v>
      </c>
      <c r="P701"/>
      <c r="Q701">
        <f t="shared" si="201"/>
        <v>0</v>
      </c>
      <c r="R701"/>
      <c r="S701"/>
      <c r="T701"/>
      <c r="U701" s="12" t="str">
        <f t="shared" si="193"/>
        <v/>
      </c>
      <c r="V701" s="13" t="str">
        <f t="shared" si="194"/>
        <v/>
      </c>
      <c r="W701"/>
      <c r="X701"/>
      <c r="Y701"/>
      <c r="Z701" s="13" t="str">
        <f t="shared" si="195"/>
        <v/>
      </c>
      <c r="AA701"/>
      <c r="AB701" s="13" t="str">
        <f t="shared" si="196"/>
        <v/>
      </c>
      <c r="AC701"/>
      <c r="AD701" t="str">
        <f t="shared" si="198"/>
        <v/>
      </c>
      <c r="AE701" s="19"/>
      <c r="AI701" s="19"/>
      <c r="AL701" s="19"/>
      <c r="AP701" s="19"/>
      <c r="AQ701" s="48"/>
      <c r="AS701" s="17"/>
      <c r="AT701" s="18"/>
      <c r="AU701" s="17"/>
    </row>
    <row r="702" spans="1:47" s="16" customFormat="1" hidden="1" x14ac:dyDescent="0.25">
      <c r="A702" s="12">
        <v>11</v>
      </c>
      <c r="B702" s="12" t="str">
        <f>[1]Hmotnosti!$V$17</f>
        <v>xxx</v>
      </c>
      <c r="C702" s="12"/>
      <c r="D702" s="12">
        <f t="shared" si="199"/>
        <v>22</v>
      </c>
      <c r="E702" s="12" t="str">
        <f t="shared" si="200"/>
        <v>ř.ř.</v>
      </c>
      <c r="F702" s="12">
        <f t="shared" si="200"/>
        <v>0</v>
      </c>
      <c r="G702" s="12">
        <f t="shared" si="183"/>
        <v>0</v>
      </c>
      <c r="H702"/>
      <c r="I702"/>
      <c r="J702" s="12">
        <v>537</v>
      </c>
      <c r="K702"/>
      <c r="L702" s="12">
        <f t="shared" si="191"/>
        <v>999</v>
      </c>
      <c r="M702"/>
      <c r="N702"/>
      <c r="O702" s="12">
        <f t="shared" si="192"/>
        <v>999</v>
      </c>
      <c r="P702"/>
      <c r="Q702">
        <f t="shared" si="201"/>
        <v>0</v>
      </c>
      <c r="R702"/>
      <c r="S702"/>
      <c r="T702"/>
      <c r="U702" s="12" t="str">
        <f t="shared" si="193"/>
        <v/>
      </c>
      <c r="V702" s="13" t="str">
        <f t="shared" si="194"/>
        <v/>
      </c>
      <c r="W702"/>
      <c r="X702"/>
      <c r="Y702"/>
      <c r="Z702" s="13" t="str">
        <f t="shared" si="195"/>
        <v/>
      </c>
      <c r="AA702"/>
      <c r="AB702" s="13" t="str">
        <f t="shared" si="196"/>
        <v/>
      </c>
      <c r="AC702"/>
      <c r="AD702" t="str">
        <f t="shared" si="198"/>
        <v/>
      </c>
      <c r="AE702" s="19"/>
      <c r="AI702" s="19"/>
      <c r="AL702" s="19"/>
      <c r="AP702" s="19"/>
      <c r="AQ702" s="48"/>
      <c r="AS702" s="17"/>
      <c r="AT702" s="18"/>
      <c r="AU702" s="17"/>
    </row>
    <row r="703" spans="1:47" s="16" customFormat="1" hidden="1" x14ac:dyDescent="0.25">
      <c r="A703" s="12">
        <v>12</v>
      </c>
      <c r="B703" s="12" t="str">
        <f>[1]Hmotnosti!$V$18</f>
        <v>xxx</v>
      </c>
      <c r="C703" s="12"/>
      <c r="D703" s="12">
        <f t="shared" si="199"/>
        <v>22</v>
      </c>
      <c r="E703" s="12" t="str">
        <f t="shared" si="200"/>
        <v>ř.ř.</v>
      </c>
      <c r="F703" s="12">
        <f t="shared" si="200"/>
        <v>0</v>
      </c>
      <c r="G703" s="12">
        <f t="shared" si="183"/>
        <v>0</v>
      </c>
      <c r="H703"/>
      <c r="I703"/>
      <c r="J703" s="12">
        <v>538</v>
      </c>
      <c r="K703"/>
      <c r="L703" s="12">
        <f t="shared" si="191"/>
        <v>999</v>
      </c>
      <c r="M703"/>
      <c r="N703"/>
      <c r="O703" s="12">
        <f t="shared" si="192"/>
        <v>999</v>
      </c>
      <c r="P703"/>
      <c r="Q703">
        <f t="shared" si="201"/>
        <v>0</v>
      </c>
      <c r="R703"/>
      <c r="S703"/>
      <c r="T703"/>
      <c r="U703" s="12" t="str">
        <f t="shared" si="193"/>
        <v/>
      </c>
      <c r="V703" s="13" t="str">
        <f t="shared" si="194"/>
        <v/>
      </c>
      <c r="W703"/>
      <c r="X703"/>
      <c r="Y703"/>
      <c r="Z703" s="13" t="str">
        <f t="shared" si="195"/>
        <v/>
      </c>
      <c r="AA703"/>
      <c r="AB703" s="13" t="str">
        <f t="shared" si="196"/>
        <v/>
      </c>
      <c r="AC703"/>
      <c r="AD703" t="str">
        <f t="shared" si="198"/>
        <v/>
      </c>
      <c r="AE703" s="19"/>
      <c r="AI703" s="19"/>
      <c r="AL703" s="19"/>
      <c r="AP703" s="19"/>
      <c r="AQ703" s="48"/>
      <c r="AS703" s="17"/>
      <c r="AT703" s="18"/>
      <c r="AU703" s="17"/>
    </row>
    <row r="704" spans="1:47" s="16" customFormat="1" hidden="1" x14ac:dyDescent="0.25">
      <c r="A704" s="12">
        <v>13</v>
      </c>
      <c r="B704" s="12" t="str">
        <f>[1]Hmotnosti!$V$19</f>
        <v>xxx</v>
      </c>
      <c r="C704" s="12"/>
      <c r="D704" s="12">
        <f t="shared" si="199"/>
        <v>22</v>
      </c>
      <c r="E704" s="12" t="str">
        <f t="shared" si="200"/>
        <v>ř.ř.</v>
      </c>
      <c r="F704" s="12">
        <f t="shared" si="200"/>
        <v>0</v>
      </c>
      <c r="G704" s="12">
        <f t="shared" si="183"/>
        <v>0</v>
      </c>
      <c r="H704"/>
      <c r="I704"/>
      <c r="J704" s="12">
        <v>539</v>
      </c>
      <c r="K704"/>
      <c r="L704" s="12">
        <f t="shared" si="191"/>
        <v>999</v>
      </c>
      <c r="M704"/>
      <c r="N704"/>
      <c r="O704" s="12">
        <f t="shared" si="192"/>
        <v>999</v>
      </c>
      <c r="P704"/>
      <c r="Q704">
        <f t="shared" si="201"/>
        <v>0</v>
      </c>
      <c r="R704"/>
      <c r="S704"/>
      <c r="T704"/>
      <c r="U704" s="12" t="str">
        <f t="shared" si="193"/>
        <v/>
      </c>
      <c r="V704" s="13" t="str">
        <f t="shared" si="194"/>
        <v/>
      </c>
      <c r="W704"/>
      <c r="X704"/>
      <c r="Y704"/>
      <c r="Z704" s="13" t="str">
        <f t="shared" si="195"/>
        <v/>
      </c>
      <c r="AA704"/>
      <c r="AB704" s="13" t="str">
        <f t="shared" si="196"/>
        <v/>
      </c>
      <c r="AC704"/>
      <c r="AD704" t="str">
        <f t="shared" si="198"/>
        <v/>
      </c>
      <c r="AE704" s="19"/>
      <c r="AI704" s="19"/>
      <c r="AL704" s="19"/>
      <c r="AP704" s="19"/>
      <c r="AQ704" s="48"/>
      <c r="AS704" s="17"/>
      <c r="AT704" s="18"/>
      <c r="AU704" s="17"/>
    </row>
    <row r="705" spans="1:47" s="16" customFormat="1" hidden="1" x14ac:dyDescent="0.25">
      <c r="A705" s="12">
        <v>14</v>
      </c>
      <c r="B705" s="12" t="str">
        <f>[1]Hmotnosti!$V$20</f>
        <v>xxx</v>
      </c>
      <c r="C705" s="12"/>
      <c r="D705" s="12">
        <f t="shared" si="199"/>
        <v>22</v>
      </c>
      <c r="E705" s="12" t="str">
        <f t="shared" si="200"/>
        <v>ř.ř.</v>
      </c>
      <c r="F705" s="12">
        <f t="shared" si="200"/>
        <v>0</v>
      </c>
      <c r="G705" s="12">
        <f t="shared" ref="G705:G761" si="202">IF(A705="",0,F705)</f>
        <v>0</v>
      </c>
      <c r="H705"/>
      <c r="I705"/>
      <c r="J705" s="12">
        <v>540</v>
      </c>
      <c r="K705"/>
      <c r="L705" s="12">
        <f t="shared" si="191"/>
        <v>999</v>
      </c>
      <c r="M705"/>
      <c r="N705"/>
      <c r="O705" s="12">
        <f t="shared" si="192"/>
        <v>999</v>
      </c>
      <c r="P705"/>
      <c r="Q705">
        <f t="shared" si="201"/>
        <v>0</v>
      </c>
      <c r="R705"/>
      <c r="S705"/>
      <c r="T705"/>
      <c r="U705" s="12" t="str">
        <f t="shared" si="193"/>
        <v/>
      </c>
      <c r="V705" s="13" t="str">
        <f t="shared" si="194"/>
        <v/>
      </c>
      <c r="W705"/>
      <c r="X705"/>
      <c r="Y705"/>
      <c r="Z705" s="13" t="str">
        <f t="shared" si="195"/>
        <v/>
      </c>
      <c r="AA705"/>
      <c r="AB705" s="13" t="str">
        <f t="shared" si="196"/>
        <v/>
      </c>
      <c r="AC705"/>
      <c r="AD705" t="str">
        <f t="shared" si="198"/>
        <v/>
      </c>
      <c r="AE705" s="19"/>
      <c r="AI705" s="19"/>
      <c r="AL705" s="19"/>
      <c r="AP705" s="19"/>
      <c r="AQ705" s="48"/>
      <c r="AS705" s="17"/>
      <c r="AT705" s="18"/>
      <c r="AU705" s="17"/>
    </row>
    <row r="706" spans="1:47" s="16" customFormat="1" hidden="1" x14ac:dyDescent="0.25">
      <c r="A706" s="12">
        <v>15</v>
      </c>
      <c r="B706" s="12" t="str">
        <f>[1]Hmotnosti!$V$21</f>
        <v>xxx</v>
      </c>
      <c r="C706" s="12"/>
      <c r="D706" s="12">
        <f t="shared" si="199"/>
        <v>22</v>
      </c>
      <c r="E706" s="12" t="str">
        <f t="shared" si="200"/>
        <v>ř.ř.</v>
      </c>
      <c r="F706" s="12">
        <f t="shared" si="200"/>
        <v>0</v>
      </c>
      <c r="G706" s="12">
        <f t="shared" si="202"/>
        <v>0</v>
      </c>
      <c r="H706"/>
      <c r="I706"/>
      <c r="J706" s="12">
        <v>541</v>
      </c>
      <c r="K706"/>
      <c r="L706" s="12">
        <f t="shared" si="191"/>
        <v>999</v>
      </c>
      <c r="M706"/>
      <c r="N706"/>
      <c r="O706" s="12">
        <f t="shared" si="192"/>
        <v>999</v>
      </c>
      <c r="P706"/>
      <c r="Q706">
        <f t="shared" si="201"/>
        <v>0</v>
      </c>
      <c r="R706"/>
      <c r="S706"/>
      <c r="T706"/>
      <c r="U706" s="12" t="str">
        <f t="shared" si="193"/>
        <v/>
      </c>
      <c r="V706" s="13" t="str">
        <f t="shared" si="194"/>
        <v/>
      </c>
      <c r="W706"/>
      <c r="X706"/>
      <c r="Y706"/>
      <c r="Z706" s="13" t="str">
        <f t="shared" si="195"/>
        <v/>
      </c>
      <c r="AA706"/>
      <c r="AB706" s="13" t="str">
        <f t="shared" si="196"/>
        <v/>
      </c>
      <c r="AC706"/>
      <c r="AD706" t="str">
        <f t="shared" si="198"/>
        <v/>
      </c>
      <c r="AE706" s="19"/>
      <c r="AI706" s="19"/>
      <c r="AL706" s="19"/>
      <c r="AP706" s="19"/>
      <c r="AQ706" s="48"/>
      <c r="AS706" s="17"/>
      <c r="AT706" s="18"/>
      <c r="AU706" s="17"/>
    </row>
    <row r="707" spans="1:47" s="16" customFormat="1" hidden="1" x14ac:dyDescent="0.25">
      <c r="A707" s="12">
        <v>16</v>
      </c>
      <c r="B707" s="12" t="str">
        <f>[1]Hmotnosti!$V$22</f>
        <v>xxx</v>
      </c>
      <c r="C707" s="12"/>
      <c r="D707" s="12">
        <f t="shared" si="199"/>
        <v>22</v>
      </c>
      <c r="E707" s="12" t="str">
        <f t="shared" si="200"/>
        <v>ř.ř.</v>
      </c>
      <c r="F707" s="12">
        <f t="shared" si="200"/>
        <v>0</v>
      </c>
      <c r="G707" s="12">
        <f t="shared" si="202"/>
        <v>0</v>
      </c>
      <c r="H707"/>
      <c r="I707"/>
      <c r="J707" s="12">
        <v>542</v>
      </c>
      <c r="K707"/>
      <c r="L707" s="12">
        <f t="shared" si="191"/>
        <v>999</v>
      </c>
      <c r="M707"/>
      <c r="N707"/>
      <c r="O707" s="12">
        <f t="shared" si="192"/>
        <v>999</v>
      </c>
      <c r="P707"/>
      <c r="Q707">
        <f t="shared" si="201"/>
        <v>0</v>
      </c>
      <c r="R707"/>
      <c r="S707"/>
      <c r="T707"/>
      <c r="U707" s="12" t="str">
        <f t="shared" si="193"/>
        <v/>
      </c>
      <c r="V707" s="13" t="str">
        <f t="shared" si="194"/>
        <v/>
      </c>
      <c r="W707"/>
      <c r="X707"/>
      <c r="Y707"/>
      <c r="Z707" s="13" t="str">
        <f t="shared" si="195"/>
        <v/>
      </c>
      <c r="AA707"/>
      <c r="AB707" s="13" t="str">
        <f t="shared" si="196"/>
        <v/>
      </c>
      <c r="AC707"/>
      <c r="AD707" t="str">
        <f t="shared" si="198"/>
        <v/>
      </c>
      <c r="AE707" s="19"/>
      <c r="AI707" s="19"/>
      <c r="AL707" s="19"/>
      <c r="AP707" s="19"/>
      <c r="AQ707" s="48"/>
      <c r="AS707" s="17"/>
      <c r="AT707" s="18"/>
      <c r="AU707" s="17"/>
    </row>
    <row r="708" spans="1:47" s="16" customFormat="1" hidden="1" x14ac:dyDescent="0.25">
      <c r="A708" s="12">
        <v>17</v>
      </c>
      <c r="B708" s="12" t="str">
        <f>[1]Hmotnosti!$V$23</f>
        <v>xxx</v>
      </c>
      <c r="C708" s="12"/>
      <c r="D708" s="12">
        <f t="shared" si="199"/>
        <v>22</v>
      </c>
      <c r="E708" s="12" t="str">
        <f t="shared" si="200"/>
        <v>ř.ř.</v>
      </c>
      <c r="F708" s="12">
        <f t="shared" si="200"/>
        <v>0</v>
      </c>
      <c r="G708" s="12">
        <f t="shared" si="202"/>
        <v>0</v>
      </c>
      <c r="H708"/>
      <c r="I708"/>
      <c r="J708" s="12">
        <v>543</v>
      </c>
      <c r="K708"/>
      <c r="L708" s="12">
        <f t="shared" si="191"/>
        <v>999</v>
      </c>
      <c r="M708"/>
      <c r="N708"/>
      <c r="O708" s="12">
        <f t="shared" si="192"/>
        <v>999</v>
      </c>
      <c r="P708"/>
      <c r="Q708">
        <f t="shared" si="201"/>
        <v>0</v>
      </c>
      <c r="R708"/>
      <c r="S708"/>
      <c r="T708"/>
      <c r="U708" s="12" t="str">
        <f t="shared" si="193"/>
        <v/>
      </c>
      <c r="V708" s="13" t="str">
        <f t="shared" si="194"/>
        <v/>
      </c>
      <c r="W708"/>
      <c r="X708"/>
      <c r="Y708"/>
      <c r="Z708" s="13" t="str">
        <f t="shared" si="195"/>
        <v/>
      </c>
      <c r="AA708"/>
      <c r="AB708" s="13" t="str">
        <f t="shared" si="196"/>
        <v/>
      </c>
      <c r="AC708"/>
      <c r="AD708" t="str">
        <f t="shared" si="198"/>
        <v/>
      </c>
      <c r="AE708" s="19"/>
      <c r="AI708" s="19"/>
      <c r="AL708" s="19"/>
      <c r="AP708" s="19"/>
      <c r="AQ708" s="48"/>
      <c r="AS708" s="17"/>
      <c r="AT708" s="18"/>
      <c r="AU708" s="17"/>
    </row>
    <row r="709" spans="1:47" s="16" customFormat="1" hidden="1" x14ac:dyDescent="0.25">
      <c r="A709" s="12">
        <v>18</v>
      </c>
      <c r="B709" s="12" t="str">
        <f>[1]Hmotnosti!$V$24</f>
        <v>xxx</v>
      </c>
      <c r="C709" s="12"/>
      <c r="D709" s="12">
        <f t="shared" si="199"/>
        <v>22</v>
      </c>
      <c r="E709" s="12" t="str">
        <f t="shared" ref="E709:F711" si="203">E708</f>
        <v>ř.ř.</v>
      </c>
      <c r="F709" s="12">
        <f t="shared" si="203"/>
        <v>0</v>
      </c>
      <c r="G709" s="12">
        <f t="shared" si="202"/>
        <v>0</v>
      </c>
      <c r="H709"/>
      <c r="I709"/>
      <c r="J709" s="12">
        <v>544</v>
      </c>
      <c r="K709"/>
      <c r="L709" s="12">
        <f t="shared" si="191"/>
        <v>999</v>
      </c>
      <c r="M709"/>
      <c r="N709"/>
      <c r="O709" s="12">
        <f t="shared" si="192"/>
        <v>999</v>
      </c>
      <c r="P709"/>
      <c r="Q709">
        <f t="shared" si="201"/>
        <v>0</v>
      </c>
      <c r="R709"/>
      <c r="S709"/>
      <c r="T709"/>
      <c r="U709" s="12" t="str">
        <f t="shared" si="193"/>
        <v/>
      </c>
      <c r="V709" s="13" t="str">
        <f t="shared" si="194"/>
        <v/>
      </c>
      <c r="W709"/>
      <c r="X709"/>
      <c r="Y709"/>
      <c r="Z709" s="13" t="str">
        <f t="shared" si="195"/>
        <v/>
      </c>
      <c r="AA709"/>
      <c r="AB709" s="13" t="str">
        <f t="shared" si="196"/>
        <v/>
      </c>
      <c r="AC709"/>
      <c r="AD709" t="str">
        <f t="shared" si="198"/>
        <v/>
      </c>
      <c r="AE709" s="19"/>
      <c r="AI709" s="19"/>
      <c r="AL709" s="19"/>
      <c r="AP709" s="19"/>
      <c r="AQ709" s="48"/>
      <c r="AS709" s="17"/>
      <c r="AT709" s="18"/>
      <c r="AU709" s="17"/>
    </row>
    <row r="710" spans="1:47" s="16" customFormat="1" hidden="1" x14ac:dyDescent="0.25">
      <c r="A710" s="12">
        <v>19</v>
      </c>
      <c r="B710" s="12" t="str">
        <f>[1]Hmotnosti!$V$25</f>
        <v>xxx</v>
      </c>
      <c r="C710" s="12"/>
      <c r="D710" s="12">
        <f t="shared" si="199"/>
        <v>22</v>
      </c>
      <c r="E710" s="12" t="str">
        <f t="shared" si="203"/>
        <v>ř.ř.</v>
      </c>
      <c r="F710" s="12">
        <f t="shared" si="203"/>
        <v>0</v>
      </c>
      <c r="G710" s="12">
        <f t="shared" si="202"/>
        <v>0</v>
      </c>
      <c r="H710"/>
      <c r="I710"/>
      <c r="J710" s="12">
        <v>545</v>
      </c>
      <c r="K710"/>
      <c r="L710" s="12">
        <f t="shared" si="191"/>
        <v>999</v>
      </c>
      <c r="M710"/>
      <c r="N710"/>
      <c r="O710" s="12">
        <f t="shared" si="192"/>
        <v>999</v>
      </c>
      <c r="P710"/>
      <c r="Q710">
        <f t="shared" si="201"/>
        <v>0</v>
      </c>
      <c r="R710"/>
      <c r="S710"/>
      <c r="T710"/>
      <c r="U710" s="12" t="str">
        <f t="shared" si="193"/>
        <v/>
      </c>
      <c r="V710" s="13" t="str">
        <f t="shared" si="194"/>
        <v/>
      </c>
      <c r="W710"/>
      <c r="X710"/>
      <c r="Y710"/>
      <c r="Z710" s="13" t="str">
        <f t="shared" si="195"/>
        <v/>
      </c>
      <c r="AA710"/>
      <c r="AB710" s="13" t="str">
        <f t="shared" si="196"/>
        <v/>
      </c>
      <c r="AC710"/>
      <c r="AD710" t="str">
        <f t="shared" si="198"/>
        <v/>
      </c>
      <c r="AE710" s="19"/>
      <c r="AI710" s="19"/>
      <c r="AL710" s="19"/>
      <c r="AP710" s="19"/>
      <c r="AQ710" s="48"/>
      <c r="AS710" s="17"/>
      <c r="AT710" s="18"/>
      <c r="AU710" s="17"/>
    </row>
    <row r="711" spans="1:47" s="16" customFormat="1" hidden="1" x14ac:dyDescent="0.25">
      <c r="A711" s="12">
        <v>20</v>
      </c>
      <c r="B711" s="12" t="str">
        <f>[1]Hmotnosti!$V$26</f>
        <v>xxx</v>
      </c>
      <c r="C711" s="12"/>
      <c r="D711" s="12">
        <f t="shared" si="199"/>
        <v>22</v>
      </c>
      <c r="E711" s="12" t="str">
        <f t="shared" si="203"/>
        <v>ř.ř.</v>
      </c>
      <c r="F711" s="12">
        <f t="shared" si="203"/>
        <v>0</v>
      </c>
      <c r="G711" s="12">
        <f t="shared" si="202"/>
        <v>0</v>
      </c>
      <c r="H711"/>
      <c r="I711"/>
      <c r="J711" s="12">
        <v>546</v>
      </c>
      <c r="K711"/>
      <c r="L711" s="12">
        <f t="shared" si="191"/>
        <v>999</v>
      </c>
      <c r="M711"/>
      <c r="N711"/>
      <c r="O711" s="12">
        <f t="shared" si="192"/>
        <v>999</v>
      </c>
      <c r="P711"/>
      <c r="Q711">
        <f t="shared" si="201"/>
        <v>0</v>
      </c>
      <c r="R711"/>
      <c r="S711"/>
      <c r="T711"/>
      <c r="U711" s="12" t="str">
        <f t="shared" si="193"/>
        <v/>
      </c>
      <c r="V711" s="13" t="str">
        <f t="shared" si="194"/>
        <v/>
      </c>
      <c r="W711"/>
      <c r="X711"/>
      <c r="Y711"/>
      <c r="Z711" s="13" t="str">
        <f t="shared" si="195"/>
        <v/>
      </c>
      <c r="AA711"/>
      <c r="AB711" s="13" t="str">
        <f t="shared" si="196"/>
        <v/>
      </c>
      <c r="AC711"/>
      <c r="AD711" t="str">
        <f t="shared" si="198"/>
        <v/>
      </c>
      <c r="AE711" s="19"/>
      <c r="AI711" s="19"/>
      <c r="AL711" s="19"/>
      <c r="AP711" s="19"/>
      <c r="AQ711" s="48"/>
      <c r="AS711" s="17"/>
      <c r="AT711" s="18"/>
      <c r="AU711" s="17"/>
    </row>
    <row r="712" spans="1:47" s="16" customFormat="1" hidden="1" x14ac:dyDescent="0.25">
      <c r="A712" s="12"/>
      <c r="B712" s="12"/>
      <c r="C712" s="12"/>
      <c r="D712" s="12"/>
      <c r="E712" s="12"/>
      <c r="F712" s="12"/>
      <c r="G712" s="12">
        <f t="shared" si="202"/>
        <v>0</v>
      </c>
      <c r="H712"/>
      <c r="I712"/>
      <c r="J712" s="12">
        <v>547</v>
      </c>
      <c r="K712"/>
      <c r="L712" s="12">
        <f t="shared" si="191"/>
        <v>999</v>
      </c>
      <c r="M712"/>
      <c r="N712"/>
      <c r="O712" s="12">
        <f t="shared" si="192"/>
        <v>999</v>
      </c>
      <c r="P712"/>
      <c r="Q712">
        <f t="shared" si="201"/>
        <v>0</v>
      </c>
      <c r="R712"/>
      <c r="S712"/>
      <c r="T712"/>
      <c r="U712" s="12" t="str">
        <f t="shared" si="193"/>
        <v/>
      </c>
      <c r="V712" s="13" t="str">
        <f t="shared" si="194"/>
        <v/>
      </c>
      <c r="W712"/>
      <c r="X712"/>
      <c r="Y712"/>
      <c r="Z712" s="13" t="str">
        <f t="shared" si="195"/>
        <v/>
      </c>
      <c r="AA712"/>
      <c r="AB712" s="13" t="str">
        <f t="shared" si="196"/>
        <v/>
      </c>
      <c r="AC712"/>
      <c r="AD712" t="str">
        <f t="shared" si="198"/>
        <v/>
      </c>
      <c r="AE712" s="19"/>
      <c r="AI712" s="19"/>
      <c r="AL712" s="19"/>
      <c r="AP712" s="19"/>
      <c r="AQ712" s="48"/>
      <c r="AS712" s="17"/>
      <c r="AT712" s="18"/>
      <c r="AU712" s="17"/>
    </row>
    <row r="713" spans="1:47" s="16" customFormat="1" hidden="1" x14ac:dyDescent="0.25">
      <c r="A713" s="12"/>
      <c r="B713" s="12"/>
      <c r="C713" s="12"/>
      <c r="D713" s="12"/>
      <c r="E713" s="12"/>
      <c r="F713" s="12"/>
      <c r="G713" s="12">
        <f t="shared" si="202"/>
        <v>0</v>
      </c>
      <c r="H713"/>
      <c r="I713"/>
      <c r="J713" s="12">
        <v>548</v>
      </c>
      <c r="K713"/>
      <c r="L713" s="12">
        <f t="shared" si="191"/>
        <v>999</v>
      </c>
      <c r="M713"/>
      <c r="N713"/>
      <c r="O713" s="12">
        <f t="shared" si="192"/>
        <v>999</v>
      </c>
      <c r="P713"/>
      <c r="Q713"/>
      <c r="R713"/>
      <c r="S713"/>
      <c r="T713"/>
      <c r="U713" s="12" t="str">
        <f t="shared" si="193"/>
        <v/>
      </c>
      <c r="V713" s="13" t="str">
        <f t="shared" si="194"/>
        <v/>
      </c>
      <c r="W713"/>
      <c r="X713"/>
      <c r="Y713"/>
      <c r="Z713" s="13" t="str">
        <f t="shared" si="195"/>
        <v/>
      </c>
      <c r="AA713"/>
      <c r="AB713" s="13" t="str">
        <f t="shared" si="196"/>
        <v/>
      </c>
      <c r="AC713"/>
      <c r="AD713" t="str">
        <f t="shared" si="198"/>
        <v/>
      </c>
      <c r="AE713" s="19"/>
      <c r="AI713" s="19"/>
      <c r="AL713" s="19"/>
      <c r="AP713" s="19"/>
      <c r="AQ713" s="48"/>
      <c r="AS713" s="17"/>
      <c r="AT713" s="18"/>
      <c r="AU713" s="17"/>
    </row>
    <row r="714" spans="1:47" s="16" customFormat="1" hidden="1" x14ac:dyDescent="0.25">
      <c r="A714" s="12"/>
      <c r="B714" s="12"/>
      <c r="C714" s="12"/>
      <c r="D714" s="12"/>
      <c r="E714" s="12"/>
      <c r="F714" s="12"/>
      <c r="G714" s="12">
        <f t="shared" si="202"/>
        <v>0</v>
      </c>
      <c r="H714"/>
      <c r="I714"/>
      <c r="J714" s="12">
        <v>549</v>
      </c>
      <c r="K714"/>
      <c r="L714" s="12">
        <f t="shared" si="191"/>
        <v>999</v>
      </c>
      <c r="M714"/>
      <c r="N714"/>
      <c r="O714" s="12">
        <f t="shared" si="192"/>
        <v>999</v>
      </c>
      <c r="P714"/>
      <c r="Q714"/>
      <c r="R714"/>
      <c r="S714"/>
      <c r="T714"/>
      <c r="U714" s="12" t="str">
        <f t="shared" si="193"/>
        <v/>
      </c>
      <c r="V714" s="13" t="str">
        <f t="shared" si="194"/>
        <v/>
      </c>
      <c r="W714"/>
      <c r="X714"/>
      <c r="Y714"/>
      <c r="Z714" s="13" t="str">
        <f t="shared" si="195"/>
        <v/>
      </c>
      <c r="AA714"/>
      <c r="AB714" s="13" t="str">
        <f t="shared" si="196"/>
        <v/>
      </c>
      <c r="AC714"/>
      <c r="AD714" t="str">
        <f t="shared" si="198"/>
        <v/>
      </c>
      <c r="AE714" s="19"/>
      <c r="AI714" s="19"/>
      <c r="AL714" s="19"/>
      <c r="AP714" s="19"/>
      <c r="AQ714" s="48"/>
      <c r="AS714" s="17"/>
      <c r="AT714" s="18"/>
      <c r="AU714" s="17"/>
    </row>
    <row r="715" spans="1:47" s="16" customFormat="1" hidden="1" x14ac:dyDescent="0.25">
      <c r="A715" s="13">
        <f>[1]Hmotnosti!$AA$6</f>
        <v>0</v>
      </c>
      <c r="B715" s="12"/>
      <c r="C715" s="12"/>
      <c r="D715" s="12"/>
      <c r="E715" s="12"/>
      <c r="F715" s="12"/>
      <c r="G715" s="12">
        <f t="shared" si="202"/>
        <v>0</v>
      </c>
      <c r="H715"/>
      <c r="I715"/>
      <c r="J715" s="12">
        <v>550</v>
      </c>
      <c r="K715"/>
      <c r="L715" s="12">
        <f t="shared" si="191"/>
        <v>999</v>
      </c>
      <c r="M715"/>
      <c r="N715"/>
      <c r="O715" s="12">
        <f t="shared" si="192"/>
        <v>999</v>
      </c>
      <c r="P715"/>
      <c r="Q715"/>
      <c r="R715"/>
      <c r="S715"/>
      <c r="T715"/>
      <c r="U715" s="12" t="str">
        <f t="shared" si="193"/>
        <v/>
      </c>
      <c r="V715" s="13" t="str">
        <f t="shared" si="194"/>
        <v/>
      </c>
      <c r="W715"/>
      <c r="X715"/>
      <c r="Y715"/>
      <c r="Z715" s="13" t="str">
        <f t="shared" si="195"/>
        <v/>
      </c>
      <c r="AA715"/>
      <c r="AB715" s="13" t="str">
        <f t="shared" si="196"/>
        <v/>
      </c>
      <c r="AC715"/>
      <c r="AD715" t="str">
        <f t="shared" si="198"/>
        <v/>
      </c>
      <c r="AE715" s="19"/>
      <c r="AI715" s="19"/>
      <c r="AL715" s="19"/>
      <c r="AP715" s="19"/>
      <c r="AQ715" s="48"/>
      <c r="AS715" s="17"/>
      <c r="AT715" s="18"/>
      <c r="AU715" s="17"/>
    </row>
    <row r="716" spans="1:47" s="16" customFormat="1" hidden="1" x14ac:dyDescent="0.25">
      <c r="A716" s="12"/>
      <c r="B716" s="12" t="str">
        <f>$B$166</f>
        <v>hmotnost</v>
      </c>
      <c r="C716" s="12"/>
      <c r="D716" s="12">
        <v>23</v>
      </c>
      <c r="E716" s="12" t="str">
        <f>O159</f>
        <v>ř.ř.</v>
      </c>
      <c r="F716" s="12">
        <f>IF($P$159=0,0,1)</f>
        <v>0</v>
      </c>
      <c r="G716" s="12">
        <f t="shared" si="202"/>
        <v>0</v>
      </c>
      <c r="H716"/>
      <c r="I716"/>
      <c r="J716" s="12">
        <v>551</v>
      </c>
      <c r="K716"/>
      <c r="L716" s="12">
        <f t="shared" si="191"/>
        <v>999</v>
      </c>
      <c r="M716"/>
      <c r="N716"/>
      <c r="O716" s="12">
        <f t="shared" si="192"/>
        <v>999</v>
      </c>
      <c r="P716"/>
      <c r="Q716">
        <f>A715</f>
        <v>0</v>
      </c>
      <c r="R716"/>
      <c r="S716"/>
      <c r="T716"/>
      <c r="U716" s="12" t="str">
        <f t="shared" si="193"/>
        <v/>
      </c>
      <c r="V716" s="13" t="str">
        <f t="shared" si="194"/>
        <v/>
      </c>
      <c r="W716"/>
      <c r="X716"/>
      <c r="Y716"/>
      <c r="Z716" s="13" t="str">
        <f t="shared" si="195"/>
        <v/>
      </c>
      <c r="AA716"/>
      <c r="AB716" s="13" t="str">
        <f t="shared" si="196"/>
        <v/>
      </c>
      <c r="AC716"/>
      <c r="AD716" t="str">
        <f t="shared" si="198"/>
        <v/>
      </c>
      <c r="AE716" s="19"/>
      <c r="AI716" s="19"/>
      <c r="AL716" s="19"/>
      <c r="AP716" s="19"/>
      <c r="AQ716" s="48"/>
      <c r="AS716" s="17"/>
      <c r="AT716" s="18"/>
      <c r="AU716" s="17"/>
    </row>
    <row r="717" spans="1:47" s="16" customFormat="1" hidden="1" x14ac:dyDescent="0.25">
      <c r="A717" s="12">
        <v>1</v>
      </c>
      <c r="B717" s="12" t="str">
        <f>[1]Hmotnosti!$Z$7</f>
        <v/>
      </c>
      <c r="C717" s="12"/>
      <c r="D717" s="12">
        <f>$D716</f>
        <v>23</v>
      </c>
      <c r="E717" s="12" t="str">
        <f>E716</f>
        <v>ř.ř.</v>
      </c>
      <c r="F717" s="12">
        <f>F716</f>
        <v>0</v>
      </c>
      <c r="G717" s="12">
        <f t="shared" si="202"/>
        <v>0</v>
      </c>
      <c r="H717"/>
      <c r="I717"/>
      <c r="J717" s="12">
        <v>552</v>
      </c>
      <c r="K717"/>
      <c r="L717" s="12">
        <f t="shared" si="191"/>
        <v>999</v>
      </c>
      <c r="M717"/>
      <c r="N717"/>
      <c r="O717" s="12">
        <f t="shared" si="192"/>
        <v>999</v>
      </c>
      <c r="P717"/>
      <c r="Q717">
        <f>Q716</f>
        <v>0</v>
      </c>
      <c r="R717"/>
      <c r="S717"/>
      <c r="T717"/>
      <c r="U717" s="12" t="str">
        <f t="shared" si="193"/>
        <v/>
      </c>
      <c r="V717" s="13" t="str">
        <f t="shared" si="194"/>
        <v/>
      </c>
      <c r="W717"/>
      <c r="X717"/>
      <c r="Y717"/>
      <c r="Z717" s="13" t="str">
        <f t="shared" si="195"/>
        <v/>
      </c>
      <c r="AA717"/>
      <c r="AB717" s="13" t="str">
        <f t="shared" si="196"/>
        <v/>
      </c>
      <c r="AC717"/>
      <c r="AD717" t="str">
        <f t="shared" si="198"/>
        <v/>
      </c>
      <c r="AE717" s="19"/>
      <c r="AI717" s="19"/>
      <c r="AL717" s="19"/>
      <c r="AP717" s="19"/>
      <c r="AQ717" s="48"/>
      <c r="AS717" s="17"/>
      <c r="AT717" s="18"/>
      <c r="AU717" s="17"/>
    </row>
    <row r="718" spans="1:47" s="16" customFormat="1" hidden="1" x14ac:dyDescent="0.25">
      <c r="A718" s="12">
        <v>2</v>
      </c>
      <c r="B718" s="12">
        <f>[1]Hmotnosti!$Z$8</f>
        <v>31</v>
      </c>
      <c r="C718" s="12"/>
      <c r="D718" s="12">
        <f t="shared" ref="D718:D736" si="204">$D717</f>
        <v>23</v>
      </c>
      <c r="E718" s="12" t="str">
        <f t="shared" ref="E718:F733" si="205">E717</f>
        <v>ř.ř.</v>
      </c>
      <c r="F718" s="12">
        <f t="shared" si="205"/>
        <v>0</v>
      </c>
      <c r="G718" s="12">
        <f t="shared" si="202"/>
        <v>0</v>
      </c>
      <c r="H718"/>
      <c r="I718"/>
      <c r="J718" s="12">
        <v>553</v>
      </c>
      <c r="K718"/>
      <c r="L718" s="12">
        <f t="shared" si="191"/>
        <v>999</v>
      </c>
      <c r="M718"/>
      <c r="N718"/>
      <c r="O718" s="12">
        <f t="shared" si="192"/>
        <v>999</v>
      </c>
      <c r="P718"/>
      <c r="Q718">
        <f t="shared" ref="Q718:Q737" si="206">Q717</f>
        <v>0</v>
      </c>
      <c r="R718"/>
      <c r="S718"/>
      <c r="T718"/>
      <c r="U718" s="12" t="str">
        <f t="shared" si="193"/>
        <v/>
      </c>
      <c r="V718" s="13" t="str">
        <f t="shared" si="194"/>
        <v/>
      </c>
      <c r="W718"/>
      <c r="X718"/>
      <c r="Y718"/>
      <c r="Z718" s="13" t="str">
        <f t="shared" si="195"/>
        <v/>
      </c>
      <c r="AA718"/>
      <c r="AB718" s="13" t="str">
        <f t="shared" si="196"/>
        <v/>
      </c>
      <c r="AC718"/>
      <c r="AD718" t="str">
        <f t="shared" si="198"/>
        <v/>
      </c>
      <c r="AE718" s="19"/>
      <c r="AI718" s="19"/>
      <c r="AL718" s="19"/>
      <c r="AP718" s="19"/>
      <c r="AQ718" s="48"/>
      <c r="AS718" s="17"/>
      <c r="AT718" s="18"/>
      <c r="AU718" s="17"/>
    </row>
    <row r="719" spans="1:47" s="16" customFormat="1" hidden="1" x14ac:dyDescent="0.25">
      <c r="A719" s="12">
        <v>3</v>
      </c>
      <c r="B719" s="12" t="str">
        <f>[1]Hmotnosti!$Z$9</f>
        <v>xxx</v>
      </c>
      <c r="C719" s="12"/>
      <c r="D719" s="12">
        <f t="shared" si="204"/>
        <v>23</v>
      </c>
      <c r="E719" s="12" t="str">
        <f t="shared" si="205"/>
        <v>ř.ř.</v>
      </c>
      <c r="F719" s="12">
        <f t="shared" si="205"/>
        <v>0</v>
      </c>
      <c r="G719" s="12">
        <f t="shared" si="202"/>
        <v>0</v>
      </c>
      <c r="H719"/>
      <c r="I719"/>
      <c r="J719" s="12">
        <v>554</v>
      </c>
      <c r="K719"/>
      <c r="L719" s="12">
        <f t="shared" si="191"/>
        <v>999</v>
      </c>
      <c r="M719"/>
      <c r="N719"/>
      <c r="O719" s="12">
        <f t="shared" si="192"/>
        <v>999</v>
      </c>
      <c r="P719"/>
      <c r="Q719">
        <f t="shared" si="206"/>
        <v>0</v>
      </c>
      <c r="R719"/>
      <c r="S719"/>
      <c r="T719"/>
      <c r="U719" s="12" t="str">
        <f t="shared" si="193"/>
        <v/>
      </c>
      <c r="V719" s="13" t="str">
        <f t="shared" si="194"/>
        <v/>
      </c>
      <c r="W719"/>
      <c r="X719"/>
      <c r="Y719"/>
      <c r="Z719" s="13" t="str">
        <f t="shared" si="195"/>
        <v/>
      </c>
      <c r="AA719"/>
      <c r="AB719" s="13" t="str">
        <f t="shared" si="196"/>
        <v/>
      </c>
      <c r="AC719"/>
      <c r="AD719" t="str">
        <f t="shared" si="198"/>
        <v/>
      </c>
      <c r="AE719" s="19"/>
      <c r="AI719" s="19"/>
      <c r="AL719" s="19"/>
      <c r="AP719" s="19"/>
      <c r="AQ719" s="48"/>
      <c r="AS719" s="17"/>
      <c r="AT719" s="18"/>
      <c r="AU719" s="17"/>
    </row>
    <row r="720" spans="1:47" s="16" customFormat="1" hidden="1" x14ac:dyDescent="0.25">
      <c r="A720" s="12">
        <v>4</v>
      </c>
      <c r="B720" s="12" t="str">
        <f>[1]Hmotnosti!$Z$10</f>
        <v>xxx</v>
      </c>
      <c r="C720" s="12"/>
      <c r="D720" s="12">
        <f t="shared" si="204"/>
        <v>23</v>
      </c>
      <c r="E720" s="12" t="str">
        <f t="shared" si="205"/>
        <v>ř.ř.</v>
      </c>
      <c r="F720" s="12">
        <f t="shared" si="205"/>
        <v>0</v>
      </c>
      <c r="G720" s="12">
        <f t="shared" si="202"/>
        <v>0</v>
      </c>
      <c r="H720"/>
      <c r="I720"/>
      <c r="J720" s="12">
        <v>555</v>
      </c>
      <c r="K720"/>
      <c r="L720" s="12">
        <f t="shared" si="191"/>
        <v>999</v>
      </c>
      <c r="M720"/>
      <c r="N720"/>
      <c r="O720" s="12">
        <f t="shared" si="192"/>
        <v>999</v>
      </c>
      <c r="P720"/>
      <c r="Q720">
        <f t="shared" si="206"/>
        <v>0</v>
      </c>
      <c r="R720"/>
      <c r="S720"/>
      <c r="T720"/>
      <c r="U720" s="12" t="str">
        <f t="shared" si="193"/>
        <v/>
      </c>
      <c r="V720" s="13" t="str">
        <f t="shared" si="194"/>
        <v/>
      </c>
      <c r="W720"/>
      <c r="X720"/>
      <c r="Y720"/>
      <c r="Z720" s="13" t="str">
        <f t="shared" si="195"/>
        <v/>
      </c>
      <c r="AA720"/>
      <c r="AB720" s="13" t="str">
        <f t="shared" si="196"/>
        <v/>
      </c>
      <c r="AC720"/>
      <c r="AD720" t="str">
        <f t="shared" si="198"/>
        <v/>
      </c>
      <c r="AE720" s="19"/>
      <c r="AI720" s="19"/>
      <c r="AL720" s="19"/>
      <c r="AP720" s="19"/>
      <c r="AQ720" s="48"/>
      <c r="AS720" s="17"/>
      <c r="AT720" s="18"/>
      <c r="AU720" s="17"/>
    </row>
    <row r="721" spans="1:47" s="16" customFormat="1" hidden="1" x14ac:dyDescent="0.25">
      <c r="A721" s="12">
        <v>5</v>
      </c>
      <c r="B721" s="12" t="str">
        <f>[1]Hmotnosti!$Z$11</f>
        <v>xxx</v>
      </c>
      <c r="C721" s="12"/>
      <c r="D721" s="12">
        <f t="shared" si="204"/>
        <v>23</v>
      </c>
      <c r="E721" s="12" t="str">
        <f t="shared" si="205"/>
        <v>ř.ř.</v>
      </c>
      <c r="F721" s="12">
        <f t="shared" si="205"/>
        <v>0</v>
      </c>
      <c r="G721" s="12">
        <f t="shared" si="202"/>
        <v>0</v>
      </c>
      <c r="H721"/>
      <c r="I721"/>
      <c r="J721" s="12">
        <v>556</v>
      </c>
      <c r="K721"/>
      <c r="L721" s="12">
        <f t="shared" si="191"/>
        <v>999</v>
      </c>
      <c r="M721"/>
      <c r="N721"/>
      <c r="O721" s="12">
        <f t="shared" si="192"/>
        <v>999</v>
      </c>
      <c r="P721"/>
      <c r="Q721">
        <f t="shared" si="206"/>
        <v>0</v>
      </c>
      <c r="R721"/>
      <c r="S721"/>
      <c r="T721"/>
      <c r="U721" s="12" t="str">
        <f t="shared" si="193"/>
        <v/>
      </c>
      <c r="V721" s="13" t="str">
        <f t="shared" si="194"/>
        <v/>
      </c>
      <c r="W721"/>
      <c r="X721"/>
      <c r="Y721"/>
      <c r="Z721" s="13" t="str">
        <f t="shared" si="195"/>
        <v/>
      </c>
      <c r="AA721"/>
      <c r="AB721" s="13" t="str">
        <f t="shared" si="196"/>
        <v/>
      </c>
      <c r="AC721"/>
      <c r="AD721" t="str">
        <f t="shared" si="198"/>
        <v/>
      </c>
      <c r="AE721" s="19"/>
      <c r="AI721" s="19"/>
      <c r="AL721" s="19"/>
      <c r="AP721" s="19"/>
      <c r="AQ721" s="48"/>
      <c r="AS721" s="17"/>
      <c r="AT721" s="18"/>
      <c r="AU721" s="17"/>
    </row>
    <row r="722" spans="1:47" s="16" customFormat="1" hidden="1" x14ac:dyDescent="0.25">
      <c r="A722" s="12">
        <v>6</v>
      </c>
      <c r="B722" s="12" t="str">
        <f>[1]Hmotnosti!$Z$12</f>
        <v>xxx</v>
      </c>
      <c r="C722" s="12"/>
      <c r="D722" s="12">
        <f t="shared" si="204"/>
        <v>23</v>
      </c>
      <c r="E722" s="12" t="str">
        <f t="shared" si="205"/>
        <v>ř.ř.</v>
      </c>
      <c r="F722" s="12">
        <f t="shared" si="205"/>
        <v>0</v>
      </c>
      <c r="G722" s="12">
        <f t="shared" si="202"/>
        <v>0</v>
      </c>
      <c r="H722"/>
      <c r="I722"/>
      <c r="J722" s="12">
        <v>557</v>
      </c>
      <c r="K722"/>
      <c r="L722" s="12">
        <f t="shared" si="191"/>
        <v>999</v>
      </c>
      <c r="M722"/>
      <c r="N722"/>
      <c r="O722" s="12">
        <f t="shared" si="192"/>
        <v>999</v>
      </c>
      <c r="P722"/>
      <c r="Q722">
        <f t="shared" si="206"/>
        <v>0</v>
      </c>
      <c r="R722"/>
      <c r="S722"/>
      <c r="T722"/>
      <c r="U722" s="12" t="str">
        <f t="shared" si="193"/>
        <v/>
      </c>
      <c r="V722" s="13" t="str">
        <f t="shared" si="194"/>
        <v/>
      </c>
      <c r="W722"/>
      <c r="X722"/>
      <c r="Y722"/>
      <c r="Z722" s="13" t="str">
        <f t="shared" si="195"/>
        <v/>
      </c>
      <c r="AA722"/>
      <c r="AB722" s="13" t="str">
        <f t="shared" si="196"/>
        <v/>
      </c>
      <c r="AC722"/>
      <c r="AD722" t="str">
        <f t="shared" si="198"/>
        <v/>
      </c>
      <c r="AE722" s="19"/>
      <c r="AI722" s="19"/>
      <c r="AL722" s="19"/>
      <c r="AP722" s="19"/>
      <c r="AQ722" s="48"/>
      <c r="AS722" s="17"/>
      <c r="AT722" s="18"/>
      <c r="AU722" s="17"/>
    </row>
    <row r="723" spans="1:47" s="16" customFormat="1" hidden="1" x14ac:dyDescent="0.25">
      <c r="A723" s="12">
        <v>7</v>
      </c>
      <c r="B723" s="12" t="str">
        <f>[1]Hmotnosti!$Z$13</f>
        <v>xxx</v>
      </c>
      <c r="C723" s="12"/>
      <c r="D723" s="12">
        <f t="shared" si="204"/>
        <v>23</v>
      </c>
      <c r="E723" s="12" t="str">
        <f t="shared" si="205"/>
        <v>ř.ř.</v>
      </c>
      <c r="F723" s="12">
        <f t="shared" si="205"/>
        <v>0</v>
      </c>
      <c r="G723" s="12">
        <f t="shared" si="202"/>
        <v>0</v>
      </c>
      <c r="H723"/>
      <c r="I723"/>
      <c r="J723" s="12">
        <v>558</v>
      </c>
      <c r="K723"/>
      <c r="L723" s="12">
        <f t="shared" si="191"/>
        <v>999</v>
      </c>
      <c r="M723"/>
      <c r="N723"/>
      <c r="O723" s="12">
        <f t="shared" si="192"/>
        <v>999</v>
      </c>
      <c r="P723"/>
      <c r="Q723">
        <f t="shared" si="206"/>
        <v>0</v>
      </c>
      <c r="R723"/>
      <c r="S723"/>
      <c r="T723"/>
      <c r="U723" s="12" t="str">
        <f t="shared" si="193"/>
        <v/>
      </c>
      <c r="V723" s="13" t="str">
        <f t="shared" si="194"/>
        <v/>
      </c>
      <c r="W723"/>
      <c r="X723"/>
      <c r="Y723"/>
      <c r="Z723" s="13" t="str">
        <f t="shared" si="195"/>
        <v/>
      </c>
      <c r="AA723"/>
      <c r="AB723" s="13" t="str">
        <f t="shared" si="196"/>
        <v/>
      </c>
      <c r="AC723"/>
      <c r="AD723" t="str">
        <f t="shared" si="198"/>
        <v/>
      </c>
      <c r="AE723" s="19"/>
      <c r="AI723" s="19"/>
      <c r="AL723" s="19"/>
      <c r="AP723" s="19"/>
      <c r="AQ723" s="48"/>
      <c r="AS723" s="17"/>
      <c r="AT723" s="18"/>
      <c r="AU723" s="17"/>
    </row>
    <row r="724" spans="1:47" s="16" customFormat="1" hidden="1" x14ac:dyDescent="0.25">
      <c r="A724" s="12">
        <v>8</v>
      </c>
      <c r="B724" s="12" t="str">
        <f>[1]Hmotnosti!$Z$14</f>
        <v>xxx</v>
      </c>
      <c r="C724" s="12"/>
      <c r="D724" s="12">
        <f t="shared" si="204"/>
        <v>23</v>
      </c>
      <c r="E724" s="12" t="str">
        <f t="shared" si="205"/>
        <v>ř.ř.</v>
      </c>
      <c r="F724" s="12">
        <f t="shared" si="205"/>
        <v>0</v>
      </c>
      <c r="G724" s="12">
        <f t="shared" si="202"/>
        <v>0</v>
      </c>
      <c r="H724"/>
      <c r="I724"/>
      <c r="J724" s="12">
        <v>559</v>
      </c>
      <c r="K724"/>
      <c r="L724" s="12">
        <f t="shared" si="191"/>
        <v>999</v>
      </c>
      <c r="M724"/>
      <c r="N724"/>
      <c r="O724" s="12">
        <f t="shared" si="192"/>
        <v>999</v>
      </c>
      <c r="P724"/>
      <c r="Q724">
        <f t="shared" si="206"/>
        <v>0</v>
      </c>
      <c r="R724"/>
      <c r="S724"/>
      <c r="T724"/>
      <c r="U724" s="12" t="str">
        <f t="shared" si="193"/>
        <v/>
      </c>
      <c r="V724" s="13" t="str">
        <f t="shared" si="194"/>
        <v/>
      </c>
      <c r="W724"/>
      <c r="X724"/>
      <c r="Y724"/>
      <c r="Z724" s="13" t="str">
        <f t="shared" si="195"/>
        <v/>
      </c>
      <c r="AA724"/>
      <c r="AB724" s="13" t="str">
        <f t="shared" si="196"/>
        <v/>
      </c>
      <c r="AC724"/>
      <c r="AD724" t="str">
        <f t="shared" si="198"/>
        <v/>
      </c>
      <c r="AE724" s="19"/>
      <c r="AI724" s="19"/>
      <c r="AL724" s="19"/>
      <c r="AP724" s="19"/>
      <c r="AQ724" s="48"/>
      <c r="AS724" s="17"/>
      <c r="AT724" s="18"/>
      <c r="AU724" s="17"/>
    </row>
    <row r="725" spans="1:47" s="16" customFormat="1" hidden="1" x14ac:dyDescent="0.25">
      <c r="A725" s="12">
        <v>9</v>
      </c>
      <c r="B725" s="12" t="str">
        <f>[1]Hmotnosti!$Z$15</f>
        <v>xxx</v>
      </c>
      <c r="C725" s="12"/>
      <c r="D725" s="12">
        <f t="shared" si="204"/>
        <v>23</v>
      </c>
      <c r="E725" s="12" t="str">
        <f t="shared" si="205"/>
        <v>ř.ř.</v>
      </c>
      <c r="F725" s="12">
        <f t="shared" si="205"/>
        <v>0</v>
      </c>
      <c r="G725" s="12">
        <f t="shared" si="202"/>
        <v>0</v>
      </c>
      <c r="H725"/>
      <c r="I725"/>
      <c r="J725" s="12">
        <v>560</v>
      </c>
      <c r="K725"/>
      <c r="L725" s="12">
        <f t="shared" si="191"/>
        <v>999</v>
      </c>
      <c r="M725"/>
      <c r="N725"/>
      <c r="O725" s="12">
        <f t="shared" si="192"/>
        <v>999</v>
      </c>
      <c r="P725"/>
      <c r="Q725">
        <f t="shared" si="206"/>
        <v>0</v>
      </c>
      <c r="R725"/>
      <c r="S725"/>
      <c r="T725"/>
      <c r="U725" s="12" t="str">
        <f t="shared" si="193"/>
        <v/>
      </c>
      <c r="V725" s="13" t="str">
        <f t="shared" si="194"/>
        <v/>
      </c>
      <c r="W725"/>
      <c r="X725"/>
      <c r="Y725"/>
      <c r="Z725" s="13" t="str">
        <f t="shared" si="195"/>
        <v/>
      </c>
      <c r="AA725"/>
      <c r="AB725" s="13" t="str">
        <f t="shared" si="196"/>
        <v/>
      </c>
      <c r="AC725"/>
      <c r="AD725" t="str">
        <f t="shared" si="198"/>
        <v/>
      </c>
      <c r="AE725" s="19"/>
      <c r="AI725" s="19"/>
      <c r="AL725" s="19"/>
      <c r="AP725" s="19"/>
      <c r="AQ725" s="48"/>
      <c r="AS725" s="17"/>
      <c r="AT725" s="18"/>
      <c r="AU725" s="17"/>
    </row>
    <row r="726" spans="1:47" s="16" customFormat="1" hidden="1" x14ac:dyDescent="0.25">
      <c r="A726" s="12">
        <v>10</v>
      </c>
      <c r="B726" s="12" t="str">
        <f>[1]Hmotnosti!$Z$16</f>
        <v>xxx</v>
      </c>
      <c r="C726" s="12"/>
      <c r="D726" s="12">
        <f t="shared" si="204"/>
        <v>23</v>
      </c>
      <c r="E726" s="12" t="str">
        <f t="shared" si="205"/>
        <v>ř.ř.</v>
      </c>
      <c r="F726" s="12">
        <f t="shared" si="205"/>
        <v>0</v>
      </c>
      <c r="G726" s="12">
        <f t="shared" si="202"/>
        <v>0</v>
      </c>
      <c r="H726"/>
      <c r="I726"/>
      <c r="J726" s="12">
        <v>561</v>
      </c>
      <c r="K726"/>
      <c r="L726" s="12">
        <f t="shared" si="191"/>
        <v>999</v>
      </c>
      <c r="M726"/>
      <c r="N726"/>
      <c r="O726" s="12">
        <f t="shared" si="192"/>
        <v>999</v>
      </c>
      <c r="P726"/>
      <c r="Q726">
        <f t="shared" si="206"/>
        <v>0</v>
      </c>
      <c r="R726"/>
      <c r="S726"/>
      <c r="T726"/>
      <c r="U726" s="12" t="str">
        <f t="shared" si="193"/>
        <v/>
      </c>
      <c r="V726" s="13" t="str">
        <f t="shared" si="194"/>
        <v/>
      </c>
      <c r="W726"/>
      <c r="X726"/>
      <c r="Y726"/>
      <c r="Z726" s="13" t="str">
        <f t="shared" si="195"/>
        <v/>
      </c>
      <c r="AA726"/>
      <c r="AB726" s="13" t="str">
        <f t="shared" si="196"/>
        <v/>
      </c>
      <c r="AC726"/>
      <c r="AD726" t="str">
        <f t="shared" si="198"/>
        <v/>
      </c>
      <c r="AE726" s="19"/>
      <c r="AI726" s="19"/>
      <c r="AL726" s="19"/>
      <c r="AP726" s="19"/>
      <c r="AQ726" s="48"/>
      <c r="AS726" s="17"/>
      <c r="AT726" s="18"/>
      <c r="AU726" s="17"/>
    </row>
    <row r="727" spans="1:47" s="16" customFormat="1" hidden="1" x14ac:dyDescent="0.25">
      <c r="A727" s="12">
        <v>11</v>
      </c>
      <c r="B727" s="12" t="str">
        <f>[1]Hmotnosti!$Z$17</f>
        <v>xxx</v>
      </c>
      <c r="C727" s="12"/>
      <c r="D727" s="12">
        <f t="shared" si="204"/>
        <v>23</v>
      </c>
      <c r="E727" s="12" t="str">
        <f t="shared" si="205"/>
        <v>ř.ř.</v>
      </c>
      <c r="F727" s="12">
        <f t="shared" si="205"/>
        <v>0</v>
      </c>
      <c r="G727" s="12">
        <f t="shared" si="202"/>
        <v>0</v>
      </c>
      <c r="H727"/>
      <c r="I727"/>
      <c r="J727" s="12">
        <v>562</v>
      </c>
      <c r="K727"/>
      <c r="L727" s="12">
        <f t="shared" si="191"/>
        <v>999</v>
      </c>
      <c r="M727"/>
      <c r="N727"/>
      <c r="O727" s="12">
        <f t="shared" si="192"/>
        <v>999</v>
      </c>
      <c r="P727"/>
      <c r="Q727">
        <f t="shared" si="206"/>
        <v>0</v>
      </c>
      <c r="R727"/>
      <c r="S727"/>
      <c r="T727"/>
      <c r="U727" s="12" t="str">
        <f t="shared" si="193"/>
        <v/>
      </c>
      <c r="V727" s="13" t="str">
        <f t="shared" si="194"/>
        <v/>
      </c>
      <c r="W727"/>
      <c r="X727"/>
      <c r="Y727"/>
      <c r="Z727" s="13" t="str">
        <f t="shared" si="195"/>
        <v/>
      </c>
      <c r="AA727"/>
      <c r="AB727" s="13" t="str">
        <f t="shared" si="196"/>
        <v/>
      </c>
      <c r="AC727"/>
      <c r="AD727" t="str">
        <f t="shared" si="198"/>
        <v/>
      </c>
      <c r="AE727" s="19"/>
      <c r="AI727" s="19"/>
      <c r="AL727" s="19"/>
      <c r="AP727" s="19"/>
      <c r="AQ727" s="48"/>
      <c r="AS727" s="17"/>
      <c r="AT727" s="18"/>
      <c r="AU727" s="17"/>
    </row>
    <row r="728" spans="1:47" s="16" customFormat="1" hidden="1" x14ac:dyDescent="0.25">
      <c r="A728" s="12">
        <v>12</v>
      </c>
      <c r="B728" s="12" t="str">
        <f>[1]Hmotnosti!$Z$18</f>
        <v>xxx</v>
      </c>
      <c r="C728" s="12"/>
      <c r="D728" s="12">
        <f t="shared" si="204"/>
        <v>23</v>
      </c>
      <c r="E728" s="12" t="str">
        <f t="shared" si="205"/>
        <v>ř.ř.</v>
      </c>
      <c r="F728" s="12">
        <f t="shared" si="205"/>
        <v>0</v>
      </c>
      <c r="G728" s="12">
        <f t="shared" si="202"/>
        <v>0</v>
      </c>
      <c r="H728"/>
      <c r="I728"/>
      <c r="J728" s="12">
        <v>563</v>
      </c>
      <c r="K728"/>
      <c r="L728" s="12">
        <f t="shared" si="191"/>
        <v>999</v>
      </c>
      <c r="M728"/>
      <c r="N728"/>
      <c r="O728" s="12">
        <f t="shared" si="192"/>
        <v>999</v>
      </c>
      <c r="P728"/>
      <c r="Q728">
        <f t="shared" si="206"/>
        <v>0</v>
      </c>
      <c r="R728"/>
      <c r="S728"/>
      <c r="T728"/>
      <c r="U728" s="12" t="str">
        <f t="shared" si="193"/>
        <v/>
      </c>
      <c r="V728" s="13" t="str">
        <f t="shared" si="194"/>
        <v/>
      </c>
      <c r="W728"/>
      <c r="X728"/>
      <c r="Y728"/>
      <c r="Z728" s="13" t="str">
        <f t="shared" si="195"/>
        <v/>
      </c>
      <c r="AA728"/>
      <c r="AB728" s="13" t="str">
        <f t="shared" si="196"/>
        <v/>
      </c>
      <c r="AC728"/>
      <c r="AD728" t="str">
        <f t="shared" si="198"/>
        <v/>
      </c>
      <c r="AE728" s="19"/>
      <c r="AI728" s="19"/>
      <c r="AL728" s="19"/>
      <c r="AP728" s="19"/>
      <c r="AQ728" s="48"/>
      <c r="AS728" s="17"/>
      <c r="AT728" s="18"/>
      <c r="AU728" s="17"/>
    </row>
    <row r="729" spans="1:47" s="16" customFormat="1" hidden="1" x14ac:dyDescent="0.25">
      <c r="A729" s="12">
        <v>13</v>
      </c>
      <c r="B729" s="12" t="str">
        <f>[1]Hmotnosti!$Z$19</f>
        <v>xxx</v>
      </c>
      <c r="C729" s="12"/>
      <c r="D729" s="12">
        <f t="shared" si="204"/>
        <v>23</v>
      </c>
      <c r="E729" s="12" t="str">
        <f t="shared" si="205"/>
        <v>ř.ř.</v>
      </c>
      <c r="F729" s="12">
        <f t="shared" si="205"/>
        <v>0</v>
      </c>
      <c r="G729" s="12">
        <f t="shared" si="202"/>
        <v>0</v>
      </c>
      <c r="H729"/>
      <c r="I729"/>
      <c r="J729" s="12">
        <v>564</v>
      </c>
      <c r="K729"/>
      <c r="L729" s="12">
        <f t="shared" si="191"/>
        <v>999</v>
      </c>
      <c r="M729"/>
      <c r="N729"/>
      <c r="O729" s="12">
        <f t="shared" si="192"/>
        <v>999</v>
      </c>
      <c r="P729"/>
      <c r="Q729">
        <f t="shared" si="206"/>
        <v>0</v>
      </c>
      <c r="R729"/>
      <c r="S729"/>
      <c r="T729"/>
      <c r="U729" s="12" t="str">
        <f t="shared" si="193"/>
        <v/>
      </c>
      <c r="V729" s="13" t="str">
        <f t="shared" si="194"/>
        <v/>
      </c>
      <c r="W729"/>
      <c r="X729"/>
      <c r="Y729"/>
      <c r="Z729" s="13" t="str">
        <f t="shared" si="195"/>
        <v/>
      </c>
      <c r="AA729"/>
      <c r="AB729" s="13" t="str">
        <f t="shared" si="196"/>
        <v/>
      </c>
      <c r="AC729"/>
      <c r="AD729" t="str">
        <f t="shared" si="198"/>
        <v/>
      </c>
      <c r="AE729" s="19"/>
      <c r="AI729" s="19"/>
      <c r="AL729" s="19"/>
      <c r="AP729" s="19"/>
      <c r="AQ729" s="48"/>
      <c r="AS729" s="17"/>
      <c r="AT729" s="18"/>
      <c r="AU729" s="17"/>
    </row>
    <row r="730" spans="1:47" s="16" customFormat="1" hidden="1" x14ac:dyDescent="0.25">
      <c r="A730" s="12">
        <v>14</v>
      </c>
      <c r="B730" s="12" t="str">
        <f>[1]Hmotnosti!$Z$20</f>
        <v>xxx</v>
      </c>
      <c r="C730" s="12"/>
      <c r="D730" s="12">
        <f t="shared" si="204"/>
        <v>23</v>
      </c>
      <c r="E730" s="12" t="str">
        <f t="shared" si="205"/>
        <v>ř.ř.</v>
      </c>
      <c r="F730" s="12">
        <f t="shared" si="205"/>
        <v>0</v>
      </c>
      <c r="G730" s="12">
        <f t="shared" si="202"/>
        <v>0</v>
      </c>
      <c r="H730"/>
      <c r="I730"/>
      <c r="J730" s="12">
        <v>565</v>
      </c>
      <c r="K730"/>
      <c r="L730" s="12">
        <f t="shared" si="191"/>
        <v>999</v>
      </c>
      <c r="M730"/>
      <c r="N730"/>
      <c r="O730" s="12">
        <f t="shared" si="192"/>
        <v>999</v>
      </c>
      <c r="P730"/>
      <c r="Q730">
        <f t="shared" si="206"/>
        <v>0</v>
      </c>
      <c r="R730"/>
      <c r="S730"/>
      <c r="T730"/>
      <c r="U730" s="12" t="str">
        <f t="shared" si="193"/>
        <v/>
      </c>
      <c r="V730" s="13" t="str">
        <f t="shared" si="194"/>
        <v/>
      </c>
      <c r="W730"/>
      <c r="X730"/>
      <c r="Y730"/>
      <c r="Z730" s="13" t="str">
        <f t="shared" si="195"/>
        <v/>
      </c>
      <c r="AA730"/>
      <c r="AB730" s="13" t="str">
        <f t="shared" si="196"/>
        <v/>
      </c>
      <c r="AC730"/>
      <c r="AD730" t="str">
        <f t="shared" si="198"/>
        <v/>
      </c>
      <c r="AE730" s="19"/>
      <c r="AI730" s="19"/>
      <c r="AL730" s="19"/>
      <c r="AP730" s="19"/>
      <c r="AQ730" s="48"/>
      <c r="AS730" s="17"/>
      <c r="AT730" s="18"/>
      <c r="AU730" s="17"/>
    </row>
    <row r="731" spans="1:47" s="16" customFormat="1" hidden="1" x14ac:dyDescent="0.25">
      <c r="A731" s="12">
        <v>15</v>
      </c>
      <c r="B731" s="12" t="str">
        <f>[1]Hmotnosti!$Z$21</f>
        <v>xxx</v>
      </c>
      <c r="C731" s="12"/>
      <c r="D731" s="12">
        <f t="shared" si="204"/>
        <v>23</v>
      </c>
      <c r="E731" s="12" t="str">
        <f t="shared" si="205"/>
        <v>ř.ř.</v>
      </c>
      <c r="F731" s="12">
        <f t="shared" si="205"/>
        <v>0</v>
      </c>
      <c r="G731" s="12">
        <f t="shared" si="202"/>
        <v>0</v>
      </c>
      <c r="H731"/>
      <c r="I731"/>
      <c r="J731" s="12">
        <v>566</v>
      </c>
      <c r="K731"/>
      <c r="L731" s="12">
        <f t="shared" si="191"/>
        <v>999</v>
      </c>
      <c r="M731"/>
      <c r="N731"/>
      <c r="O731" s="12">
        <f t="shared" si="192"/>
        <v>999</v>
      </c>
      <c r="P731"/>
      <c r="Q731">
        <f t="shared" si="206"/>
        <v>0</v>
      </c>
      <c r="R731"/>
      <c r="S731"/>
      <c r="T731"/>
      <c r="U731" s="12" t="str">
        <f t="shared" si="193"/>
        <v/>
      </c>
      <c r="V731" s="13" t="str">
        <f t="shared" si="194"/>
        <v/>
      </c>
      <c r="W731"/>
      <c r="X731"/>
      <c r="Y731"/>
      <c r="Z731" s="13" t="str">
        <f t="shared" si="195"/>
        <v/>
      </c>
      <c r="AA731"/>
      <c r="AB731" s="13" t="str">
        <f t="shared" si="196"/>
        <v/>
      </c>
      <c r="AC731"/>
      <c r="AD731" t="str">
        <f t="shared" si="198"/>
        <v/>
      </c>
      <c r="AE731" s="19"/>
      <c r="AI731" s="19"/>
      <c r="AL731" s="19"/>
      <c r="AP731" s="19"/>
      <c r="AQ731" s="48"/>
      <c r="AS731" s="17"/>
      <c r="AT731" s="18"/>
      <c r="AU731" s="17"/>
    </row>
    <row r="732" spans="1:47" s="16" customFormat="1" hidden="1" x14ac:dyDescent="0.25">
      <c r="A732" s="12">
        <v>16</v>
      </c>
      <c r="B732" s="12" t="str">
        <f>[1]Hmotnosti!$Z$22</f>
        <v>xxx</v>
      </c>
      <c r="C732" s="12"/>
      <c r="D732" s="12">
        <f t="shared" si="204"/>
        <v>23</v>
      </c>
      <c r="E732" s="12" t="str">
        <f t="shared" si="205"/>
        <v>ř.ř.</v>
      </c>
      <c r="F732" s="12">
        <f t="shared" si="205"/>
        <v>0</v>
      </c>
      <c r="G732" s="12">
        <f t="shared" si="202"/>
        <v>0</v>
      </c>
      <c r="H732"/>
      <c r="I732"/>
      <c r="J732" s="12">
        <v>567</v>
      </c>
      <c r="K732"/>
      <c r="L732" s="12">
        <f t="shared" si="191"/>
        <v>999</v>
      </c>
      <c r="M732"/>
      <c r="N732"/>
      <c r="O732" s="12">
        <f t="shared" si="192"/>
        <v>999</v>
      </c>
      <c r="P732"/>
      <c r="Q732">
        <f t="shared" si="206"/>
        <v>0</v>
      </c>
      <c r="R732"/>
      <c r="S732"/>
      <c r="T732"/>
      <c r="U732" s="12" t="str">
        <f t="shared" si="193"/>
        <v/>
      </c>
      <c r="V732" s="13" t="str">
        <f t="shared" si="194"/>
        <v/>
      </c>
      <c r="W732"/>
      <c r="X732"/>
      <c r="Y732"/>
      <c r="Z732" s="13" t="str">
        <f t="shared" si="195"/>
        <v/>
      </c>
      <c r="AA732"/>
      <c r="AB732" s="13" t="str">
        <f t="shared" si="196"/>
        <v/>
      </c>
      <c r="AC732"/>
      <c r="AD732" t="str">
        <f t="shared" si="198"/>
        <v/>
      </c>
      <c r="AE732" s="19"/>
      <c r="AI732" s="19"/>
      <c r="AL732" s="19"/>
      <c r="AP732" s="19"/>
      <c r="AQ732" s="48"/>
      <c r="AS732" s="17"/>
      <c r="AT732" s="18"/>
      <c r="AU732" s="17"/>
    </row>
    <row r="733" spans="1:47" s="16" customFormat="1" hidden="1" x14ac:dyDescent="0.25">
      <c r="A733" s="12">
        <v>17</v>
      </c>
      <c r="B733" s="12" t="str">
        <f>[1]Hmotnosti!$Z$23</f>
        <v>xxx</v>
      </c>
      <c r="C733" s="12"/>
      <c r="D733" s="12">
        <f t="shared" si="204"/>
        <v>23</v>
      </c>
      <c r="E733" s="12" t="str">
        <f t="shared" si="205"/>
        <v>ř.ř.</v>
      </c>
      <c r="F733" s="12">
        <f t="shared" si="205"/>
        <v>0</v>
      </c>
      <c r="G733" s="12">
        <f t="shared" si="202"/>
        <v>0</v>
      </c>
      <c r="H733"/>
      <c r="I733"/>
      <c r="J733" s="12">
        <v>568</v>
      </c>
      <c r="K733"/>
      <c r="L733" s="12">
        <f t="shared" si="191"/>
        <v>999</v>
      </c>
      <c r="M733"/>
      <c r="N733"/>
      <c r="O733" s="12">
        <f t="shared" si="192"/>
        <v>999</v>
      </c>
      <c r="P733"/>
      <c r="Q733">
        <f t="shared" si="206"/>
        <v>0</v>
      </c>
      <c r="R733"/>
      <c r="S733"/>
      <c r="T733"/>
      <c r="U733" s="12" t="str">
        <f t="shared" si="193"/>
        <v/>
      </c>
      <c r="V733" s="13" t="str">
        <f t="shared" si="194"/>
        <v/>
      </c>
      <c r="W733"/>
      <c r="X733"/>
      <c r="Y733"/>
      <c r="Z733" s="13" t="str">
        <f t="shared" si="195"/>
        <v/>
      </c>
      <c r="AA733"/>
      <c r="AB733" s="13" t="str">
        <f t="shared" si="196"/>
        <v/>
      </c>
      <c r="AC733"/>
      <c r="AD733" t="str">
        <f t="shared" si="198"/>
        <v/>
      </c>
      <c r="AE733" s="19"/>
      <c r="AI733" s="19"/>
      <c r="AL733" s="19"/>
      <c r="AP733" s="19"/>
      <c r="AQ733" s="48"/>
      <c r="AS733" s="17"/>
      <c r="AT733" s="18"/>
      <c r="AU733" s="17"/>
    </row>
    <row r="734" spans="1:47" s="16" customFormat="1" hidden="1" x14ac:dyDescent="0.25">
      <c r="A734" s="12">
        <v>18</v>
      </c>
      <c r="B734" s="12" t="str">
        <f>[1]Hmotnosti!$Z$24</f>
        <v>xxx</v>
      </c>
      <c r="C734" s="12"/>
      <c r="D734" s="12">
        <f t="shared" si="204"/>
        <v>23</v>
      </c>
      <c r="E734" s="12" t="str">
        <f t="shared" ref="E734:F736" si="207">E733</f>
        <v>ř.ř.</v>
      </c>
      <c r="F734" s="12">
        <f t="shared" si="207"/>
        <v>0</v>
      </c>
      <c r="G734" s="12">
        <f t="shared" si="202"/>
        <v>0</v>
      </c>
      <c r="H734"/>
      <c r="I734"/>
      <c r="J734" s="12">
        <v>569</v>
      </c>
      <c r="K734"/>
      <c r="L734" s="12">
        <f t="shared" si="191"/>
        <v>999</v>
      </c>
      <c r="M734"/>
      <c r="N734"/>
      <c r="O734" s="12">
        <f t="shared" si="192"/>
        <v>999</v>
      </c>
      <c r="P734"/>
      <c r="Q734">
        <f t="shared" si="206"/>
        <v>0</v>
      </c>
      <c r="R734"/>
      <c r="S734"/>
      <c r="T734"/>
      <c r="U734" s="12" t="str">
        <f t="shared" si="193"/>
        <v/>
      </c>
      <c r="V734" s="13" t="str">
        <f t="shared" si="194"/>
        <v/>
      </c>
      <c r="W734"/>
      <c r="X734"/>
      <c r="Y734"/>
      <c r="Z734" s="13" t="str">
        <f t="shared" si="195"/>
        <v/>
      </c>
      <c r="AA734"/>
      <c r="AB734" s="13" t="str">
        <f t="shared" si="196"/>
        <v/>
      </c>
      <c r="AC734"/>
      <c r="AD734" t="str">
        <f t="shared" si="198"/>
        <v/>
      </c>
      <c r="AE734" s="19"/>
      <c r="AI734" s="19"/>
      <c r="AL734" s="19"/>
      <c r="AP734" s="19"/>
      <c r="AQ734" s="48"/>
      <c r="AS734" s="17"/>
      <c r="AT734" s="18"/>
      <c r="AU734" s="17"/>
    </row>
    <row r="735" spans="1:47" s="16" customFormat="1" hidden="1" x14ac:dyDescent="0.25">
      <c r="A735" s="12">
        <v>19</v>
      </c>
      <c r="B735" s="12" t="str">
        <f>[1]Hmotnosti!$Z$25</f>
        <v>xxx</v>
      </c>
      <c r="C735" s="12"/>
      <c r="D735" s="12">
        <f t="shared" si="204"/>
        <v>23</v>
      </c>
      <c r="E735" s="12" t="str">
        <f t="shared" si="207"/>
        <v>ř.ř.</v>
      </c>
      <c r="F735" s="12">
        <f t="shared" si="207"/>
        <v>0</v>
      </c>
      <c r="G735" s="12">
        <f t="shared" si="202"/>
        <v>0</v>
      </c>
      <c r="H735"/>
      <c r="I735"/>
      <c r="J735" s="12">
        <v>570</v>
      </c>
      <c r="K735"/>
      <c r="L735" s="12">
        <f t="shared" si="191"/>
        <v>999</v>
      </c>
      <c r="M735"/>
      <c r="N735"/>
      <c r="O735" s="12">
        <f t="shared" si="192"/>
        <v>999</v>
      </c>
      <c r="P735"/>
      <c r="Q735">
        <f t="shared" si="206"/>
        <v>0</v>
      </c>
      <c r="R735"/>
      <c r="S735"/>
      <c r="T735"/>
      <c r="U735" s="12" t="str">
        <f t="shared" si="193"/>
        <v/>
      </c>
      <c r="V735" s="13" t="str">
        <f t="shared" si="194"/>
        <v/>
      </c>
      <c r="W735"/>
      <c r="X735"/>
      <c r="Y735"/>
      <c r="Z735" s="13" t="str">
        <f t="shared" si="195"/>
        <v/>
      </c>
      <c r="AA735"/>
      <c r="AB735" s="13" t="str">
        <f t="shared" si="196"/>
        <v/>
      </c>
      <c r="AC735"/>
      <c r="AD735" t="str">
        <f t="shared" si="198"/>
        <v/>
      </c>
      <c r="AE735" s="19"/>
      <c r="AI735" s="19"/>
      <c r="AL735" s="19"/>
      <c r="AP735" s="19"/>
      <c r="AQ735" s="48"/>
      <c r="AS735" s="17"/>
      <c r="AT735" s="18"/>
      <c r="AU735" s="17"/>
    </row>
    <row r="736" spans="1:47" s="16" customFormat="1" hidden="1" x14ac:dyDescent="0.25">
      <c r="A736" s="12">
        <v>20</v>
      </c>
      <c r="B736" s="12" t="str">
        <f>[1]Hmotnosti!$Z$26</f>
        <v>xxx</v>
      </c>
      <c r="C736" s="12"/>
      <c r="D736" s="12">
        <f t="shared" si="204"/>
        <v>23</v>
      </c>
      <c r="E736" s="12" t="str">
        <f t="shared" si="207"/>
        <v>ř.ř.</v>
      </c>
      <c r="F736" s="12">
        <f t="shared" si="207"/>
        <v>0</v>
      </c>
      <c r="G736" s="12">
        <f t="shared" si="202"/>
        <v>0</v>
      </c>
      <c r="H736"/>
      <c r="I736"/>
      <c r="J736" s="12">
        <v>571</v>
      </c>
      <c r="K736"/>
      <c r="L736" s="12">
        <f t="shared" si="191"/>
        <v>999</v>
      </c>
      <c r="M736"/>
      <c r="N736"/>
      <c r="O736" s="12">
        <f t="shared" si="192"/>
        <v>999</v>
      </c>
      <c r="P736"/>
      <c r="Q736">
        <f t="shared" si="206"/>
        <v>0</v>
      </c>
      <c r="R736"/>
      <c r="S736"/>
      <c r="T736"/>
      <c r="U736" s="12" t="str">
        <f t="shared" si="193"/>
        <v/>
      </c>
      <c r="V736" s="13" t="str">
        <f t="shared" si="194"/>
        <v/>
      </c>
      <c r="W736"/>
      <c r="X736"/>
      <c r="Y736"/>
      <c r="Z736" s="13" t="str">
        <f t="shared" si="195"/>
        <v/>
      </c>
      <c r="AA736"/>
      <c r="AB736" s="13" t="str">
        <f t="shared" si="196"/>
        <v/>
      </c>
      <c r="AC736"/>
      <c r="AD736" t="str">
        <f t="shared" si="198"/>
        <v/>
      </c>
      <c r="AE736" s="19"/>
      <c r="AI736" s="19"/>
      <c r="AL736" s="19"/>
      <c r="AP736" s="19"/>
      <c r="AQ736" s="48"/>
      <c r="AS736" s="17"/>
      <c r="AT736" s="18"/>
      <c r="AU736" s="17"/>
    </row>
    <row r="737" spans="1:47" s="16" customFormat="1" hidden="1" x14ac:dyDescent="0.25">
      <c r="A737" s="12"/>
      <c r="B737" s="12"/>
      <c r="C737" s="12"/>
      <c r="D737" s="12"/>
      <c r="E737" s="12"/>
      <c r="F737" s="12"/>
      <c r="G737" s="12">
        <f t="shared" si="202"/>
        <v>0</v>
      </c>
      <c r="H737"/>
      <c r="I737"/>
      <c r="J737" s="12">
        <v>572</v>
      </c>
      <c r="K737"/>
      <c r="L737" s="12">
        <f t="shared" si="191"/>
        <v>999</v>
      </c>
      <c r="M737"/>
      <c r="N737"/>
      <c r="O737" s="12">
        <f t="shared" si="192"/>
        <v>999</v>
      </c>
      <c r="P737"/>
      <c r="Q737">
        <f t="shared" si="206"/>
        <v>0</v>
      </c>
      <c r="R737"/>
      <c r="S737"/>
      <c r="T737"/>
      <c r="U737" s="12" t="str">
        <f t="shared" si="193"/>
        <v/>
      </c>
      <c r="V737" s="13" t="str">
        <f t="shared" si="194"/>
        <v/>
      </c>
      <c r="W737"/>
      <c r="X737"/>
      <c r="Y737"/>
      <c r="Z737" s="13" t="str">
        <f t="shared" si="195"/>
        <v/>
      </c>
      <c r="AA737"/>
      <c r="AB737" s="13" t="str">
        <f t="shared" si="196"/>
        <v/>
      </c>
      <c r="AC737"/>
      <c r="AD737" t="str">
        <f t="shared" si="198"/>
        <v/>
      </c>
      <c r="AE737" s="19"/>
      <c r="AI737" s="19"/>
      <c r="AL737" s="19"/>
      <c r="AP737" s="19"/>
      <c r="AQ737" s="48"/>
      <c r="AS737" s="17"/>
      <c r="AT737" s="18"/>
      <c r="AU737" s="17"/>
    </row>
    <row r="738" spans="1:47" s="16" customFormat="1" hidden="1" x14ac:dyDescent="0.25">
      <c r="A738" s="12"/>
      <c r="B738" s="12"/>
      <c r="C738" s="12"/>
      <c r="D738" s="12"/>
      <c r="E738" s="12"/>
      <c r="F738" s="12"/>
      <c r="G738" s="12">
        <f t="shared" si="202"/>
        <v>0</v>
      </c>
      <c r="H738"/>
      <c r="I738"/>
      <c r="J738" s="12">
        <v>573</v>
      </c>
      <c r="K738"/>
      <c r="L738" s="12">
        <f t="shared" si="191"/>
        <v>999</v>
      </c>
      <c r="M738"/>
      <c r="N738"/>
      <c r="O738" s="12">
        <f t="shared" si="192"/>
        <v>999</v>
      </c>
      <c r="P738"/>
      <c r="Q738"/>
      <c r="R738"/>
      <c r="S738"/>
      <c r="T738"/>
      <c r="U738" s="12" t="str">
        <f t="shared" si="193"/>
        <v/>
      </c>
      <c r="V738" s="13" t="str">
        <f t="shared" si="194"/>
        <v/>
      </c>
      <c r="W738"/>
      <c r="X738"/>
      <c r="Y738"/>
      <c r="Z738" s="13" t="str">
        <f t="shared" si="195"/>
        <v/>
      </c>
      <c r="AA738"/>
      <c r="AB738" s="13" t="str">
        <f t="shared" si="196"/>
        <v/>
      </c>
      <c r="AC738"/>
      <c r="AD738" t="str">
        <f t="shared" si="198"/>
        <v/>
      </c>
      <c r="AE738" s="19"/>
      <c r="AI738" s="19"/>
      <c r="AL738" s="19"/>
      <c r="AP738" s="19"/>
      <c r="AQ738" s="48"/>
      <c r="AS738" s="17"/>
      <c r="AT738" s="18"/>
      <c r="AU738" s="17"/>
    </row>
    <row r="739" spans="1:47" s="16" customFormat="1" hidden="1" x14ac:dyDescent="0.25">
      <c r="A739" s="12"/>
      <c r="B739" s="12"/>
      <c r="C739" s="12"/>
      <c r="D739" s="12"/>
      <c r="E739" s="12"/>
      <c r="F739" s="12"/>
      <c r="G739" s="12">
        <f t="shared" si="202"/>
        <v>0</v>
      </c>
      <c r="H739"/>
      <c r="I739"/>
      <c r="J739" s="12">
        <v>574</v>
      </c>
      <c r="K739"/>
      <c r="L739" s="12">
        <f t="shared" si="191"/>
        <v>999</v>
      </c>
      <c r="M739"/>
      <c r="N739"/>
      <c r="O739" s="12">
        <f t="shared" si="192"/>
        <v>999</v>
      </c>
      <c r="P739"/>
      <c r="Q739"/>
      <c r="R739"/>
      <c r="S739"/>
      <c r="T739"/>
      <c r="U739" s="12" t="str">
        <f t="shared" si="193"/>
        <v/>
      </c>
      <c r="V739" s="13" t="str">
        <f t="shared" si="194"/>
        <v/>
      </c>
      <c r="W739"/>
      <c r="X739"/>
      <c r="Y739"/>
      <c r="Z739" s="13" t="str">
        <f t="shared" si="195"/>
        <v/>
      </c>
      <c r="AA739"/>
      <c r="AB739" s="13" t="str">
        <f t="shared" si="196"/>
        <v/>
      </c>
      <c r="AC739"/>
      <c r="AD739" t="str">
        <f t="shared" si="198"/>
        <v/>
      </c>
      <c r="AE739" s="19"/>
      <c r="AI739" s="19"/>
      <c r="AL739" s="19"/>
      <c r="AP739" s="19"/>
      <c r="AQ739" s="48"/>
      <c r="AS739" s="17"/>
      <c r="AT739" s="18"/>
      <c r="AU739" s="17"/>
    </row>
    <row r="740" spans="1:47" s="16" customFormat="1" hidden="1" x14ac:dyDescent="0.25">
      <c r="A740" s="13">
        <f>[1]Hmotnosti!$AE$6</f>
        <v>0</v>
      </c>
      <c r="B740" s="12"/>
      <c r="C740" s="12"/>
      <c r="D740" s="12"/>
      <c r="E740" s="12"/>
      <c r="F740" s="12"/>
      <c r="G740" s="12">
        <f t="shared" si="202"/>
        <v>0</v>
      </c>
      <c r="H740"/>
      <c r="I740"/>
      <c r="J740" s="12">
        <v>575</v>
      </c>
      <c r="K740"/>
      <c r="L740" s="12">
        <f t="shared" si="191"/>
        <v>999</v>
      </c>
      <c r="M740"/>
      <c r="N740"/>
      <c r="O740" s="12">
        <f t="shared" si="192"/>
        <v>999</v>
      </c>
      <c r="P740"/>
      <c r="Q740"/>
      <c r="R740"/>
      <c r="S740"/>
      <c r="T740"/>
      <c r="U740" s="12" t="str">
        <f t="shared" si="193"/>
        <v/>
      </c>
      <c r="V740" s="13" t="str">
        <f t="shared" si="194"/>
        <v/>
      </c>
      <c r="W740"/>
      <c r="X740"/>
      <c r="Y740"/>
      <c r="Z740" s="13" t="str">
        <f t="shared" si="195"/>
        <v/>
      </c>
      <c r="AA740"/>
      <c r="AB740" s="13" t="str">
        <f t="shared" si="196"/>
        <v/>
      </c>
      <c r="AC740"/>
      <c r="AD740" t="str">
        <f t="shared" si="198"/>
        <v/>
      </c>
      <c r="AE740" s="19"/>
      <c r="AI740" s="19"/>
      <c r="AL740" s="19"/>
      <c r="AP740" s="19"/>
      <c r="AQ740" s="48"/>
      <c r="AS740" s="17"/>
      <c r="AT740" s="18"/>
      <c r="AU740" s="17"/>
    </row>
    <row r="741" spans="1:47" s="16" customFormat="1" hidden="1" x14ac:dyDescent="0.25">
      <c r="A741" s="12"/>
      <c r="B741" s="12" t="str">
        <f>$B$166</f>
        <v>hmotnost</v>
      </c>
      <c r="C741" s="12"/>
      <c r="D741" s="12">
        <v>24</v>
      </c>
      <c r="E741" s="12" t="str">
        <f>O160</f>
        <v>ř.ř.</v>
      </c>
      <c r="F741" s="12">
        <f>IF($P$160=0,0,1)</f>
        <v>0</v>
      </c>
      <c r="G741" s="12">
        <f t="shared" si="202"/>
        <v>0</v>
      </c>
      <c r="H741"/>
      <c r="I741"/>
      <c r="J741" s="12">
        <v>576</v>
      </c>
      <c r="K741"/>
      <c r="L741" s="12">
        <f t="shared" si="191"/>
        <v>999</v>
      </c>
      <c r="M741"/>
      <c r="N741"/>
      <c r="O741" s="12">
        <f t="shared" si="192"/>
        <v>999</v>
      </c>
      <c r="P741"/>
      <c r="Q741">
        <f>A740</f>
        <v>0</v>
      </c>
      <c r="R741"/>
      <c r="S741"/>
      <c r="T741"/>
      <c r="U741" s="12" t="str">
        <f t="shared" si="193"/>
        <v/>
      </c>
      <c r="V741" s="13" t="str">
        <f t="shared" si="194"/>
        <v/>
      </c>
      <c r="W741"/>
      <c r="X741"/>
      <c r="Y741"/>
      <c r="Z741" s="13" t="str">
        <f t="shared" si="195"/>
        <v/>
      </c>
      <c r="AA741"/>
      <c r="AB741" s="13" t="str">
        <f t="shared" si="196"/>
        <v/>
      </c>
      <c r="AC741"/>
      <c r="AD741" t="str">
        <f t="shared" si="198"/>
        <v/>
      </c>
      <c r="AE741" s="19"/>
      <c r="AI741" s="19"/>
      <c r="AL741" s="19"/>
      <c r="AP741" s="19"/>
      <c r="AQ741" s="48"/>
      <c r="AS741" s="17"/>
      <c r="AT741" s="18"/>
      <c r="AU741" s="17"/>
    </row>
    <row r="742" spans="1:47" s="16" customFormat="1" hidden="1" x14ac:dyDescent="0.25">
      <c r="A742" s="12">
        <v>1</v>
      </c>
      <c r="B742" s="12" t="str">
        <f>[1]Hmotnosti!$AD$7</f>
        <v/>
      </c>
      <c r="C742" s="12"/>
      <c r="D742" s="12">
        <f>$D741</f>
        <v>24</v>
      </c>
      <c r="E742" s="12" t="str">
        <f>E741</f>
        <v>ř.ř.</v>
      </c>
      <c r="F742" s="12">
        <f>F741</f>
        <v>0</v>
      </c>
      <c r="G742" s="12">
        <f t="shared" si="202"/>
        <v>0</v>
      </c>
      <c r="H742"/>
      <c r="I742"/>
      <c r="J742" s="12">
        <v>577</v>
      </c>
      <c r="K742"/>
      <c r="L742" s="12">
        <f t="shared" si="191"/>
        <v>999</v>
      </c>
      <c r="M742"/>
      <c r="N742"/>
      <c r="O742" s="12">
        <f t="shared" si="192"/>
        <v>999</v>
      </c>
      <c r="P742"/>
      <c r="Q742">
        <f>Q741</f>
        <v>0</v>
      </c>
      <c r="R742"/>
      <c r="S742"/>
      <c r="T742"/>
      <c r="U742" s="12" t="str">
        <f t="shared" si="193"/>
        <v/>
      </c>
      <c r="V742" s="13" t="str">
        <f t="shared" si="194"/>
        <v/>
      </c>
      <c r="W742"/>
      <c r="X742"/>
      <c r="Y742"/>
      <c r="Z742" s="13" t="str">
        <f t="shared" si="195"/>
        <v/>
      </c>
      <c r="AA742"/>
      <c r="AB742" s="13" t="str">
        <f t="shared" si="196"/>
        <v/>
      </c>
      <c r="AC742"/>
      <c r="AD742" t="str">
        <f t="shared" si="198"/>
        <v/>
      </c>
      <c r="AE742" s="19"/>
      <c r="AI742" s="19"/>
      <c r="AL742" s="19"/>
      <c r="AP742" s="19"/>
      <c r="AQ742" s="48"/>
      <c r="AS742" s="17"/>
      <c r="AT742" s="18"/>
      <c r="AU742" s="17"/>
    </row>
    <row r="743" spans="1:47" s="16" customFormat="1" hidden="1" x14ac:dyDescent="0.25">
      <c r="A743" s="12">
        <v>2</v>
      </c>
      <c r="B743" s="12">
        <f>[1]Hmotnosti!$AD$8</f>
        <v>28</v>
      </c>
      <c r="C743" s="12"/>
      <c r="D743" s="12">
        <f t="shared" ref="D743:D761" si="208">$D742</f>
        <v>24</v>
      </c>
      <c r="E743" s="12" t="str">
        <f t="shared" ref="E743:F758" si="209">E742</f>
        <v>ř.ř.</v>
      </c>
      <c r="F743" s="12">
        <f t="shared" si="209"/>
        <v>0</v>
      </c>
      <c r="G743" s="12">
        <f t="shared" si="202"/>
        <v>0</v>
      </c>
      <c r="H743"/>
      <c r="I743"/>
      <c r="J743" s="12">
        <v>578</v>
      </c>
      <c r="K743"/>
      <c r="L743" s="12">
        <f t="shared" ref="L743:L761" si="210">IF(G743=0,999,J743)</f>
        <v>999</v>
      </c>
      <c r="M743"/>
      <c r="N743"/>
      <c r="O743" s="12">
        <f t="shared" ref="O743:O761" si="211">SMALL($L$166:$L$761,J743)</f>
        <v>999</v>
      </c>
      <c r="P743"/>
      <c r="Q743">
        <f t="shared" ref="Q743:Q761" si="212">Q742</f>
        <v>0</v>
      </c>
      <c r="R743"/>
      <c r="S743"/>
      <c r="T743"/>
      <c r="U743" s="12" t="str">
        <f t="shared" ref="U743:U761" si="213">IF(O743=999,"",(INDEX($D$166:$D$761,$O743)))</f>
        <v/>
      </c>
      <c r="V743" s="13" t="str">
        <f t="shared" ref="V743:V761" si="214">IF(O743=999,"",INDEX($Q$166:$Q$761,$O743))</f>
        <v/>
      </c>
      <c r="W743"/>
      <c r="X743"/>
      <c r="Y743"/>
      <c r="Z743" s="13" t="str">
        <f t="shared" ref="Z743:Z761" si="215">IF(O743=999,"",INDEX($B$166:$B$761,$O743))</f>
        <v/>
      </c>
      <c r="AA743"/>
      <c r="AB743" s="13" t="str">
        <f t="shared" ref="AB743:AB761" si="216">IF(O743=999,"",INDEX($E$166:$E$761,$O743))</f>
        <v/>
      </c>
      <c r="AC743"/>
      <c r="AD743" t="str">
        <f t="shared" si="198"/>
        <v/>
      </c>
      <c r="AE743" s="19"/>
      <c r="AI743" s="19"/>
      <c r="AL743" s="19"/>
      <c r="AP743" s="19"/>
      <c r="AQ743" s="48"/>
      <c r="AS743" s="17"/>
      <c r="AT743" s="18"/>
      <c r="AU743" s="17"/>
    </row>
    <row r="744" spans="1:47" s="16" customFormat="1" hidden="1" x14ac:dyDescent="0.25">
      <c r="A744" s="12">
        <v>3</v>
      </c>
      <c r="B744" s="12">
        <f>[1]Hmotnosti!$AD$9</f>
        <v>31</v>
      </c>
      <c r="C744" s="12"/>
      <c r="D744" s="12">
        <f t="shared" si="208"/>
        <v>24</v>
      </c>
      <c r="E744" s="12" t="str">
        <f t="shared" si="209"/>
        <v>ř.ř.</v>
      </c>
      <c r="F744" s="12">
        <f t="shared" si="209"/>
        <v>0</v>
      </c>
      <c r="G744" s="12">
        <f t="shared" si="202"/>
        <v>0</v>
      </c>
      <c r="H744"/>
      <c r="I744"/>
      <c r="J744" s="12">
        <v>579</v>
      </c>
      <c r="K744"/>
      <c r="L744" s="12">
        <f t="shared" si="210"/>
        <v>999</v>
      </c>
      <c r="M744"/>
      <c r="N744"/>
      <c r="O744" s="12">
        <f t="shared" si="211"/>
        <v>999</v>
      </c>
      <c r="P744"/>
      <c r="Q744">
        <f t="shared" si="212"/>
        <v>0</v>
      </c>
      <c r="R744"/>
      <c r="S744"/>
      <c r="T744"/>
      <c r="U744" s="12" t="str">
        <f t="shared" si="213"/>
        <v/>
      </c>
      <c r="V744" s="13" t="str">
        <f t="shared" si="214"/>
        <v/>
      </c>
      <c r="W744"/>
      <c r="X744"/>
      <c r="Y744"/>
      <c r="Z744" s="13" t="str">
        <f t="shared" si="215"/>
        <v/>
      </c>
      <c r="AA744"/>
      <c r="AB744" s="13" t="str">
        <f t="shared" si="216"/>
        <v/>
      </c>
      <c r="AC744"/>
      <c r="AD744" t="str">
        <f t="shared" si="198"/>
        <v/>
      </c>
      <c r="AE744" s="19"/>
      <c r="AI744" s="19"/>
      <c r="AL744" s="19"/>
      <c r="AP744" s="19"/>
      <c r="AQ744" s="48"/>
      <c r="AS744" s="17"/>
      <c r="AT744" s="18"/>
      <c r="AU744" s="17"/>
    </row>
    <row r="745" spans="1:47" s="16" customFormat="1" hidden="1" x14ac:dyDescent="0.25">
      <c r="A745" s="12">
        <v>4</v>
      </c>
      <c r="B745" s="12">
        <f>[1]Hmotnosti!$AD$10</f>
        <v>35</v>
      </c>
      <c r="C745" s="12"/>
      <c r="D745" s="12">
        <f t="shared" si="208"/>
        <v>24</v>
      </c>
      <c r="E745" s="12" t="str">
        <f t="shared" si="209"/>
        <v>ř.ř.</v>
      </c>
      <c r="F745" s="12">
        <f t="shared" si="209"/>
        <v>0</v>
      </c>
      <c r="G745" s="12">
        <f t="shared" si="202"/>
        <v>0</v>
      </c>
      <c r="H745"/>
      <c r="I745"/>
      <c r="J745" s="12">
        <v>580</v>
      </c>
      <c r="K745"/>
      <c r="L745" s="12">
        <f t="shared" si="210"/>
        <v>999</v>
      </c>
      <c r="M745"/>
      <c r="N745"/>
      <c r="O745" s="12">
        <f t="shared" si="211"/>
        <v>999</v>
      </c>
      <c r="P745"/>
      <c r="Q745">
        <f t="shared" si="212"/>
        <v>0</v>
      </c>
      <c r="R745"/>
      <c r="S745"/>
      <c r="T745"/>
      <c r="U745" s="12" t="str">
        <f t="shared" si="213"/>
        <v/>
      </c>
      <c r="V745" s="13" t="str">
        <f t="shared" si="214"/>
        <v/>
      </c>
      <c r="W745"/>
      <c r="X745"/>
      <c r="Y745"/>
      <c r="Z745" s="13" t="str">
        <f t="shared" si="215"/>
        <v/>
      </c>
      <c r="AA745"/>
      <c r="AB745" s="13" t="str">
        <f t="shared" si="216"/>
        <v/>
      </c>
      <c r="AC745"/>
      <c r="AD745" t="str">
        <f t="shared" si="198"/>
        <v/>
      </c>
      <c r="AE745" s="19"/>
      <c r="AI745" s="19"/>
      <c r="AL745" s="19"/>
      <c r="AP745" s="19"/>
      <c r="AQ745" s="48"/>
      <c r="AS745" s="17"/>
      <c r="AT745" s="18"/>
      <c r="AU745" s="17"/>
    </row>
    <row r="746" spans="1:47" s="16" customFormat="1" hidden="1" x14ac:dyDescent="0.25">
      <c r="A746" s="12">
        <v>5</v>
      </c>
      <c r="B746" s="12" t="str">
        <f>[1]Hmotnosti!$AD$11</f>
        <v>xxx</v>
      </c>
      <c r="C746" s="12"/>
      <c r="D746" s="12">
        <f t="shared" si="208"/>
        <v>24</v>
      </c>
      <c r="E746" s="12" t="str">
        <f t="shared" si="209"/>
        <v>ř.ř.</v>
      </c>
      <c r="F746" s="12">
        <f t="shared" si="209"/>
        <v>0</v>
      </c>
      <c r="G746" s="12">
        <f t="shared" si="202"/>
        <v>0</v>
      </c>
      <c r="H746"/>
      <c r="I746"/>
      <c r="J746" s="12">
        <v>581</v>
      </c>
      <c r="K746"/>
      <c r="L746" s="12">
        <f t="shared" si="210"/>
        <v>999</v>
      </c>
      <c r="M746"/>
      <c r="N746"/>
      <c r="O746" s="12">
        <f t="shared" si="211"/>
        <v>999</v>
      </c>
      <c r="P746"/>
      <c r="Q746">
        <f t="shared" si="212"/>
        <v>0</v>
      </c>
      <c r="R746"/>
      <c r="S746"/>
      <c r="T746"/>
      <c r="U746" s="12" t="str">
        <f t="shared" si="213"/>
        <v/>
      </c>
      <c r="V746" s="13" t="str">
        <f t="shared" si="214"/>
        <v/>
      </c>
      <c r="W746"/>
      <c r="X746"/>
      <c r="Y746"/>
      <c r="Z746" s="13" t="str">
        <f t="shared" si="215"/>
        <v/>
      </c>
      <c r="AA746"/>
      <c r="AB746" s="13" t="str">
        <f t="shared" si="216"/>
        <v/>
      </c>
      <c r="AC746"/>
      <c r="AD746" t="str">
        <f t="shared" si="198"/>
        <v/>
      </c>
      <c r="AE746" s="19"/>
      <c r="AI746" s="19"/>
      <c r="AL746" s="19"/>
      <c r="AP746" s="19"/>
      <c r="AQ746" s="48"/>
      <c r="AS746" s="17"/>
      <c r="AT746" s="18"/>
      <c r="AU746" s="17"/>
    </row>
    <row r="747" spans="1:47" s="16" customFormat="1" hidden="1" x14ac:dyDescent="0.25">
      <c r="A747" s="12">
        <v>6</v>
      </c>
      <c r="B747" s="12" t="str">
        <f>[1]Hmotnosti!$AD$12</f>
        <v>xxx</v>
      </c>
      <c r="C747" s="12"/>
      <c r="D747" s="12">
        <f t="shared" si="208"/>
        <v>24</v>
      </c>
      <c r="E747" s="12" t="str">
        <f t="shared" si="209"/>
        <v>ř.ř.</v>
      </c>
      <c r="F747" s="12">
        <f t="shared" si="209"/>
        <v>0</v>
      </c>
      <c r="G747" s="12">
        <f t="shared" si="202"/>
        <v>0</v>
      </c>
      <c r="H747"/>
      <c r="I747"/>
      <c r="J747" s="12">
        <v>582</v>
      </c>
      <c r="K747"/>
      <c r="L747" s="12">
        <f t="shared" si="210"/>
        <v>999</v>
      </c>
      <c r="M747"/>
      <c r="N747"/>
      <c r="O747" s="12">
        <f t="shared" si="211"/>
        <v>999</v>
      </c>
      <c r="P747"/>
      <c r="Q747">
        <f t="shared" si="212"/>
        <v>0</v>
      </c>
      <c r="R747"/>
      <c r="S747"/>
      <c r="T747"/>
      <c r="U747" s="12" t="str">
        <f t="shared" si="213"/>
        <v/>
      </c>
      <c r="V747" s="13" t="str">
        <f t="shared" si="214"/>
        <v/>
      </c>
      <c r="W747"/>
      <c r="X747"/>
      <c r="Y747"/>
      <c r="Z747" s="13" t="str">
        <f t="shared" si="215"/>
        <v/>
      </c>
      <c r="AA747"/>
      <c r="AB747" s="13" t="str">
        <f t="shared" si="216"/>
        <v/>
      </c>
      <c r="AC747"/>
      <c r="AD747" t="str">
        <f t="shared" si="198"/>
        <v/>
      </c>
      <c r="AE747" s="19"/>
      <c r="AI747" s="19"/>
      <c r="AL747" s="19"/>
      <c r="AP747" s="19"/>
      <c r="AQ747" s="48"/>
      <c r="AS747" s="17"/>
      <c r="AT747" s="18"/>
      <c r="AU747" s="17"/>
    </row>
    <row r="748" spans="1:47" s="16" customFormat="1" hidden="1" x14ac:dyDescent="0.25">
      <c r="A748" s="12">
        <v>7</v>
      </c>
      <c r="B748" s="12" t="str">
        <f>[1]Hmotnosti!$AD$13</f>
        <v>xxx</v>
      </c>
      <c r="C748" s="12"/>
      <c r="D748" s="12">
        <f t="shared" si="208"/>
        <v>24</v>
      </c>
      <c r="E748" s="12" t="str">
        <f t="shared" si="209"/>
        <v>ř.ř.</v>
      </c>
      <c r="F748" s="12">
        <f t="shared" si="209"/>
        <v>0</v>
      </c>
      <c r="G748" s="12">
        <f t="shared" si="202"/>
        <v>0</v>
      </c>
      <c r="H748"/>
      <c r="I748"/>
      <c r="J748" s="12">
        <v>583</v>
      </c>
      <c r="K748"/>
      <c r="L748" s="12">
        <f t="shared" si="210"/>
        <v>999</v>
      </c>
      <c r="M748"/>
      <c r="N748"/>
      <c r="O748" s="12">
        <f t="shared" si="211"/>
        <v>999</v>
      </c>
      <c r="P748"/>
      <c r="Q748">
        <f t="shared" si="212"/>
        <v>0</v>
      </c>
      <c r="R748"/>
      <c r="S748"/>
      <c r="T748"/>
      <c r="U748" s="12" t="str">
        <f t="shared" si="213"/>
        <v/>
      </c>
      <c r="V748" s="13" t="str">
        <f t="shared" si="214"/>
        <v/>
      </c>
      <c r="W748"/>
      <c r="X748"/>
      <c r="Y748"/>
      <c r="Z748" s="13" t="str">
        <f t="shared" si="215"/>
        <v/>
      </c>
      <c r="AA748"/>
      <c r="AB748" s="13" t="str">
        <f t="shared" si="216"/>
        <v/>
      </c>
      <c r="AC748"/>
      <c r="AD748" t="str">
        <f t="shared" si="198"/>
        <v/>
      </c>
      <c r="AE748" s="19"/>
      <c r="AI748" s="19"/>
      <c r="AL748" s="19"/>
      <c r="AP748" s="19"/>
      <c r="AQ748" s="48"/>
      <c r="AS748" s="17"/>
      <c r="AT748" s="18"/>
      <c r="AU748" s="17"/>
    </row>
    <row r="749" spans="1:47" s="16" customFormat="1" hidden="1" x14ac:dyDescent="0.25">
      <c r="A749" s="12">
        <v>8</v>
      </c>
      <c r="B749" s="12" t="str">
        <f>[1]Hmotnosti!$AD$14</f>
        <v>xxx</v>
      </c>
      <c r="C749" s="12"/>
      <c r="D749" s="12">
        <f t="shared" si="208"/>
        <v>24</v>
      </c>
      <c r="E749" s="12" t="str">
        <f t="shared" si="209"/>
        <v>ř.ř.</v>
      </c>
      <c r="F749" s="12">
        <f t="shared" si="209"/>
        <v>0</v>
      </c>
      <c r="G749" s="12">
        <f t="shared" si="202"/>
        <v>0</v>
      </c>
      <c r="H749"/>
      <c r="I749"/>
      <c r="J749" s="12">
        <v>584</v>
      </c>
      <c r="K749"/>
      <c r="L749" s="12">
        <f t="shared" si="210"/>
        <v>999</v>
      </c>
      <c r="M749"/>
      <c r="N749"/>
      <c r="O749" s="12">
        <f t="shared" si="211"/>
        <v>999</v>
      </c>
      <c r="P749"/>
      <c r="Q749">
        <f t="shared" si="212"/>
        <v>0</v>
      </c>
      <c r="R749"/>
      <c r="S749"/>
      <c r="T749"/>
      <c r="U749" s="12" t="str">
        <f t="shared" si="213"/>
        <v/>
      </c>
      <c r="V749" s="13" t="str">
        <f t="shared" si="214"/>
        <v/>
      </c>
      <c r="W749"/>
      <c r="X749"/>
      <c r="Y749"/>
      <c r="Z749" s="13" t="str">
        <f t="shared" si="215"/>
        <v/>
      </c>
      <c r="AA749"/>
      <c r="AB749" s="13" t="str">
        <f t="shared" si="216"/>
        <v/>
      </c>
      <c r="AC749"/>
      <c r="AD749" t="str">
        <f t="shared" si="198"/>
        <v/>
      </c>
      <c r="AE749" s="19"/>
      <c r="AI749" s="19"/>
      <c r="AL749" s="19"/>
      <c r="AP749" s="19"/>
      <c r="AQ749" s="48"/>
      <c r="AS749" s="17"/>
      <c r="AT749" s="18"/>
      <c r="AU749" s="17"/>
    </row>
    <row r="750" spans="1:47" s="16" customFormat="1" hidden="1" x14ac:dyDescent="0.25">
      <c r="A750" s="12">
        <v>9</v>
      </c>
      <c r="B750" s="12" t="str">
        <f>[1]Hmotnosti!$AD$15</f>
        <v>xxx</v>
      </c>
      <c r="C750" s="12"/>
      <c r="D750" s="12">
        <f t="shared" si="208"/>
        <v>24</v>
      </c>
      <c r="E750" s="12" t="str">
        <f t="shared" si="209"/>
        <v>ř.ř.</v>
      </c>
      <c r="F750" s="12">
        <f t="shared" si="209"/>
        <v>0</v>
      </c>
      <c r="G750" s="12">
        <f t="shared" si="202"/>
        <v>0</v>
      </c>
      <c r="H750"/>
      <c r="I750"/>
      <c r="J750" s="12">
        <v>585</v>
      </c>
      <c r="K750"/>
      <c r="L750" s="12">
        <f t="shared" si="210"/>
        <v>999</v>
      </c>
      <c r="M750"/>
      <c r="N750"/>
      <c r="O750" s="12">
        <f t="shared" si="211"/>
        <v>999</v>
      </c>
      <c r="P750"/>
      <c r="Q750">
        <f t="shared" si="212"/>
        <v>0</v>
      </c>
      <c r="R750"/>
      <c r="S750"/>
      <c r="T750"/>
      <c r="U750" s="12" t="str">
        <f t="shared" si="213"/>
        <v/>
      </c>
      <c r="V750" s="13" t="str">
        <f t="shared" si="214"/>
        <v/>
      </c>
      <c r="W750"/>
      <c r="X750"/>
      <c r="Y750"/>
      <c r="Z750" s="13" t="str">
        <f t="shared" si="215"/>
        <v/>
      </c>
      <c r="AA750"/>
      <c r="AB750" s="13" t="str">
        <f t="shared" si="216"/>
        <v/>
      </c>
      <c r="AC750"/>
      <c r="AD750" t="str">
        <f t="shared" si="198"/>
        <v/>
      </c>
      <c r="AE750" s="19"/>
      <c r="AI750" s="19"/>
      <c r="AL750" s="19"/>
      <c r="AP750" s="19"/>
      <c r="AQ750" s="48"/>
      <c r="AS750" s="17"/>
      <c r="AT750" s="18"/>
      <c r="AU750" s="17"/>
    </row>
    <row r="751" spans="1:47" s="16" customFormat="1" hidden="1" x14ac:dyDescent="0.25">
      <c r="A751" s="12">
        <v>10</v>
      </c>
      <c r="B751" s="12" t="str">
        <f>[1]Hmotnosti!$AD$16</f>
        <v>xxx</v>
      </c>
      <c r="C751" s="12"/>
      <c r="D751" s="12">
        <f t="shared" si="208"/>
        <v>24</v>
      </c>
      <c r="E751" s="12" t="str">
        <f t="shared" si="209"/>
        <v>ř.ř.</v>
      </c>
      <c r="F751" s="12">
        <f t="shared" si="209"/>
        <v>0</v>
      </c>
      <c r="G751" s="12">
        <f t="shared" si="202"/>
        <v>0</v>
      </c>
      <c r="H751"/>
      <c r="I751"/>
      <c r="J751" s="12">
        <v>586</v>
      </c>
      <c r="K751"/>
      <c r="L751" s="12">
        <f t="shared" si="210"/>
        <v>999</v>
      </c>
      <c r="M751"/>
      <c r="N751"/>
      <c r="O751" s="12">
        <f t="shared" si="211"/>
        <v>999</v>
      </c>
      <c r="P751"/>
      <c r="Q751">
        <f t="shared" si="212"/>
        <v>0</v>
      </c>
      <c r="R751"/>
      <c r="S751"/>
      <c r="T751"/>
      <c r="U751" s="12" t="str">
        <f t="shared" si="213"/>
        <v/>
      </c>
      <c r="V751" s="13" t="str">
        <f t="shared" si="214"/>
        <v/>
      </c>
      <c r="W751"/>
      <c r="X751"/>
      <c r="Y751"/>
      <c r="Z751" s="13" t="str">
        <f t="shared" si="215"/>
        <v/>
      </c>
      <c r="AA751"/>
      <c r="AB751" s="13" t="str">
        <f t="shared" si="216"/>
        <v/>
      </c>
      <c r="AC751"/>
      <c r="AD751" t="str">
        <f t="shared" si="198"/>
        <v/>
      </c>
      <c r="AE751" s="19"/>
      <c r="AI751" s="19"/>
      <c r="AL751" s="19"/>
      <c r="AP751" s="19"/>
      <c r="AQ751" s="48"/>
      <c r="AS751" s="17"/>
      <c r="AT751" s="18"/>
      <c r="AU751" s="17"/>
    </row>
    <row r="752" spans="1:47" s="16" customFormat="1" hidden="1" x14ac:dyDescent="0.25">
      <c r="A752" s="12">
        <v>11</v>
      </c>
      <c r="B752" s="12" t="str">
        <f>[1]Hmotnosti!$AD$17</f>
        <v>xxx</v>
      </c>
      <c r="C752" s="12"/>
      <c r="D752" s="12">
        <f t="shared" si="208"/>
        <v>24</v>
      </c>
      <c r="E752" s="12" t="str">
        <f t="shared" si="209"/>
        <v>ř.ř.</v>
      </c>
      <c r="F752" s="12">
        <f t="shared" si="209"/>
        <v>0</v>
      </c>
      <c r="G752" s="12">
        <f t="shared" si="202"/>
        <v>0</v>
      </c>
      <c r="H752"/>
      <c r="I752"/>
      <c r="J752" s="12">
        <v>587</v>
      </c>
      <c r="K752"/>
      <c r="L752" s="12">
        <f t="shared" si="210"/>
        <v>999</v>
      </c>
      <c r="M752"/>
      <c r="N752"/>
      <c r="O752" s="12">
        <f t="shared" si="211"/>
        <v>999</v>
      </c>
      <c r="P752"/>
      <c r="Q752">
        <f t="shared" si="212"/>
        <v>0</v>
      </c>
      <c r="R752"/>
      <c r="S752"/>
      <c r="T752"/>
      <c r="U752" s="12" t="str">
        <f t="shared" si="213"/>
        <v/>
      </c>
      <c r="V752" s="13" t="str">
        <f t="shared" si="214"/>
        <v/>
      </c>
      <c r="W752"/>
      <c r="X752"/>
      <c r="Y752"/>
      <c r="Z752" s="13" t="str">
        <f t="shared" si="215"/>
        <v/>
      </c>
      <c r="AA752"/>
      <c r="AB752" s="13" t="str">
        <f t="shared" si="216"/>
        <v/>
      </c>
      <c r="AC752"/>
      <c r="AD752" t="str">
        <f t="shared" si="198"/>
        <v/>
      </c>
      <c r="AE752" s="19"/>
      <c r="AI752" s="19"/>
      <c r="AL752" s="19"/>
      <c r="AP752" s="19"/>
      <c r="AQ752" s="48"/>
      <c r="AS752" s="17"/>
      <c r="AT752" s="18"/>
      <c r="AU752" s="17"/>
    </row>
    <row r="753" spans="1:97" hidden="1" x14ac:dyDescent="0.25">
      <c r="A753" s="12">
        <v>12</v>
      </c>
      <c r="B753" s="12" t="str">
        <f>[1]Hmotnosti!$AD$18</f>
        <v>xxx</v>
      </c>
      <c r="D753" s="12">
        <f t="shared" si="208"/>
        <v>24</v>
      </c>
      <c r="E753" s="12" t="str">
        <f t="shared" si="209"/>
        <v>ř.ř.</v>
      </c>
      <c r="F753" s="12">
        <f t="shared" si="209"/>
        <v>0</v>
      </c>
      <c r="G753" s="12">
        <f t="shared" si="202"/>
        <v>0</v>
      </c>
      <c r="J753" s="12">
        <v>588</v>
      </c>
      <c r="L753" s="12">
        <f t="shared" si="210"/>
        <v>999</v>
      </c>
      <c r="O753" s="12">
        <f t="shared" si="211"/>
        <v>999</v>
      </c>
      <c r="Q753">
        <f t="shared" si="212"/>
        <v>0</v>
      </c>
      <c r="U753" s="12" t="str">
        <f t="shared" si="213"/>
        <v/>
      </c>
      <c r="V753" s="13" t="str">
        <f t="shared" si="214"/>
        <v/>
      </c>
      <c r="Z753" s="13" t="str">
        <f t="shared" si="215"/>
        <v/>
      </c>
      <c r="AB753" s="13" t="str">
        <f t="shared" si="216"/>
        <v/>
      </c>
      <c r="AD753" t="str">
        <f t="shared" si="198"/>
        <v/>
      </c>
      <c r="AS753" s="17"/>
      <c r="AT753" s="18"/>
      <c r="AU753" s="17"/>
    </row>
    <row r="754" spans="1:97" hidden="1" x14ac:dyDescent="0.25">
      <c r="A754" s="12">
        <v>13</v>
      </c>
      <c r="B754" s="12" t="str">
        <f>[1]Hmotnosti!$AD$19</f>
        <v>xxx</v>
      </c>
      <c r="D754" s="12">
        <f t="shared" si="208"/>
        <v>24</v>
      </c>
      <c r="E754" s="12" t="str">
        <f t="shared" si="209"/>
        <v>ř.ř.</v>
      </c>
      <c r="F754" s="12">
        <f t="shared" si="209"/>
        <v>0</v>
      </c>
      <c r="G754" s="12">
        <f t="shared" si="202"/>
        <v>0</v>
      </c>
      <c r="J754" s="12">
        <v>589</v>
      </c>
      <c r="L754" s="12">
        <f t="shared" si="210"/>
        <v>999</v>
      </c>
      <c r="O754" s="12">
        <f t="shared" si="211"/>
        <v>999</v>
      </c>
      <c r="Q754">
        <f t="shared" si="212"/>
        <v>0</v>
      </c>
      <c r="U754" s="12" t="str">
        <f t="shared" si="213"/>
        <v/>
      </c>
      <c r="V754" s="13" t="str">
        <f t="shared" si="214"/>
        <v/>
      </c>
      <c r="Z754" s="13" t="str">
        <f t="shared" si="215"/>
        <v/>
      </c>
      <c r="AB754" s="13" t="str">
        <f t="shared" si="216"/>
        <v/>
      </c>
      <c r="AD754" t="str">
        <f t="shared" ref="AD754:AD761" si="217">IF(V754="","",(CONCATENATE(V754,", ",Z754," kg, ",AB754)))</f>
        <v/>
      </c>
      <c r="AS754" s="17"/>
      <c r="AT754" s="18"/>
      <c r="AU754" s="17"/>
    </row>
    <row r="755" spans="1:97" hidden="1" x14ac:dyDescent="0.25">
      <c r="A755" s="12">
        <v>14</v>
      </c>
      <c r="B755" s="12" t="str">
        <f>[1]Hmotnosti!$AD$20</f>
        <v>xxx</v>
      </c>
      <c r="D755" s="12">
        <f t="shared" si="208"/>
        <v>24</v>
      </c>
      <c r="E755" s="12" t="str">
        <f t="shared" si="209"/>
        <v>ř.ř.</v>
      </c>
      <c r="F755" s="12">
        <f t="shared" si="209"/>
        <v>0</v>
      </c>
      <c r="G755" s="12">
        <f t="shared" si="202"/>
        <v>0</v>
      </c>
      <c r="J755" s="12">
        <v>590</v>
      </c>
      <c r="L755" s="12">
        <f t="shared" si="210"/>
        <v>999</v>
      </c>
      <c r="O755" s="12">
        <f t="shared" si="211"/>
        <v>999</v>
      </c>
      <c r="Q755">
        <f t="shared" si="212"/>
        <v>0</v>
      </c>
      <c r="U755" s="12" t="str">
        <f t="shared" si="213"/>
        <v/>
      </c>
      <c r="V755" s="13" t="str">
        <f t="shared" si="214"/>
        <v/>
      </c>
      <c r="Z755" s="13" t="str">
        <f t="shared" si="215"/>
        <v/>
      </c>
      <c r="AB755" s="13" t="str">
        <f t="shared" si="216"/>
        <v/>
      </c>
      <c r="AD755" t="str">
        <f t="shared" si="217"/>
        <v/>
      </c>
      <c r="AS755" s="17"/>
      <c r="AT755" s="18"/>
      <c r="AU755" s="17"/>
    </row>
    <row r="756" spans="1:97" hidden="1" x14ac:dyDescent="0.25">
      <c r="A756" s="12">
        <v>15</v>
      </c>
      <c r="B756" s="12" t="str">
        <f>[1]Hmotnosti!$AD$21</f>
        <v>xxx</v>
      </c>
      <c r="D756" s="12">
        <f t="shared" si="208"/>
        <v>24</v>
      </c>
      <c r="E756" s="12" t="str">
        <f t="shared" si="209"/>
        <v>ř.ř.</v>
      </c>
      <c r="F756" s="12">
        <f t="shared" si="209"/>
        <v>0</v>
      </c>
      <c r="G756" s="12">
        <f t="shared" si="202"/>
        <v>0</v>
      </c>
      <c r="J756" s="12">
        <v>591</v>
      </c>
      <c r="L756" s="12">
        <f t="shared" si="210"/>
        <v>999</v>
      </c>
      <c r="O756" s="12">
        <f t="shared" si="211"/>
        <v>999</v>
      </c>
      <c r="Q756">
        <f t="shared" si="212"/>
        <v>0</v>
      </c>
      <c r="U756" s="12" t="str">
        <f t="shared" si="213"/>
        <v/>
      </c>
      <c r="V756" s="13" t="str">
        <f t="shared" si="214"/>
        <v/>
      </c>
      <c r="Z756" s="13" t="str">
        <f t="shared" si="215"/>
        <v/>
      </c>
      <c r="AB756" s="13" t="str">
        <f t="shared" si="216"/>
        <v/>
      </c>
      <c r="AD756" t="str">
        <f t="shared" si="217"/>
        <v/>
      </c>
      <c r="AS756" s="17"/>
      <c r="AT756" s="18"/>
      <c r="AU756" s="17"/>
    </row>
    <row r="757" spans="1:97" hidden="1" x14ac:dyDescent="0.25">
      <c r="A757" s="12">
        <v>16</v>
      </c>
      <c r="B757" s="12" t="str">
        <f>[1]Hmotnosti!$AD$22</f>
        <v>xxx</v>
      </c>
      <c r="D757" s="12">
        <f t="shared" si="208"/>
        <v>24</v>
      </c>
      <c r="E757" s="12" t="str">
        <f t="shared" si="209"/>
        <v>ř.ř.</v>
      </c>
      <c r="F757" s="12">
        <f t="shared" si="209"/>
        <v>0</v>
      </c>
      <c r="G757" s="12">
        <f t="shared" si="202"/>
        <v>0</v>
      </c>
      <c r="J757" s="12">
        <v>592</v>
      </c>
      <c r="L757" s="12">
        <f t="shared" si="210"/>
        <v>999</v>
      </c>
      <c r="O757" s="12">
        <f t="shared" si="211"/>
        <v>999</v>
      </c>
      <c r="Q757">
        <f t="shared" si="212"/>
        <v>0</v>
      </c>
      <c r="U757" s="12" t="str">
        <f t="shared" si="213"/>
        <v/>
      </c>
      <c r="V757" s="13" t="str">
        <f t="shared" si="214"/>
        <v/>
      </c>
      <c r="Z757" s="13" t="str">
        <f t="shared" si="215"/>
        <v/>
      </c>
      <c r="AB757" s="13" t="str">
        <f t="shared" si="216"/>
        <v/>
      </c>
      <c r="AD757" t="str">
        <f t="shared" si="217"/>
        <v/>
      </c>
      <c r="AS757" s="17"/>
      <c r="AT757" s="18"/>
      <c r="AU757" s="17"/>
    </row>
    <row r="758" spans="1:97" hidden="1" x14ac:dyDescent="0.25">
      <c r="A758" s="12">
        <v>17</v>
      </c>
      <c r="B758" s="12" t="str">
        <f>[1]Hmotnosti!$AD$23</f>
        <v>xxx</v>
      </c>
      <c r="D758" s="12">
        <f t="shared" si="208"/>
        <v>24</v>
      </c>
      <c r="E758" s="12" t="str">
        <f t="shared" si="209"/>
        <v>ř.ř.</v>
      </c>
      <c r="F758" s="12">
        <f t="shared" si="209"/>
        <v>0</v>
      </c>
      <c r="G758" s="12">
        <f t="shared" si="202"/>
        <v>0</v>
      </c>
      <c r="J758" s="12">
        <v>593</v>
      </c>
      <c r="L758" s="12">
        <f t="shared" si="210"/>
        <v>999</v>
      </c>
      <c r="O758" s="12">
        <f t="shared" si="211"/>
        <v>999</v>
      </c>
      <c r="Q758">
        <f t="shared" si="212"/>
        <v>0</v>
      </c>
      <c r="U758" s="12" t="str">
        <f t="shared" si="213"/>
        <v/>
      </c>
      <c r="V758" s="13" t="str">
        <f t="shared" si="214"/>
        <v/>
      </c>
      <c r="Z758" s="13" t="str">
        <f t="shared" si="215"/>
        <v/>
      </c>
      <c r="AB758" s="13" t="str">
        <f t="shared" si="216"/>
        <v/>
      </c>
      <c r="AD758" t="str">
        <f t="shared" si="217"/>
        <v/>
      </c>
      <c r="AS758" s="17"/>
      <c r="AT758" s="18"/>
      <c r="AU758" s="17"/>
    </row>
    <row r="759" spans="1:97" hidden="1" x14ac:dyDescent="0.25">
      <c r="A759" s="12">
        <v>18</v>
      </c>
      <c r="B759" s="12" t="str">
        <f>[1]Hmotnosti!$AD$24</f>
        <v>xxx</v>
      </c>
      <c r="D759" s="12">
        <f t="shared" si="208"/>
        <v>24</v>
      </c>
      <c r="E759" s="12" t="str">
        <f t="shared" ref="E759:F761" si="218">E758</f>
        <v>ř.ř.</v>
      </c>
      <c r="F759" s="12">
        <f t="shared" si="218"/>
        <v>0</v>
      </c>
      <c r="G759" s="12">
        <f t="shared" si="202"/>
        <v>0</v>
      </c>
      <c r="J759" s="12">
        <v>594</v>
      </c>
      <c r="L759" s="12">
        <f t="shared" si="210"/>
        <v>999</v>
      </c>
      <c r="O759" s="12">
        <f t="shared" si="211"/>
        <v>999</v>
      </c>
      <c r="Q759">
        <f t="shared" si="212"/>
        <v>0</v>
      </c>
      <c r="U759" s="12" t="str">
        <f t="shared" si="213"/>
        <v/>
      </c>
      <c r="V759" s="13" t="str">
        <f t="shared" si="214"/>
        <v/>
      </c>
      <c r="Z759" s="13" t="str">
        <f t="shared" si="215"/>
        <v/>
      </c>
      <c r="AB759" s="13" t="str">
        <f t="shared" si="216"/>
        <v/>
      </c>
      <c r="AD759" t="str">
        <f t="shared" si="217"/>
        <v/>
      </c>
      <c r="AS759" s="17"/>
      <c r="AT759" s="18"/>
      <c r="AU759" s="17"/>
    </row>
    <row r="760" spans="1:97" hidden="1" x14ac:dyDescent="0.25">
      <c r="A760" s="12">
        <v>19</v>
      </c>
      <c r="B760" s="12" t="str">
        <f>[1]Hmotnosti!$AD$25</f>
        <v>xxx</v>
      </c>
      <c r="D760" s="12">
        <f t="shared" si="208"/>
        <v>24</v>
      </c>
      <c r="E760" s="12" t="str">
        <f t="shared" si="218"/>
        <v>ř.ř.</v>
      </c>
      <c r="F760" s="12">
        <f t="shared" si="218"/>
        <v>0</v>
      </c>
      <c r="G760" s="12">
        <f t="shared" si="202"/>
        <v>0</v>
      </c>
      <c r="J760" s="12">
        <v>595</v>
      </c>
      <c r="L760" s="12">
        <f t="shared" si="210"/>
        <v>999</v>
      </c>
      <c r="O760" s="12">
        <f t="shared" si="211"/>
        <v>999</v>
      </c>
      <c r="Q760">
        <f t="shared" si="212"/>
        <v>0</v>
      </c>
      <c r="U760" s="12" t="str">
        <f t="shared" si="213"/>
        <v/>
      </c>
      <c r="V760" s="13" t="str">
        <f t="shared" si="214"/>
        <v/>
      </c>
      <c r="Z760" s="13" t="str">
        <f t="shared" si="215"/>
        <v/>
      </c>
      <c r="AB760" s="13" t="str">
        <f t="shared" si="216"/>
        <v/>
      </c>
      <c r="AD760" t="str">
        <f t="shared" si="217"/>
        <v/>
      </c>
      <c r="AS760" s="17"/>
      <c r="AT760" s="18"/>
      <c r="AU760" s="17"/>
    </row>
    <row r="761" spans="1:97" hidden="1" x14ac:dyDescent="0.25">
      <c r="A761" s="12">
        <v>20</v>
      </c>
      <c r="B761" s="12" t="str">
        <f>[1]Hmotnosti!$AD$26</f>
        <v>xxx</v>
      </c>
      <c r="D761" s="12">
        <f t="shared" si="208"/>
        <v>24</v>
      </c>
      <c r="E761" s="12" t="str">
        <f t="shared" si="218"/>
        <v>ř.ř.</v>
      </c>
      <c r="F761" s="12">
        <f t="shared" si="218"/>
        <v>0</v>
      </c>
      <c r="G761" s="12">
        <f t="shared" si="202"/>
        <v>0</v>
      </c>
      <c r="J761" s="12">
        <v>596</v>
      </c>
      <c r="L761" s="12">
        <f t="shared" si="210"/>
        <v>999</v>
      </c>
      <c r="O761" s="12">
        <f t="shared" si="211"/>
        <v>999</v>
      </c>
      <c r="Q761">
        <f t="shared" si="212"/>
        <v>0</v>
      </c>
      <c r="U761" s="12" t="str">
        <f t="shared" si="213"/>
        <v/>
      </c>
      <c r="V761" s="13" t="str">
        <f t="shared" si="214"/>
        <v/>
      </c>
      <c r="Z761" s="13" t="str">
        <f t="shared" si="215"/>
        <v/>
      </c>
      <c r="AB761" s="13" t="str">
        <f t="shared" si="216"/>
        <v/>
      </c>
      <c r="AD761" t="str">
        <f t="shared" si="217"/>
        <v/>
      </c>
      <c r="AS761" s="17"/>
      <c r="AT761" s="18"/>
      <c r="AU761" s="17"/>
    </row>
    <row r="762" spans="1:97" hidden="1" x14ac:dyDescent="0.25">
      <c r="E762" s="12"/>
      <c r="AS762" s="17"/>
      <c r="AT762" s="18"/>
      <c r="AU762" s="17"/>
    </row>
    <row r="763" spans="1:97" hidden="1" x14ac:dyDescent="0.25">
      <c r="E763" s="12"/>
      <c r="AS763" s="17"/>
      <c r="AT763" s="18"/>
      <c r="AU763" s="17"/>
    </row>
    <row r="764" spans="1:97" s="32" customFormat="1" hidden="1" x14ac:dyDescent="0.25">
      <c r="A764" s="31" t="s">
        <v>18</v>
      </c>
      <c r="B764" s="28"/>
      <c r="C764" s="28"/>
      <c r="D764" s="28"/>
      <c r="E764" s="32" t="s">
        <v>21</v>
      </c>
      <c r="F764" s="28" t="s">
        <v>24</v>
      </c>
      <c r="G764" s="28"/>
      <c r="H764" s="28" t="s">
        <v>22</v>
      </c>
      <c r="I764" s="28" t="s">
        <v>23</v>
      </c>
      <c r="J764" s="28" t="s">
        <v>20</v>
      </c>
      <c r="K764" s="28" t="s">
        <v>19</v>
      </c>
      <c r="L764" s="28"/>
      <c r="M764" s="34" t="s">
        <v>26</v>
      </c>
      <c r="N764" s="35" t="s">
        <v>27</v>
      </c>
      <c r="O764" s="35" t="s">
        <v>32</v>
      </c>
      <c r="P764" s="35" t="s">
        <v>28</v>
      </c>
      <c r="Q764" s="34"/>
      <c r="R764" s="34" t="s">
        <v>29</v>
      </c>
      <c r="T764" s="35" t="s">
        <v>25</v>
      </c>
      <c r="U764" s="28"/>
      <c r="V764" s="35" t="s">
        <v>30</v>
      </c>
      <c r="Y764" s="34"/>
      <c r="AC764" s="34" t="s">
        <v>31</v>
      </c>
      <c r="AE764" s="30"/>
      <c r="AF764" s="33"/>
      <c r="AG764" s="33"/>
      <c r="AH764" s="33"/>
      <c r="AI764" s="30"/>
      <c r="AJ764" s="33"/>
      <c r="AK764" s="33"/>
      <c r="AL764" s="30"/>
      <c r="AM764" s="33"/>
      <c r="AN764" s="33"/>
      <c r="AO764" s="33"/>
      <c r="AP764" s="30"/>
      <c r="AQ764" s="36"/>
      <c r="AR764" s="33"/>
      <c r="AS764" s="17"/>
      <c r="AT764" s="18"/>
      <c r="AU764" s="17"/>
      <c r="AV764" s="33"/>
      <c r="AW764" s="33"/>
      <c r="AX764" s="33"/>
      <c r="AY764" s="33"/>
      <c r="AZ764" s="33"/>
      <c r="BA764" s="33"/>
      <c r="BB764" s="33"/>
      <c r="BC764" s="33"/>
      <c r="BD764" s="33"/>
      <c r="BE764" s="33"/>
      <c r="BF764" s="33"/>
      <c r="BG764" s="33"/>
      <c r="BH764" s="33"/>
      <c r="BI764" s="33"/>
      <c r="BJ764" s="33"/>
      <c r="BK764" s="33"/>
      <c r="BL764" s="33"/>
      <c r="BM764" s="33"/>
      <c r="BN764" s="33"/>
      <c r="BO764" s="33"/>
      <c r="BP764" s="33"/>
      <c r="BQ764" s="33"/>
      <c r="BR764" s="33"/>
      <c r="BS764" s="33"/>
      <c r="BT764" s="33"/>
      <c r="BU764" s="33"/>
      <c r="BV764" s="33"/>
      <c r="BW764" s="33"/>
      <c r="BX764" s="33"/>
      <c r="BY764" s="33"/>
      <c r="BZ764" s="33"/>
      <c r="CA764" s="33"/>
      <c r="CB764" s="33"/>
      <c r="CC764" s="33"/>
      <c r="CD764" s="33"/>
      <c r="CE764" s="33"/>
      <c r="CF764" s="33"/>
      <c r="CG764" s="33"/>
      <c r="CH764" s="33"/>
      <c r="CI764" s="33"/>
      <c r="CJ764" s="33"/>
      <c r="CK764" s="33"/>
      <c r="CL764" s="33"/>
      <c r="CM764" s="33"/>
      <c r="CN764" s="33"/>
      <c r="CO764" s="33"/>
      <c r="CP764" s="33"/>
      <c r="CQ764" s="33"/>
      <c r="CR764" s="33"/>
      <c r="CS764" s="33"/>
    </row>
    <row r="765" spans="1:97" ht="12.75" hidden="1" customHeight="1" x14ac:dyDescent="0.25">
      <c r="A765" s="13" t="e">
        <f>'Vítězové A příp'!#REF!</f>
        <v>#REF!</v>
      </c>
      <c r="B765" s="13"/>
      <c r="C765" s="13"/>
      <c r="D765" s="13"/>
      <c r="E765" s="13"/>
      <c r="F765" s="13" t="e">
        <f>'Vítězové A příp'!#REF!</f>
        <v>#REF!</v>
      </c>
      <c r="G765" t="e">
        <f>'Vítězové A příp'!#REF!</f>
        <v>#REF!</v>
      </c>
      <c r="J765"/>
      <c r="K765" s="64" t="e">
        <f>'Vítězové A příp'!#REF!</f>
        <v>#REF!</v>
      </c>
      <c r="L765" s="64"/>
      <c r="M765" s="64"/>
      <c r="N765" s="64"/>
      <c r="O765" s="12">
        <v>1</v>
      </c>
      <c r="Q765" t="e">
        <f>LEN(A765)</f>
        <v>#REF!</v>
      </c>
      <c r="T765" s="12" t="e">
        <f>IF(Q765=0,"xxx",(IF((MID($A765,$Q765-10,1))="x","xxx",VALUE(MID($A765,$Q765-11,3)))))</f>
        <v>#REF!</v>
      </c>
      <c r="V765" s="12" t="e">
        <f>IF(T765="xxx",999,(T765))</f>
        <v>#REF!</v>
      </c>
      <c r="W765" s="12"/>
      <c r="X765" s="12">
        <v>1</v>
      </c>
      <c r="Z765" s="12" t="e">
        <f>SMALL($V$765:$V$824,X765)</f>
        <v>#REF!</v>
      </c>
      <c r="AA765" s="12" t="e">
        <f>IF(Z765=999,"xxx",Z765)</f>
        <v>#REF!</v>
      </c>
      <c r="AC765" s="12">
        <v>1</v>
      </c>
      <c r="AD765" s="12">
        <f>C8</f>
        <v>0</v>
      </c>
      <c r="AF765" s="19">
        <v>1</v>
      </c>
      <c r="AG765" s="19">
        <f>IF(AD765="x",1,0)</f>
        <v>0</v>
      </c>
      <c r="AI765" s="19">
        <v>1</v>
      </c>
      <c r="AJ765" s="19">
        <f>IF(AG765=0,999,AI765)</f>
        <v>999</v>
      </c>
      <c r="AM765" s="19">
        <f>SMALL($AJ$765:$AJ$1244,AI765)</f>
        <v>999</v>
      </c>
      <c r="AP765" s="48" t="e">
        <f>G765</f>
        <v>#REF!</v>
      </c>
      <c r="AQ765" s="48" t="e">
        <f>K765</f>
        <v>#REF!</v>
      </c>
      <c r="AR765" s="16" t="e">
        <f>A765</f>
        <v>#REF!</v>
      </c>
      <c r="AS765" s="17"/>
      <c r="AT765" s="18"/>
      <c r="AU765" s="49" t="str">
        <f>IF(AM765=999,"",(INDEX($AP$765:$AP$1244,$AM765)))</f>
        <v/>
      </c>
      <c r="AV765" s="49" t="str">
        <f>IF(AM765=999,"",(INDEX($AQ$765:$AQ$1244,$AM765)))</f>
        <v/>
      </c>
      <c r="AW765" s="49" t="str">
        <f>IF(AM765=999,"",(INDEX($AR$765:$AR$1244,$AM765)))</f>
        <v/>
      </c>
      <c r="AZ765" s="16" t="str">
        <f>IF(T52=99,"",(IF(AM765=999,"",INDEX($K$52:$K$131,$T$52))))</f>
        <v/>
      </c>
    </row>
    <row r="766" spans="1:97" ht="12.75" hidden="1" customHeight="1" x14ac:dyDescent="0.25">
      <c r="A766" s="13" t="e">
        <f>'Vítězové A příp'!#REF!</f>
        <v>#REF!</v>
      </c>
      <c r="B766" s="13"/>
      <c r="C766" s="13"/>
      <c r="D766" s="13"/>
      <c r="E766" s="13"/>
      <c r="F766" s="13" t="e">
        <f>'Vítězové A příp'!#REF!</f>
        <v>#REF!</v>
      </c>
      <c r="G766" s="64" t="e">
        <f>'Vítězové A příp'!#REF!</f>
        <v>#REF!</v>
      </c>
      <c r="H766" s="64"/>
      <c r="I766" s="64"/>
      <c r="J766" s="64"/>
      <c r="K766" s="64" t="e">
        <f>'Vítězové A příp'!#REF!</f>
        <v>#REF!</v>
      </c>
      <c r="L766" s="64"/>
      <c r="M766" s="64"/>
      <c r="N766" s="64"/>
      <c r="O766" s="12">
        <f>O765</f>
        <v>1</v>
      </c>
      <c r="Q766" t="e">
        <f t="shared" ref="Q766:Q824" si="219">LEN(A766)</f>
        <v>#REF!</v>
      </c>
      <c r="T766" s="12" t="e">
        <f t="shared" ref="T766:T829" si="220">IF(Q766=0,"xxx",(IF((MID($A766,$Q766-10,1))="x","xxx",VALUE(MID($A766,$Q766-11,3)))))</f>
        <v>#REF!</v>
      </c>
      <c r="V766" s="12">
        <v>999</v>
      </c>
      <c r="W766" s="12"/>
      <c r="X766" s="12">
        <f>X765+1</f>
        <v>2</v>
      </c>
      <c r="Z766" s="12" t="e">
        <f t="shared" ref="Z766:Z784" si="221">SMALL($V$765:$V$824,X766)</f>
        <v>#REF!</v>
      </c>
      <c r="AA766" s="12" t="e">
        <f t="shared" ref="AA766:AA784" si="222">IF(Z766=999,"xxx",Z766)</f>
        <v>#REF!</v>
      </c>
      <c r="AC766" s="12">
        <f>AC765+1</f>
        <v>2</v>
      </c>
      <c r="AD766" s="12">
        <f t="shared" ref="AD766:AD784" si="223">C9</f>
        <v>0</v>
      </c>
      <c r="AF766" s="19"/>
      <c r="AG766" s="19">
        <f>AG765</f>
        <v>0</v>
      </c>
      <c r="AI766" s="19">
        <v>2</v>
      </c>
      <c r="AJ766" s="19">
        <f t="shared" ref="AJ766:AJ829" si="224">IF(AG766=0,999,AI766)</f>
        <v>999</v>
      </c>
      <c r="AM766" s="19">
        <f t="shared" ref="AM766:AM829" si="225">SMALL($AJ$765:$AJ$1244,AI766)</f>
        <v>999</v>
      </c>
      <c r="AP766" s="48" t="e">
        <f t="shared" ref="AP766:AP829" si="226">G766</f>
        <v>#REF!</v>
      </c>
      <c r="AQ766" s="48" t="e">
        <f t="shared" ref="AQ766:AQ829" si="227">K766</f>
        <v>#REF!</v>
      </c>
      <c r="AR766" s="16" t="e">
        <f t="shared" ref="AR766:AR829" si="228">A766</f>
        <v>#REF!</v>
      </c>
      <c r="AS766" s="17"/>
      <c r="AT766" s="18"/>
      <c r="AU766" s="49" t="str">
        <f t="shared" ref="AU766:AU829" si="229">IF(AM766=999,"",(INDEX($AP$765:$AP$1244,$AM766)))</f>
        <v/>
      </c>
      <c r="AV766" s="49" t="str">
        <f t="shared" ref="AV766:AV829" si="230">IF(AM766=999,"",(INDEX($AQ$765:$AQ$1244,$AM766)))</f>
        <v/>
      </c>
      <c r="AW766" s="49" t="str">
        <f t="shared" ref="AW766:AW829" si="231">IF(AM766=999,"",(INDEX($AR$765:$AR$1244,$AM766)))</f>
        <v/>
      </c>
      <c r="AZ766" s="16" t="str">
        <f>IF(Y52=99,"",IF(AM766=999,"",INDEX($K$52:$K$131,Y52)))</f>
        <v/>
      </c>
    </row>
    <row r="767" spans="1:97" hidden="1" x14ac:dyDescent="0.25">
      <c r="A767" s="13" t="e">
        <f>'Vítězové A příp'!#REF!</f>
        <v>#REF!</v>
      </c>
      <c r="B767" s="13"/>
      <c r="C767" s="13"/>
      <c r="D767" s="13"/>
      <c r="E767" s="13"/>
      <c r="F767" s="13" t="e">
        <f>'Vítězové A příp'!#REF!</f>
        <v>#REF!</v>
      </c>
      <c r="G767" s="64" t="e">
        <f>'Vítězové A příp'!#REF!</f>
        <v>#REF!</v>
      </c>
      <c r="H767" s="64"/>
      <c r="I767" s="64"/>
      <c r="J767" s="64"/>
      <c r="K767" s="64" t="e">
        <f>'Vítězové A příp'!#REF!</f>
        <v>#REF!</v>
      </c>
      <c r="L767" s="64"/>
      <c r="M767" s="64"/>
      <c r="N767" s="64"/>
      <c r="O767" s="12">
        <f t="shared" ref="O767:O824" si="232">O766</f>
        <v>1</v>
      </c>
      <c r="Q767" t="e">
        <f t="shared" si="219"/>
        <v>#REF!</v>
      </c>
      <c r="T767" s="12" t="e">
        <f t="shared" si="220"/>
        <v>#REF!</v>
      </c>
      <c r="V767" s="12">
        <v>999</v>
      </c>
      <c r="W767" s="12"/>
      <c r="X767" s="12">
        <f t="shared" ref="X767:X824" si="233">X766+1</f>
        <v>3</v>
      </c>
      <c r="Z767" s="12" t="e">
        <f t="shared" si="221"/>
        <v>#REF!</v>
      </c>
      <c r="AA767" s="12" t="e">
        <f t="shared" si="222"/>
        <v>#REF!</v>
      </c>
      <c r="AC767" s="12">
        <f t="shared" ref="AC767:AC784" si="234">AC766+1</f>
        <v>3</v>
      </c>
      <c r="AD767" s="12">
        <f t="shared" si="223"/>
        <v>0</v>
      </c>
      <c r="AF767" s="19"/>
      <c r="AG767" s="19">
        <f>AG765</f>
        <v>0</v>
      </c>
      <c r="AI767" s="19">
        <v>3</v>
      </c>
      <c r="AJ767" s="19">
        <f t="shared" si="224"/>
        <v>999</v>
      </c>
      <c r="AM767" s="19">
        <f t="shared" si="225"/>
        <v>999</v>
      </c>
      <c r="AP767" s="48" t="e">
        <f t="shared" si="226"/>
        <v>#REF!</v>
      </c>
      <c r="AQ767" s="48" t="e">
        <f t="shared" si="227"/>
        <v>#REF!</v>
      </c>
      <c r="AR767" s="16" t="e">
        <f t="shared" si="228"/>
        <v>#REF!</v>
      </c>
      <c r="AS767" s="17"/>
      <c r="AT767" s="18"/>
      <c r="AU767" s="49" t="str">
        <f t="shared" si="229"/>
        <v/>
      </c>
      <c r="AV767" s="49" t="str">
        <f t="shared" si="230"/>
        <v/>
      </c>
      <c r="AW767" s="49" t="str">
        <f t="shared" si="231"/>
        <v/>
      </c>
      <c r="AZ767" s="16" t="str">
        <f>IF(AD52=99,"",IF(AM767=999,"",INDEX($K$52:$K$131,AD52)))</f>
        <v/>
      </c>
    </row>
    <row r="768" spans="1:97" hidden="1" x14ac:dyDescent="0.25">
      <c r="A768" s="13" t="e">
        <f>'Vítězové A příp'!#REF!</f>
        <v>#REF!</v>
      </c>
      <c r="B768" s="13"/>
      <c r="C768" s="13"/>
      <c r="D768" s="13"/>
      <c r="E768" s="13"/>
      <c r="F768" s="13" t="e">
        <f>'Vítězové A příp'!#REF!</f>
        <v>#REF!</v>
      </c>
      <c r="G768" s="64" t="e">
        <f>'Vítězové A příp'!#REF!</f>
        <v>#REF!</v>
      </c>
      <c r="H768" s="64"/>
      <c r="I768" s="64"/>
      <c r="J768" s="64"/>
      <c r="K768" s="64" t="e">
        <f>'Vítězové A příp'!#REF!</f>
        <v>#REF!</v>
      </c>
      <c r="L768" s="64"/>
      <c r="M768" s="64"/>
      <c r="N768" s="64"/>
      <c r="O768" s="12">
        <f t="shared" si="232"/>
        <v>1</v>
      </c>
      <c r="Q768" t="e">
        <f t="shared" si="219"/>
        <v>#REF!</v>
      </c>
      <c r="T768" s="12" t="e">
        <f t="shared" si="220"/>
        <v>#REF!</v>
      </c>
      <c r="V768" s="12" t="e">
        <f>IF(T768="xxx",999,(T768))</f>
        <v>#REF!</v>
      </c>
      <c r="W768" s="12"/>
      <c r="X768" s="12">
        <f t="shared" si="233"/>
        <v>4</v>
      </c>
      <c r="Z768" s="12" t="e">
        <f t="shared" si="221"/>
        <v>#REF!</v>
      </c>
      <c r="AA768" s="12" t="e">
        <f t="shared" si="222"/>
        <v>#REF!</v>
      </c>
      <c r="AC768" s="12">
        <f t="shared" si="234"/>
        <v>4</v>
      </c>
      <c r="AD768" s="12">
        <f t="shared" si="223"/>
        <v>0</v>
      </c>
      <c r="AF768" s="19">
        <f>AF765+1</f>
        <v>2</v>
      </c>
      <c r="AG768" s="19">
        <f>IF(AD766="x",1,0)</f>
        <v>0</v>
      </c>
      <c r="AI768" s="19">
        <v>4</v>
      </c>
      <c r="AJ768" s="19">
        <f t="shared" si="224"/>
        <v>999</v>
      </c>
      <c r="AM768" s="19">
        <f t="shared" si="225"/>
        <v>999</v>
      </c>
      <c r="AP768" s="48" t="e">
        <f t="shared" si="226"/>
        <v>#REF!</v>
      </c>
      <c r="AQ768" s="48" t="e">
        <f t="shared" si="227"/>
        <v>#REF!</v>
      </c>
      <c r="AR768" s="16" t="e">
        <f t="shared" si="228"/>
        <v>#REF!</v>
      </c>
      <c r="AS768" s="17"/>
      <c r="AT768" s="18"/>
      <c r="AU768" s="49" t="str">
        <f t="shared" si="229"/>
        <v/>
      </c>
      <c r="AV768" s="49" t="str">
        <f t="shared" si="230"/>
        <v/>
      </c>
      <c r="AW768" s="49" t="str">
        <f t="shared" si="231"/>
        <v/>
      </c>
    </row>
    <row r="769" spans="1:49" s="16" customFormat="1" hidden="1" x14ac:dyDescent="0.25">
      <c r="A769" s="13" t="e">
        <f>'Vítězové A příp'!#REF!</f>
        <v>#REF!</v>
      </c>
      <c r="B769" s="13"/>
      <c r="C769" s="13"/>
      <c r="D769" s="13"/>
      <c r="E769" s="13"/>
      <c r="F769" s="13" t="e">
        <f>'Vítězové A příp'!#REF!</f>
        <v>#REF!</v>
      </c>
      <c r="G769" s="64" t="e">
        <f>'Vítězové A příp'!#REF!</f>
        <v>#REF!</v>
      </c>
      <c r="H769" s="64"/>
      <c r="I769" s="64"/>
      <c r="J769" s="64"/>
      <c r="K769" s="64" t="e">
        <f>'Vítězové A příp'!#REF!</f>
        <v>#REF!</v>
      </c>
      <c r="L769" s="64"/>
      <c r="M769" s="64"/>
      <c r="N769" s="64"/>
      <c r="O769" s="12">
        <f t="shared" si="232"/>
        <v>1</v>
      </c>
      <c r="P769"/>
      <c r="Q769" t="e">
        <f t="shared" si="219"/>
        <v>#REF!</v>
      </c>
      <c r="R769"/>
      <c r="S769"/>
      <c r="T769" s="12" t="e">
        <f t="shared" si="220"/>
        <v>#REF!</v>
      </c>
      <c r="U769" s="12"/>
      <c r="V769" s="12">
        <v>999</v>
      </c>
      <c r="W769" s="12"/>
      <c r="X769" s="12">
        <f t="shared" si="233"/>
        <v>5</v>
      </c>
      <c r="Y769"/>
      <c r="Z769" s="12" t="e">
        <f t="shared" si="221"/>
        <v>#REF!</v>
      </c>
      <c r="AA769" s="12" t="e">
        <f t="shared" si="222"/>
        <v>#REF!</v>
      </c>
      <c r="AB769"/>
      <c r="AC769" s="12">
        <f t="shared" si="234"/>
        <v>5</v>
      </c>
      <c r="AD769" s="12">
        <f t="shared" si="223"/>
        <v>0</v>
      </c>
      <c r="AE769" s="19"/>
      <c r="AF769" s="19"/>
      <c r="AG769" s="19">
        <f>AG768</f>
        <v>0</v>
      </c>
      <c r="AI769" s="19">
        <v>5</v>
      </c>
      <c r="AJ769" s="19">
        <f t="shared" si="224"/>
        <v>999</v>
      </c>
      <c r="AL769" s="19"/>
      <c r="AM769" s="19">
        <f t="shared" si="225"/>
        <v>999</v>
      </c>
      <c r="AP769" s="48" t="e">
        <f t="shared" si="226"/>
        <v>#REF!</v>
      </c>
      <c r="AQ769" s="48" t="e">
        <f t="shared" si="227"/>
        <v>#REF!</v>
      </c>
      <c r="AR769" s="16" t="e">
        <f t="shared" si="228"/>
        <v>#REF!</v>
      </c>
      <c r="AS769" s="17"/>
      <c r="AT769" s="18"/>
      <c r="AU769" s="49" t="str">
        <f t="shared" si="229"/>
        <v/>
      </c>
      <c r="AV769" s="49" t="str">
        <f t="shared" si="230"/>
        <v/>
      </c>
      <c r="AW769" s="49" t="str">
        <f t="shared" si="231"/>
        <v/>
      </c>
    </row>
    <row r="770" spans="1:49" s="16" customFormat="1" hidden="1" x14ac:dyDescent="0.25">
      <c r="A770" s="13" t="e">
        <f>'Vítězové A příp'!#REF!</f>
        <v>#REF!</v>
      </c>
      <c r="B770" s="13"/>
      <c r="C770" s="13"/>
      <c r="D770" s="13"/>
      <c r="E770" s="13"/>
      <c r="F770" s="13" t="e">
        <f>'Vítězové A příp'!#REF!</f>
        <v>#REF!</v>
      </c>
      <c r="G770" s="64" t="e">
        <f>'Vítězové A příp'!#REF!</f>
        <v>#REF!</v>
      </c>
      <c r="H770" s="64"/>
      <c r="I770" s="64"/>
      <c r="J770" s="64"/>
      <c r="K770" s="64" t="e">
        <f>'Vítězové A příp'!#REF!</f>
        <v>#REF!</v>
      </c>
      <c r="L770" s="64"/>
      <c r="M770" s="64"/>
      <c r="N770" s="64"/>
      <c r="O770" s="12">
        <f t="shared" si="232"/>
        <v>1</v>
      </c>
      <c r="P770"/>
      <c r="Q770" t="e">
        <f t="shared" si="219"/>
        <v>#REF!</v>
      </c>
      <c r="R770"/>
      <c r="S770"/>
      <c r="T770" s="12" t="e">
        <f t="shared" si="220"/>
        <v>#REF!</v>
      </c>
      <c r="U770" s="12"/>
      <c r="V770" s="12">
        <v>999</v>
      </c>
      <c r="W770" s="12"/>
      <c r="X770" s="12">
        <f t="shared" si="233"/>
        <v>6</v>
      </c>
      <c r="Y770"/>
      <c r="Z770" s="12" t="e">
        <f t="shared" si="221"/>
        <v>#REF!</v>
      </c>
      <c r="AA770" s="12" t="e">
        <f t="shared" si="222"/>
        <v>#REF!</v>
      </c>
      <c r="AB770"/>
      <c r="AC770" s="12">
        <f t="shared" si="234"/>
        <v>6</v>
      </c>
      <c r="AD770" s="12">
        <f t="shared" si="223"/>
        <v>0</v>
      </c>
      <c r="AE770" s="19"/>
      <c r="AF770" s="19"/>
      <c r="AG770" s="19">
        <f>AG768</f>
        <v>0</v>
      </c>
      <c r="AI770" s="19">
        <v>6</v>
      </c>
      <c r="AJ770" s="19">
        <f t="shared" si="224"/>
        <v>999</v>
      </c>
      <c r="AL770" s="19"/>
      <c r="AM770" s="19">
        <f t="shared" si="225"/>
        <v>999</v>
      </c>
      <c r="AP770" s="48" t="e">
        <f t="shared" si="226"/>
        <v>#REF!</v>
      </c>
      <c r="AQ770" s="48" t="e">
        <f t="shared" si="227"/>
        <v>#REF!</v>
      </c>
      <c r="AR770" s="16" t="e">
        <f t="shared" si="228"/>
        <v>#REF!</v>
      </c>
      <c r="AS770" s="17"/>
      <c r="AT770" s="18"/>
      <c r="AU770" s="49" t="str">
        <f t="shared" si="229"/>
        <v/>
      </c>
      <c r="AV770" s="49" t="str">
        <f t="shared" si="230"/>
        <v/>
      </c>
      <c r="AW770" s="49" t="str">
        <f t="shared" si="231"/>
        <v/>
      </c>
    </row>
    <row r="771" spans="1:49" s="16" customFormat="1" hidden="1" x14ac:dyDescent="0.25">
      <c r="A771" s="13" t="str">
        <f>'Vítězové A příp'!$B$7</f>
        <v xml:space="preserve">A příp, ř.ř., 31 kg, </v>
      </c>
      <c r="B771" s="13"/>
      <c r="C771" s="13"/>
      <c r="D771" s="13"/>
      <c r="E771" s="13"/>
      <c r="F771" s="13">
        <f>'Vítězové A příp'!$A$10</f>
        <v>1</v>
      </c>
      <c r="G771" s="64" t="str">
        <f>'Vítězové A příp'!$B$10</f>
        <v>Malina Lukáš</v>
      </c>
      <c r="H771" s="64"/>
      <c r="I771" s="64"/>
      <c r="J771" s="64"/>
      <c r="K771" s="64" t="str">
        <f>'Vítězové A příp'!$C$10</f>
        <v>Ostr.</v>
      </c>
      <c r="L771" s="64"/>
      <c r="M771" s="64"/>
      <c r="N771" s="64"/>
      <c r="O771" s="12">
        <f t="shared" si="232"/>
        <v>1</v>
      </c>
      <c r="P771"/>
      <c r="Q771">
        <f t="shared" si="219"/>
        <v>21</v>
      </c>
      <c r="R771"/>
      <c r="S771"/>
      <c r="T771" s="12" t="e">
        <f t="shared" si="220"/>
        <v>#VALUE!</v>
      </c>
      <c r="U771" s="12"/>
      <c r="V771" s="12" t="e">
        <f>IF(T771="xxx",999,(T771))</f>
        <v>#VALUE!</v>
      </c>
      <c r="W771" s="12"/>
      <c r="X771" s="12">
        <f t="shared" si="233"/>
        <v>7</v>
      </c>
      <c r="Y771"/>
      <c r="Z771" s="12" t="e">
        <f t="shared" si="221"/>
        <v>#REF!</v>
      </c>
      <c r="AA771" s="12" t="e">
        <f t="shared" si="222"/>
        <v>#REF!</v>
      </c>
      <c r="AB771"/>
      <c r="AC771" s="12">
        <f t="shared" si="234"/>
        <v>7</v>
      </c>
      <c r="AD771" s="12">
        <f t="shared" si="223"/>
        <v>0</v>
      </c>
      <c r="AE771" s="19"/>
      <c r="AF771" s="19">
        <f>AF768+1</f>
        <v>3</v>
      </c>
      <c r="AG771" s="19">
        <f>IF(AD767="x",1,0)</f>
        <v>0</v>
      </c>
      <c r="AI771" s="19">
        <v>7</v>
      </c>
      <c r="AJ771" s="19">
        <f t="shared" si="224"/>
        <v>999</v>
      </c>
      <c r="AL771" s="19"/>
      <c r="AM771" s="19">
        <f t="shared" si="225"/>
        <v>999</v>
      </c>
      <c r="AP771" s="48" t="str">
        <f t="shared" si="226"/>
        <v>Malina Lukáš</v>
      </c>
      <c r="AQ771" s="48" t="str">
        <f t="shared" si="227"/>
        <v>Ostr.</v>
      </c>
      <c r="AR771" s="16" t="str">
        <f t="shared" si="228"/>
        <v xml:space="preserve">A příp, ř.ř., 31 kg, </v>
      </c>
      <c r="AS771" s="17"/>
      <c r="AT771" s="18"/>
      <c r="AU771" s="49" t="str">
        <f t="shared" si="229"/>
        <v/>
      </c>
      <c r="AV771" s="49" t="str">
        <f t="shared" si="230"/>
        <v/>
      </c>
      <c r="AW771" s="49" t="str">
        <f t="shared" si="231"/>
        <v/>
      </c>
    </row>
    <row r="772" spans="1:49" s="16" customFormat="1" hidden="1" x14ac:dyDescent="0.25">
      <c r="A772" s="13" t="str">
        <f>'Vítězové A příp'!$B$7</f>
        <v xml:space="preserve">A příp, ř.ř., 31 kg, </v>
      </c>
      <c r="B772" s="13"/>
      <c r="C772" s="13"/>
      <c r="D772" s="13"/>
      <c r="E772" s="13"/>
      <c r="F772" s="13">
        <f>'Vítězové A příp'!$A$11</f>
        <v>2</v>
      </c>
      <c r="G772" s="64" t="str">
        <f>'Vítězové A příp'!$B$11</f>
        <v>Heczko Jakub</v>
      </c>
      <c r="H772" s="64"/>
      <c r="I772" s="64"/>
      <c r="J772" s="64"/>
      <c r="K772" s="64" t="str">
        <f>'Vítězové A příp'!$C$11</f>
        <v>Třin.</v>
      </c>
      <c r="L772" s="64"/>
      <c r="M772" s="64"/>
      <c r="N772" s="64"/>
      <c r="O772" s="12">
        <f t="shared" si="232"/>
        <v>1</v>
      </c>
      <c r="P772"/>
      <c r="Q772">
        <f t="shared" si="219"/>
        <v>21</v>
      </c>
      <c r="R772"/>
      <c r="S772"/>
      <c r="T772" s="12" t="e">
        <f t="shared" si="220"/>
        <v>#VALUE!</v>
      </c>
      <c r="U772" s="12"/>
      <c r="V772" s="12">
        <v>999</v>
      </c>
      <c r="W772" s="12"/>
      <c r="X772" s="12">
        <f t="shared" si="233"/>
        <v>8</v>
      </c>
      <c r="Y772"/>
      <c r="Z772" s="12" t="e">
        <f t="shared" si="221"/>
        <v>#REF!</v>
      </c>
      <c r="AA772" s="12" t="e">
        <f t="shared" si="222"/>
        <v>#REF!</v>
      </c>
      <c r="AB772"/>
      <c r="AC772" s="12">
        <f t="shared" si="234"/>
        <v>8</v>
      </c>
      <c r="AD772" s="12">
        <f t="shared" si="223"/>
        <v>0</v>
      </c>
      <c r="AE772" s="19"/>
      <c r="AF772" s="19"/>
      <c r="AG772" s="19">
        <f>AG771</f>
        <v>0</v>
      </c>
      <c r="AI772" s="19">
        <v>8</v>
      </c>
      <c r="AJ772" s="19">
        <f t="shared" si="224"/>
        <v>999</v>
      </c>
      <c r="AL772" s="19"/>
      <c r="AM772" s="19">
        <f t="shared" si="225"/>
        <v>999</v>
      </c>
      <c r="AP772" s="48" t="str">
        <f t="shared" si="226"/>
        <v>Heczko Jakub</v>
      </c>
      <c r="AQ772" s="48" t="str">
        <f t="shared" si="227"/>
        <v>Třin.</v>
      </c>
      <c r="AR772" s="16" t="str">
        <f t="shared" si="228"/>
        <v xml:space="preserve">A příp, ř.ř., 31 kg, </v>
      </c>
      <c r="AS772" s="17"/>
      <c r="AT772" s="18"/>
      <c r="AU772" s="49" t="str">
        <f t="shared" si="229"/>
        <v/>
      </c>
      <c r="AV772" s="49" t="str">
        <f t="shared" si="230"/>
        <v/>
      </c>
      <c r="AW772" s="49" t="str">
        <f t="shared" si="231"/>
        <v/>
      </c>
    </row>
    <row r="773" spans="1:49" s="16" customFormat="1" hidden="1" x14ac:dyDescent="0.25">
      <c r="A773" s="13" t="str">
        <f>'Vítězové A příp'!$B$7</f>
        <v xml:space="preserve">A příp, ř.ř., 31 kg, </v>
      </c>
      <c r="B773" s="13"/>
      <c r="C773" s="13"/>
      <c r="D773" s="13"/>
      <c r="E773" s="13"/>
      <c r="F773" s="13">
        <f>'Vítězové A příp'!$A$12</f>
        <v>3</v>
      </c>
      <c r="G773" s="64" t="str">
        <f>'Vítězové A příp'!$B$12</f>
        <v>Matěj Staněk</v>
      </c>
      <c r="H773" s="64"/>
      <c r="I773" s="64"/>
      <c r="J773" s="64"/>
      <c r="K773" s="64" t="str">
        <f>'Vítězové A příp'!$C$12</f>
        <v>N.Jič.</v>
      </c>
      <c r="L773" s="64"/>
      <c r="M773" s="64"/>
      <c r="N773" s="64"/>
      <c r="O773" s="12">
        <f t="shared" si="232"/>
        <v>1</v>
      </c>
      <c r="P773"/>
      <c r="Q773">
        <f t="shared" si="219"/>
        <v>21</v>
      </c>
      <c r="R773"/>
      <c r="S773"/>
      <c r="T773" s="12" t="e">
        <f t="shared" si="220"/>
        <v>#VALUE!</v>
      </c>
      <c r="U773" s="12"/>
      <c r="V773" s="12">
        <v>999</v>
      </c>
      <c r="W773" s="12"/>
      <c r="X773" s="12">
        <f t="shared" si="233"/>
        <v>9</v>
      </c>
      <c r="Y773"/>
      <c r="Z773" s="12" t="e">
        <f t="shared" si="221"/>
        <v>#REF!</v>
      </c>
      <c r="AA773" s="12" t="e">
        <f t="shared" si="222"/>
        <v>#REF!</v>
      </c>
      <c r="AB773"/>
      <c r="AC773" s="12">
        <f t="shared" si="234"/>
        <v>9</v>
      </c>
      <c r="AD773" s="12">
        <f t="shared" si="223"/>
        <v>0</v>
      </c>
      <c r="AE773" s="19"/>
      <c r="AF773" s="19"/>
      <c r="AG773" s="19">
        <f>AG771</f>
        <v>0</v>
      </c>
      <c r="AI773" s="19">
        <v>9</v>
      </c>
      <c r="AJ773" s="19">
        <f t="shared" si="224"/>
        <v>999</v>
      </c>
      <c r="AL773" s="19"/>
      <c r="AM773" s="19">
        <f t="shared" si="225"/>
        <v>999</v>
      </c>
      <c r="AP773" s="48" t="str">
        <f t="shared" si="226"/>
        <v>Matěj Staněk</v>
      </c>
      <c r="AQ773" s="48" t="str">
        <f t="shared" si="227"/>
        <v>N.Jič.</v>
      </c>
      <c r="AR773" s="16" t="str">
        <f t="shared" si="228"/>
        <v xml:space="preserve">A příp, ř.ř., 31 kg, </v>
      </c>
      <c r="AS773" s="17"/>
      <c r="AT773" s="18"/>
      <c r="AU773" s="49" t="str">
        <f t="shared" si="229"/>
        <v/>
      </c>
      <c r="AV773" s="49" t="str">
        <f t="shared" si="230"/>
        <v/>
      </c>
      <c r="AW773" s="49" t="str">
        <f t="shared" si="231"/>
        <v/>
      </c>
    </row>
    <row r="774" spans="1:49" s="16" customFormat="1" hidden="1" x14ac:dyDescent="0.25">
      <c r="A774" s="13" t="str">
        <f>'Vítězové A příp'!$B$14</f>
        <v xml:space="preserve">A příp, ř.ř., 35 kg, </v>
      </c>
      <c r="B774" s="13"/>
      <c r="C774" s="13"/>
      <c r="D774" s="13"/>
      <c r="E774" s="13"/>
      <c r="F774" s="13">
        <f>'Vítězové A příp'!$A$17</f>
        <v>1</v>
      </c>
      <c r="G774" s="64" t="str">
        <f>'Vítězové A příp'!$B$17</f>
        <v xml:space="preserve">Srněnský Saumuel </v>
      </c>
      <c r="H774" s="64"/>
      <c r="I774" s="64"/>
      <c r="J774" s="64"/>
      <c r="K774" s="64" t="str">
        <f>'Vítězové A příp'!$C$17</f>
        <v>Tichá</v>
      </c>
      <c r="L774" s="64"/>
      <c r="M774" s="64"/>
      <c r="N774" s="64"/>
      <c r="O774" s="12">
        <f t="shared" si="232"/>
        <v>1</v>
      </c>
      <c r="P774"/>
      <c r="Q774">
        <f t="shared" si="219"/>
        <v>21</v>
      </c>
      <c r="R774"/>
      <c r="S774"/>
      <c r="T774" s="12" t="e">
        <f t="shared" si="220"/>
        <v>#VALUE!</v>
      </c>
      <c r="U774" s="12"/>
      <c r="V774" s="12" t="e">
        <f>IF(T774="xxx",999,(T774))</f>
        <v>#VALUE!</v>
      </c>
      <c r="W774" s="12"/>
      <c r="X774" s="12">
        <f t="shared" si="233"/>
        <v>10</v>
      </c>
      <c r="Y774"/>
      <c r="Z774" s="12" t="e">
        <f t="shared" si="221"/>
        <v>#REF!</v>
      </c>
      <c r="AA774" s="12" t="e">
        <f t="shared" si="222"/>
        <v>#REF!</v>
      </c>
      <c r="AB774"/>
      <c r="AC774" s="12">
        <f t="shared" si="234"/>
        <v>10</v>
      </c>
      <c r="AD774" s="12">
        <f t="shared" si="223"/>
        <v>0</v>
      </c>
      <c r="AE774" s="19"/>
      <c r="AF774" s="19">
        <f>AF771+1</f>
        <v>4</v>
      </c>
      <c r="AG774" s="19">
        <f>IF(AD768="x",1,0)</f>
        <v>0</v>
      </c>
      <c r="AI774" s="19">
        <v>10</v>
      </c>
      <c r="AJ774" s="19">
        <f t="shared" si="224"/>
        <v>999</v>
      </c>
      <c r="AL774" s="19"/>
      <c r="AM774" s="19">
        <f t="shared" si="225"/>
        <v>999</v>
      </c>
      <c r="AP774" s="48" t="str">
        <f t="shared" si="226"/>
        <v xml:space="preserve">Srněnský Saumuel </v>
      </c>
      <c r="AQ774" s="48" t="str">
        <f t="shared" si="227"/>
        <v>Tichá</v>
      </c>
      <c r="AR774" s="16" t="str">
        <f t="shared" si="228"/>
        <v xml:space="preserve">A příp, ř.ř., 35 kg, </v>
      </c>
      <c r="AS774" s="17"/>
      <c r="AT774" s="18"/>
      <c r="AU774" s="49" t="str">
        <f t="shared" si="229"/>
        <v/>
      </c>
      <c r="AV774" s="49" t="str">
        <f t="shared" si="230"/>
        <v/>
      </c>
      <c r="AW774" s="49" t="str">
        <f t="shared" si="231"/>
        <v/>
      </c>
    </row>
    <row r="775" spans="1:49" s="16" customFormat="1" hidden="1" x14ac:dyDescent="0.25">
      <c r="A775" s="13" t="str">
        <f>'Vítězové A příp'!$B$14</f>
        <v xml:space="preserve">A příp, ř.ř., 35 kg, </v>
      </c>
      <c r="B775" s="13"/>
      <c r="C775" s="13"/>
      <c r="D775" s="13"/>
      <c r="E775" s="13"/>
      <c r="F775" s="13">
        <f>'Vítězové A příp'!$A$18</f>
        <v>2</v>
      </c>
      <c r="G775" s="64" t="str">
        <f>'Vítězové A příp'!$B$18</f>
        <v>Andrej Pošvanc</v>
      </c>
      <c r="H775" s="64"/>
      <c r="I775" s="64"/>
      <c r="J775" s="64"/>
      <c r="K775" s="64" t="str">
        <f>'Vítězové A příp'!$C$18</f>
        <v>Šam.</v>
      </c>
      <c r="L775" s="64"/>
      <c r="M775" s="64"/>
      <c r="N775" s="64"/>
      <c r="O775" s="12">
        <f t="shared" si="232"/>
        <v>1</v>
      </c>
      <c r="P775"/>
      <c r="Q775">
        <f t="shared" si="219"/>
        <v>21</v>
      </c>
      <c r="R775"/>
      <c r="S775"/>
      <c r="T775" s="12" t="e">
        <f t="shared" si="220"/>
        <v>#VALUE!</v>
      </c>
      <c r="U775" s="12"/>
      <c r="V775" s="12">
        <v>999</v>
      </c>
      <c r="W775" s="12"/>
      <c r="X775" s="12">
        <f t="shared" si="233"/>
        <v>11</v>
      </c>
      <c r="Y775"/>
      <c r="Z775" s="12" t="e">
        <f t="shared" si="221"/>
        <v>#REF!</v>
      </c>
      <c r="AA775" s="12" t="e">
        <f t="shared" si="222"/>
        <v>#REF!</v>
      </c>
      <c r="AB775"/>
      <c r="AC775" s="12">
        <f t="shared" si="234"/>
        <v>11</v>
      </c>
      <c r="AD775" s="12">
        <f t="shared" si="223"/>
        <v>0</v>
      </c>
      <c r="AE775" s="19"/>
      <c r="AF775" s="19"/>
      <c r="AG775" s="19">
        <f>AG774</f>
        <v>0</v>
      </c>
      <c r="AI775" s="19">
        <v>11</v>
      </c>
      <c r="AJ775" s="19">
        <f t="shared" si="224"/>
        <v>999</v>
      </c>
      <c r="AL775" s="19"/>
      <c r="AM775" s="19">
        <f t="shared" si="225"/>
        <v>999</v>
      </c>
      <c r="AP775" s="48" t="str">
        <f t="shared" si="226"/>
        <v>Andrej Pošvanc</v>
      </c>
      <c r="AQ775" s="48" t="str">
        <f t="shared" si="227"/>
        <v>Šam.</v>
      </c>
      <c r="AR775" s="16" t="str">
        <f t="shared" si="228"/>
        <v xml:space="preserve">A příp, ř.ř., 35 kg, </v>
      </c>
      <c r="AS775" s="17"/>
      <c r="AT775" s="18"/>
      <c r="AU775" s="49" t="str">
        <f t="shared" si="229"/>
        <v/>
      </c>
      <c r="AV775" s="49" t="str">
        <f t="shared" si="230"/>
        <v/>
      </c>
      <c r="AW775" s="49" t="str">
        <f t="shared" si="231"/>
        <v/>
      </c>
    </row>
    <row r="776" spans="1:49" s="16" customFormat="1" hidden="1" x14ac:dyDescent="0.25">
      <c r="A776" s="13" t="str">
        <f>'Vítězové A příp'!$B$14</f>
        <v xml:space="preserve">A příp, ř.ř., 35 kg, </v>
      </c>
      <c r="B776" s="13"/>
      <c r="C776" s="13"/>
      <c r="D776" s="13"/>
      <c r="E776" s="13"/>
      <c r="F776" s="13">
        <f>'Vítězové A příp'!$A$19</f>
        <v>3</v>
      </c>
      <c r="G776" s="64" t="str">
        <f>'Vítězové A příp'!$B$19</f>
        <v>Dvořák Adam</v>
      </c>
      <c r="H776" s="64"/>
      <c r="I776" s="64"/>
      <c r="J776" s="64"/>
      <c r="K776" s="64" t="str">
        <f>'Vítězové A příp'!$C$19</f>
        <v>Čech.</v>
      </c>
      <c r="L776" s="64"/>
      <c r="M776" s="64"/>
      <c r="N776" s="64"/>
      <c r="O776" s="12">
        <f t="shared" si="232"/>
        <v>1</v>
      </c>
      <c r="P776"/>
      <c r="Q776">
        <f t="shared" si="219"/>
        <v>21</v>
      </c>
      <c r="R776"/>
      <c r="S776"/>
      <c r="T776" s="12" t="e">
        <f t="shared" si="220"/>
        <v>#VALUE!</v>
      </c>
      <c r="U776" s="12"/>
      <c r="V776" s="12">
        <v>999</v>
      </c>
      <c r="W776" s="12"/>
      <c r="X776" s="12">
        <f t="shared" si="233"/>
        <v>12</v>
      </c>
      <c r="Y776"/>
      <c r="Z776" s="12" t="e">
        <f t="shared" si="221"/>
        <v>#REF!</v>
      </c>
      <c r="AA776" s="12" t="e">
        <f t="shared" si="222"/>
        <v>#REF!</v>
      </c>
      <c r="AB776"/>
      <c r="AC776" s="12">
        <f t="shared" si="234"/>
        <v>12</v>
      </c>
      <c r="AD776" s="12">
        <f t="shared" si="223"/>
        <v>0</v>
      </c>
      <c r="AE776" s="19"/>
      <c r="AF776" s="19"/>
      <c r="AG776" s="19">
        <f>AG774</f>
        <v>0</v>
      </c>
      <c r="AI776" s="19">
        <v>12</v>
      </c>
      <c r="AJ776" s="19">
        <f t="shared" si="224"/>
        <v>999</v>
      </c>
      <c r="AL776" s="19"/>
      <c r="AM776" s="19">
        <f t="shared" si="225"/>
        <v>999</v>
      </c>
      <c r="AP776" s="48" t="str">
        <f t="shared" si="226"/>
        <v>Dvořák Adam</v>
      </c>
      <c r="AQ776" s="48" t="str">
        <f t="shared" si="227"/>
        <v>Čech.</v>
      </c>
      <c r="AR776" s="16" t="str">
        <f t="shared" si="228"/>
        <v xml:space="preserve">A příp, ř.ř., 35 kg, </v>
      </c>
      <c r="AS776" s="17"/>
      <c r="AT776" s="18"/>
      <c r="AU776" s="49" t="str">
        <f t="shared" si="229"/>
        <v/>
      </c>
      <c r="AV776" s="49" t="str">
        <f t="shared" si="230"/>
        <v/>
      </c>
      <c r="AW776" s="49" t="str">
        <f t="shared" si="231"/>
        <v/>
      </c>
    </row>
    <row r="777" spans="1:49" s="16" customFormat="1" hidden="1" x14ac:dyDescent="0.25">
      <c r="A777" s="13" t="str">
        <f>'Vítězové A příp'!$B$21</f>
        <v xml:space="preserve">A příp, ř.ř., 39 kg, </v>
      </c>
      <c r="B777" s="13"/>
      <c r="C777" s="13"/>
      <c r="D777" s="13"/>
      <c r="E777" s="13"/>
      <c r="F777" s="13">
        <f>'Vítězové A příp'!$A$24</f>
        <v>1</v>
      </c>
      <c r="G777" s="64" t="str">
        <f>'Vítězové A příp'!$B$24</f>
        <v>Backalo Michail</v>
      </c>
      <c r="H777" s="64"/>
      <c r="I777" s="64"/>
      <c r="J777" s="64"/>
      <c r="K777" s="64" t="str">
        <f>'Vítězové A příp'!$C$24</f>
        <v>Ostr.</v>
      </c>
      <c r="L777" s="64"/>
      <c r="M777" s="64"/>
      <c r="N777" s="64"/>
      <c r="O777" s="12">
        <f t="shared" si="232"/>
        <v>1</v>
      </c>
      <c r="P777"/>
      <c r="Q777">
        <f t="shared" si="219"/>
        <v>21</v>
      </c>
      <c r="R777"/>
      <c r="S777"/>
      <c r="T777" s="12" t="e">
        <f t="shared" si="220"/>
        <v>#VALUE!</v>
      </c>
      <c r="U777" s="12"/>
      <c r="V777" s="12" t="e">
        <f>IF(T777="xxx",999,(T777))</f>
        <v>#VALUE!</v>
      </c>
      <c r="W777" s="12"/>
      <c r="X777" s="12">
        <f t="shared" si="233"/>
        <v>13</v>
      </c>
      <c r="Y777"/>
      <c r="Z777" s="12" t="e">
        <f t="shared" si="221"/>
        <v>#REF!</v>
      </c>
      <c r="AA777" s="12" t="e">
        <f t="shared" si="222"/>
        <v>#REF!</v>
      </c>
      <c r="AB777"/>
      <c r="AC777" s="12">
        <f t="shared" si="234"/>
        <v>13</v>
      </c>
      <c r="AD777" s="12">
        <f t="shared" si="223"/>
        <v>0</v>
      </c>
      <c r="AE777" s="19"/>
      <c r="AF777" s="19">
        <f>AF774+1</f>
        <v>5</v>
      </c>
      <c r="AG777" s="19">
        <f>IF(AD769="x",1,0)</f>
        <v>0</v>
      </c>
      <c r="AI777" s="19">
        <v>13</v>
      </c>
      <c r="AJ777" s="19">
        <f t="shared" si="224"/>
        <v>999</v>
      </c>
      <c r="AL777" s="19"/>
      <c r="AM777" s="19">
        <f t="shared" si="225"/>
        <v>999</v>
      </c>
      <c r="AP777" s="48" t="str">
        <f t="shared" si="226"/>
        <v>Backalo Michail</v>
      </c>
      <c r="AQ777" s="48" t="str">
        <f t="shared" si="227"/>
        <v>Ostr.</v>
      </c>
      <c r="AR777" s="16" t="str">
        <f t="shared" si="228"/>
        <v xml:space="preserve">A příp, ř.ř., 39 kg, </v>
      </c>
      <c r="AS777" s="17"/>
      <c r="AT777" s="18"/>
      <c r="AU777" s="49" t="str">
        <f t="shared" si="229"/>
        <v/>
      </c>
      <c r="AV777" s="49" t="str">
        <f t="shared" si="230"/>
        <v/>
      </c>
      <c r="AW777" s="49" t="str">
        <f t="shared" si="231"/>
        <v/>
      </c>
    </row>
    <row r="778" spans="1:49" s="16" customFormat="1" hidden="1" x14ac:dyDescent="0.25">
      <c r="A778" s="13" t="str">
        <f>'Vítězové A příp'!$B$21</f>
        <v xml:space="preserve">A příp, ř.ř., 39 kg, </v>
      </c>
      <c r="B778" s="13"/>
      <c r="C778" s="13"/>
      <c r="D778" s="13"/>
      <c r="E778" s="13"/>
      <c r="F778" s="13">
        <f>'Vítězové A příp'!$A$25</f>
        <v>2</v>
      </c>
      <c r="G778" s="64" t="str">
        <f>'Vítězové A příp'!$B$25</f>
        <v>Hladký Jakub</v>
      </c>
      <c r="H778" s="64"/>
      <c r="I778" s="64"/>
      <c r="J778" s="64"/>
      <c r="K778" s="64" t="str">
        <f>'Vítězové A příp'!$C$25</f>
        <v>Ostr.</v>
      </c>
      <c r="L778" s="64"/>
      <c r="M778" s="64"/>
      <c r="N778" s="64"/>
      <c r="O778" s="12">
        <f t="shared" si="232"/>
        <v>1</v>
      </c>
      <c r="P778"/>
      <c r="Q778">
        <f t="shared" si="219"/>
        <v>21</v>
      </c>
      <c r="R778"/>
      <c r="S778"/>
      <c r="T778" s="12" t="e">
        <f t="shared" si="220"/>
        <v>#VALUE!</v>
      </c>
      <c r="U778" s="12"/>
      <c r="V778" s="12">
        <v>999</v>
      </c>
      <c r="W778" s="12"/>
      <c r="X778" s="12">
        <f t="shared" si="233"/>
        <v>14</v>
      </c>
      <c r="Y778"/>
      <c r="Z778" s="12" t="e">
        <f t="shared" si="221"/>
        <v>#REF!</v>
      </c>
      <c r="AA778" s="12" t="e">
        <f t="shared" si="222"/>
        <v>#REF!</v>
      </c>
      <c r="AB778"/>
      <c r="AC778" s="12">
        <f t="shared" si="234"/>
        <v>14</v>
      </c>
      <c r="AD778" s="12">
        <f t="shared" si="223"/>
        <v>0</v>
      </c>
      <c r="AE778" s="19"/>
      <c r="AF778" s="19"/>
      <c r="AG778" s="19">
        <f>AG777</f>
        <v>0</v>
      </c>
      <c r="AI778" s="19">
        <v>14</v>
      </c>
      <c r="AJ778" s="19">
        <f t="shared" si="224"/>
        <v>999</v>
      </c>
      <c r="AL778" s="19"/>
      <c r="AM778" s="19">
        <f t="shared" si="225"/>
        <v>999</v>
      </c>
      <c r="AP778" s="48" t="str">
        <f t="shared" si="226"/>
        <v>Hladký Jakub</v>
      </c>
      <c r="AQ778" s="48" t="str">
        <f t="shared" si="227"/>
        <v>Ostr.</v>
      </c>
      <c r="AR778" s="16" t="str">
        <f t="shared" si="228"/>
        <v xml:space="preserve">A příp, ř.ř., 39 kg, </v>
      </c>
      <c r="AS778" s="17"/>
      <c r="AT778" s="18"/>
      <c r="AU778" s="49" t="str">
        <f t="shared" si="229"/>
        <v/>
      </c>
      <c r="AV778" s="49" t="str">
        <f t="shared" si="230"/>
        <v/>
      </c>
      <c r="AW778" s="49" t="str">
        <f t="shared" si="231"/>
        <v/>
      </c>
    </row>
    <row r="779" spans="1:49" s="16" customFormat="1" hidden="1" x14ac:dyDescent="0.25">
      <c r="A779" s="13" t="str">
        <f>'Vítězové A příp'!$B$21</f>
        <v xml:space="preserve">A příp, ř.ř., 39 kg, </v>
      </c>
      <c r="B779" s="13"/>
      <c r="C779" s="13"/>
      <c r="D779" s="13"/>
      <c r="E779" s="13"/>
      <c r="F779" s="13">
        <f>'Vítězové A příp'!$A$26</f>
        <v>3</v>
      </c>
      <c r="G779" s="64" t="str">
        <f>'Vítězové A příp'!$B$26</f>
        <v>Slivoň Nikolas</v>
      </c>
      <c r="H779" s="64"/>
      <c r="I779" s="64"/>
      <c r="J779" s="64"/>
      <c r="K779" s="64" t="str">
        <f>'Vítězové A příp'!$C$26</f>
        <v>Trenčín</v>
      </c>
      <c r="L779" s="64"/>
      <c r="M779" s="64"/>
      <c r="N779" s="64"/>
      <c r="O779" s="12">
        <f t="shared" si="232"/>
        <v>1</v>
      </c>
      <c r="P779"/>
      <c r="Q779">
        <f t="shared" si="219"/>
        <v>21</v>
      </c>
      <c r="R779"/>
      <c r="S779"/>
      <c r="T779" s="12" t="e">
        <f t="shared" si="220"/>
        <v>#VALUE!</v>
      </c>
      <c r="U779" s="12"/>
      <c r="V779" s="12">
        <v>999</v>
      </c>
      <c r="W779" s="12"/>
      <c r="X779" s="12">
        <f t="shared" si="233"/>
        <v>15</v>
      </c>
      <c r="Y779"/>
      <c r="Z779" s="12" t="e">
        <f t="shared" si="221"/>
        <v>#REF!</v>
      </c>
      <c r="AA779" s="12" t="e">
        <f t="shared" si="222"/>
        <v>#REF!</v>
      </c>
      <c r="AB779"/>
      <c r="AC779" s="12">
        <f t="shared" si="234"/>
        <v>15</v>
      </c>
      <c r="AD779" s="12">
        <f t="shared" si="223"/>
        <v>0</v>
      </c>
      <c r="AE779" s="19"/>
      <c r="AF779" s="19"/>
      <c r="AG779" s="19">
        <f>AG777</f>
        <v>0</v>
      </c>
      <c r="AI779" s="19">
        <v>15</v>
      </c>
      <c r="AJ779" s="19">
        <f t="shared" si="224"/>
        <v>999</v>
      </c>
      <c r="AL779" s="19"/>
      <c r="AM779" s="19">
        <f t="shared" si="225"/>
        <v>999</v>
      </c>
      <c r="AP779" s="48" t="str">
        <f t="shared" si="226"/>
        <v>Slivoň Nikolas</v>
      </c>
      <c r="AQ779" s="48" t="str">
        <f t="shared" si="227"/>
        <v>Trenčín</v>
      </c>
      <c r="AR779" s="16" t="str">
        <f t="shared" si="228"/>
        <v xml:space="preserve">A příp, ř.ř., 39 kg, </v>
      </c>
      <c r="AS779" s="17"/>
      <c r="AT779" s="18"/>
      <c r="AU779" s="49" t="str">
        <f t="shared" si="229"/>
        <v/>
      </c>
      <c r="AV779" s="49" t="str">
        <f t="shared" si="230"/>
        <v/>
      </c>
      <c r="AW779" s="49" t="str">
        <f t="shared" si="231"/>
        <v/>
      </c>
    </row>
    <row r="780" spans="1:49" s="16" customFormat="1" hidden="1" x14ac:dyDescent="0.25">
      <c r="A780" s="13" t="str">
        <f>'Vítězové A příp'!$B$28</f>
        <v xml:space="preserve">A příp, ř.ř., 43 kg, </v>
      </c>
      <c r="B780" s="13"/>
      <c r="C780" s="13"/>
      <c r="D780" s="13"/>
      <c r="E780" s="13"/>
      <c r="F780" s="13">
        <f>'Vítězové A příp'!$A$31</f>
        <v>1</v>
      </c>
      <c r="G780" s="64" t="str">
        <f>'Vítězové A příp'!$B$31</f>
        <v>Vojtěch Kundrát</v>
      </c>
      <c r="H780" s="64"/>
      <c r="I780" s="64"/>
      <c r="J780" s="64"/>
      <c r="K780" s="64" t="str">
        <f>'Vítězové A příp'!$C$31</f>
        <v>N.Jič.</v>
      </c>
      <c r="L780" s="64"/>
      <c r="M780" s="64"/>
      <c r="N780" s="64"/>
      <c r="O780" s="12">
        <f t="shared" si="232"/>
        <v>1</v>
      </c>
      <c r="P780"/>
      <c r="Q780">
        <f t="shared" si="219"/>
        <v>21</v>
      </c>
      <c r="R780"/>
      <c r="S780"/>
      <c r="T780" s="12" t="e">
        <f t="shared" si="220"/>
        <v>#VALUE!</v>
      </c>
      <c r="U780" s="12"/>
      <c r="V780" s="12" t="e">
        <f>IF(T780="xxx",999,(T780))</f>
        <v>#VALUE!</v>
      </c>
      <c r="W780" s="12"/>
      <c r="X780" s="12">
        <f t="shared" si="233"/>
        <v>16</v>
      </c>
      <c r="Y780"/>
      <c r="Z780" s="12" t="e">
        <f t="shared" si="221"/>
        <v>#REF!</v>
      </c>
      <c r="AA780" s="12" t="e">
        <f t="shared" si="222"/>
        <v>#REF!</v>
      </c>
      <c r="AB780"/>
      <c r="AC780" s="12">
        <f t="shared" si="234"/>
        <v>16</v>
      </c>
      <c r="AD780" s="12">
        <f t="shared" si="223"/>
        <v>0</v>
      </c>
      <c r="AE780" s="19"/>
      <c r="AF780" s="19">
        <f>AF777+1</f>
        <v>6</v>
      </c>
      <c r="AG780" s="19">
        <f>IF(AD770="x",1,0)</f>
        <v>0</v>
      </c>
      <c r="AI780" s="19">
        <v>16</v>
      </c>
      <c r="AJ780" s="19">
        <f t="shared" si="224"/>
        <v>999</v>
      </c>
      <c r="AL780" s="19"/>
      <c r="AM780" s="19">
        <f t="shared" si="225"/>
        <v>999</v>
      </c>
      <c r="AP780" s="48" t="str">
        <f t="shared" si="226"/>
        <v>Vojtěch Kundrát</v>
      </c>
      <c r="AQ780" s="48" t="str">
        <f t="shared" si="227"/>
        <v>N.Jič.</v>
      </c>
      <c r="AR780" s="16" t="str">
        <f t="shared" si="228"/>
        <v xml:space="preserve">A příp, ř.ř., 43 kg, </v>
      </c>
      <c r="AS780" s="17"/>
      <c r="AT780" s="18"/>
      <c r="AU780" s="49" t="str">
        <f t="shared" si="229"/>
        <v/>
      </c>
      <c r="AV780" s="49" t="str">
        <f t="shared" si="230"/>
        <v/>
      </c>
      <c r="AW780" s="49" t="str">
        <f t="shared" si="231"/>
        <v/>
      </c>
    </row>
    <row r="781" spans="1:49" s="16" customFormat="1" hidden="1" x14ac:dyDescent="0.25">
      <c r="A781" s="13" t="str">
        <f>'Vítězové A příp'!$B$28</f>
        <v xml:space="preserve">A příp, ř.ř., 43 kg, </v>
      </c>
      <c r="B781" s="13"/>
      <c r="C781" s="13"/>
      <c r="D781" s="13"/>
      <c r="E781" s="13"/>
      <c r="F781" s="13">
        <f>'Vítězové A příp'!$A$32</f>
        <v>2</v>
      </c>
      <c r="G781" s="64" t="str">
        <f>'Vítězové A příp'!$B$32</f>
        <v xml:space="preserve">Večeřa Damián </v>
      </c>
      <c r="H781" s="64"/>
      <c r="I781" s="64"/>
      <c r="J781" s="64"/>
      <c r="K781" s="64" t="str">
        <f>'Vítězové A příp'!$C$32</f>
        <v>Tichá</v>
      </c>
      <c r="L781" s="64"/>
      <c r="M781" s="64"/>
      <c r="N781" s="64"/>
      <c r="O781" s="12">
        <f t="shared" si="232"/>
        <v>1</v>
      </c>
      <c r="P781"/>
      <c r="Q781">
        <f t="shared" si="219"/>
        <v>21</v>
      </c>
      <c r="R781"/>
      <c r="S781"/>
      <c r="T781" s="12" t="e">
        <f t="shared" si="220"/>
        <v>#VALUE!</v>
      </c>
      <c r="U781" s="12"/>
      <c r="V781" s="12">
        <v>999</v>
      </c>
      <c r="W781" s="12"/>
      <c r="X781" s="12">
        <f t="shared" si="233"/>
        <v>17</v>
      </c>
      <c r="Y781"/>
      <c r="Z781" s="12" t="e">
        <f t="shared" si="221"/>
        <v>#REF!</v>
      </c>
      <c r="AA781" s="12" t="e">
        <f t="shared" si="222"/>
        <v>#REF!</v>
      </c>
      <c r="AB781"/>
      <c r="AC781" s="12">
        <f t="shared" si="234"/>
        <v>17</v>
      </c>
      <c r="AD781" s="12">
        <f t="shared" si="223"/>
        <v>0</v>
      </c>
      <c r="AE781" s="19"/>
      <c r="AF781" s="19"/>
      <c r="AG781" s="19">
        <f>AG780</f>
        <v>0</v>
      </c>
      <c r="AI781" s="19">
        <v>17</v>
      </c>
      <c r="AJ781" s="19">
        <f t="shared" si="224"/>
        <v>999</v>
      </c>
      <c r="AL781" s="19"/>
      <c r="AM781" s="19">
        <f t="shared" si="225"/>
        <v>999</v>
      </c>
      <c r="AP781" s="48" t="str">
        <f t="shared" si="226"/>
        <v xml:space="preserve">Večeřa Damián </v>
      </c>
      <c r="AQ781" s="48" t="str">
        <f t="shared" si="227"/>
        <v>Tichá</v>
      </c>
      <c r="AR781" s="16" t="str">
        <f t="shared" si="228"/>
        <v xml:space="preserve">A příp, ř.ř., 43 kg, </v>
      </c>
      <c r="AS781" s="17"/>
      <c r="AT781" s="18"/>
      <c r="AU781" s="49" t="str">
        <f t="shared" si="229"/>
        <v/>
      </c>
      <c r="AV781" s="49" t="str">
        <f t="shared" si="230"/>
        <v/>
      </c>
      <c r="AW781" s="49" t="str">
        <f t="shared" si="231"/>
        <v/>
      </c>
    </row>
    <row r="782" spans="1:49" s="16" customFormat="1" hidden="1" x14ac:dyDescent="0.25">
      <c r="A782" s="13" t="str">
        <f>'Vítězové A příp'!$B$28</f>
        <v xml:space="preserve">A příp, ř.ř., 43 kg, </v>
      </c>
      <c r="B782" s="13"/>
      <c r="C782" s="13"/>
      <c r="D782" s="13"/>
      <c r="E782" s="13"/>
      <c r="F782" s="13">
        <f>'Vítězové A příp'!$A$33</f>
        <v>3</v>
      </c>
      <c r="G782" s="64" t="str">
        <f>'Vítězové A příp'!$B$33</f>
        <v>Lelkeš Max</v>
      </c>
      <c r="H782" s="64"/>
      <c r="I782" s="64"/>
      <c r="J782" s="64"/>
      <c r="K782" s="64" t="str">
        <f>'Vítězové A příp'!$C$33</f>
        <v>Šam.</v>
      </c>
      <c r="L782" s="64"/>
      <c r="M782" s="64"/>
      <c r="N782" s="64"/>
      <c r="O782" s="12">
        <f t="shared" si="232"/>
        <v>1</v>
      </c>
      <c r="P782"/>
      <c r="Q782">
        <f t="shared" si="219"/>
        <v>21</v>
      </c>
      <c r="R782"/>
      <c r="S782"/>
      <c r="T782" s="12" t="e">
        <f t="shared" si="220"/>
        <v>#VALUE!</v>
      </c>
      <c r="U782" s="12"/>
      <c r="V782" s="12">
        <v>999</v>
      </c>
      <c r="W782" s="12"/>
      <c r="X782" s="12">
        <f t="shared" si="233"/>
        <v>18</v>
      </c>
      <c r="Y782"/>
      <c r="Z782" s="12" t="e">
        <f t="shared" si="221"/>
        <v>#REF!</v>
      </c>
      <c r="AA782" s="12" t="e">
        <f t="shared" si="222"/>
        <v>#REF!</v>
      </c>
      <c r="AB782"/>
      <c r="AC782" s="12">
        <f t="shared" si="234"/>
        <v>18</v>
      </c>
      <c r="AD782" s="12">
        <f t="shared" si="223"/>
        <v>0</v>
      </c>
      <c r="AE782" s="19"/>
      <c r="AF782" s="19"/>
      <c r="AG782" s="19">
        <f>AG780</f>
        <v>0</v>
      </c>
      <c r="AI782" s="19">
        <v>18</v>
      </c>
      <c r="AJ782" s="19">
        <f t="shared" si="224"/>
        <v>999</v>
      </c>
      <c r="AL782" s="19"/>
      <c r="AM782" s="19">
        <f t="shared" si="225"/>
        <v>999</v>
      </c>
      <c r="AP782" s="48" t="str">
        <f t="shared" si="226"/>
        <v>Lelkeš Max</v>
      </c>
      <c r="AQ782" s="48" t="str">
        <f t="shared" si="227"/>
        <v>Šam.</v>
      </c>
      <c r="AR782" s="16" t="str">
        <f t="shared" si="228"/>
        <v xml:space="preserve">A příp, ř.ř., 43 kg, </v>
      </c>
      <c r="AS782" s="17"/>
      <c r="AT782" s="18"/>
      <c r="AU782" s="49" t="str">
        <f t="shared" si="229"/>
        <v/>
      </c>
      <c r="AV782" s="49" t="str">
        <f t="shared" si="230"/>
        <v/>
      </c>
      <c r="AW782" s="49" t="str">
        <f t="shared" si="231"/>
        <v/>
      </c>
    </row>
    <row r="783" spans="1:49" s="16" customFormat="1" hidden="1" x14ac:dyDescent="0.25">
      <c r="A783" s="13" t="str">
        <f>'Vítězové A příp'!$B$35</f>
        <v xml:space="preserve">A příp, ř.ř., 47 kg, </v>
      </c>
      <c r="B783" s="13"/>
      <c r="C783" s="13"/>
      <c r="D783" s="13"/>
      <c r="E783" s="13"/>
      <c r="F783" s="13">
        <f>'Vítězové A příp'!$A$38</f>
        <v>1</v>
      </c>
      <c r="G783" s="64" t="str">
        <f>'Vítězové A příp'!$B$38</f>
        <v>Bogdanov Serhii</v>
      </c>
      <c r="H783" s="64"/>
      <c r="I783" s="64"/>
      <c r="J783" s="64"/>
      <c r="K783" s="64" t="str">
        <f>'Vítězové A příp'!$C$38</f>
        <v>Ostr.</v>
      </c>
      <c r="L783" s="64"/>
      <c r="M783" s="64"/>
      <c r="N783" s="64"/>
      <c r="O783" s="12">
        <f t="shared" si="232"/>
        <v>1</v>
      </c>
      <c r="P783"/>
      <c r="Q783">
        <f t="shared" si="219"/>
        <v>21</v>
      </c>
      <c r="R783"/>
      <c r="S783"/>
      <c r="T783" s="12" t="e">
        <f t="shared" si="220"/>
        <v>#VALUE!</v>
      </c>
      <c r="U783" s="12"/>
      <c r="V783" s="12" t="e">
        <f>IF(T783="xxx",999,(T783))</f>
        <v>#VALUE!</v>
      </c>
      <c r="W783" s="12"/>
      <c r="X783" s="12">
        <f t="shared" si="233"/>
        <v>19</v>
      </c>
      <c r="Y783"/>
      <c r="Z783" s="12" t="e">
        <f t="shared" si="221"/>
        <v>#REF!</v>
      </c>
      <c r="AA783" s="12" t="e">
        <f t="shared" si="222"/>
        <v>#REF!</v>
      </c>
      <c r="AB783"/>
      <c r="AC783" s="12">
        <f t="shared" si="234"/>
        <v>19</v>
      </c>
      <c r="AD783" s="12">
        <f t="shared" si="223"/>
        <v>0</v>
      </c>
      <c r="AE783" s="19"/>
      <c r="AF783" s="19">
        <f>AF780+1</f>
        <v>7</v>
      </c>
      <c r="AG783" s="19">
        <f>IF(AD771="x",1,0)</f>
        <v>0</v>
      </c>
      <c r="AI783" s="19">
        <v>19</v>
      </c>
      <c r="AJ783" s="19">
        <f t="shared" si="224"/>
        <v>999</v>
      </c>
      <c r="AL783" s="19"/>
      <c r="AM783" s="19">
        <f t="shared" si="225"/>
        <v>999</v>
      </c>
      <c r="AP783" s="48" t="str">
        <f t="shared" si="226"/>
        <v>Bogdanov Serhii</v>
      </c>
      <c r="AQ783" s="48" t="str">
        <f t="shared" si="227"/>
        <v>Ostr.</v>
      </c>
      <c r="AR783" s="16" t="str">
        <f t="shared" si="228"/>
        <v xml:space="preserve">A příp, ř.ř., 47 kg, </v>
      </c>
      <c r="AS783" s="17"/>
      <c r="AT783" s="18"/>
      <c r="AU783" s="49" t="str">
        <f t="shared" si="229"/>
        <v/>
      </c>
      <c r="AV783" s="49" t="str">
        <f t="shared" si="230"/>
        <v/>
      </c>
      <c r="AW783" s="49" t="str">
        <f t="shared" si="231"/>
        <v/>
      </c>
    </row>
    <row r="784" spans="1:49" s="16" customFormat="1" hidden="1" x14ac:dyDescent="0.25">
      <c r="A784" s="13" t="str">
        <f>'Vítězové A příp'!$B$35</f>
        <v xml:space="preserve">A příp, ř.ř., 47 kg, </v>
      </c>
      <c r="B784" s="13"/>
      <c r="C784" s="13"/>
      <c r="D784" s="13"/>
      <c r="E784" s="13"/>
      <c r="F784" s="13">
        <f>'Vítězové A příp'!$A$39</f>
        <v>2</v>
      </c>
      <c r="G784" s="64" t="str">
        <f>'Vítězové A příp'!$B$39</f>
        <v>Krištof Matiaško</v>
      </c>
      <c r="H784" s="64"/>
      <c r="I784" s="64"/>
      <c r="J784" s="64"/>
      <c r="K784" s="64" t="str">
        <f>'Vítězové A příp'!$C$39</f>
        <v>Šam.</v>
      </c>
      <c r="L784" s="64"/>
      <c r="M784" s="64"/>
      <c r="N784" s="64"/>
      <c r="O784" s="12">
        <f t="shared" si="232"/>
        <v>1</v>
      </c>
      <c r="P784"/>
      <c r="Q784">
        <f t="shared" si="219"/>
        <v>21</v>
      </c>
      <c r="R784"/>
      <c r="S784"/>
      <c r="T784" s="12" t="e">
        <f t="shared" si="220"/>
        <v>#VALUE!</v>
      </c>
      <c r="U784" s="12"/>
      <c r="V784" s="12">
        <v>999</v>
      </c>
      <c r="W784" s="12"/>
      <c r="X784" s="12">
        <f t="shared" si="233"/>
        <v>20</v>
      </c>
      <c r="Y784"/>
      <c r="Z784" s="12" t="e">
        <f t="shared" si="221"/>
        <v>#REF!</v>
      </c>
      <c r="AA784" s="12" t="e">
        <f t="shared" si="222"/>
        <v>#REF!</v>
      </c>
      <c r="AB784"/>
      <c r="AC784" s="12">
        <f t="shared" si="234"/>
        <v>20</v>
      </c>
      <c r="AD784" s="12">
        <f t="shared" si="223"/>
        <v>0</v>
      </c>
      <c r="AE784" s="19"/>
      <c r="AF784" s="19"/>
      <c r="AG784" s="19">
        <f>AG783</f>
        <v>0</v>
      </c>
      <c r="AI784" s="19">
        <v>20</v>
      </c>
      <c r="AJ784" s="19">
        <f t="shared" si="224"/>
        <v>999</v>
      </c>
      <c r="AL784" s="19"/>
      <c r="AM784" s="19">
        <f t="shared" si="225"/>
        <v>999</v>
      </c>
      <c r="AP784" s="48" t="str">
        <f t="shared" si="226"/>
        <v>Krištof Matiaško</v>
      </c>
      <c r="AQ784" s="48" t="str">
        <f t="shared" si="227"/>
        <v>Šam.</v>
      </c>
      <c r="AR784" s="16" t="str">
        <f t="shared" si="228"/>
        <v xml:space="preserve">A příp, ř.ř., 47 kg, </v>
      </c>
      <c r="AS784" s="17"/>
      <c r="AT784" s="18"/>
      <c r="AU784" s="49" t="str">
        <f t="shared" si="229"/>
        <v/>
      </c>
      <c r="AV784" s="49" t="str">
        <f t="shared" si="230"/>
        <v/>
      </c>
      <c r="AW784" s="49" t="str">
        <f t="shared" si="231"/>
        <v/>
      </c>
    </row>
    <row r="785" spans="1:49" s="16" customFormat="1" hidden="1" x14ac:dyDescent="0.25">
      <c r="A785" s="13" t="str">
        <f>'Vítězové A příp'!$B$35</f>
        <v xml:space="preserve">A příp, ř.ř., 47 kg, </v>
      </c>
      <c r="B785" s="13"/>
      <c r="C785" s="13"/>
      <c r="D785" s="13"/>
      <c r="E785" s="13"/>
      <c r="F785" s="13">
        <f>'Vítězové A příp'!$A$40</f>
        <v>3</v>
      </c>
      <c r="G785" s="64" t="str">
        <f>'Vítězové A příp'!$B$40</f>
        <v>Katrinec Jergus</v>
      </c>
      <c r="H785" s="64"/>
      <c r="I785" s="64"/>
      <c r="J785" s="64"/>
      <c r="K785" s="64" t="str">
        <f>'Vítězové A příp'!$C$40</f>
        <v>Trenčín</v>
      </c>
      <c r="L785" s="64"/>
      <c r="M785" s="64"/>
      <c r="N785" s="64"/>
      <c r="O785" s="12">
        <f t="shared" si="232"/>
        <v>1</v>
      </c>
      <c r="P785"/>
      <c r="Q785">
        <f t="shared" si="219"/>
        <v>21</v>
      </c>
      <c r="R785"/>
      <c r="S785"/>
      <c r="T785" s="12" t="e">
        <f t="shared" si="220"/>
        <v>#VALUE!</v>
      </c>
      <c r="U785" s="12"/>
      <c r="V785" s="12">
        <v>999</v>
      </c>
      <c r="W785" s="12"/>
      <c r="X785" s="12">
        <f t="shared" si="233"/>
        <v>21</v>
      </c>
      <c r="Y785"/>
      <c r="Z785"/>
      <c r="AA785"/>
      <c r="AB785"/>
      <c r="AC785"/>
      <c r="AD785"/>
      <c r="AE785" s="19"/>
      <c r="AF785" s="19"/>
      <c r="AG785" s="19">
        <f>AG783</f>
        <v>0</v>
      </c>
      <c r="AI785" s="19">
        <v>21</v>
      </c>
      <c r="AJ785" s="19">
        <f t="shared" si="224"/>
        <v>999</v>
      </c>
      <c r="AL785" s="19"/>
      <c r="AM785" s="19">
        <f t="shared" si="225"/>
        <v>999</v>
      </c>
      <c r="AP785" s="48" t="str">
        <f t="shared" si="226"/>
        <v>Katrinec Jergus</v>
      </c>
      <c r="AQ785" s="48" t="str">
        <f t="shared" si="227"/>
        <v>Trenčín</v>
      </c>
      <c r="AR785" s="16" t="str">
        <f t="shared" si="228"/>
        <v xml:space="preserve">A příp, ř.ř., 47 kg, </v>
      </c>
      <c r="AS785" s="17"/>
      <c r="AT785" s="18"/>
      <c r="AU785" s="49" t="str">
        <f t="shared" si="229"/>
        <v/>
      </c>
      <c r="AV785" s="49" t="str">
        <f t="shared" si="230"/>
        <v/>
      </c>
      <c r="AW785" s="49" t="str">
        <f t="shared" si="231"/>
        <v/>
      </c>
    </row>
    <row r="786" spans="1:49" s="16" customFormat="1" hidden="1" x14ac:dyDescent="0.25">
      <c r="A786" s="13" t="str">
        <f>'Vítězové A příp'!$B$42</f>
        <v xml:space="preserve">A příp, ř.ř., 52 kg, </v>
      </c>
      <c r="B786" s="13"/>
      <c r="C786" s="13"/>
      <c r="D786" s="13"/>
      <c r="E786" s="13"/>
      <c r="F786" s="13">
        <f>'Vítězové A příp'!$A$45</f>
        <v>1</v>
      </c>
      <c r="G786" s="64" t="str">
        <f>'Vítězové A příp'!$B$45</f>
        <v>Kováčik Peter</v>
      </c>
      <c r="H786" s="64"/>
      <c r="I786" s="64"/>
      <c r="J786" s="64"/>
      <c r="K786" s="64" t="str">
        <f>'Vítězové A příp'!$C$45</f>
        <v>Trenčín</v>
      </c>
      <c r="L786" s="64"/>
      <c r="M786" s="64"/>
      <c r="N786" s="64"/>
      <c r="O786" s="12">
        <f t="shared" si="232"/>
        <v>1</v>
      </c>
      <c r="P786"/>
      <c r="Q786">
        <f t="shared" si="219"/>
        <v>21</v>
      </c>
      <c r="R786"/>
      <c r="S786"/>
      <c r="T786" s="12" t="e">
        <f t="shared" si="220"/>
        <v>#VALUE!</v>
      </c>
      <c r="U786" s="12"/>
      <c r="V786" s="12" t="e">
        <f>IF(T786="xxx",999,(T786))</f>
        <v>#VALUE!</v>
      </c>
      <c r="W786" s="12"/>
      <c r="X786" s="12">
        <f t="shared" si="233"/>
        <v>22</v>
      </c>
      <c r="Y786"/>
      <c r="Z786"/>
      <c r="AA786"/>
      <c r="AB786"/>
      <c r="AC786"/>
      <c r="AD786"/>
      <c r="AE786" s="19"/>
      <c r="AF786" s="19">
        <f>AF783+1</f>
        <v>8</v>
      </c>
      <c r="AG786" s="19">
        <f>IF(AD772="x",1,0)</f>
        <v>0</v>
      </c>
      <c r="AI786" s="19">
        <v>22</v>
      </c>
      <c r="AJ786" s="19">
        <f t="shared" si="224"/>
        <v>999</v>
      </c>
      <c r="AL786" s="19"/>
      <c r="AM786" s="19">
        <f t="shared" si="225"/>
        <v>999</v>
      </c>
      <c r="AP786" s="48" t="str">
        <f t="shared" si="226"/>
        <v>Kováčik Peter</v>
      </c>
      <c r="AQ786" s="48" t="str">
        <f t="shared" si="227"/>
        <v>Trenčín</v>
      </c>
      <c r="AR786" s="16" t="str">
        <f t="shared" si="228"/>
        <v xml:space="preserve">A příp, ř.ř., 52 kg, </v>
      </c>
      <c r="AS786" s="17"/>
      <c r="AT786" s="18"/>
      <c r="AU786" s="49" t="str">
        <f t="shared" si="229"/>
        <v/>
      </c>
      <c r="AV786" s="49" t="str">
        <f t="shared" si="230"/>
        <v/>
      </c>
      <c r="AW786" s="49" t="str">
        <f t="shared" si="231"/>
        <v/>
      </c>
    </row>
    <row r="787" spans="1:49" s="16" customFormat="1" hidden="1" x14ac:dyDescent="0.25">
      <c r="A787" s="13" t="str">
        <f>'Vítězové A příp'!$B$42</f>
        <v xml:space="preserve">A příp, ř.ř., 52 kg, </v>
      </c>
      <c r="B787" s="13"/>
      <c r="C787" s="13"/>
      <c r="D787" s="13"/>
      <c r="E787" s="13"/>
      <c r="F787" s="13">
        <f>'Vítězové A příp'!$A$46</f>
        <v>2</v>
      </c>
      <c r="G787" s="64" t="str">
        <f>'Vítězové A příp'!$B$46</f>
        <v>Mašenski Valirii</v>
      </c>
      <c r="H787" s="64"/>
      <c r="I787" s="64"/>
      <c r="J787" s="64"/>
      <c r="K787" s="64" t="str">
        <f>'Vítězové A příp'!$C$46</f>
        <v>Ostr.</v>
      </c>
      <c r="L787" s="64"/>
      <c r="M787" s="64"/>
      <c r="N787" s="64"/>
      <c r="O787" s="12">
        <f t="shared" si="232"/>
        <v>1</v>
      </c>
      <c r="P787"/>
      <c r="Q787">
        <f t="shared" si="219"/>
        <v>21</v>
      </c>
      <c r="R787"/>
      <c r="S787"/>
      <c r="T787" s="12" t="e">
        <f t="shared" si="220"/>
        <v>#VALUE!</v>
      </c>
      <c r="U787" s="12"/>
      <c r="V787" s="12">
        <v>999</v>
      </c>
      <c r="W787" s="12"/>
      <c r="X787" s="12">
        <f t="shared" si="233"/>
        <v>23</v>
      </c>
      <c r="Y787"/>
      <c r="Z787"/>
      <c r="AA787"/>
      <c r="AB787"/>
      <c r="AC787"/>
      <c r="AD787"/>
      <c r="AE787" s="19"/>
      <c r="AF787" s="19"/>
      <c r="AG787" s="19">
        <f>AG786</f>
        <v>0</v>
      </c>
      <c r="AI787" s="19">
        <v>23</v>
      </c>
      <c r="AJ787" s="19">
        <f t="shared" si="224"/>
        <v>999</v>
      </c>
      <c r="AL787" s="19"/>
      <c r="AM787" s="19">
        <f t="shared" si="225"/>
        <v>999</v>
      </c>
      <c r="AP787" s="48" t="str">
        <f t="shared" si="226"/>
        <v>Mašenski Valirii</v>
      </c>
      <c r="AQ787" s="48" t="str">
        <f t="shared" si="227"/>
        <v>Ostr.</v>
      </c>
      <c r="AR787" s="16" t="str">
        <f t="shared" si="228"/>
        <v xml:space="preserve">A příp, ř.ř., 52 kg, </v>
      </c>
      <c r="AS787" s="17"/>
      <c r="AT787" s="18"/>
      <c r="AU787" s="49" t="str">
        <f t="shared" si="229"/>
        <v/>
      </c>
      <c r="AV787" s="49" t="str">
        <f t="shared" si="230"/>
        <v/>
      </c>
      <c r="AW787" s="49" t="str">
        <f t="shared" si="231"/>
        <v/>
      </c>
    </row>
    <row r="788" spans="1:49" s="16" customFormat="1" hidden="1" x14ac:dyDescent="0.25">
      <c r="A788" s="13" t="str">
        <f>'Vítězové A příp'!$B$42</f>
        <v xml:space="preserve">A příp, ř.ř., 52 kg, </v>
      </c>
      <c r="B788" s="13"/>
      <c r="C788" s="13"/>
      <c r="D788" s="13"/>
      <c r="E788" s="13"/>
      <c r="F788" s="13">
        <f>'Vítězové A příp'!$A$47</f>
        <v>3</v>
      </c>
      <c r="G788" s="64" t="str">
        <f>'Vítězové A příp'!$B$47</f>
        <v>Doričák Michal</v>
      </c>
      <c r="H788" s="64"/>
      <c r="I788" s="64"/>
      <c r="J788" s="64"/>
      <c r="K788" s="64" t="str">
        <f>'Vítězové A příp'!$C$47</f>
        <v>Krn.</v>
      </c>
      <c r="L788" s="64"/>
      <c r="M788" s="64"/>
      <c r="N788" s="64"/>
      <c r="O788" s="12">
        <f t="shared" si="232"/>
        <v>1</v>
      </c>
      <c r="P788"/>
      <c r="Q788">
        <f t="shared" si="219"/>
        <v>21</v>
      </c>
      <c r="R788"/>
      <c r="S788"/>
      <c r="T788" s="12" t="e">
        <f t="shared" si="220"/>
        <v>#VALUE!</v>
      </c>
      <c r="U788" s="12"/>
      <c r="V788" s="12">
        <v>999</v>
      </c>
      <c r="W788" s="12"/>
      <c r="X788" s="12">
        <f t="shared" si="233"/>
        <v>24</v>
      </c>
      <c r="Y788"/>
      <c r="Z788"/>
      <c r="AA788"/>
      <c r="AB788"/>
      <c r="AC788"/>
      <c r="AD788"/>
      <c r="AE788" s="19"/>
      <c r="AF788" s="19"/>
      <c r="AG788" s="19">
        <f>AG786</f>
        <v>0</v>
      </c>
      <c r="AI788" s="19">
        <v>24</v>
      </c>
      <c r="AJ788" s="19">
        <f t="shared" si="224"/>
        <v>999</v>
      </c>
      <c r="AL788" s="19"/>
      <c r="AM788" s="19">
        <f t="shared" si="225"/>
        <v>999</v>
      </c>
      <c r="AP788" s="48" t="str">
        <f t="shared" si="226"/>
        <v>Doričák Michal</v>
      </c>
      <c r="AQ788" s="48" t="str">
        <f t="shared" si="227"/>
        <v>Krn.</v>
      </c>
      <c r="AR788" s="16" t="str">
        <f t="shared" si="228"/>
        <v xml:space="preserve">A příp, ř.ř., 52 kg, </v>
      </c>
      <c r="AS788" s="17"/>
      <c r="AT788" s="18"/>
      <c r="AU788" s="49" t="str">
        <f t="shared" si="229"/>
        <v/>
      </c>
      <c r="AV788" s="49" t="str">
        <f t="shared" si="230"/>
        <v/>
      </c>
      <c r="AW788" s="49" t="str">
        <f t="shared" si="231"/>
        <v/>
      </c>
    </row>
    <row r="789" spans="1:49" s="16" customFormat="1" hidden="1" x14ac:dyDescent="0.25">
      <c r="A789" s="13" t="str">
        <f>'Vítězové A příp'!$B$49</f>
        <v xml:space="preserve">A příp, ř.ř., 57 kg, </v>
      </c>
      <c r="B789" s="13"/>
      <c r="C789" s="13"/>
      <c r="D789" s="13"/>
      <c r="E789" s="13"/>
      <c r="F789" s="13">
        <f>'Vítězové A příp'!$A$52</f>
        <v>1</v>
      </c>
      <c r="G789" s="64" t="str">
        <f>'Vítězové A příp'!$B$52</f>
        <v>Tomšík Bruno</v>
      </c>
      <c r="H789" s="64"/>
      <c r="I789" s="64"/>
      <c r="J789" s="64"/>
      <c r="K789" s="64" t="str">
        <f>'Vítězové A příp'!$C$52</f>
        <v>Čech.</v>
      </c>
      <c r="L789" s="64"/>
      <c r="M789" s="64"/>
      <c r="N789" s="64"/>
      <c r="O789" s="12">
        <f t="shared" si="232"/>
        <v>1</v>
      </c>
      <c r="P789"/>
      <c r="Q789">
        <f t="shared" si="219"/>
        <v>21</v>
      </c>
      <c r="R789"/>
      <c r="S789"/>
      <c r="T789" s="12" t="e">
        <f t="shared" si="220"/>
        <v>#VALUE!</v>
      </c>
      <c r="U789" s="12"/>
      <c r="V789" s="12" t="e">
        <f>IF(T789="xxx",999,(T789))</f>
        <v>#VALUE!</v>
      </c>
      <c r="W789" s="12"/>
      <c r="X789" s="12">
        <f t="shared" si="233"/>
        <v>25</v>
      </c>
      <c r="Y789"/>
      <c r="Z789"/>
      <c r="AA789"/>
      <c r="AB789"/>
      <c r="AC789"/>
      <c r="AD789"/>
      <c r="AE789" s="19"/>
      <c r="AF789" s="19">
        <f>AF786+1</f>
        <v>9</v>
      </c>
      <c r="AG789" s="19">
        <f>IF(AD773="x",1,0)</f>
        <v>0</v>
      </c>
      <c r="AI789" s="19">
        <v>25</v>
      </c>
      <c r="AJ789" s="19">
        <f t="shared" si="224"/>
        <v>999</v>
      </c>
      <c r="AL789" s="19"/>
      <c r="AM789" s="19">
        <f t="shared" si="225"/>
        <v>999</v>
      </c>
      <c r="AP789" s="48" t="str">
        <f t="shared" si="226"/>
        <v>Tomšík Bruno</v>
      </c>
      <c r="AQ789" s="48" t="str">
        <f t="shared" si="227"/>
        <v>Čech.</v>
      </c>
      <c r="AR789" s="16" t="str">
        <f t="shared" si="228"/>
        <v xml:space="preserve">A příp, ř.ř., 57 kg, </v>
      </c>
      <c r="AS789" s="17"/>
      <c r="AT789" s="18"/>
      <c r="AU789" s="49" t="str">
        <f t="shared" si="229"/>
        <v/>
      </c>
      <c r="AV789" s="49" t="str">
        <f t="shared" si="230"/>
        <v/>
      </c>
      <c r="AW789" s="49" t="str">
        <f t="shared" si="231"/>
        <v/>
      </c>
    </row>
    <row r="790" spans="1:49" s="16" customFormat="1" hidden="1" x14ac:dyDescent="0.25">
      <c r="A790" s="13" t="str">
        <f>'Vítězové A příp'!$B$49</f>
        <v xml:space="preserve">A příp, ř.ř., 57 kg, </v>
      </c>
      <c r="B790" s="13"/>
      <c r="C790" s="13"/>
      <c r="D790" s="13"/>
      <c r="E790" s="13"/>
      <c r="F790" s="13">
        <f>'Vítězové A příp'!$A$53</f>
        <v>2</v>
      </c>
      <c r="G790" s="64" t="str">
        <f>'Vítězové A příp'!$B$53</f>
        <v>Kosar Kevin</v>
      </c>
      <c r="H790" s="64"/>
      <c r="I790" s="64"/>
      <c r="J790" s="64"/>
      <c r="K790" s="64" t="str">
        <f>'Vítězové A příp'!$C$53</f>
        <v>Tr. Hr.</v>
      </c>
      <c r="L790" s="64"/>
      <c r="M790" s="64"/>
      <c r="N790" s="64"/>
      <c r="O790" s="12">
        <f t="shared" si="232"/>
        <v>1</v>
      </c>
      <c r="P790"/>
      <c r="Q790">
        <f t="shared" si="219"/>
        <v>21</v>
      </c>
      <c r="R790"/>
      <c r="S790"/>
      <c r="T790" s="12" t="e">
        <f t="shared" si="220"/>
        <v>#VALUE!</v>
      </c>
      <c r="U790" s="12"/>
      <c r="V790" s="12">
        <v>999</v>
      </c>
      <c r="W790" s="12"/>
      <c r="X790" s="12">
        <f t="shared" si="233"/>
        <v>26</v>
      </c>
      <c r="Y790"/>
      <c r="Z790"/>
      <c r="AA790"/>
      <c r="AB790"/>
      <c r="AC790"/>
      <c r="AD790"/>
      <c r="AE790" s="19"/>
      <c r="AF790" s="19"/>
      <c r="AG790" s="19">
        <f>AG789</f>
        <v>0</v>
      </c>
      <c r="AI790" s="19">
        <v>26</v>
      </c>
      <c r="AJ790" s="19">
        <f t="shared" si="224"/>
        <v>999</v>
      </c>
      <c r="AL790" s="19"/>
      <c r="AM790" s="19">
        <f t="shared" si="225"/>
        <v>999</v>
      </c>
      <c r="AP790" s="48" t="str">
        <f t="shared" si="226"/>
        <v>Kosar Kevin</v>
      </c>
      <c r="AQ790" s="48" t="str">
        <f t="shared" si="227"/>
        <v>Tr. Hr.</v>
      </c>
      <c r="AR790" s="16" t="str">
        <f t="shared" si="228"/>
        <v xml:space="preserve">A příp, ř.ř., 57 kg, </v>
      </c>
      <c r="AS790" s="17"/>
      <c r="AT790" s="18"/>
      <c r="AU790" s="49" t="str">
        <f t="shared" si="229"/>
        <v/>
      </c>
      <c r="AV790" s="49" t="str">
        <f t="shared" si="230"/>
        <v/>
      </c>
      <c r="AW790" s="49" t="str">
        <f t="shared" si="231"/>
        <v/>
      </c>
    </row>
    <row r="791" spans="1:49" s="16" customFormat="1" hidden="1" x14ac:dyDescent="0.25">
      <c r="A791" s="13" t="str">
        <f>'Vítězové A příp'!$B$49</f>
        <v xml:space="preserve">A příp, ř.ř., 57 kg, </v>
      </c>
      <c r="B791" s="13"/>
      <c r="C791" s="13"/>
      <c r="D791" s="13"/>
      <c r="E791" s="13"/>
      <c r="F791" s="13">
        <f>'Vítězové A příp'!$A$54</f>
        <v>3</v>
      </c>
      <c r="G791" s="64" t="str">
        <f>'Vítězové A příp'!$B$54</f>
        <v>Koziel Oliver</v>
      </c>
      <c r="H791" s="64"/>
      <c r="I791" s="64"/>
      <c r="J791" s="64"/>
      <c r="K791" s="64" t="str">
        <f>'Vítězové A příp'!$C$54</f>
        <v>Ostr.</v>
      </c>
      <c r="L791" s="64"/>
      <c r="M791" s="64"/>
      <c r="N791" s="64"/>
      <c r="O791" s="12">
        <f t="shared" si="232"/>
        <v>1</v>
      </c>
      <c r="P791"/>
      <c r="Q791">
        <f t="shared" si="219"/>
        <v>21</v>
      </c>
      <c r="R791"/>
      <c r="S791"/>
      <c r="T791" s="12" t="e">
        <f t="shared" si="220"/>
        <v>#VALUE!</v>
      </c>
      <c r="U791" s="12"/>
      <c r="V791" s="12">
        <v>999</v>
      </c>
      <c r="W791" s="12"/>
      <c r="X791" s="12">
        <f t="shared" si="233"/>
        <v>27</v>
      </c>
      <c r="Y791"/>
      <c r="Z791"/>
      <c r="AA791"/>
      <c r="AB791"/>
      <c r="AC791"/>
      <c r="AD791"/>
      <c r="AE791" s="19"/>
      <c r="AF791" s="19"/>
      <c r="AG791" s="19">
        <f>AG789</f>
        <v>0</v>
      </c>
      <c r="AI791" s="19">
        <v>27</v>
      </c>
      <c r="AJ791" s="19">
        <f t="shared" si="224"/>
        <v>999</v>
      </c>
      <c r="AL791" s="19"/>
      <c r="AM791" s="19">
        <f t="shared" si="225"/>
        <v>999</v>
      </c>
      <c r="AP791" s="48" t="str">
        <f t="shared" si="226"/>
        <v>Koziel Oliver</v>
      </c>
      <c r="AQ791" s="48" t="str">
        <f t="shared" si="227"/>
        <v>Ostr.</v>
      </c>
      <c r="AR791" s="16" t="str">
        <f t="shared" si="228"/>
        <v xml:space="preserve">A příp, ř.ř., 57 kg, </v>
      </c>
      <c r="AS791" s="17"/>
      <c r="AT791" s="18"/>
      <c r="AU791" s="49" t="str">
        <f t="shared" si="229"/>
        <v/>
      </c>
      <c r="AV791" s="49" t="str">
        <f t="shared" si="230"/>
        <v/>
      </c>
      <c r="AW791" s="49" t="str">
        <f t="shared" si="231"/>
        <v/>
      </c>
    </row>
    <row r="792" spans="1:49" s="16" customFormat="1" hidden="1" x14ac:dyDescent="0.25">
      <c r="A792" s="13" t="str">
        <f>'Vítězové A příp'!$B$56</f>
        <v xml:space="preserve">A příp, ř.ř., 63 kg, </v>
      </c>
      <c r="B792" s="13"/>
      <c r="C792" s="13"/>
      <c r="D792" s="13"/>
      <c r="E792" s="13"/>
      <c r="F792" s="13">
        <f>'Vítězové A příp'!$A$59</f>
        <v>1</v>
      </c>
      <c r="G792" s="64" t="str">
        <f>'Vítězové A příp'!$B$59</f>
        <v>Staníček Martin</v>
      </c>
      <c r="H792" s="64"/>
      <c r="I792" s="64"/>
      <c r="J792" s="64"/>
      <c r="K792" s="64" t="str">
        <f>'Vítězové A příp'!$C$59</f>
        <v>Krn.</v>
      </c>
      <c r="L792" s="64"/>
      <c r="M792" s="64"/>
      <c r="N792" s="64"/>
      <c r="O792" s="12">
        <f t="shared" si="232"/>
        <v>1</v>
      </c>
      <c r="P792"/>
      <c r="Q792">
        <f t="shared" si="219"/>
        <v>21</v>
      </c>
      <c r="R792"/>
      <c r="S792"/>
      <c r="T792" s="12" t="e">
        <f t="shared" si="220"/>
        <v>#VALUE!</v>
      </c>
      <c r="U792" s="12"/>
      <c r="V792" s="12" t="e">
        <f>IF(T792="xxx",999,(T792))</f>
        <v>#VALUE!</v>
      </c>
      <c r="W792" s="12"/>
      <c r="X792" s="12">
        <f t="shared" si="233"/>
        <v>28</v>
      </c>
      <c r="Y792"/>
      <c r="Z792"/>
      <c r="AA792"/>
      <c r="AB792"/>
      <c r="AC792"/>
      <c r="AD792"/>
      <c r="AE792" s="19"/>
      <c r="AF792" s="19">
        <f>AF789+1</f>
        <v>10</v>
      </c>
      <c r="AG792" s="19">
        <f>IF(AD774="x",1,0)</f>
        <v>0</v>
      </c>
      <c r="AI792" s="19">
        <v>28</v>
      </c>
      <c r="AJ792" s="19">
        <f t="shared" si="224"/>
        <v>999</v>
      </c>
      <c r="AL792" s="19"/>
      <c r="AM792" s="19">
        <f t="shared" si="225"/>
        <v>999</v>
      </c>
      <c r="AP792" s="48" t="str">
        <f t="shared" si="226"/>
        <v>Staníček Martin</v>
      </c>
      <c r="AQ792" s="48" t="str">
        <f t="shared" si="227"/>
        <v>Krn.</v>
      </c>
      <c r="AR792" s="16" t="str">
        <f t="shared" si="228"/>
        <v xml:space="preserve">A příp, ř.ř., 63 kg, </v>
      </c>
      <c r="AS792" s="17"/>
      <c r="AT792" s="18"/>
      <c r="AU792" s="49" t="str">
        <f t="shared" si="229"/>
        <v/>
      </c>
      <c r="AV792" s="49" t="str">
        <f t="shared" si="230"/>
        <v/>
      </c>
      <c r="AW792" s="49" t="str">
        <f t="shared" si="231"/>
        <v/>
      </c>
    </row>
    <row r="793" spans="1:49" s="16" customFormat="1" hidden="1" x14ac:dyDescent="0.25">
      <c r="A793" s="13" t="str">
        <f>'Vítězové A příp'!$B$56</f>
        <v xml:space="preserve">A příp, ř.ř., 63 kg, </v>
      </c>
      <c r="B793" s="13"/>
      <c r="C793" s="13"/>
      <c r="D793" s="13"/>
      <c r="E793" s="13"/>
      <c r="F793" s="13">
        <f>'Vítězové A příp'!$A$60</f>
        <v>2</v>
      </c>
      <c r="G793" s="64" t="str">
        <f>'Vítězové A příp'!$B$60</f>
        <v>Šíma Nikolaj</v>
      </c>
      <c r="H793" s="64"/>
      <c r="I793" s="64"/>
      <c r="J793" s="64"/>
      <c r="K793" s="64" t="str">
        <f>'Vítězové A příp'!$C$60</f>
        <v>Olom.</v>
      </c>
      <c r="L793" s="64"/>
      <c r="M793" s="64"/>
      <c r="N793" s="64"/>
      <c r="O793" s="12">
        <f t="shared" si="232"/>
        <v>1</v>
      </c>
      <c r="P793"/>
      <c r="Q793">
        <f t="shared" si="219"/>
        <v>21</v>
      </c>
      <c r="R793"/>
      <c r="S793"/>
      <c r="T793" s="12" t="e">
        <f t="shared" si="220"/>
        <v>#VALUE!</v>
      </c>
      <c r="U793" s="12"/>
      <c r="V793" s="12">
        <v>999</v>
      </c>
      <c r="W793" s="12"/>
      <c r="X793" s="12">
        <f t="shared" si="233"/>
        <v>29</v>
      </c>
      <c r="Y793"/>
      <c r="Z793"/>
      <c r="AA793"/>
      <c r="AB793"/>
      <c r="AC793"/>
      <c r="AD793"/>
      <c r="AE793" s="19"/>
      <c r="AF793" s="19"/>
      <c r="AG793" s="19">
        <f>AG792</f>
        <v>0</v>
      </c>
      <c r="AI793" s="19">
        <v>29</v>
      </c>
      <c r="AJ793" s="19">
        <f t="shared" si="224"/>
        <v>999</v>
      </c>
      <c r="AL793" s="19"/>
      <c r="AM793" s="19">
        <f t="shared" si="225"/>
        <v>999</v>
      </c>
      <c r="AP793" s="48" t="str">
        <f t="shared" si="226"/>
        <v>Šíma Nikolaj</v>
      </c>
      <c r="AQ793" s="48" t="str">
        <f t="shared" si="227"/>
        <v>Olom.</v>
      </c>
      <c r="AR793" s="16" t="str">
        <f t="shared" si="228"/>
        <v xml:space="preserve">A příp, ř.ř., 63 kg, </v>
      </c>
      <c r="AS793" s="17"/>
      <c r="AT793" s="18"/>
      <c r="AU793" s="49" t="str">
        <f t="shared" si="229"/>
        <v/>
      </c>
      <c r="AV793" s="49" t="str">
        <f t="shared" si="230"/>
        <v/>
      </c>
      <c r="AW793" s="49" t="str">
        <f t="shared" si="231"/>
        <v/>
      </c>
    </row>
    <row r="794" spans="1:49" s="16" customFormat="1" hidden="1" x14ac:dyDescent="0.25">
      <c r="A794" s="13" t="str">
        <f>'Vítězové A příp'!$B$56</f>
        <v xml:space="preserve">A příp, ř.ř., 63 kg, </v>
      </c>
      <c r="B794" s="13"/>
      <c r="C794" s="13"/>
      <c r="D794" s="13"/>
      <c r="E794" s="13"/>
      <c r="F794" s="13">
        <f>'Vítězové A příp'!$A$61</f>
        <v>3</v>
      </c>
      <c r="G794" s="64" t="str">
        <f>'Vítězové A příp'!$B$61</f>
        <v>Katrinec Stanislav</v>
      </c>
      <c r="H794" s="64"/>
      <c r="I794" s="64"/>
      <c r="J794" s="64"/>
      <c r="K794" s="64" t="str">
        <f>'Vítězové A příp'!$C$61</f>
        <v>Trenčín</v>
      </c>
      <c r="L794" s="64"/>
      <c r="M794" s="64"/>
      <c r="N794" s="64"/>
      <c r="O794" s="12">
        <f t="shared" si="232"/>
        <v>1</v>
      </c>
      <c r="P794"/>
      <c r="Q794">
        <f t="shared" si="219"/>
        <v>21</v>
      </c>
      <c r="R794"/>
      <c r="S794"/>
      <c r="T794" s="12" t="e">
        <f t="shared" si="220"/>
        <v>#VALUE!</v>
      </c>
      <c r="U794" s="12"/>
      <c r="V794" s="12">
        <v>999</v>
      </c>
      <c r="W794" s="12"/>
      <c r="X794" s="12">
        <f t="shared" si="233"/>
        <v>30</v>
      </c>
      <c r="Y794"/>
      <c r="Z794"/>
      <c r="AA794"/>
      <c r="AB794"/>
      <c r="AC794"/>
      <c r="AD794"/>
      <c r="AE794" s="19"/>
      <c r="AF794" s="19"/>
      <c r="AG794" s="19">
        <f>AG792</f>
        <v>0</v>
      </c>
      <c r="AI794" s="19">
        <v>30</v>
      </c>
      <c r="AJ794" s="19">
        <f t="shared" si="224"/>
        <v>999</v>
      </c>
      <c r="AL794" s="19"/>
      <c r="AM794" s="19">
        <f t="shared" si="225"/>
        <v>999</v>
      </c>
      <c r="AP794" s="48" t="str">
        <f t="shared" si="226"/>
        <v>Katrinec Stanislav</v>
      </c>
      <c r="AQ794" s="48" t="str">
        <f t="shared" si="227"/>
        <v>Trenčín</v>
      </c>
      <c r="AR794" s="16" t="str">
        <f t="shared" si="228"/>
        <v xml:space="preserve">A příp, ř.ř., 63 kg, </v>
      </c>
      <c r="AS794" s="17"/>
      <c r="AT794" s="18"/>
      <c r="AU794" s="49" t="str">
        <f t="shared" si="229"/>
        <v/>
      </c>
      <c r="AV794" s="49" t="str">
        <f t="shared" si="230"/>
        <v/>
      </c>
      <c r="AW794" s="49" t="str">
        <f t="shared" si="231"/>
        <v/>
      </c>
    </row>
    <row r="795" spans="1:49" s="16" customFormat="1" hidden="1" x14ac:dyDescent="0.25">
      <c r="A795" s="13" t="str">
        <f>'Vítězové A příp'!$B$63</f>
        <v xml:space="preserve">A příp, ř.ř., 70 kg, </v>
      </c>
      <c r="B795" s="13"/>
      <c r="C795" s="13"/>
      <c r="D795" s="13"/>
      <c r="E795" s="13"/>
      <c r="F795" s="13">
        <f>'Vítězové A příp'!$A$66</f>
        <v>1</v>
      </c>
      <c r="G795" s="64" t="str">
        <f>'Vítězové A příp'!$B$66</f>
        <v>Haris  Bálint </v>
      </c>
      <c r="H795" s="64"/>
      <c r="I795" s="64"/>
      <c r="J795" s="64"/>
      <c r="K795" s="64" t="str">
        <f>'Vítězové A příp'!$C$66</f>
        <v>Nesv.</v>
      </c>
      <c r="L795" s="64"/>
      <c r="M795" s="64"/>
      <c r="N795" s="64"/>
      <c r="O795" s="12">
        <f t="shared" si="232"/>
        <v>1</v>
      </c>
      <c r="P795"/>
      <c r="Q795">
        <f t="shared" si="219"/>
        <v>21</v>
      </c>
      <c r="R795"/>
      <c r="S795"/>
      <c r="T795" s="12" t="e">
        <f t="shared" si="220"/>
        <v>#VALUE!</v>
      </c>
      <c r="U795" s="12"/>
      <c r="V795" s="12" t="e">
        <f>IF(T795="xxx",999,(T795))</f>
        <v>#VALUE!</v>
      </c>
      <c r="W795" s="12"/>
      <c r="X795" s="12">
        <f t="shared" si="233"/>
        <v>31</v>
      </c>
      <c r="Y795"/>
      <c r="Z795"/>
      <c r="AA795"/>
      <c r="AB795"/>
      <c r="AC795"/>
      <c r="AD795"/>
      <c r="AE795" s="19"/>
      <c r="AF795" s="19">
        <f>AF792+1</f>
        <v>11</v>
      </c>
      <c r="AG795" s="19">
        <f>IF(AD775="x",1,0)</f>
        <v>0</v>
      </c>
      <c r="AI795" s="19">
        <v>31</v>
      </c>
      <c r="AJ795" s="19">
        <f t="shared" si="224"/>
        <v>999</v>
      </c>
      <c r="AL795" s="19"/>
      <c r="AM795" s="19">
        <f t="shared" si="225"/>
        <v>999</v>
      </c>
      <c r="AP795" s="48" t="str">
        <f t="shared" si="226"/>
        <v>Haris  Bálint </v>
      </c>
      <c r="AQ795" s="48" t="str">
        <f t="shared" si="227"/>
        <v>Nesv.</v>
      </c>
      <c r="AR795" s="16" t="str">
        <f t="shared" si="228"/>
        <v xml:space="preserve">A příp, ř.ř., 70 kg, </v>
      </c>
      <c r="AS795" s="17"/>
      <c r="AT795" s="18"/>
      <c r="AU795" s="49" t="str">
        <f t="shared" si="229"/>
        <v/>
      </c>
      <c r="AV795" s="49" t="str">
        <f t="shared" si="230"/>
        <v/>
      </c>
      <c r="AW795" s="49" t="str">
        <f t="shared" si="231"/>
        <v/>
      </c>
    </row>
    <row r="796" spans="1:49" s="16" customFormat="1" hidden="1" x14ac:dyDescent="0.25">
      <c r="A796" s="13" t="str">
        <f>'Vítězové A příp'!$B$63</f>
        <v xml:space="preserve">A příp, ř.ř., 70 kg, </v>
      </c>
      <c r="B796" s="13"/>
      <c r="C796" s="13"/>
      <c r="D796" s="13"/>
      <c r="E796" s="13"/>
      <c r="F796" s="13" t="e">
        <f>'Vítězové A příp'!#REF!</f>
        <v>#REF!</v>
      </c>
      <c r="G796" s="64" t="e">
        <f>'Vítězové A příp'!#REF!</f>
        <v>#REF!</v>
      </c>
      <c r="H796" s="64"/>
      <c r="I796" s="64"/>
      <c r="J796" s="64"/>
      <c r="K796" s="64" t="e">
        <f>'Vítězové A příp'!#REF!</f>
        <v>#REF!</v>
      </c>
      <c r="L796" s="64"/>
      <c r="M796" s="64"/>
      <c r="N796" s="64"/>
      <c r="O796" s="12">
        <f t="shared" si="232"/>
        <v>1</v>
      </c>
      <c r="P796"/>
      <c r="Q796">
        <f t="shared" si="219"/>
        <v>21</v>
      </c>
      <c r="R796"/>
      <c r="S796"/>
      <c r="T796" s="12" t="e">
        <f t="shared" si="220"/>
        <v>#VALUE!</v>
      </c>
      <c r="U796" s="12"/>
      <c r="V796" s="12">
        <v>999</v>
      </c>
      <c r="W796" s="12"/>
      <c r="X796" s="12">
        <f t="shared" si="233"/>
        <v>32</v>
      </c>
      <c r="Y796"/>
      <c r="Z796"/>
      <c r="AA796"/>
      <c r="AB796"/>
      <c r="AC796"/>
      <c r="AD796"/>
      <c r="AE796" s="19"/>
      <c r="AF796" s="19"/>
      <c r="AG796" s="19">
        <f>AG795</f>
        <v>0</v>
      </c>
      <c r="AI796" s="19">
        <v>32</v>
      </c>
      <c r="AJ796" s="19">
        <f t="shared" si="224"/>
        <v>999</v>
      </c>
      <c r="AL796" s="19"/>
      <c r="AM796" s="19">
        <f t="shared" si="225"/>
        <v>999</v>
      </c>
      <c r="AP796" s="48" t="e">
        <f t="shared" si="226"/>
        <v>#REF!</v>
      </c>
      <c r="AQ796" s="48" t="e">
        <f t="shared" si="227"/>
        <v>#REF!</v>
      </c>
      <c r="AR796" s="16" t="str">
        <f t="shared" si="228"/>
        <v xml:space="preserve">A příp, ř.ř., 70 kg, </v>
      </c>
      <c r="AS796" s="17"/>
      <c r="AT796" s="18"/>
      <c r="AU796" s="49" t="str">
        <f t="shared" si="229"/>
        <v/>
      </c>
      <c r="AV796" s="49" t="str">
        <f t="shared" si="230"/>
        <v/>
      </c>
      <c r="AW796" s="49" t="str">
        <f t="shared" si="231"/>
        <v/>
      </c>
    </row>
    <row r="797" spans="1:49" s="16" customFormat="1" hidden="1" x14ac:dyDescent="0.25">
      <c r="A797" s="13" t="str">
        <f>'Vítězové A příp'!$B$63</f>
        <v xml:space="preserve">A příp, ř.ř., 70 kg, </v>
      </c>
      <c r="B797" s="13"/>
      <c r="C797" s="13"/>
      <c r="D797" s="13"/>
      <c r="E797" s="13"/>
      <c r="F797" s="13" t="e">
        <f>'Vítězové A příp'!#REF!</f>
        <v>#REF!</v>
      </c>
      <c r="G797" s="64" t="e">
        <f>'Vítězové A příp'!#REF!</f>
        <v>#REF!</v>
      </c>
      <c r="H797" s="64"/>
      <c r="I797" s="64"/>
      <c r="J797" s="64"/>
      <c r="K797" s="64" t="e">
        <f>'Vítězové A příp'!#REF!</f>
        <v>#REF!</v>
      </c>
      <c r="L797" s="64"/>
      <c r="M797" s="64"/>
      <c r="N797" s="64"/>
      <c r="O797" s="12">
        <f t="shared" si="232"/>
        <v>1</v>
      </c>
      <c r="P797"/>
      <c r="Q797">
        <f t="shared" si="219"/>
        <v>21</v>
      </c>
      <c r="R797"/>
      <c r="S797"/>
      <c r="T797" s="12" t="e">
        <f t="shared" si="220"/>
        <v>#VALUE!</v>
      </c>
      <c r="U797" s="12"/>
      <c r="V797" s="12">
        <v>999</v>
      </c>
      <c r="W797" s="12"/>
      <c r="X797" s="12">
        <f t="shared" si="233"/>
        <v>33</v>
      </c>
      <c r="Y797"/>
      <c r="Z797"/>
      <c r="AA797"/>
      <c r="AB797"/>
      <c r="AC797"/>
      <c r="AD797"/>
      <c r="AE797" s="19"/>
      <c r="AF797" s="19"/>
      <c r="AG797" s="19">
        <f>AG795</f>
        <v>0</v>
      </c>
      <c r="AI797" s="19">
        <v>33</v>
      </c>
      <c r="AJ797" s="19">
        <f t="shared" si="224"/>
        <v>999</v>
      </c>
      <c r="AL797" s="19"/>
      <c r="AM797" s="19">
        <f t="shared" si="225"/>
        <v>999</v>
      </c>
      <c r="AP797" s="48" t="e">
        <f t="shared" si="226"/>
        <v>#REF!</v>
      </c>
      <c r="AQ797" s="48" t="e">
        <f t="shared" si="227"/>
        <v>#REF!</v>
      </c>
      <c r="AR797" s="16" t="str">
        <f t="shared" si="228"/>
        <v xml:space="preserve">A příp, ř.ř., 70 kg, </v>
      </c>
      <c r="AS797" s="17"/>
      <c r="AT797" s="18"/>
      <c r="AU797" s="49" t="str">
        <f t="shared" si="229"/>
        <v/>
      </c>
      <c r="AV797" s="49" t="str">
        <f t="shared" si="230"/>
        <v/>
      </c>
      <c r="AW797" s="49" t="str">
        <f t="shared" si="231"/>
        <v/>
      </c>
    </row>
    <row r="798" spans="1:49" s="16" customFormat="1" hidden="1" x14ac:dyDescent="0.25">
      <c r="A798" s="13" t="e">
        <f>'Vítězové A příp'!#REF!</f>
        <v>#REF!</v>
      </c>
      <c r="B798" s="13"/>
      <c r="C798" s="13"/>
      <c r="D798" s="13"/>
      <c r="E798" s="13"/>
      <c r="F798" s="13" t="e">
        <f>'Vítězové A příp'!#REF!</f>
        <v>#REF!</v>
      </c>
      <c r="G798" s="64" t="e">
        <f>'Vítězové A příp'!#REF!</f>
        <v>#REF!</v>
      </c>
      <c r="H798" s="64"/>
      <c r="I798" s="64"/>
      <c r="J798" s="64"/>
      <c r="K798" s="64" t="e">
        <f>'Vítězové A příp'!#REF!</f>
        <v>#REF!</v>
      </c>
      <c r="L798" s="64"/>
      <c r="M798" s="64"/>
      <c r="N798" s="64"/>
      <c r="O798" s="12">
        <f t="shared" si="232"/>
        <v>1</v>
      </c>
      <c r="P798"/>
      <c r="Q798" t="e">
        <f t="shared" si="219"/>
        <v>#REF!</v>
      </c>
      <c r="R798"/>
      <c r="S798"/>
      <c r="T798" s="12" t="e">
        <f t="shared" si="220"/>
        <v>#REF!</v>
      </c>
      <c r="U798" s="12"/>
      <c r="V798" s="12" t="e">
        <f>IF(T798="xxx",999,(T798))</f>
        <v>#REF!</v>
      </c>
      <c r="W798" s="12"/>
      <c r="X798" s="12">
        <f t="shared" si="233"/>
        <v>34</v>
      </c>
      <c r="Y798"/>
      <c r="Z798"/>
      <c r="AA798"/>
      <c r="AB798"/>
      <c r="AC798"/>
      <c r="AD798"/>
      <c r="AE798" s="19"/>
      <c r="AF798" s="19">
        <f>AF795+1</f>
        <v>12</v>
      </c>
      <c r="AG798" s="19">
        <f>IF(AD776="x",1,0)</f>
        <v>0</v>
      </c>
      <c r="AI798" s="19">
        <v>34</v>
      </c>
      <c r="AJ798" s="19">
        <f t="shared" si="224"/>
        <v>999</v>
      </c>
      <c r="AL798" s="19"/>
      <c r="AM798" s="19">
        <f t="shared" si="225"/>
        <v>999</v>
      </c>
      <c r="AP798" s="48" t="e">
        <f t="shared" si="226"/>
        <v>#REF!</v>
      </c>
      <c r="AQ798" s="48" t="e">
        <f t="shared" si="227"/>
        <v>#REF!</v>
      </c>
      <c r="AR798" s="16" t="e">
        <f t="shared" si="228"/>
        <v>#REF!</v>
      </c>
      <c r="AS798" s="17"/>
      <c r="AT798" s="18"/>
      <c r="AU798" s="49" t="str">
        <f t="shared" si="229"/>
        <v/>
      </c>
      <c r="AV798" s="49" t="str">
        <f t="shared" si="230"/>
        <v/>
      </c>
      <c r="AW798" s="49" t="str">
        <f t="shared" si="231"/>
        <v/>
      </c>
    </row>
    <row r="799" spans="1:49" s="16" customFormat="1" hidden="1" x14ac:dyDescent="0.25">
      <c r="A799" s="13" t="e">
        <f>'Vítězové A příp'!#REF!</f>
        <v>#REF!</v>
      </c>
      <c r="B799" s="13"/>
      <c r="C799" s="13"/>
      <c r="D799" s="13"/>
      <c r="E799" s="13"/>
      <c r="F799" s="13" t="e">
        <f>'Vítězové A příp'!#REF!</f>
        <v>#REF!</v>
      </c>
      <c r="G799" s="64" t="e">
        <f>'Vítězové A příp'!#REF!</f>
        <v>#REF!</v>
      </c>
      <c r="H799" s="64"/>
      <c r="I799" s="64"/>
      <c r="J799" s="64"/>
      <c r="K799" s="64" t="e">
        <f>'Vítězové A příp'!#REF!</f>
        <v>#REF!</v>
      </c>
      <c r="L799" s="64"/>
      <c r="M799" s="64"/>
      <c r="N799" s="64"/>
      <c r="O799" s="12">
        <f t="shared" si="232"/>
        <v>1</v>
      </c>
      <c r="P799"/>
      <c r="Q799" t="e">
        <f t="shared" si="219"/>
        <v>#REF!</v>
      </c>
      <c r="R799"/>
      <c r="S799"/>
      <c r="T799" s="12" t="e">
        <f t="shared" si="220"/>
        <v>#REF!</v>
      </c>
      <c r="U799" s="12"/>
      <c r="V799" s="12">
        <v>999</v>
      </c>
      <c r="W799" s="12"/>
      <c r="X799" s="12">
        <f t="shared" si="233"/>
        <v>35</v>
      </c>
      <c r="Y799"/>
      <c r="Z799"/>
      <c r="AA799"/>
      <c r="AB799"/>
      <c r="AC799"/>
      <c r="AD799"/>
      <c r="AE799" s="19"/>
      <c r="AF799" s="19"/>
      <c r="AG799" s="19">
        <f>AG798</f>
        <v>0</v>
      </c>
      <c r="AI799" s="19">
        <v>35</v>
      </c>
      <c r="AJ799" s="19">
        <f t="shared" si="224"/>
        <v>999</v>
      </c>
      <c r="AL799" s="19"/>
      <c r="AM799" s="19">
        <f t="shared" si="225"/>
        <v>999</v>
      </c>
      <c r="AP799" s="48" t="e">
        <f t="shared" si="226"/>
        <v>#REF!</v>
      </c>
      <c r="AQ799" s="48" t="e">
        <f t="shared" si="227"/>
        <v>#REF!</v>
      </c>
      <c r="AR799" s="16" t="e">
        <f t="shared" si="228"/>
        <v>#REF!</v>
      </c>
      <c r="AS799" s="17"/>
      <c r="AT799" s="18"/>
      <c r="AU799" s="49" t="str">
        <f t="shared" si="229"/>
        <v/>
      </c>
      <c r="AV799" s="49" t="str">
        <f t="shared" si="230"/>
        <v/>
      </c>
      <c r="AW799" s="49" t="str">
        <f t="shared" si="231"/>
        <v/>
      </c>
    </row>
    <row r="800" spans="1:49" s="16" customFormat="1" hidden="1" x14ac:dyDescent="0.25">
      <c r="A800" s="13" t="e">
        <f>'Vítězové A příp'!#REF!</f>
        <v>#REF!</v>
      </c>
      <c r="B800" s="13"/>
      <c r="C800" s="13"/>
      <c r="D800" s="13"/>
      <c r="E800" s="13"/>
      <c r="F800" s="13" t="e">
        <f>'Vítězové A příp'!#REF!</f>
        <v>#REF!</v>
      </c>
      <c r="G800" s="64" t="e">
        <f>'Vítězové A příp'!#REF!</f>
        <v>#REF!</v>
      </c>
      <c r="H800" s="64"/>
      <c r="I800" s="64"/>
      <c r="J800" s="64"/>
      <c r="K800" s="64" t="e">
        <f>'Vítězové A příp'!#REF!</f>
        <v>#REF!</v>
      </c>
      <c r="L800" s="64"/>
      <c r="M800" s="64"/>
      <c r="N800" s="64"/>
      <c r="O800" s="12">
        <f t="shared" si="232"/>
        <v>1</v>
      </c>
      <c r="P800"/>
      <c r="Q800" t="e">
        <f t="shared" si="219"/>
        <v>#REF!</v>
      </c>
      <c r="R800"/>
      <c r="S800"/>
      <c r="T800" s="12" t="e">
        <f t="shared" si="220"/>
        <v>#REF!</v>
      </c>
      <c r="U800" s="12"/>
      <c r="V800" s="12">
        <v>999</v>
      </c>
      <c r="W800" s="12"/>
      <c r="X800" s="12">
        <f t="shared" si="233"/>
        <v>36</v>
      </c>
      <c r="Y800"/>
      <c r="Z800"/>
      <c r="AA800"/>
      <c r="AB800"/>
      <c r="AC800"/>
      <c r="AD800"/>
      <c r="AE800" s="19"/>
      <c r="AF800" s="19"/>
      <c r="AG800" s="19">
        <f>AG798</f>
        <v>0</v>
      </c>
      <c r="AI800" s="19">
        <v>36</v>
      </c>
      <c r="AJ800" s="19">
        <f t="shared" si="224"/>
        <v>999</v>
      </c>
      <c r="AL800" s="19"/>
      <c r="AM800" s="19">
        <f t="shared" si="225"/>
        <v>999</v>
      </c>
      <c r="AP800" s="48" t="e">
        <f t="shared" si="226"/>
        <v>#REF!</v>
      </c>
      <c r="AQ800" s="48" t="e">
        <f t="shared" si="227"/>
        <v>#REF!</v>
      </c>
      <c r="AR800" s="16" t="e">
        <f t="shared" si="228"/>
        <v>#REF!</v>
      </c>
      <c r="AS800" s="17"/>
      <c r="AT800" s="18"/>
      <c r="AU800" s="49" t="str">
        <f t="shared" si="229"/>
        <v/>
      </c>
      <c r="AV800" s="49" t="str">
        <f t="shared" si="230"/>
        <v/>
      </c>
      <c r="AW800" s="49" t="str">
        <f t="shared" si="231"/>
        <v/>
      </c>
    </row>
    <row r="801" spans="1:49" s="16" customFormat="1" hidden="1" x14ac:dyDescent="0.25">
      <c r="A801" s="13" t="e">
        <f>'Vítězové A příp'!#REF!</f>
        <v>#REF!</v>
      </c>
      <c r="B801" s="13"/>
      <c r="C801" s="13"/>
      <c r="D801" s="13"/>
      <c r="E801" s="13"/>
      <c r="F801" s="13" t="e">
        <f>'Vítězové A příp'!#REF!</f>
        <v>#REF!</v>
      </c>
      <c r="G801" s="64" t="e">
        <f>'Vítězové A příp'!#REF!</f>
        <v>#REF!</v>
      </c>
      <c r="H801" s="64"/>
      <c r="I801" s="64"/>
      <c r="J801" s="64"/>
      <c r="K801" s="64" t="e">
        <f>'Vítězové A příp'!#REF!</f>
        <v>#REF!</v>
      </c>
      <c r="L801" s="64"/>
      <c r="M801" s="64"/>
      <c r="N801" s="64"/>
      <c r="O801" s="12">
        <f t="shared" si="232"/>
        <v>1</v>
      </c>
      <c r="P801"/>
      <c r="Q801" t="e">
        <f t="shared" si="219"/>
        <v>#REF!</v>
      </c>
      <c r="R801"/>
      <c r="S801"/>
      <c r="T801" s="12" t="e">
        <f t="shared" si="220"/>
        <v>#REF!</v>
      </c>
      <c r="U801" s="12"/>
      <c r="V801" s="12" t="e">
        <f>IF(T801="xxx",999,(T801))</f>
        <v>#REF!</v>
      </c>
      <c r="W801" s="12"/>
      <c r="X801" s="12">
        <f t="shared" si="233"/>
        <v>37</v>
      </c>
      <c r="Y801"/>
      <c r="Z801"/>
      <c r="AA801"/>
      <c r="AB801"/>
      <c r="AC801"/>
      <c r="AD801"/>
      <c r="AE801" s="19"/>
      <c r="AF801" s="19">
        <f>AF798+1</f>
        <v>13</v>
      </c>
      <c r="AG801" s="19">
        <f>IF(AD777="x",1,0)</f>
        <v>0</v>
      </c>
      <c r="AI801" s="19">
        <v>37</v>
      </c>
      <c r="AJ801" s="19">
        <f t="shared" si="224"/>
        <v>999</v>
      </c>
      <c r="AL801" s="19"/>
      <c r="AM801" s="19">
        <f t="shared" si="225"/>
        <v>999</v>
      </c>
      <c r="AP801" s="48" t="e">
        <f t="shared" si="226"/>
        <v>#REF!</v>
      </c>
      <c r="AQ801" s="48" t="e">
        <f t="shared" si="227"/>
        <v>#REF!</v>
      </c>
      <c r="AR801" s="16" t="e">
        <f t="shared" si="228"/>
        <v>#REF!</v>
      </c>
      <c r="AS801" s="17"/>
      <c r="AT801" s="18"/>
      <c r="AU801" s="49" t="str">
        <f t="shared" si="229"/>
        <v/>
      </c>
      <c r="AV801" s="49" t="str">
        <f t="shared" si="230"/>
        <v/>
      </c>
      <c r="AW801" s="49" t="str">
        <f t="shared" si="231"/>
        <v/>
      </c>
    </row>
    <row r="802" spans="1:49" s="16" customFormat="1" hidden="1" x14ac:dyDescent="0.25">
      <c r="A802" s="13" t="e">
        <f>'Vítězové A příp'!#REF!</f>
        <v>#REF!</v>
      </c>
      <c r="B802" s="13"/>
      <c r="C802" s="13"/>
      <c r="D802" s="13"/>
      <c r="E802" s="13"/>
      <c r="F802" s="13" t="e">
        <f>'Vítězové A příp'!#REF!</f>
        <v>#REF!</v>
      </c>
      <c r="G802" s="64" t="e">
        <f>'Vítězové A příp'!#REF!</f>
        <v>#REF!</v>
      </c>
      <c r="H802" s="64"/>
      <c r="I802" s="64"/>
      <c r="J802" s="64"/>
      <c r="K802" s="64" t="e">
        <f>'Vítězové A příp'!#REF!</f>
        <v>#REF!</v>
      </c>
      <c r="L802" s="64"/>
      <c r="M802" s="64"/>
      <c r="N802" s="64"/>
      <c r="O802" s="12">
        <f t="shared" si="232"/>
        <v>1</v>
      </c>
      <c r="P802"/>
      <c r="Q802" t="e">
        <f t="shared" si="219"/>
        <v>#REF!</v>
      </c>
      <c r="R802"/>
      <c r="S802"/>
      <c r="T802" s="12" t="e">
        <f t="shared" si="220"/>
        <v>#REF!</v>
      </c>
      <c r="U802" s="12"/>
      <c r="V802" s="12">
        <v>999</v>
      </c>
      <c r="W802" s="12"/>
      <c r="X802" s="12">
        <f t="shared" si="233"/>
        <v>38</v>
      </c>
      <c r="Y802"/>
      <c r="Z802"/>
      <c r="AA802"/>
      <c r="AB802"/>
      <c r="AC802"/>
      <c r="AD802"/>
      <c r="AE802" s="19"/>
      <c r="AF802" s="19"/>
      <c r="AG802" s="19">
        <f>AG801</f>
        <v>0</v>
      </c>
      <c r="AI802" s="19">
        <v>38</v>
      </c>
      <c r="AJ802" s="19">
        <f t="shared" si="224"/>
        <v>999</v>
      </c>
      <c r="AL802" s="19"/>
      <c r="AM802" s="19">
        <f t="shared" si="225"/>
        <v>999</v>
      </c>
      <c r="AP802" s="48" t="e">
        <f t="shared" si="226"/>
        <v>#REF!</v>
      </c>
      <c r="AQ802" s="48" t="e">
        <f t="shared" si="227"/>
        <v>#REF!</v>
      </c>
      <c r="AR802" s="16" t="e">
        <f t="shared" si="228"/>
        <v>#REF!</v>
      </c>
      <c r="AS802" s="17"/>
      <c r="AT802" s="18"/>
      <c r="AU802" s="49" t="str">
        <f t="shared" si="229"/>
        <v/>
      </c>
      <c r="AV802" s="49" t="str">
        <f t="shared" si="230"/>
        <v/>
      </c>
      <c r="AW802" s="49" t="str">
        <f t="shared" si="231"/>
        <v/>
      </c>
    </row>
    <row r="803" spans="1:49" s="16" customFormat="1" hidden="1" x14ac:dyDescent="0.25">
      <c r="A803" s="13" t="e">
        <f>'Vítězové A příp'!#REF!</f>
        <v>#REF!</v>
      </c>
      <c r="B803" s="13"/>
      <c r="C803" s="13"/>
      <c r="D803" s="13"/>
      <c r="E803" s="13"/>
      <c r="F803" s="13" t="e">
        <f>'Vítězové A příp'!#REF!</f>
        <v>#REF!</v>
      </c>
      <c r="G803" s="64" t="e">
        <f>'Vítězové A příp'!#REF!</f>
        <v>#REF!</v>
      </c>
      <c r="H803" s="64"/>
      <c r="I803" s="64"/>
      <c r="J803" s="64"/>
      <c r="K803" s="64" t="e">
        <f>'Vítězové A příp'!#REF!</f>
        <v>#REF!</v>
      </c>
      <c r="L803" s="64"/>
      <c r="M803" s="64"/>
      <c r="N803" s="64"/>
      <c r="O803" s="12">
        <f t="shared" si="232"/>
        <v>1</v>
      </c>
      <c r="P803"/>
      <c r="Q803" t="e">
        <f t="shared" si="219"/>
        <v>#REF!</v>
      </c>
      <c r="R803"/>
      <c r="S803"/>
      <c r="T803" s="12" t="e">
        <f t="shared" si="220"/>
        <v>#REF!</v>
      </c>
      <c r="U803" s="12"/>
      <c r="V803" s="12">
        <v>999</v>
      </c>
      <c r="W803" s="12"/>
      <c r="X803" s="12">
        <f t="shared" si="233"/>
        <v>39</v>
      </c>
      <c r="Y803"/>
      <c r="Z803"/>
      <c r="AA803"/>
      <c r="AB803"/>
      <c r="AC803"/>
      <c r="AD803"/>
      <c r="AE803" s="19"/>
      <c r="AF803" s="19"/>
      <c r="AG803" s="19">
        <f>AG801</f>
        <v>0</v>
      </c>
      <c r="AI803" s="19">
        <v>39</v>
      </c>
      <c r="AJ803" s="19">
        <f t="shared" si="224"/>
        <v>999</v>
      </c>
      <c r="AL803" s="19"/>
      <c r="AM803" s="19">
        <f t="shared" si="225"/>
        <v>999</v>
      </c>
      <c r="AP803" s="48" t="e">
        <f t="shared" si="226"/>
        <v>#REF!</v>
      </c>
      <c r="AQ803" s="48" t="e">
        <f t="shared" si="227"/>
        <v>#REF!</v>
      </c>
      <c r="AR803" s="16" t="e">
        <f t="shared" si="228"/>
        <v>#REF!</v>
      </c>
      <c r="AS803" s="17"/>
      <c r="AT803" s="18"/>
      <c r="AU803" s="49" t="str">
        <f t="shared" si="229"/>
        <v/>
      </c>
      <c r="AV803" s="49" t="str">
        <f t="shared" si="230"/>
        <v/>
      </c>
      <c r="AW803" s="49" t="str">
        <f t="shared" si="231"/>
        <v/>
      </c>
    </row>
    <row r="804" spans="1:49" s="16" customFormat="1" hidden="1" x14ac:dyDescent="0.25">
      <c r="A804" s="13" t="e">
        <f>'Vítězové A příp'!#REF!</f>
        <v>#REF!</v>
      </c>
      <c r="B804" s="13"/>
      <c r="C804" s="13"/>
      <c r="D804" s="13"/>
      <c r="E804" s="13"/>
      <c r="F804" s="13" t="e">
        <f>'Vítězové A příp'!#REF!</f>
        <v>#REF!</v>
      </c>
      <c r="G804" s="64" t="e">
        <f>'Vítězové A příp'!#REF!</f>
        <v>#REF!</v>
      </c>
      <c r="H804" s="64"/>
      <c r="I804" s="64"/>
      <c r="J804" s="64"/>
      <c r="K804" s="64" t="e">
        <f>'Vítězové A příp'!#REF!</f>
        <v>#REF!</v>
      </c>
      <c r="L804" s="64"/>
      <c r="M804" s="64"/>
      <c r="N804" s="64"/>
      <c r="O804" s="12">
        <f t="shared" si="232"/>
        <v>1</v>
      </c>
      <c r="P804"/>
      <c r="Q804" t="e">
        <f t="shared" si="219"/>
        <v>#REF!</v>
      </c>
      <c r="R804"/>
      <c r="S804"/>
      <c r="T804" s="12" t="e">
        <f t="shared" si="220"/>
        <v>#REF!</v>
      </c>
      <c r="U804" s="12"/>
      <c r="V804" s="12" t="e">
        <f>IF(T804="xxx",999,(T804))</f>
        <v>#REF!</v>
      </c>
      <c r="W804" s="12"/>
      <c r="X804" s="12">
        <f t="shared" si="233"/>
        <v>40</v>
      </c>
      <c r="Y804"/>
      <c r="Z804"/>
      <c r="AA804"/>
      <c r="AB804"/>
      <c r="AC804"/>
      <c r="AD804"/>
      <c r="AE804" s="19"/>
      <c r="AF804" s="19">
        <f>AF801+1</f>
        <v>14</v>
      </c>
      <c r="AG804" s="19">
        <f>IF(AD778="x",1,0)</f>
        <v>0</v>
      </c>
      <c r="AI804" s="19">
        <v>40</v>
      </c>
      <c r="AJ804" s="19">
        <f t="shared" si="224"/>
        <v>999</v>
      </c>
      <c r="AL804" s="19"/>
      <c r="AM804" s="19">
        <f t="shared" si="225"/>
        <v>999</v>
      </c>
      <c r="AP804" s="48" t="e">
        <f t="shared" si="226"/>
        <v>#REF!</v>
      </c>
      <c r="AQ804" s="48" t="e">
        <f t="shared" si="227"/>
        <v>#REF!</v>
      </c>
      <c r="AR804" s="16" t="e">
        <f t="shared" si="228"/>
        <v>#REF!</v>
      </c>
      <c r="AU804" s="49" t="str">
        <f t="shared" si="229"/>
        <v/>
      </c>
      <c r="AV804" s="49" t="str">
        <f t="shared" si="230"/>
        <v/>
      </c>
      <c r="AW804" s="49" t="str">
        <f t="shared" si="231"/>
        <v/>
      </c>
    </row>
    <row r="805" spans="1:49" s="16" customFormat="1" hidden="1" x14ac:dyDescent="0.25">
      <c r="A805" s="13" t="e">
        <f>'Vítězové A příp'!#REF!</f>
        <v>#REF!</v>
      </c>
      <c r="B805" s="13"/>
      <c r="C805" s="13"/>
      <c r="D805" s="13"/>
      <c r="E805" s="13"/>
      <c r="F805" s="13" t="e">
        <f>'Vítězové A příp'!#REF!</f>
        <v>#REF!</v>
      </c>
      <c r="G805" s="64" t="e">
        <f>'Vítězové A příp'!#REF!</f>
        <v>#REF!</v>
      </c>
      <c r="H805" s="64"/>
      <c r="I805" s="64"/>
      <c r="J805" s="64"/>
      <c r="K805" s="64" t="e">
        <f>'Vítězové A příp'!#REF!</f>
        <v>#REF!</v>
      </c>
      <c r="L805" s="64"/>
      <c r="M805" s="64"/>
      <c r="N805" s="64"/>
      <c r="O805" s="12">
        <f t="shared" si="232"/>
        <v>1</v>
      </c>
      <c r="P805"/>
      <c r="Q805" t="e">
        <f t="shared" si="219"/>
        <v>#REF!</v>
      </c>
      <c r="R805"/>
      <c r="S805"/>
      <c r="T805" s="12" t="e">
        <f t="shared" si="220"/>
        <v>#REF!</v>
      </c>
      <c r="U805" s="12"/>
      <c r="V805" s="12">
        <v>999</v>
      </c>
      <c r="W805" s="12"/>
      <c r="X805" s="12">
        <f t="shared" si="233"/>
        <v>41</v>
      </c>
      <c r="Y805"/>
      <c r="Z805"/>
      <c r="AA805"/>
      <c r="AB805"/>
      <c r="AC805"/>
      <c r="AD805"/>
      <c r="AE805" s="19"/>
      <c r="AF805" s="19"/>
      <c r="AG805" s="19">
        <f>AG804</f>
        <v>0</v>
      </c>
      <c r="AI805" s="19">
        <v>41</v>
      </c>
      <c r="AJ805" s="19">
        <f t="shared" si="224"/>
        <v>999</v>
      </c>
      <c r="AL805" s="19"/>
      <c r="AM805" s="19">
        <f t="shared" si="225"/>
        <v>999</v>
      </c>
      <c r="AP805" s="48" t="e">
        <f t="shared" si="226"/>
        <v>#REF!</v>
      </c>
      <c r="AQ805" s="48" t="e">
        <f t="shared" si="227"/>
        <v>#REF!</v>
      </c>
      <c r="AR805" s="16" t="e">
        <f t="shared" si="228"/>
        <v>#REF!</v>
      </c>
      <c r="AU805" s="49" t="str">
        <f t="shared" si="229"/>
        <v/>
      </c>
      <c r="AV805" s="49" t="str">
        <f t="shared" si="230"/>
        <v/>
      </c>
      <c r="AW805" s="49" t="str">
        <f t="shared" si="231"/>
        <v/>
      </c>
    </row>
    <row r="806" spans="1:49" s="16" customFormat="1" hidden="1" x14ac:dyDescent="0.25">
      <c r="A806" s="13" t="e">
        <f>'Vítězové A příp'!#REF!</f>
        <v>#REF!</v>
      </c>
      <c r="B806" s="13"/>
      <c r="C806" s="13"/>
      <c r="D806" s="13"/>
      <c r="E806" s="13"/>
      <c r="F806" s="13" t="e">
        <f>'Vítězové A příp'!#REF!</f>
        <v>#REF!</v>
      </c>
      <c r="G806" s="64" t="e">
        <f>'Vítězové A příp'!#REF!</f>
        <v>#REF!</v>
      </c>
      <c r="H806" s="64"/>
      <c r="I806" s="64"/>
      <c r="J806" s="64"/>
      <c r="K806" s="64" t="e">
        <f>'Vítězové A příp'!#REF!</f>
        <v>#REF!</v>
      </c>
      <c r="L806" s="64"/>
      <c r="M806" s="64"/>
      <c r="N806" s="64"/>
      <c r="O806" s="12">
        <f t="shared" si="232"/>
        <v>1</v>
      </c>
      <c r="P806"/>
      <c r="Q806" t="e">
        <f t="shared" si="219"/>
        <v>#REF!</v>
      </c>
      <c r="R806"/>
      <c r="S806"/>
      <c r="T806" s="12" t="e">
        <f t="shared" si="220"/>
        <v>#REF!</v>
      </c>
      <c r="U806" s="12"/>
      <c r="V806" s="12">
        <v>999</v>
      </c>
      <c r="W806" s="12"/>
      <c r="X806" s="12">
        <f t="shared" si="233"/>
        <v>42</v>
      </c>
      <c r="Y806"/>
      <c r="Z806"/>
      <c r="AA806"/>
      <c r="AB806"/>
      <c r="AC806"/>
      <c r="AD806"/>
      <c r="AE806" s="19"/>
      <c r="AF806" s="19"/>
      <c r="AG806" s="19">
        <f>AG804</f>
        <v>0</v>
      </c>
      <c r="AI806" s="19">
        <v>42</v>
      </c>
      <c r="AJ806" s="19">
        <f t="shared" si="224"/>
        <v>999</v>
      </c>
      <c r="AL806" s="19"/>
      <c r="AM806" s="19">
        <f t="shared" si="225"/>
        <v>999</v>
      </c>
      <c r="AP806" s="48" t="e">
        <f t="shared" si="226"/>
        <v>#REF!</v>
      </c>
      <c r="AQ806" s="48" t="e">
        <f t="shared" si="227"/>
        <v>#REF!</v>
      </c>
      <c r="AR806" s="16" t="e">
        <f t="shared" si="228"/>
        <v>#REF!</v>
      </c>
      <c r="AU806" s="49" t="str">
        <f t="shared" si="229"/>
        <v/>
      </c>
      <c r="AV806" s="49" t="str">
        <f t="shared" si="230"/>
        <v/>
      </c>
      <c r="AW806" s="49" t="str">
        <f t="shared" si="231"/>
        <v/>
      </c>
    </row>
    <row r="807" spans="1:49" s="16" customFormat="1" hidden="1" x14ac:dyDescent="0.25">
      <c r="A807" s="13" t="e">
        <f>'Vítězové A příp'!#REF!</f>
        <v>#REF!</v>
      </c>
      <c r="B807" s="13"/>
      <c r="C807" s="13"/>
      <c r="D807" s="13"/>
      <c r="E807" s="13"/>
      <c r="F807" s="13" t="e">
        <f>'Vítězové A příp'!#REF!</f>
        <v>#REF!</v>
      </c>
      <c r="G807" s="64" t="e">
        <f>'Vítězové A příp'!#REF!</f>
        <v>#REF!</v>
      </c>
      <c r="H807" s="64"/>
      <c r="I807" s="64"/>
      <c r="J807" s="64"/>
      <c r="K807" s="64" t="e">
        <f>'Vítězové A příp'!#REF!</f>
        <v>#REF!</v>
      </c>
      <c r="L807" s="64"/>
      <c r="M807" s="64"/>
      <c r="N807" s="64"/>
      <c r="O807" s="12">
        <f t="shared" si="232"/>
        <v>1</v>
      </c>
      <c r="P807"/>
      <c r="Q807" t="e">
        <f t="shared" si="219"/>
        <v>#REF!</v>
      </c>
      <c r="R807"/>
      <c r="S807"/>
      <c r="T807" s="12" t="e">
        <f t="shared" si="220"/>
        <v>#REF!</v>
      </c>
      <c r="U807" s="12"/>
      <c r="V807" s="12" t="e">
        <f>IF(T807="xxx",999,(T807))</f>
        <v>#REF!</v>
      </c>
      <c r="W807" s="12"/>
      <c r="X807" s="12">
        <f t="shared" si="233"/>
        <v>43</v>
      </c>
      <c r="Y807"/>
      <c r="Z807"/>
      <c r="AA807"/>
      <c r="AB807"/>
      <c r="AC807"/>
      <c r="AD807"/>
      <c r="AE807" s="19"/>
      <c r="AF807" s="19">
        <f>AF804+1</f>
        <v>15</v>
      </c>
      <c r="AG807" s="19">
        <f>IF(AD779="x",1,0)</f>
        <v>0</v>
      </c>
      <c r="AI807" s="19">
        <v>43</v>
      </c>
      <c r="AJ807" s="19">
        <f t="shared" si="224"/>
        <v>999</v>
      </c>
      <c r="AL807" s="19"/>
      <c r="AM807" s="19">
        <f t="shared" si="225"/>
        <v>999</v>
      </c>
      <c r="AP807" s="48" t="e">
        <f t="shared" si="226"/>
        <v>#REF!</v>
      </c>
      <c r="AQ807" s="48" t="e">
        <f t="shared" si="227"/>
        <v>#REF!</v>
      </c>
      <c r="AR807" s="16" t="e">
        <f t="shared" si="228"/>
        <v>#REF!</v>
      </c>
      <c r="AU807" s="49" t="str">
        <f t="shared" si="229"/>
        <v/>
      </c>
      <c r="AV807" s="49" t="str">
        <f t="shared" si="230"/>
        <v/>
      </c>
      <c r="AW807" s="49" t="str">
        <f t="shared" si="231"/>
        <v/>
      </c>
    </row>
    <row r="808" spans="1:49" s="16" customFormat="1" hidden="1" x14ac:dyDescent="0.25">
      <c r="A808" s="13" t="e">
        <f>'Vítězové A příp'!#REF!</f>
        <v>#REF!</v>
      </c>
      <c r="B808" s="13"/>
      <c r="C808" s="13"/>
      <c r="D808" s="13"/>
      <c r="E808" s="13"/>
      <c r="F808" s="13" t="e">
        <f>'Vítězové A příp'!#REF!</f>
        <v>#REF!</v>
      </c>
      <c r="G808" s="64" t="e">
        <f>'Vítězové A příp'!#REF!</f>
        <v>#REF!</v>
      </c>
      <c r="H808" s="64"/>
      <c r="I808" s="64"/>
      <c r="J808" s="64"/>
      <c r="K808" s="64" t="e">
        <f>'Vítězové A příp'!#REF!</f>
        <v>#REF!</v>
      </c>
      <c r="L808" s="64"/>
      <c r="M808" s="64"/>
      <c r="N808" s="64"/>
      <c r="O808" s="12">
        <f t="shared" si="232"/>
        <v>1</v>
      </c>
      <c r="P808"/>
      <c r="Q808" t="e">
        <f t="shared" si="219"/>
        <v>#REF!</v>
      </c>
      <c r="R808"/>
      <c r="S808"/>
      <c r="T808" s="12" t="e">
        <f t="shared" si="220"/>
        <v>#REF!</v>
      </c>
      <c r="U808" s="12"/>
      <c r="V808" s="12">
        <v>999</v>
      </c>
      <c r="W808" s="12"/>
      <c r="X808" s="12">
        <f t="shared" si="233"/>
        <v>44</v>
      </c>
      <c r="Y808"/>
      <c r="Z808"/>
      <c r="AA808"/>
      <c r="AB808"/>
      <c r="AC808"/>
      <c r="AD808"/>
      <c r="AE808" s="19"/>
      <c r="AF808" s="19"/>
      <c r="AG808" s="19">
        <f>AG807</f>
        <v>0</v>
      </c>
      <c r="AI808" s="19">
        <v>44</v>
      </c>
      <c r="AJ808" s="19">
        <f t="shared" si="224"/>
        <v>999</v>
      </c>
      <c r="AL808" s="19"/>
      <c r="AM808" s="19">
        <f t="shared" si="225"/>
        <v>999</v>
      </c>
      <c r="AP808" s="48" t="e">
        <f t="shared" si="226"/>
        <v>#REF!</v>
      </c>
      <c r="AQ808" s="48" t="e">
        <f t="shared" si="227"/>
        <v>#REF!</v>
      </c>
      <c r="AR808" s="16" t="e">
        <f t="shared" si="228"/>
        <v>#REF!</v>
      </c>
      <c r="AU808" s="49" t="str">
        <f t="shared" si="229"/>
        <v/>
      </c>
      <c r="AV808" s="49" t="str">
        <f t="shared" si="230"/>
        <v/>
      </c>
      <c r="AW808" s="49" t="str">
        <f t="shared" si="231"/>
        <v/>
      </c>
    </row>
    <row r="809" spans="1:49" s="16" customFormat="1" hidden="1" x14ac:dyDescent="0.25">
      <c r="A809" s="13" t="e">
        <f>'Vítězové A příp'!#REF!</f>
        <v>#REF!</v>
      </c>
      <c r="B809" s="13"/>
      <c r="C809" s="13"/>
      <c r="D809" s="13"/>
      <c r="E809" s="13"/>
      <c r="F809" s="13" t="e">
        <f>'Vítězové A příp'!#REF!</f>
        <v>#REF!</v>
      </c>
      <c r="G809" s="64" t="e">
        <f>'Vítězové A příp'!#REF!</f>
        <v>#REF!</v>
      </c>
      <c r="H809" s="64"/>
      <c r="I809" s="64"/>
      <c r="J809" s="64"/>
      <c r="K809" s="64" t="e">
        <f>'Vítězové A příp'!#REF!</f>
        <v>#REF!</v>
      </c>
      <c r="L809" s="64"/>
      <c r="M809" s="64"/>
      <c r="N809" s="64"/>
      <c r="O809" s="12">
        <f t="shared" si="232"/>
        <v>1</v>
      </c>
      <c r="P809"/>
      <c r="Q809" t="e">
        <f t="shared" si="219"/>
        <v>#REF!</v>
      </c>
      <c r="R809"/>
      <c r="S809"/>
      <c r="T809" s="12" t="e">
        <f t="shared" si="220"/>
        <v>#REF!</v>
      </c>
      <c r="U809" s="12"/>
      <c r="V809" s="12">
        <v>999</v>
      </c>
      <c r="W809" s="12"/>
      <c r="X809" s="12">
        <f t="shared" si="233"/>
        <v>45</v>
      </c>
      <c r="Y809"/>
      <c r="Z809"/>
      <c r="AA809"/>
      <c r="AB809"/>
      <c r="AC809"/>
      <c r="AD809"/>
      <c r="AE809" s="19"/>
      <c r="AF809" s="19"/>
      <c r="AG809" s="19">
        <f>AG807</f>
        <v>0</v>
      </c>
      <c r="AI809" s="19">
        <v>45</v>
      </c>
      <c r="AJ809" s="19">
        <f t="shared" si="224"/>
        <v>999</v>
      </c>
      <c r="AL809" s="19"/>
      <c r="AM809" s="19">
        <f t="shared" si="225"/>
        <v>999</v>
      </c>
      <c r="AP809" s="48" t="e">
        <f t="shared" si="226"/>
        <v>#REF!</v>
      </c>
      <c r="AQ809" s="48" t="e">
        <f t="shared" si="227"/>
        <v>#REF!</v>
      </c>
      <c r="AR809" s="16" t="e">
        <f t="shared" si="228"/>
        <v>#REF!</v>
      </c>
      <c r="AU809" s="49" t="str">
        <f t="shared" si="229"/>
        <v/>
      </c>
      <c r="AV809" s="49" t="str">
        <f t="shared" si="230"/>
        <v/>
      </c>
      <c r="AW809" s="49" t="str">
        <f t="shared" si="231"/>
        <v/>
      </c>
    </row>
    <row r="810" spans="1:49" s="16" customFormat="1" hidden="1" x14ac:dyDescent="0.25">
      <c r="A810" s="13" t="e">
        <f>'Vítězové A příp'!#REF!</f>
        <v>#REF!</v>
      </c>
      <c r="B810" s="13"/>
      <c r="C810" s="13"/>
      <c r="D810" s="13"/>
      <c r="E810" s="13"/>
      <c r="F810" s="13" t="e">
        <f>'Vítězové A příp'!#REF!</f>
        <v>#REF!</v>
      </c>
      <c r="G810" s="64" t="e">
        <f>'Vítězové A příp'!#REF!</f>
        <v>#REF!</v>
      </c>
      <c r="H810" s="64"/>
      <c r="I810" s="64"/>
      <c r="J810" s="64"/>
      <c r="K810" s="64" t="e">
        <f>'Vítězové A příp'!#REF!</f>
        <v>#REF!</v>
      </c>
      <c r="L810" s="64"/>
      <c r="M810" s="64"/>
      <c r="N810" s="64"/>
      <c r="O810" s="12">
        <f t="shared" si="232"/>
        <v>1</v>
      </c>
      <c r="P810"/>
      <c r="Q810" t="e">
        <f t="shared" si="219"/>
        <v>#REF!</v>
      </c>
      <c r="R810"/>
      <c r="S810"/>
      <c r="T810" s="12" t="e">
        <f t="shared" si="220"/>
        <v>#REF!</v>
      </c>
      <c r="U810" s="12"/>
      <c r="V810" s="12" t="e">
        <f>IF(T810="xxx",999,(T810))</f>
        <v>#REF!</v>
      </c>
      <c r="W810" s="12"/>
      <c r="X810" s="12">
        <f t="shared" si="233"/>
        <v>46</v>
      </c>
      <c r="Y810"/>
      <c r="Z810"/>
      <c r="AA810"/>
      <c r="AB810"/>
      <c r="AC810"/>
      <c r="AD810"/>
      <c r="AE810" s="19"/>
      <c r="AF810" s="19">
        <f>AF807+1</f>
        <v>16</v>
      </c>
      <c r="AG810" s="19">
        <f>IF(AD780="x",1,0)</f>
        <v>0</v>
      </c>
      <c r="AI810" s="19">
        <v>46</v>
      </c>
      <c r="AJ810" s="19">
        <f t="shared" si="224"/>
        <v>999</v>
      </c>
      <c r="AL810" s="19"/>
      <c r="AM810" s="19">
        <f t="shared" si="225"/>
        <v>999</v>
      </c>
      <c r="AP810" s="48" t="e">
        <f t="shared" si="226"/>
        <v>#REF!</v>
      </c>
      <c r="AQ810" s="48" t="e">
        <f t="shared" si="227"/>
        <v>#REF!</v>
      </c>
      <c r="AR810" s="16" t="e">
        <f t="shared" si="228"/>
        <v>#REF!</v>
      </c>
      <c r="AU810" s="49" t="str">
        <f t="shared" si="229"/>
        <v/>
      </c>
      <c r="AV810" s="49" t="str">
        <f t="shared" si="230"/>
        <v/>
      </c>
      <c r="AW810" s="49" t="str">
        <f t="shared" si="231"/>
        <v/>
      </c>
    </row>
    <row r="811" spans="1:49" s="16" customFormat="1" hidden="1" x14ac:dyDescent="0.25">
      <c r="A811" s="13" t="e">
        <f>'Vítězové A příp'!#REF!</f>
        <v>#REF!</v>
      </c>
      <c r="B811" s="13"/>
      <c r="C811" s="13"/>
      <c r="D811" s="13"/>
      <c r="E811" s="13"/>
      <c r="F811" s="13" t="e">
        <f>'Vítězové A příp'!#REF!</f>
        <v>#REF!</v>
      </c>
      <c r="G811" s="64" t="e">
        <f>'Vítězové A příp'!#REF!</f>
        <v>#REF!</v>
      </c>
      <c r="H811" s="64"/>
      <c r="I811" s="64"/>
      <c r="J811" s="64"/>
      <c r="K811" s="64" t="e">
        <f>'Vítězové A příp'!#REF!</f>
        <v>#REF!</v>
      </c>
      <c r="L811" s="64"/>
      <c r="M811" s="64"/>
      <c r="N811" s="64"/>
      <c r="O811" s="12">
        <f t="shared" si="232"/>
        <v>1</v>
      </c>
      <c r="P811"/>
      <c r="Q811" t="e">
        <f t="shared" si="219"/>
        <v>#REF!</v>
      </c>
      <c r="R811"/>
      <c r="S811"/>
      <c r="T811" s="12" t="e">
        <f t="shared" si="220"/>
        <v>#REF!</v>
      </c>
      <c r="U811" s="12"/>
      <c r="V811" s="12">
        <v>999</v>
      </c>
      <c r="W811" s="12"/>
      <c r="X811" s="12">
        <f t="shared" si="233"/>
        <v>47</v>
      </c>
      <c r="Y811"/>
      <c r="Z811"/>
      <c r="AA811"/>
      <c r="AB811"/>
      <c r="AC811"/>
      <c r="AD811"/>
      <c r="AE811" s="19"/>
      <c r="AF811" s="19"/>
      <c r="AG811" s="19">
        <f>AG810</f>
        <v>0</v>
      </c>
      <c r="AI811" s="19">
        <v>47</v>
      </c>
      <c r="AJ811" s="19">
        <f t="shared" si="224"/>
        <v>999</v>
      </c>
      <c r="AL811" s="19"/>
      <c r="AM811" s="19">
        <f t="shared" si="225"/>
        <v>999</v>
      </c>
      <c r="AP811" s="48" t="e">
        <f t="shared" si="226"/>
        <v>#REF!</v>
      </c>
      <c r="AQ811" s="48" t="e">
        <f t="shared" si="227"/>
        <v>#REF!</v>
      </c>
      <c r="AR811" s="16" t="e">
        <f t="shared" si="228"/>
        <v>#REF!</v>
      </c>
      <c r="AU811" s="49" t="str">
        <f t="shared" si="229"/>
        <v/>
      </c>
      <c r="AV811" s="49" t="str">
        <f t="shared" si="230"/>
        <v/>
      </c>
      <c r="AW811" s="49" t="str">
        <f t="shared" si="231"/>
        <v/>
      </c>
    </row>
    <row r="812" spans="1:49" s="16" customFormat="1" hidden="1" x14ac:dyDescent="0.25">
      <c r="A812" s="13" t="e">
        <f>'Vítězové A příp'!#REF!</f>
        <v>#REF!</v>
      </c>
      <c r="B812" s="13"/>
      <c r="C812" s="13"/>
      <c r="D812" s="13"/>
      <c r="E812" s="13"/>
      <c r="F812" s="13" t="e">
        <f>'Vítězové A příp'!#REF!</f>
        <v>#REF!</v>
      </c>
      <c r="G812" s="64" t="e">
        <f>'Vítězové A příp'!#REF!</f>
        <v>#REF!</v>
      </c>
      <c r="H812" s="64"/>
      <c r="I812" s="64"/>
      <c r="J812" s="64"/>
      <c r="K812" s="64" t="e">
        <f>'Vítězové A příp'!#REF!</f>
        <v>#REF!</v>
      </c>
      <c r="L812" s="64"/>
      <c r="M812" s="64"/>
      <c r="N812" s="64"/>
      <c r="O812" s="12">
        <f t="shared" si="232"/>
        <v>1</v>
      </c>
      <c r="P812"/>
      <c r="Q812" t="e">
        <f t="shared" si="219"/>
        <v>#REF!</v>
      </c>
      <c r="R812"/>
      <c r="S812"/>
      <c r="T812" s="12" t="e">
        <f t="shared" si="220"/>
        <v>#REF!</v>
      </c>
      <c r="U812" s="12"/>
      <c r="V812" s="12">
        <v>999</v>
      </c>
      <c r="W812" s="12"/>
      <c r="X812" s="12">
        <f t="shared" si="233"/>
        <v>48</v>
      </c>
      <c r="Y812"/>
      <c r="Z812"/>
      <c r="AA812"/>
      <c r="AB812"/>
      <c r="AC812"/>
      <c r="AD812"/>
      <c r="AE812" s="19"/>
      <c r="AF812" s="19"/>
      <c r="AG812" s="19">
        <f>AG810</f>
        <v>0</v>
      </c>
      <c r="AI812" s="19">
        <v>48</v>
      </c>
      <c r="AJ812" s="19">
        <f t="shared" si="224"/>
        <v>999</v>
      </c>
      <c r="AL812" s="19"/>
      <c r="AM812" s="19">
        <f t="shared" si="225"/>
        <v>999</v>
      </c>
      <c r="AP812" s="48" t="e">
        <f t="shared" si="226"/>
        <v>#REF!</v>
      </c>
      <c r="AQ812" s="48" t="e">
        <f t="shared" si="227"/>
        <v>#REF!</v>
      </c>
      <c r="AR812" s="16" t="e">
        <f t="shared" si="228"/>
        <v>#REF!</v>
      </c>
      <c r="AU812" s="49" t="str">
        <f t="shared" si="229"/>
        <v/>
      </c>
      <c r="AV812" s="49" t="str">
        <f t="shared" si="230"/>
        <v/>
      </c>
      <c r="AW812" s="49" t="str">
        <f t="shared" si="231"/>
        <v/>
      </c>
    </row>
    <row r="813" spans="1:49" s="16" customFormat="1" hidden="1" x14ac:dyDescent="0.25">
      <c r="A813" s="13" t="e">
        <f>'Vítězové A příp'!#REF!</f>
        <v>#REF!</v>
      </c>
      <c r="B813" s="13"/>
      <c r="C813" s="13"/>
      <c r="D813" s="13"/>
      <c r="E813" s="13"/>
      <c r="F813" s="13" t="e">
        <f>'Vítězové A příp'!#REF!</f>
        <v>#REF!</v>
      </c>
      <c r="G813" s="64" t="e">
        <f>'Vítězové A příp'!#REF!</f>
        <v>#REF!</v>
      </c>
      <c r="H813" s="64"/>
      <c r="I813" s="64"/>
      <c r="J813" s="64"/>
      <c r="K813" s="64" t="e">
        <f>'Vítězové A příp'!#REF!</f>
        <v>#REF!</v>
      </c>
      <c r="L813" s="64"/>
      <c r="M813" s="64"/>
      <c r="N813" s="64"/>
      <c r="O813" s="12">
        <f t="shared" si="232"/>
        <v>1</v>
      </c>
      <c r="P813"/>
      <c r="Q813" t="e">
        <f t="shared" si="219"/>
        <v>#REF!</v>
      </c>
      <c r="R813"/>
      <c r="S813"/>
      <c r="T813" s="12" t="e">
        <f t="shared" si="220"/>
        <v>#REF!</v>
      </c>
      <c r="U813" s="12"/>
      <c r="V813" s="12" t="e">
        <f>IF(T813="xxx",999,(T813))</f>
        <v>#REF!</v>
      </c>
      <c r="W813" s="12"/>
      <c r="X813" s="12">
        <f t="shared" si="233"/>
        <v>49</v>
      </c>
      <c r="Y813"/>
      <c r="Z813"/>
      <c r="AA813"/>
      <c r="AB813"/>
      <c r="AC813"/>
      <c r="AD813"/>
      <c r="AE813" s="19"/>
      <c r="AF813" s="19">
        <f>AF810+1</f>
        <v>17</v>
      </c>
      <c r="AG813" s="19">
        <f>IF(AD781="x",1,0)</f>
        <v>0</v>
      </c>
      <c r="AI813" s="19">
        <v>49</v>
      </c>
      <c r="AJ813" s="19">
        <f t="shared" si="224"/>
        <v>999</v>
      </c>
      <c r="AL813" s="19"/>
      <c r="AM813" s="19">
        <f t="shared" si="225"/>
        <v>999</v>
      </c>
      <c r="AP813" s="48" t="e">
        <f t="shared" si="226"/>
        <v>#REF!</v>
      </c>
      <c r="AQ813" s="48" t="e">
        <f t="shared" si="227"/>
        <v>#REF!</v>
      </c>
      <c r="AR813" s="16" t="e">
        <f t="shared" si="228"/>
        <v>#REF!</v>
      </c>
      <c r="AU813" s="49" t="str">
        <f t="shared" si="229"/>
        <v/>
      </c>
      <c r="AV813" s="49" t="str">
        <f t="shared" si="230"/>
        <v/>
      </c>
      <c r="AW813" s="49" t="str">
        <f t="shared" si="231"/>
        <v/>
      </c>
    </row>
    <row r="814" spans="1:49" s="16" customFormat="1" hidden="1" x14ac:dyDescent="0.25">
      <c r="A814" s="13" t="e">
        <f>'Vítězové A příp'!#REF!</f>
        <v>#REF!</v>
      </c>
      <c r="B814" s="13"/>
      <c r="C814" s="13"/>
      <c r="D814" s="13"/>
      <c r="E814" s="13"/>
      <c r="F814" s="13" t="e">
        <f>'Vítězové A příp'!#REF!</f>
        <v>#REF!</v>
      </c>
      <c r="G814" s="64" t="e">
        <f>'Vítězové A příp'!#REF!</f>
        <v>#REF!</v>
      </c>
      <c r="H814" s="64"/>
      <c r="I814" s="64"/>
      <c r="J814" s="64"/>
      <c r="K814" s="64" t="e">
        <f>'Vítězové A příp'!#REF!</f>
        <v>#REF!</v>
      </c>
      <c r="L814" s="64"/>
      <c r="M814" s="64"/>
      <c r="N814" s="64"/>
      <c r="O814" s="12">
        <f t="shared" si="232"/>
        <v>1</v>
      </c>
      <c r="P814"/>
      <c r="Q814" t="e">
        <f t="shared" si="219"/>
        <v>#REF!</v>
      </c>
      <c r="R814"/>
      <c r="S814"/>
      <c r="T814" s="12" t="e">
        <f t="shared" si="220"/>
        <v>#REF!</v>
      </c>
      <c r="U814" s="12"/>
      <c r="V814" s="12">
        <v>999</v>
      </c>
      <c r="W814" s="12"/>
      <c r="X814" s="12">
        <f t="shared" si="233"/>
        <v>50</v>
      </c>
      <c r="Y814"/>
      <c r="Z814"/>
      <c r="AA814"/>
      <c r="AB814"/>
      <c r="AC814"/>
      <c r="AD814"/>
      <c r="AE814" s="19"/>
      <c r="AF814" s="19"/>
      <c r="AG814" s="19">
        <f>AG813</f>
        <v>0</v>
      </c>
      <c r="AI814" s="19">
        <v>50</v>
      </c>
      <c r="AJ814" s="19">
        <f t="shared" si="224"/>
        <v>999</v>
      </c>
      <c r="AL814" s="19"/>
      <c r="AM814" s="19">
        <f t="shared" si="225"/>
        <v>999</v>
      </c>
      <c r="AP814" s="48" t="e">
        <f t="shared" si="226"/>
        <v>#REF!</v>
      </c>
      <c r="AQ814" s="48" t="e">
        <f t="shared" si="227"/>
        <v>#REF!</v>
      </c>
      <c r="AR814" s="16" t="e">
        <f t="shared" si="228"/>
        <v>#REF!</v>
      </c>
      <c r="AU814" s="49" t="str">
        <f t="shared" si="229"/>
        <v/>
      </c>
      <c r="AV814" s="49" t="str">
        <f t="shared" si="230"/>
        <v/>
      </c>
      <c r="AW814" s="49" t="str">
        <f t="shared" si="231"/>
        <v/>
      </c>
    </row>
    <row r="815" spans="1:49" s="16" customFormat="1" hidden="1" x14ac:dyDescent="0.25">
      <c r="A815" s="13" t="e">
        <f>'Vítězové A příp'!#REF!</f>
        <v>#REF!</v>
      </c>
      <c r="B815" s="13"/>
      <c r="C815" s="13"/>
      <c r="D815" s="13"/>
      <c r="E815" s="13"/>
      <c r="F815" s="13" t="e">
        <f>'Vítězové A příp'!#REF!</f>
        <v>#REF!</v>
      </c>
      <c r="G815" s="64" t="e">
        <f>'Vítězové A příp'!#REF!</f>
        <v>#REF!</v>
      </c>
      <c r="H815" s="64"/>
      <c r="I815" s="64"/>
      <c r="J815" s="64"/>
      <c r="K815" s="64" t="e">
        <f>'Vítězové A příp'!#REF!</f>
        <v>#REF!</v>
      </c>
      <c r="L815" s="64"/>
      <c r="M815" s="64"/>
      <c r="N815" s="64"/>
      <c r="O815" s="12">
        <f t="shared" si="232"/>
        <v>1</v>
      </c>
      <c r="P815"/>
      <c r="Q815" t="e">
        <f t="shared" si="219"/>
        <v>#REF!</v>
      </c>
      <c r="R815"/>
      <c r="S815"/>
      <c r="T815" s="12" t="e">
        <f t="shared" si="220"/>
        <v>#REF!</v>
      </c>
      <c r="U815" s="12"/>
      <c r="V815" s="12">
        <v>999</v>
      </c>
      <c r="W815" s="12"/>
      <c r="X815" s="12">
        <f t="shared" si="233"/>
        <v>51</v>
      </c>
      <c r="Y815"/>
      <c r="Z815"/>
      <c r="AA815"/>
      <c r="AB815"/>
      <c r="AC815"/>
      <c r="AD815"/>
      <c r="AE815" s="19"/>
      <c r="AF815" s="19"/>
      <c r="AG815" s="19">
        <f>AG813</f>
        <v>0</v>
      </c>
      <c r="AI815" s="19">
        <v>51</v>
      </c>
      <c r="AJ815" s="19">
        <f t="shared" si="224"/>
        <v>999</v>
      </c>
      <c r="AL815" s="19"/>
      <c r="AM815" s="19">
        <f t="shared" si="225"/>
        <v>999</v>
      </c>
      <c r="AP815" s="48" t="e">
        <f t="shared" si="226"/>
        <v>#REF!</v>
      </c>
      <c r="AQ815" s="48" t="e">
        <f t="shared" si="227"/>
        <v>#REF!</v>
      </c>
      <c r="AR815" s="16" t="e">
        <f t="shared" si="228"/>
        <v>#REF!</v>
      </c>
      <c r="AU815" s="49" t="str">
        <f t="shared" si="229"/>
        <v/>
      </c>
      <c r="AV815" s="49" t="str">
        <f t="shared" si="230"/>
        <v/>
      </c>
      <c r="AW815" s="49" t="str">
        <f t="shared" si="231"/>
        <v/>
      </c>
    </row>
    <row r="816" spans="1:49" s="16" customFormat="1" hidden="1" x14ac:dyDescent="0.25">
      <c r="A816" s="13" t="e">
        <f>'Vítězové A příp'!#REF!</f>
        <v>#REF!</v>
      </c>
      <c r="B816" s="13"/>
      <c r="C816" s="13"/>
      <c r="D816" s="13"/>
      <c r="E816" s="13"/>
      <c r="F816" s="13" t="e">
        <f>'Vítězové A příp'!#REF!</f>
        <v>#REF!</v>
      </c>
      <c r="G816" s="64" t="e">
        <f>'Vítězové A příp'!#REF!</f>
        <v>#REF!</v>
      </c>
      <c r="H816" s="64"/>
      <c r="I816" s="64"/>
      <c r="J816" s="64"/>
      <c r="K816" s="64" t="e">
        <f>'Vítězové A příp'!#REF!</f>
        <v>#REF!</v>
      </c>
      <c r="L816" s="64"/>
      <c r="M816" s="64"/>
      <c r="N816" s="64"/>
      <c r="O816" s="12">
        <f t="shared" si="232"/>
        <v>1</v>
      </c>
      <c r="P816"/>
      <c r="Q816" t="e">
        <f t="shared" si="219"/>
        <v>#REF!</v>
      </c>
      <c r="R816"/>
      <c r="S816"/>
      <c r="T816" s="12" t="e">
        <f t="shared" si="220"/>
        <v>#REF!</v>
      </c>
      <c r="U816" s="12"/>
      <c r="V816" s="12" t="e">
        <f>IF(T816="xxx",999,(T816))</f>
        <v>#REF!</v>
      </c>
      <c r="W816" s="12"/>
      <c r="X816" s="12">
        <f t="shared" si="233"/>
        <v>52</v>
      </c>
      <c r="Y816"/>
      <c r="Z816"/>
      <c r="AA816"/>
      <c r="AB816"/>
      <c r="AC816"/>
      <c r="AD816"/>
      <c r="AE816" s="19"/>
      <c r="AF816" s="19">
        <f>AF813+1</f>
        <v>18</v>
      </c>
      <c r="AG816" s="19">
        <f>IF(AD782="x",1,0)</f>
        <v>0</v>
      </c>
      <c r="AI816" s="19">
        <v>52</v>
      </c>
      <c r="AJ816" s="19">
        <f t="shared" si="224"/>
        <v>999</v>
      </c>
      <c r="AL816" s="19"/>
      <c r="AM816" s="19">
        <f t="shared" si="225"/>
        <v>999</v>
      </c>
      <c r="AP816" s="48" t="e">
        <f t="shared" si="226"/>
        <v>#REF!</v>
      </c>
      <c r="AQ816" s="48" t="e">
        <f t="shared" si="227"/>
        <v>#REF!</v>
      </c>
      <c r="AR816" s="16" t="e">
        <f t="shared" si="228"/>
        <v>#REF!</v>
      </c>
      <c r="AU816" s="49" t="str">
        <f t="shared" si="229"/>
        <v/>
      </c>
      <c r="AV816" s="49" t="str">
        <f t="shared" si="230"/>
        <v/>
      </c>
      <c r="AW816" s="49" t="str">
        <f t="shared" si="231"/>
        <v/>
      </c>
    </row>
    <row r="817" spans="1:49" s="16" customFormat="1" hidden="1" x14ac:dyDescent="0.25">
      <c r="A817" s="13" t="e">
        <f>'Vítězové A příp'!#REF!</f>
        <v>#REF!</v>
      </c>
      <c r="B817" s="13"/>
      <c r="C817" s="13"/>
      <c r="D817" s="13"/>
      <c r="E817" s="13"/>
      <c r="F817" s="13" t="e">
        <f>'Vítězové A příp'!#REF!</f>
        <v>#REF!</v>
      </c>
      <c r="G817" s="64" t="e">
        <f>'Vítězové A příp'!#REF!</f>
        <v>#REF!</v>
      </c>
      <c r="H817" s="64"/>
      <c r="I817" s="64"/>
      <c r="J817" s="64"/>
      <c r="K817" s="64" t="e">
        <f>'Vítězové A příp'!#REF!</f>
        <v>#REF!</v>
      </c>
      <c r="L817" s="64"/>
      <c r="M817" s="64"/>
      <c r="N817" s="64"/>
      <c r="O817" s="12">
        <f t="shared" si="232"/>
        <v>1</v>
      </c>
      <c r="P817"/>
      <c r="Q817" t="e">
        <f t="shared" si="219"/>
        <v>#REF!</v>
      </c>
      <c r="R817"/>
      <c r="S817"/>
      <c r="T817" s="12" t="e">
        <f t="shared" si="220"/>
        <v>#REF!</v>
      </c>
      <c r="U817" s="12"/>
      <c r="V817" s="12">
        <v>999</v>
      </c>
      <c r="W817" s="12"/>
      <c r="X817" s="12">
        <f t="shared" si="233"/>
        <v>53</v>
      </c>
      <c r="Y817"/>
      <c r="Z817"/>
      <c r="AA817"/>
      <c r="AB817"/>
      <c r="AC817"/>
      <c r="AD817"/>
      <c r="AE817" s="19"/>
      <c r="AF817" s="19"/>
      <c r="AG817" s="19">
        <f>AG816</f>
        <v>0</v>
      </c>
      <c r="AI817" s="19">
        <v>53</v>
      </c>
      <c r="AJ817" s="19">
        <f t="shared" si="224"/>
        <v>999</v>
      </c>
      <c r="AL817" s="19"/>
      <c r="AM817" s="19">
        <f t="shared" si="225"/>
        <v>999</v>
      </c>
      <c r="AP817" s="48" t="e">
        <f t="shared" si="226"/>
        <v>#REF!</v>
      </c>
      <c r="AQ817" s="48" t="e">
        <f t="shared" si="227"/>
        <v>#REF!</v>
      </c>
      <c r="AR817" s="16" t="e">
        <f t="shared" si="228"/>
        <v>#REF!</v>
      </c>
      <c r="AU817" s="49" t="str">
        <f t="shared" si="229"/>
        <v/>
      </c>
      <c r="AV817" s="49" t="str">
        <f t="shared" si="230"/>
        <v/>
      </c>
      <c r="AW817" s="49" t="str">
        <f t="shared" si="231"/>
        <v/>
      </c>
    </row>
    <row r="818" spans="1:49" s="16" customFormat="1" hidden="1" x14ac:dyDescent="0.25">
      <c r="A818" s="13" t="e">
        <f>'Vítězové A příp'!#REF!</f>
        <v>#REF!</v>
      </c>
      <c r="B818" s="13"/>
      <c r="C818" s="13"/>
      <c r="D818" s="13"/>
      <c r="E818" s="13"/>
      <c r="F818" s="13" t="e">
        <f>'Vítězové A příp'!#REF!</f>
        <v>#REF!</v>
      </c>
      <c r="G818" s="64" t="e">
        <f>'Vítězové A příp'!#REF!</f>
        <v>#REF!</v>
      </c>
      <c r="H818" s="64"/>
      <c r="I818" s="64"/>
      <c r="J818" s="64"/>
      <c r="K818" s="64" t="e">
        <f>'Vítězové A příp'!#REF!</f>
        <v>#REF!</v>
      </c>
      <c r="L818" s="64"/>
      <c r="M818" s="64"/>
      <c r="N818" s="64"/>
      <c r="O818" s="12">
        <f t="shared" si="232"/>
        <v>1</v>
      </c>
      <c r="P818"/>
      <c r="Q818" t="e">
        <f t="shared" si="219"/>
        <v>#REF!</v>
      </c>
      <c r="R818"/>
      <c r="S818"/>
      <c r="T818" s="12" t="e">
        <f t="shared" si="220"/>
        <v>#REF!</v>
      </c>
      <c r="U818" s="12"/>
      <c r="V818" s="12">
        <v>999</v>
      </c>
      <c r="W818" s="12"/>
      <c r="X818" s="12">
        <f t="shared" si="233"/>
        <v>54</v>
      </c>
      <c r="Y818"/>
      <c r="Z818"/>
      <c r="AA818"/>
      <c r="AB818"/>
      <c r="AC818"/>
      <c r="AD818"/>
      <c r="AE818" s="19"/>
      <c r="AF818" s="19"/>
      <c r="AG818" s="19">
        <f>AG816</f>
        <v>0</v>
      </c>
      <c r="AI818" s="19">
        <v>54</v>
      </c>
      <c r="AJ818" s="19">
        <f t="shared" si="224"/>
        <v>999</v>
      </c>
      <c r="AL818" s="19"/>
      <c r="AM818" s="19">
        <f t="shared" si="225"/>
        <v>999</v>
      </c>
      <c r="AP818" s="48" t="e">
        <f t="shared" si="226"/>
        <v>#REF!</v>
      </c>
      <c r="AQ818" s="48" t="e">
        <f t="shared" si="227"/>
        <v>#REF!</v>
      </c>
      <c r="AR818" s="16" t="e">
        <f t="shared" si="228"/>
        <v>#REF!</v>
      </c>
      <c r="AU818" s="49" t="str">
        <f t="shared" si="229"/>
        <v/>
      </c>
      <c r="AV818" s="49" t="str">
        <f t="shared" si="230"/>
        <v/>
      </c>
      <c r="AW818" s="49" t="str">
        <f t="shared" si="231"/>
        <v/>
      </c>
    </row>
    <row r="819" spans="1:49" s="16" customFormat="1" hidden="1" x14ac:dyDescent="0.25">
      <c r="A819" s="13" t="e">
        <f>'Vítězové A příp'!#REF!</f>
        <v>#REF!</v>
      </c>
      <c r="B819" s="13"/>
      <c r="C819" s="13"/>
      <c r="D819" s="13"/>
      <c r="E819" s="13"/>
      <c r="F819" s="13" t="e">
        <f>'Vítězové A příp'!#REF!</f>
        <v>#REF!</v>
      </c>
      <c r="G819" s="64" t="e">
        <f>'Vítězové A příp'!#REF!</f>
        <v>#REF!</v>
      </c>
      <c r="H819" s="64"/>
      <c r="I819" s="64"/>
      <c r="J819" s="64"/>
      <c r="K819" s="64" t="e">
        <f>'Vítězové A příp'!#REF!</f>
        <v>#REF!</v>
      </c>
      <c r="L819" s="64"/>
      <c r="M819" s="64"/>
      <c r="N819" s="64"/>
      <c r="O819" s="12">
        <f t="shared" si="232"/>
        <v>1</v>
      </c>
      <c r="P819"/>
      <c r="Q819" t="e">
        <f t="shared" si="219"/>
        <v>#REF!</v>
      </c>
      <c r="R819"/>
      <c r="S819"/>
      <c r="T819" s="12" t="e">
        <f t="shared" si="220"/>
        <v>#REF!</v>
      </c>
      <c r="U819" s="12"/>
      <c r="V819" s="12" t="e">
        <f>IF(T819="xxx",999,(T819))</f>
        <v>#REF!</v>
      </c>
      <c r="W819" s="12"/>
      <c r="X819" s="12">
        <f t="shared" si="233"/>
        <v>55</v>
      </c>
      <c r="Y819"/>
      <c r="Z819"/>
      <c r="AA819"/>
      <c r="AB819"/>
      <c r="AC819"/>
      <c r="AD819"/>
      <c r="AE819" s="19"/>
      <c r="AF819" s="19">
        <f>AF816+1</f>
        <v>19</v>
      </c>
      <c r="AG819" s="19">
        <f>IF(AD783="x",1,0)</f>
        <v>0</v>
      </c>
      <c r="AI819" s="19">
        <v>55</v>
      </c>
      <c r="AJ819" s="19">
        <f t="shared" si="224"/>
        <v>999</v>
      </c>
      <c r="AL819" s="19"/>
      <c r="AM819" s="19">
        <f t="shared" si="225"/>
        <v>999</v>
      </c>
      <c r="AP819" s="48" t="e">
        <f t="shared" si="226"/>
        <v>#REF!</v>
      </c>
      <c r="AQ819" s="48" t="e">
        <f t="shared" si="227"/>
        <v>#REF!</v>
      </c>
      <c r="AR819" s="16" t="e">
        <f t="shared" si="228"/>
        <v>#REF!</v>
      </c>
      <c r="AU819" s="49" t="str">
        <f t="shared" si="229"/>
        <v/>
      </c>
      <c r="AV819" s="49" t="str">
        <f t="shared" si="230"/>
        <v/>
      </c>
      <c r="AW819" s="49" t="str">
        <f t="shared" si="231"/>
        <v/>
      </c>
    </row>
    <row r="820" spans="1:49" s="16" customFormat="1" hidden="1" x14ac:dyDescent="0.25">
      <c r="A820" s="13" t="e">
        <f>'Vítězové A příp'!#REF!</f>
        <v>#REF!</v>
      </c>
      <c r="B820" s="13"/>
      <c r="C820" s="13"/>
      <c r="D820" s="13"/>
      <c r="E820" s="13"/>
      <c r="F820" s="13" t="e">
        <f>'Vítězové A příp'!#REF!</f>
        <v>#REF!</v>
      </c>
      <c r="G820" s="64" t="e">
        <f>'Vítězové A příp'!#REF!</f>
        <v>#REF!</v>
      </c>
      <c r="H820" s="64"/>
      <c r="I820" s="64"/>
      <c r="J820" s="64"/>
      <c r="K820" s="64" t="e">
        <f>'Vítězové A příp'!#REF!</f>
        <v>#REF!</v>
      </c>
      <c r="L820" s="64"/>
      <c r="M820" s="64"/>
      <c r="N820" s="64"/>
      <c r="O820" s="12">
        <f t="shared" si="232"/>
        <v>1</v>
      </c>
      <c r="P820"/>
      <c r="Q820" t="e">
        <f t="shared" si="219"/>
        <v>#REF!</v>
      </c>
      <c r="R820"/>
      <c r="S820"/>
      <c r="T820" s="12" t="e">
        <f t="shared" si="220"/>
        <v>#REF!</v>
      </c>
      <c r="U820" s="12"/>
      <c r="V820" s="12">
        <v>999</v>
      </c>
      <c r="W820" s="12"/>
      <c r="X820" s="12">
        <f t="shared" si="233"/>
        <v>56</v>
      </c>
      <c r="Y820"/>
      <c r="Z820"/>
      <c r="AA820"/>
      <c r="AB820"/>
      <c r="AC820"/>
      <c r="AD820"/>
      <c r="AE820" s="19"/>
      <c r="AF820" s="19"/>
      <c r="AG820" s="19">
        <f>AG819</f>
        <v>0</v>
      </c>
      <c r="AI820" s="19">
        <v>56</v>
      </c>
      <c r="AJ820" s="19">
        <f t="shared" si="224"/>
        <v>999</v>
      </c>
      <c r="AL820" s="19"/>
      <c r="AM820" s="19">
        <f t="shared" si="225"/>
        <v>999</v>
      </c>
      <c r="AP820" s="48" t="e">
        <f t="shared" si="226"/>
        <v>#REF!</v>
      </c>
      <c r="AQ820" s="48" t="e">
        <f t="shared" si="227"/>
        <v>#REF!</v>
      </c>
      <c r="AR820" s="16" t="e">
        <f t="shared" si="228"/>
        <v>#REF!</v>
      </c>
      <c r="AU820" s="49" t="str">
        <f t="shared" si="229"/>
        <v/>
      </c>
      <c r="AV820" s="49" t="str">
        <f t="shared" si="230"/>
        <v/>
      </c>
      <c r="AW820" s="49" t="str">
        <f t="shared" si="231"/>
        <v/>
      </c>
    </row>
    <row r="821" spans="1:49" s="16" customFormat="1" hidden="1" x14ac:dyDescent="0.25">
      <c r="A821" s="13" t="e">
        <f>'Vítězové A příp'!#REF!</f>
        <v>#REF!</v>
      </c>
      <c r="B821" s="13"/>
      <c r="C821" s="13"/>
      <c r="D821" s="13"/>
      <c r="E821" s="13"/>
      <c r="F821" s="13" t="e">
        <f>'Vítězové A příp'!#REF!</f>
        <v>#REF!</v>
      </c>
      <c r="G821" s="64" t="e">
        <f>'Vítězové A příp'!#REF!</f>
        <v>#REF!</v>
      </c>
      <c r="H821" s="64"/>
      <c r="I821" s="64"/>
      <c r="J821" s="64"/>
      <c r="K821" s="64" t="e">
        <f>'Vítězové A příp'!#REF!</f>
        <v>#REF!</v>
      </c>
      <c r="L821" s="64"/>
      <c r="M821" s="64"/>
      <c r="N821" s="64"/>
      <c r="O821" s="12">
        <f t="shared" si="232"/>
        <v>1</v>
      </c>
      <c r="P821"/>
      <c r="Q821" t="e">
        <f t="shared" si="219"/>
        <v>#REF!</v>
      </c>
      <c r="R821"/>
      <c r="S821"/>
      <c r="T821" s="12" t="e">
        <f t="shared" si="220"/>
        <v>#REF!</v>
      </c>
      <c r="U821" s="12"/>
      <c r="V821" s="12">
        <v>999</v>
      </c>
      <c r="W821" s="12"/>
      <c r="X821" s="12">
        <f t="shared" si="233"/>
        <v>57</v>
      </c>
      <c r="Y821"/>
      <c r="Z821"/>
      <c r="AA821"/>
      <c r="AB821"/>
      <c r="AC821"/>
      <c r="AD821"/>
      <c r="AE821" s="19"/>
      <c r="AF821" s="19"/>
      <c r="AG821" s="19">
        <f>AG819</f>
        <v>0</v>
      </c>
      <c r="AI821" s="19">
        <v>57</v>
      </c>
      <c r="AJ821" s="19">
        <f t="shared" si="224"/>
        <v>999</v>
      </c>
      <c r="AL821" s="19"/>
      <c r="AM821" s="19">
        <f t="shared" si="225"/>
        <v>999</v>
      </c>
      <c r="AP821" s="48" t="e">
        <f t="shared" si="226"/>
        <v>#REF!</v>
      </c>
      <c r="AQ821" s="48" t="e">
        <f t="shared" si="227"/>
        <v>#REF!</v>
      </c>
      <c r="AR821" s="16" t="e">
        <f t="shared" si="228"/>
        <v>#REF!</v>
      </c>
      <c r="AU821" s="49" t="str">
        <f t="shared" si="229"/>
        <v/>
      </c>
      <c r="AV821" s="49" t="str">
        <f t="shared" si="230"/>
        <v/>
      </c>
      <c r="AW821" s="49" t="str">
        <f t="shared" si="231"/>
        <v/>
      </c>
    </row>
    <row r="822" spans="1:49" s="16" customFormat="1" hidden="1" x14ac:dyDescent="0.25">
      <c r="A822" s="13" t="e">
        <f>'Vítězové A příp'!#REF!</f>
        <v>#REF!</v>
      </c>
      <c r="B822" s="13"/>
      <c r="C822" s="13"/>
      <c r="D822" s="13"/>
      <c r="E822" s="13"/>
      <c r="F822" s="13" t="e">
        <f>'Vítězové A příp'!#REF!</f>
        <v>#REF!</v>
      </c>
      <c r="G822" s="64" t="e">
        <f>'Vítězové A příp'!#REF!</f>
        <v>#REF!</v>
      </c>
      <c r="H822" s="64"/>
      <c r="I822" s="64"/>
      <c r="J822" s="64"/>
      <c r="K822" s="64" t="e">
        <f>'Vítězové A příp'!#REF!</f>
        <v>#REF!</v>
      </c>
      <c r="L822" s="64"/>
      <c r="M822" s="64"/>
      <c r="N822" s="64"/>
      <c r="O822" s="12">
        <f t="shared" si="232"/>
        <v>1</v>
      </c>
      <c r="P822"/>
      <c r="Q822" t="e">
        <f t="shared" si="219"/>
        <v>#REF!</v>
      </c>
      <c r="R822"/>
      <c r="S822"/>
      <c r="T822" s="12" t="e">
        <f t="shared" si="220"/>
        <v>#REF!</v>
      </c>
      <c r="U822" s="12"/>
      <c r="V822" s="12" t="e">
        <f>IF(T822="xxx",999,(T822))</f>
        <v>#REF!</v>
      </c>
      <c r="W822" s="12"/>
      <c r="X822" s="12">
        <f t="shared" si="233"/>
        <v>58</v>
      </c>
      <c r="Y822"/>
      <c r="Z822"/>
      <c r="AA822"/>
      <c r="AB822"/>
      <c r="AC822"/>
      <c r="AD822"/>
      <c r="AE822" s="19"/>
      <c r="AF822" s="19">
        <f>AF819+1</f>
        <v>20</v>
      </c>
      <c r="AG822" s="19">
        <f>IF(AD784="x",1,0)</f>
        <v>0</v>
      </c>
      <c r="AI822" s="19">
        <v>58</v>
      </c>
      <c r="AJ822" s="19">
        <f t="shared" si="224"/>
        <v>999</v>
      </c>
      <c r="AL822" s="19"/>
      <c r="AM822" s="19">
        <f t="shared" si="225"/>
        <v>999</v>
      </c>
      <c r="AP822" s="48" t="e">
        <f t="shared" si="226"/>
        <v>#REF!</v>
      </c>
      <c r="AQ822" s="48" t="e">
        <f t="shared" si="227"/>
        <v>#REF!</v>
      </c>
      <c r="AR822" s="16" t="e">
        <f t="shared" si="228"/>
        <v>#REF!</v>
      </c>
      <c r="AU822" s="49" t="str">
        <f t="shared" si="229"/>
        <v/>
      </c>
      <c r="AV822" s="49" t="str">
        <f t="shared" si="230"/>
        <v/>
      </c>
      <c r="AW822" s="49" t="str">
        <f t="shared" si="231"/>
        <v/>
      </c>
    </row>
    <row r="823" spans="1:49" s="16" customFormat="1" hidden="1" x14ac:dyDescent="0.25">
      <c r="A823" s="13" t="e">
        <f>'Vítězové A příp'!#REF!</f>
        <v>#REF!</v>
      </c>
      <c r="B823" s="13"/>
      <c r="C823" s="13"/>
      <c r="D823" s="13"/>
      <c r="E823" s="13"/>
      <c r="F823" s="13" t="e">
        <f>'Vítězové A příp'!#REF!</f>
        <v>#REF!</v>
      </c>
      <c r="G823" s="64" t="e">
        <f>'Vítězové A příp'!#REF!</f>
        <v>#REF!</v>
      </c>
      <c r="H823" s="64"/>
      <c r="I823" s="64"/>
      <c r="J823" s="64"/>
      <c r="K823" s="64" t="e">
        <f>'Vítězové A příp'!#REF!</f>
        <v>#REF!</v>
      </c>
      <c r="L823" s="64"/>
      <c r="M823" s="64"/>
      <c r="N823" s="64"/>
      <c r="O823" s="12">
        <f t="shared" si="232"/>
        <v>1</v>
      </c>
      <c r="P823"/>
      <c r="Q823" t="e">
        <f t="shared" si="219"/>
        <v>#REF!</v>
      </c>
      <c r="R823"/>
      <c r="S823"/>
      <c r="T823" s="12" t="e">
        <f t="shared" si="220"/>
        <v>#REF!</v>
      </c>
      <c r="U823" s="12"/>
      <c r="V823" s="12">
        <v>999</v>
      </c>
      <c r="W823" s="12"/>
      <c r="X823" s="12">
        <f t="shared" si="233"/>
        <v>59</v>
      </c>
      <c r="Y823"/>
      <c r="Z823"/>
      <c r="AA823"/>
      <c r="AB823"/>
      <c r="AC823"/>
      <c r="AD823"/>
      <c r="AE823" s="19"/>
      <c r="AF823" s="19"/>
      <c r="AG823" s="19">
        <f>AG822</f>
        <v>0</v>
      </c>
      <c r="AI823" s="19">
        <v>59</v>
      </c>
      <c r="AJ823" s="19">
        <f t="shared" si="224"/>
        <v>999</v>
      </c>
      <c r="AL823" s="19"/>
      <c r="AM823" s="19">
        <f t="shared" si="225"/>
        <v>999</v>
      </c>
      <c r="AP823" s="48" t="e">
        <f t="shared" si="226"/>
        <v>#REF!</v>
      </c>
      <c r="AQ823" s="48" t="e">
        <f t="shared" si="227"/>
        <v>#REF!</v>
      </c>
      <c r="AR823" s="16" t="e">
        <f t="shared" si="228"/>
        <v>#REF!</v>
      </c>
      <c r="AU823" s="49" t="str">
        <f t="shared" si="229"/>
        <v/>
      </c>
      <c r="AV823" s="49" t="str">
        <f t="shared" si="230"/>
        <v/>
      </c>
      <c r="AW823" s="49" t="str">
        <f t="shared" si="231"/>
        <v/>
      </c>
    </row>
    <row r="824" spans="1:49" s="16" customFormat="1" hidden="1" x14ac:dyDescent="0.25">
      <c r="A824" s="13" t="e">
        <f>'Vítězové A příp'!#REF!</f>
        <v>#REF!</v>
      </c>
      <c r="B824" s="13"/>
      <c r="C824" s="13"/>
      <c r="D824" s="13"/>
      <c r="E824" s="13"/>
      <c r="F824" s="13" t="e">
        <f>'Vítězové A příp'!#REF!</f>
        <v>#REF!</v>
      </c>
      <c r="G824" s="64" t="e">
        <f>'Vítězové A příp'!#REF!</f>
        <v>#REF!</v>
      </c>
      <c r="H824" s="64"/>
      <c r="I824" s="64"/>
      <c r="J824" s="64"/>
      <c r="K824" s="64" t="e">
        <f>'Vítězové A příp'!#REF!</f>
        <v>#REF!</v>
      </c>
      <c r="L824" s="64"/>
      <c r="M824" s="64"/>
      <c r="N824" s="64"/>
      <c r="O824" s="12">
        <f t="shared" si="232"/>
        <v>1</v>
      </c>
      <c r="P824"/>
      <c r="Q824" t="e">
        <f t="shared" si="219"/>
        <v>#REF!</v>
      </c>
      <c r="R824"/>
      <c r="S824"/>
      <c r="T824" s="12" t="e">
        <f t="shared" si="220"/>
        <v>#REF!</v>
      </c>
      <c r="U824" s="12"/>
      <c r="V824" s="12">
        <v>999</v>
      </c>
      <c r="W824" s="12"/>
      <c r="X824" s="12">
        <f t="shared" si="233"/>
        <v>60</v>
      </c>
      <c r="Y824"/>
      <c r="Z824"/>
      <c r="AA824"/>
      <c r="AB824"/>
      <c r="AC824"/>
      <c r="AD824"/>
      <c r="AE824" s="19"/>
      <c r="AF824" s="19"/>
      <c r="AG824" s="19">
        <f>AG822</f>
        <v>0</v>
      </c>
      <c r="AI824" s="19">
        <v>60</v>
      </c>
      <c r="AJ824" s="19">
        <f t="shared" si="224"/>
        <v>999</v>
      </c>
      <c r="AL824" s="19"/>
      <c r="AM824" s="19">
        <f t="shared" si="225"/>
        <v>999</v>
      </c>
      <c r="AP824" s="48" t="e">
        <f t="shared" si="226"/>
        <v>#REF!</v>
      </c>
      <c r="AQ824" s="48" t="e">
        <f t="shared" si="227"/>
        <v>#REF!</v>
      </c>
      <c r="AR824" s="16" t="e">
        <f t="shared" si="228"/>
        <v>#REF!</v>
      </c>
      <c r="AU824" s="49" t="str">
        <f t="shared" si="229"/>
        <v/>
      </c>
      <c r="AV824" s="49" t="str">
        <f t="shared" si="230"/>
        <v/>
      </c>
      <c r="AW824" s="49" t="str">
        <f t="shared" si="231"/>
        <v/>
      </c>
    </row>
    <row r="825" spans="1:49" s="16" customFormat="1" hidden="1" x14ac:dyDescent="0.25">
      <c r="A825" s="13" t="e">
        <f>'Vítězové ml.ž.'!#REF!</f>
        <v>#REF!</v>
      </c>
      <c r="B825" s="13"/>
      <c r="C825" s="13"/>
      <c r="D825" s="13"/>
      <c r="E825" s="13"/>
      <c r="F825" s="13" t="e">
        <f>'Vítězové ml.ž.'!#REF!</f>
        <v>#REF!</v>
      </c>
      <c r="G825" s="64" t="e">
        <f>'Vítězové ml.ž.'!#REF!</f>
        <v>#REF!</v>
      </c>
      <c r="H825" s="64"/>
      <c r="I825" s="64"/>
      <c r="J825" s="64"/>
      <c r="K825" s="64" t="e">
        <f>'Vítězové ml.ž.'!#REF!</f>
        <v>#REF!</v>
      </c>
      <c r="L825" s="64"/>
      <c r="M825" s="64"/>
      <c r="N825" s="64"/>
      <c r="O825" s="12">
        <v>2</v>
      </c>
      <c r="P825"/>
      <c r="Q825" t="e">
        <f>LEN(A825)</f>
        <v>#REF!</v>
      </c>
      <c r="R825"/>
      <c r="S825"/>
      <c r="T825" s="12" t="e">
        <f t="shared" si="220"/>
        <v>#REF!</v>
      </c>
      <c r="U825" s="12"/>
      <c r="V825" s="12" t="e">
        <f>IF(T825="xxx",999,(T825))</f>
        <v>#REF!</v>
      </c>
      <c r="W825" s="12"/>
      <c r="X825" s="12">
        <v>1</v>
      </c>
      <c r="Y825"/>
      <c r="Z825" s="12" t="e">
        <f>SMALL($V$825:$V$884,X825)</f>
        <v>#REF!</v>
      </c>
      <c r="AA825" s="12" t="e">
        <f>IF(Z825=999,"xxx",Z825)</f>
        <v>#REF!</v>
      </c>
      <c r="AB825"/>
      <c r="AC825" s="12">
        <v>1</v>
      </c>
      <c r="AD825" s="12">
        <f>H8</f>
        <v>0</v>
      </c>
      <c r="AE825" s="19"/>
      <c r="AF825" s="19">
        <v>1</v>
      </c>
      <c r="AG825" s="19">
        <f>IF(AD825="x",1,0)</f>
        <v>0</v>
      </c>
      <c r="AI825" s="19">
        <v>61</v>
      </c>
      <c r="AJ825" s="19">
        <f t="shared" si="224"/>
        <v>999</v>
      </c>
      <c r="AL825" s="19"/>
      <c r="AM825" s="19">
        <f t="shared" si="225"/>
        <v>999</v>
      </c>
      <c r="AP825" s="48" t="e">
        <f t="shared" si="226"/>
        <v>#REF!</v>
      </c>
      <c r="AQ825" s="48" t="e">
        <f t="shared" si="227"/>
        <v>#REF!</v>
      </c>
      <c r="AR825" s="16" t="e">
        <f t="shared" si="228"/>
        <v>#REF!</v>
      </c>
      <c r="AU825" s="49" t="str">
        <f t="shared" si="229"/>
        <v/>
      </c>
      <c r="AV825" s="49" t="str">
        <f t="shared" si="230"/>
        <v/>
      </c>
      <c r="AW825" s="49" t="str">
        <f t="shared" si="231"/>
        <v/>
      </c>
    </row>
    <row r="826" spans="1:49" s="16" customFormat="1" hidden="1" x14ac:dyDescent="0.25">
      <c r="A826" s="13" t="e">
        <f>'Vítězové ml.ž.'!#REF!</f>
        <v>#REF!</v>
      </c>
      <c r="B826" s="13"/>
      <c r="C826" s="13"/>
      <c r="D826" s="13"/>
      <c r="E826" s="13"/>
      <c r="F826" s="13" t="e">
        <f>'Vítězové ml.ž.'!#REF!</f>
        <v>#REF!</v>
      </c>
      <c r="G826" s="64" t="e">
        <f>'Vítězové ml.ž.'!#REF!</f>
        <v>#REF!</v>
      </c>
      <c r="H826" s="64"/>
      <c r="I826" s="64"/>
      <c r="J826" s="64"/>
      <c r="K826" s="64" t="e">
        <f>'Vítězové ml.ž.'!#REF!</f>
        <v>#REF!</v>
      </c>
      <c r="L826" s="64"/>
      <c r="M826" s="64"/>
      <c r="N826" s="64"/>
      <c r="O826" s="12">
        <f>O825</f>
        <v>2</v>
      </c>
      <c r="P826"/>
      <c r="Q826" t="e">
        <f t="shared" ref="Q826:Q884" si="235">LEN(A826)</f>
        <v>#REF!</v>
      </c>
      <c r="R826"/>
      <c r="S826"/>
      <c r="T826" s="12" t="e">
        <f t="shared" si="220"/>
        <v>#REF!</v>
      </c>
      <c r="U826" s="12"/>
      <c r="V826" s="12">
        <v>999</v>
      </c>
      <c r="W826" s="12"/>
      <c r="X826" s="12">
        <f>X825+1</f>
        <v>2</v>
      </c>
      <c r="Y826"/>
      <c r="Z826" s="12" t="e">
        <f t="shared" ref="Z826:Z844" si="236">SMALL($V$825:$V$884,X826)</f>
        <v>#REF!</v>
      </c>
      <c r="AA826" s="12" t="e">
        <f t="shared" ref="AA826:AA844" si="237">IF(Z826=999,"xxx",Z826)</f>
        <v>#REF!</v>
      </c>
      <c r="AB826"/>
      <c r="AC826" s="12">
        <f>AC825+1</f>
        <v>2</v>
      </c>
      <c r="AD826" s="12">
        <f t="shared" ref="AD826:AD844" si="238">H9</f>
        <v>0</v>
      </c>
      <c r="AE826" s="19"/>
      <c r="AF826" s="19"/>
      <c r="AG826" s="19">
        <f>AG825</f>
        <v>0</v>
      </c>
      <c r="AI826" s="19">
        <v>62</v>
      </c>
      <c r="AJ826" s="19">
        <f t="shared" si="224"/>
        <v>999</v>
      </c>
      <c r="AL826" s="19"/>
      <c r="AM826" s="19">
        <f t="shared" si="225"/>
        <v>999</v>
      </c>
      <c r="AP826" s="48" t="e">
        <f t="shared" si="226"/>
        <v>#REF!</v>
      </c>
      <c r="AQ826" s="48" t="e">
        <f t="shared" si="227"/>
        <v>#REF!</v>
      </c>
      <c r="AR826" s="16" t="e">
        <f t="shared" si="228"/>
        <v>#REF!</v>
      </c>
      <c r="AU826" s="49" t="str">
        <f t="shared" si="229"/>
        <v/>
      </c>
      <c r="AV826" s="49" t="str">
        <f t="shared" si="230"/>
        <v/>
      </c>
      <c r="AW826" s="49" t="str">
        <f t="shared" si="231"/>
        <v/>
      </c>
    </row>
    <row r="827" spans="1:49" s="16" customFormat="1" hidden="1" x14ac:dyDescent="0.25">
      <c r="A827" s="13" t="e">
        <f>'Vítězové ml.ž.'!#REF!</f>
        <v>#REF!</v>
      </c>
      <c r="B827" s="13"/>
      <c r="C827" s="13"/>
      <c r="D827" s="13"/>
      <c r="E827" s="13"/>
      <c r="F827" s="13" t="e">
        <f>'Vítězové ml.ž.'!#REF!</f>
        <v>#REF!</v>
      </c>
      <c r="G827" s="64" t="e">
        <f>'Vítězové ml.ž.'!#REF!</f>
        <v>#REF!</v>
      </c>
      <c r="H827" s="64"/>
      <c r="I827" s="64"/>
      <c r="J827" s="64"/>
      <c r="K827" s="64" t="e">
        <f>'Vítězové ml.ž.'!#REF!</f>
        <v>#REF!</v>
      </c>
      <c r="L827" s="64"/>
      <c r="M827" s="64"/>
      <c r="N827" s="64"/>
      <c r="O827" s="12">
        <f t="shared" ref="O827:O884" si="239">O826</f>
        <v>2</v>
      </c>
      <c r="P827"/>
      <c r="Q827" t="e">
        <f t="shared" si="235"/>
        <v>#REF!</v>
      </c>
      <c r="R827"/>
      <c r="S827"/>
      <c r="T827" s="12" t="e">
        <f t="shared" si="220"/>
        <v>#REF!</v>
      </c>
      <c r="U827" s="12"/>
      <c r="V827" s="12">
        <v>999</v>
      </c>
      <c r="W827" s="12"/>
      <c r="X827" s="12">
        <f t="shared" ref="X827:X884" si="240">X826+1</f>
        <v>3</v>
      </c>
      <c r="Y827"/>
      <c r="Z827" s="12" t="e">
        <f t="shared" si="236"/>
        <v>#REF!</v>
      </c>
      <c r="AA827" s="12" t="e">
        <f t="shared" si="237"/>
        <v>#REF!</v>
      </c>
      <c r="AB827"/>
      <c r="AC827" s="12">
        <f t="shared" ref="AC827:AC844" si="241">AC826+1</f>
        <v>3</v>
      </c>
      <c r="AD827" s="12">
        <f t="shared" si="238"/>
        <v>0</v>
      </c>
      <c r="AE827" s="19"/>
      <c r="AF827" s="19"/>
      <c r="AG827" s="19">
        <f>AG825</f>
        <v>0</v>
      </c>
      <c r="AI827" s="19">
        <v>63</v>
      </c>
      <c r="AJ827" s="19">
        <f t="shared" si="224"/>
        <v>999</v>
      </c>
      <c r="AL827" s="19"/>
      <c r="AM827" s="19">
        <f t="shared" si="225"/>
        <v>999</v>
      </c>
      <c r="AP827" s="48" t="e">
        <f t="shared" si="226"/>
        <v>#REF!</v>
      </c>
      <c r="AQ827" s="48" t="e">
        <f t="shared" si="227"/>
        <v>#REF!</v>
      </c>
      <c r="AR827" s="16" t="e">
        <f t="shared" si="228"/>
        <v>#REF!</v>
      </c>
      <c r="AU827" s="49" t="str">
        <f t="shared" si="229"/>
        <v/>
      </c>
      <c r="AV827" s="49" t="str">
        <f t="shared" si="230"/>
        <v/>
      </c>
      <c r="AW827" s="49" t="str">
        <f t="shared" si="231"/>
        <v/>
      </c>
    </row>
    <row r="828" spans="1:49" s="16" customFormat="1" hidden="1" x14ac:dyDescent="0.25">
      <c r="A828" s="13" t="e">
        <f>'Vítězové ml.ž.'!#REF!</f>
        <v>#REF!</v>
      </c>
      <c r="B828" s="13"/>
      <c r="C828" s="13"/>
      <c r="D828" s="13"/>
      <c r="E828" s="13"/>
      <c r="F828" s="13" t="e">
        <f>'Vítězové ml.ž.'!#REF!</f>
        <v>#REF!</v>
      </c>
      <c r="G828" s="64" t="e">
        <f>'Vítězové ml.ž.'!#REF!</f>
        <v>#REF!</v>
      </c>
      <c r="H828" s="64"/>
      <c r="I828" s="64"/>
      <c r="J828" s="64"/>
      <c r="K828" s="64" t="e">
        <f>'Vítězové ml.ž.'!#REF!</f>
        <v>#REF!</v>
      </c>
      <c r="L828" s="64"/>
      <c r="M828" s="64"/>
      <c r="N828" s="64"/>
      <c r="O828" s="12">
        <f t="shared" si="239"/>
        <v>2</v>
      </c>
      <c r="P828"/>
      <c r="Q828" t="e">
        <f t="shared" si="235"/>
        <v>#REF!</v>
      </c>
      <c r="R828"/>
      <c r="S828"/>
      <c r="T828" s="12" t="e">
        <f t="shared" si="220"/>
        <v>#REF!</v>
      </c>
      <c r="U828" s="12"/>
      <c r="V828" s="12" t="e">
        <f>IF(T828="xxx",999,(T828))</f>
        <v>#REF!</v>
      </c>
      <c r="W828" s="12"/>
      <c r="X828" s="12">
        <f t="shared" si="240"/>
        <v>4</v>
      </c>
      <c r="Y828"/>
      <c r="Z828" s="12" t="e">
        <f t="shared" si="236"/>
        <v>#REF!</v>
      </c>
      <c r="AA828" s="12" t="e">
        <f t="shared" si="237"/>
        <v>#REF!</v>
      </c>
      <c r="AB828"/>
      <c r="AC828" s="12">
        <f t="shared" si="241"/>
        <v>4</v>
      </c>
      <c r="AD828" s="12">
        <f t="shared" si="238"/>
        <v>0</v>
      </c>
      <c r="AE828" s="19"/>
      <c r="AF828" s="19">
        <f>AF825+1</f>
        <v>2</v>
      </c>
      <c r="AG828" s="19">
        <f>IF(AD826="x",1,0)</f>
        <v>0</v>
      </c>
      <c r="AI828" s="19">
        <v>64</v>
      </c>
      <c r="AJ828" s="19">
        <f t="shared" si="224"/>
        <v>999</v>
      </c>
      <c r="AL828" s="19"/>
      <c r="AM828" s="19">
        <f t="shared" si="225"/>
        <v>999</v>
      </c>
      <c r="AP828" s="48" t="e">
        <f t="shared" si="226"/>
        <v>#REF!</v>
      </c>
      <c r="AQ828" s="48" t="e">
        <f t="shared" si="227"/>
        <v>#REF!</v>
      </c>
      <c r="AR828" s="16" t="e">
        <f t="shared" si="228"/>
        <v>#REF!</v>
      </c>
      <c r="AU828" s="49" t="str">
        <f t="shared" si="229"/>
        <v/>
      </c>
      <c r="AV828" s="49" t="str">
        <f t="shared" si="230"/>
        <v/>
      </c>
      <c r="AW828" s="49" t="str">
        <f t="shared" si="231"/>
        <v/>
      </c>
    </row>
    <row r="829" spans="1:49" s="16" customFormat="1" hidden="1" x14ac:dyDescent="0.25">
      <c r="A829" s="13" t="e">
        <f>'Vítězové ml.ž.'!#REF!</f>
        <v>#REF!</v>
      </c>
      <c r="B829" s="13"/>
      <c r="C829" s="13"/>
      <c r="D829" s="13"/>
      <c r="E829" s="13"/>
      <c r="F829" s="13" t="e">
        <f>'Vítězové ml.ž.'!#REF!</f>
        <v>#REF!</v>
      </c>
      <c r="G829" s="64" t="e">
        <f>'Vítězové ml.ž.'!#REF!</f>
        <v>#REF!</v>
      </c>
      <c r="H829" s="64"/>
      <c r="I829" s="64"/>
      <c r="J829" s="64"/>
      <c r="K829" s="64" t="e">
        <f>'Vítězové ml.ž.'!#REF!</f>
        <v>#REF!</v>
      </c>
      <c r="L829" s="64"/>
      <c r="M829" s="64"/>
      <c r="N829" s="64"/>
      <c r="O829" s="12">
        <f t="shared" si="239"/>
        <v>2</v>
      </c>
      <c r="P829"/>
      <c r="Q829" t="e">
        <f t="shared" si="235"/>
        <v>#REF!</v>
      </c>
      <c r="R829"/>
      <c r="S829"/>
      <c r="T829" s="12" t="e">
        <f t="shared" si="220"/>
        <v>#REF!</v>
      </c>
      <c r="U829" s="12"/>
      <c r="V829" s="12">
        <v>999</v>
      </c>
      <c r="W829" s="12"/>
      <c r="X829" s="12">
        <f t="shared" si="240"/>
        <v>5</v>
      </c>
      <c r="Y829"/>
      <c r="Z829" s="12" t="e">
        <f t="shared" si="236"/>
        <v>#REF!</v>
      </c>
      <c r="AA829" s="12" t="e">
        <f t="shared" si="237"/>
        <v>#REF!</v>
      </c>
      <c r="AB829"/>
      <c r="AC829" s="12">
        <f t="shared" si="241"/>
        <v>5</v>
      </c>
      <c r="AD829" s="12">
        <f t="shared" si="238"/>
        <v>0</v>
      </c>
      <c r="AE829" s="19"/>
      <c r="AF829" s="19"/>
      <c r="AG829" s="19">
        <f>AG828</f>
        <v>0</v>
      </c>
      <c r="AI829" s="19">
        <v>65</v>
      </c>
      <c r="AJ829" s="19">
        <f t="shared" si="224"/>
        <v>999</v>
      </c>
      <c r="AL829" s="19"/>
      <c r="AM829" s="19">
        <f t="shared" si="225"/>
        <v>999</v>
      </c>
      <c r="AP829" s="48" t="e">
        <f t="shared" si="226"/>
        <v>#REF!</v>
      </c>
      <c r="AQ829" s="48" t="e">
        <f t="shared" si="227"/>
        <v>#REF!</v>
      </c>
      <c r="AR829" s="16" t="e">
        <f t="shared" si="228"/>
        <v>#REF!</v>
      </c>
      <c r="AU829" s="49" t="str">
        <f t="shared" si="229"/>
        <v/>
      </c>
      <c r="AV829" s="49" t="str">
        <f t="shared" si="230"/>
        <v/>
      </c>
      <c r="AW829" s="49" t="str">
        <f t="shared" si="231"/>
        <v/>
      </c>
    </row>
    <row r="830" spans="1:49" s="16" customFormat="1" hidden="1" x14ac:dyDescent="0.25">
      <c r="A830" s="13" t="e">
        <f>'Vítězové ml.ž.'!#REF!</f>
        <v>#REF!</v>
      </c>
      <c r="B830" s="13"/>
      <c r="C830" s="13"/>
      <c r="D830" s="13"/>
      <c r="E830" s="13"/>
      <c r="F830" s="13" t="e">
        <f>'Vítězové ml.ž.'!#REF!</f>
        <v>#REF!</v>
      </c>
      <c r="G830" s="64" t="e">
        <f>'Vítězové ml.ž.'!#REF!</f>
        <v>#REF!</v>
      </c>
      <c r="H830" s="64"/>
      <c r="I830" s="64"/>
      <c r="J830" s="64"/>
      <c r="K830" s="64" t="e">
        <f>'Vítězové ml.ž.'!#REF!</f>
        <v>#REF!</v>
      </c>
      <c r="L830" s="64"/>
      <c r="M830" s="64"/>
      <c r="N830" s="64"/>
      <c r="O830" s="12">
        <f t="shared" si="239"/>
        <v>2</v>
      </c>
      <c r="P830"/>
      <c r="Q830" t="e">
        <f t="shared" si="235"/>
        <v>#REF!</v>
      </c>
      <c r="R830"/>
      <c r="S830"/>
      <c r="T830" s="12" t="e">
        <f t="shared" ref="T830:T893" si="242">IF(Q830=0,"xxx",(IF((MID($A830,$Q830-10,1))="x","xxx",VALUE(MID($A830,$Q830-11,3)))))</f>
        <v>#REF!</v>
      </c>
      <c r="U830" s="12"/>
      <c r="V830" s="12">
        <v>999</v>
      </c>
      <c r="W830" s="12"/>
      <c r="X830" s="12">
        <f t="shared" si="240"/>
        <v>6</v>
      </c>
      <c r="Y830"/>
      <c r="Z830" s="12" t="e">
        <f t="shared" si="236"/>
        <v>#REF!</v>
      </c>
      <c r="AA830" s="12" t="e">
        <f t="shared" si="237"/>
        <v>#REF!</v>
      </c>
      <c r="AB830"/>
      <c r="AC830" s="12">
        <f t="shared" si="241"/>
        <v>6</v>
      </c>
      <c r="AD830" s="12">
        <f t="shared" si="238"/>
        <v>0</v>
      </c>
      <c r="AE830" s="19"/>
      <c r="AF830" s="19"/>
      <c r="AG830" s="19">
        <f>AG828</f>
        <v>0</v>
      </c>
      <c r="AI830" s="19">
        <v>66</v>
      </c>
      <c r="AJ830" s="19">
        <f t="shared" ref="AJ830:AJ893" si="243">IF(AG830=0,999,AI830)</f>
        <v>999</v>
      </c>
      <c r="AL830" s="19"/>
      <c r="AM830" s="19">
        <f t="shared" ref="AM830:AM893" si="244">SMALL($AJ$765:$AJ$1244,AI830)</f>
        <v>999</v>
      </c>
      <c r="AP830" s="48" t="e">
        <f t="shared" ref="AP830:AP893" si="245">G830</f>
        <v>#REF!</v>
      </c>
      <c r="AQ830" s="48" t="e">
        <f t="shared" ref="AQ830:AQ893" si="246">K830</f>
        <v>#REF!</v>
      </c>
      <c r="AR830" s="16" t="e">
        <f t="shared" ref="AR830:AR893" si="247">A830</f>
        <v>#REF!</v>
      </c>
      <c r="AU830" s="49" t="str">
        <f t="shared" ref="AU830:AU893" si="248">IF(AM830=999,"",(INDEX($AP$765:$AP$1244,$AM830)))</f>
        <v/>
      </c>
      <c r="AV830" s="49" t="str">
        <f t="shared" ref="AV830:AV893" si="249">IF(AM830=999,"",(INDEX($AQ$765:$AQ$1244,$AM830)))</f>
        <v/>
      </c>
      <c r="AW830" s="49" t="str">
        <f t="shared" ref="AW830:AW893" si="250">IF(AM830=999,"",(INDEX($AR$765:$AR$1244,$AM830)))</f>
        <v/>
      </c>
    </row>
    <row r="831" spans="1:49" s="16" customFormat="1" hidden="1" x14ac:dyDescent="0.25">
      <c r="A831" s="13" t="str">
        <f>'Vítězové ml.ž.'!$B$7</f>
        <v xml:space="preserve">ml.ž, ř.ř., 35 kg, </v>
      </c>
      <c r="B831" s="13"/>
      <c r="C831" s="13"/>
      <c r="D831" s="13"/>
      <c r="E831" s="13"/>
      <c r="F831" s="13">
        <f>'Vítězové ml.ž.'!$A$10</f>
        <v>1</v>
      </c>
      <c r="G831" s="64" t="str">
        <f>'Vítězové ml.ž.'!$B$10</f>
        <v>Sedlák Petr</v>
      </c>
      <c r="H831" s="64"/>
      <c r="I831" s="64"/>
      <c r="J831" s="64"/>
      <c r="K831" s="64" t="str">
        <f>'Vítězové ml.ž.'!$C$10</f>
        <v>Boroh.</v>
      </c>
      <c r="L831" s="64"/>
      <c r="M831" s="64"/>
      <c r="N831" s="64"/>
      <c r="O831" s="12">
        <f t="shared" si="239"/>
        <v>2</v>
      </c>
      <c r="P831"/>
      <c r="Q831">
        <f t="shared" si="235"/>
        <v>19</v>
      </c>
      <c r="R831"/>
      <c r="S831"/>
      <c r="T831" s="12" t="e">
        <f t="shared" si="242"/>
        <v>#VALUE!</v>
      </c>
      <c r="U831" s="12"/>
      <c r="V831" s="12" t="e">
        <f>IF(T831="xxx",999,(T831))</f>
        <v>#VALUE!</v>
      </c>
      <c r="W831" s="12"/>
      <c r="X831" s="12">
        <f t="shared" si="240"/>
        <v>7</v>
      </c>
      <c r="Y831"/>
      <c r="Z831" s="12" t="e">
        <f t="shared" si="236"/>
        <v>#REF!</v>
      </c>
      <c r="AA831" s="12" t="e">
        <f t="shared" si="237"/>
        <v>#REF!</v>
      </c>
      <c r="AB831"/>
      <c r="AC831" s="12">
        <f t="shared" si="241"/>
        <v>7</v>
      </c>
      <c r="AD831" s="12">
        <f t="shared" si="238"/>
        <v>0</v>
      </c>
      <c r="AE831" s="19"/>
      <c r="AF831" s="19">
        <f>AF828+1</f>
        <v>3</v>
      </c>
      <c r="AG831" s="19">
        <f>IF(AD827="x",1,0)</f>
        <v>0</v>
      </c>
      <c r="AI831" s="19">
        <v>67</v>
      </c>
      <c r="AJ831" s="19">
        <f t="shared" si="243"/>
        <v>999</v>
      </c>
      <c r="AL831" s="19"/>
      <c r="AM831" s="19">
        <f t="shared" si="244"/>
        <v>999</v>
      </c>
      <c r="AP831" s="48" t="str">
        <f t="shared" si="245"/>
        <v>Sedlák Petr</v>
      </c>
      <c r="AQ831" s="48" t="str">
        <f t="shared" si="246"/>
        <v>Boroh.</v>
      </c>
      <c r="AR831" s="16" t="str">
        <f t="shared" si="247"/>
        <v xml:space="preserve">ml.ž, ř.ř., 35 kg, </v>
      </c>
      <c r="AU831" s="49" t="str">
        <f t="shared" si="248"/>
        <v/>
      </c>
      <c r="AV831" s="49" t="str">
        <f t="shared" si="249"/>
        <v/>
      </c>
      <c r="AW831" s="49" t="str">
        <f t="shared" si="250"/>
        <v/>
      </c>
    </row>
    <row r="832" spans="1:49" s="16" customFormat="1" hidden="1" x14ac:dyDescent="0.25">
      <c r="A832" s="13" t="str">
        <f>'Vítězové ml.ž.'!$B$7</f>
        <v xml:space="preserve">ml.ž, ř.ř., 35 kg, </v>
      </c>
      <c r="B832" s="13"/>
      <c r="C832" s="13"/>
      <c r="D832" s="13"/>
      <c r="E832" s="13"/>
      <c r="F832" s="13" t="e">
        <f>'Vítězové ml.ž.'!#REF!</f>
        <v>#REF!</v>
      </c>
      <c r="G832" s="64" t="e">
        <f>'Vítězové ml.ž.'!#REF!</f>
        <v>#REF!</v>
      </c>
      <c r="H832" s="64"/>
      <c r="I832" s="64"/>
      <c r="J832" s="64"/>
      <c r="K832" s="64" t="e">
        <f>'Vítězové ml.ž.'!#REF!</f>
        <v>#REF!</v>
      </c>
      <c r="L832" s="64"/>
      <c r="M832" s="64"/>
      <c r="N832" s="64"/>
      <c r="O832" s="12">
        <f t="shared" si="239"/>
        <v>2</v>
      </c>
      <c r="P832"/>
      <c r="Q832">
        <f t="shared" si="235"/>
        <v>19</v>
      </c>
      <c r="R832"/>
      <c r="S832"/>
      <c r="T832" s="12" t="e">
        <f t="shared" si="242"/>
        <v>#VALUE!</v>
      </c>
      <c r="U832" s="12"/>
      <c r="V832" s="12">
        <v>999</v>
      </c>
      <c r="W832" s="12"/>
      <c r="X832" s="12">
        <f t="shared" si="240"/>
        <v>8</v>
      </c>
      <c r="Y832"/>
      <c r="Z832" s="12" t="e">
        <f t="shared" si="236"/>
        <v>#REF!</v>
      </c>
      <c r="AA832" s="12" t="e">
        <f t="shared" si="237"/>
        <v>#REF!</v>
      </c>
      <c r="AB832"/>
      <c r="AC832" s="12">
        <f t="shared" si="241"/>
        <v>8</v>
      </c>
      <c r="AD832" s="12">
        <f t="shared" si="238"/>
        <v>0</v>
      </c>
      <c r="AE832" s="19"/>
      <c r="AF832" s="19"/>
      <c r="AG832" s="19">
        <f>AG831</f>
        <v>0</v>
      </c>
      <c r="AI832" s="19">
        <v>68</v>
      </c>
      <c r="AJ832" s="19">
        <f t="shared" si="243"/>
        <v>999</v>
      </c>
      <c r="AL832" s="19"/>
      <c r="AM832" s="19">
        <f t="shared" si="244"/>
        <v>999</v>
      </c>
      <c r="AP832" s="48" t="e">
        <f t="shared" si="245"/>
        <v>#REF!</v>
      </c>
      <c r="AQ832" s="48" t="e">
        <f t="shared" si="246"/>
        <v>#REF!</v>
      </c>
      <c r="AR832" s="16" t="str">
        <f t="shared" si="247"/>
        <v xml:space="preserve">ml.ž, ř.ř., 35 kg, </v>
      </c>
      <c r="AU832" s="49" t="str">
        <f t="shared" si="248"/>
        <v/>
      </c>
      <c r="AV832" s="49" t="str">
        <f t="shared" si="249"/>
        <v/>
      </c>
      <c r="AW832" s="49" t="str">
        <f t="shared" si="250"/>
        <v/>
      </c>
    </row>
    <row r="833" spans="1:49" s="16" customFormat="1" hidden="1" x14ac:dyDescent="0.25">
      <c r="A833" s="13" t="str">
        <f>'Vítězové ml.ž.'!$B$7</f>
        <v xml:space="preserve">ml.ž, ř.ř., 35 kg, </v>
      </c>
      <c r="B833" s="13"/>
      <c r="C833" s="13"/>
      <c r="D833" s="13"/>
      <c r="E833" s="13"/>
      <c r="F833" s="13" t="e">
        <f>'Vítězové ml.ž.'!#REF!</f>
        <v>#REF!</v>
      </c>
      <c r="G833" s="64" t="e">
        <f>'Vítězové ml.ž.'!#REF!</f>
        <v>#REF!</v>
      </c>
      <c r="H833" s="64"/>
      <c r="I833" s="64"/>
      <c r="J833" s="64"/>
      <c r="K833" s="64" t="e">
        <f>'Vítězové ml.ž.'!#REF!</f>
        <v>#REF!</v>
      </c>
      <c r="L833" s="64"/>
      <c r="M833" s="64"/>
      <c r="N833" s="64"/>
      <c r="O833" s="12">
        <f t="shared" si="239"/>
        <v>2</v>
      </c>
      <c r="P833"/>
      <c r="Q833">
        <f t="shared" si="235"/>
        <v>19</v>
      </c>
      <c r="R833"/>
      <c r="S833"/>
      <c r="T833" s="12" t="e">
        <f t="shared" si="242"/>
        <v>#VALUE!</v>
      </c>
      <c r="U833" s="12"/>
      <c r="V833" s="12">
        <v>999</v>
      </c>
      <c r="W833" s="12"/>
      <c r="X833" s="12">
        <f t="shared" si="240"/>
        <v>9</v>
      </c>
      <c r="Y833"/>
      <c r="Z833" s="12" t="e">
        <f t="shared" si="236"/>
        <v>#REF!</v>
      </c>
      <c r="AA833" s="12" t="e">
        <f t="shared" si="237"/>
        <v>#REF!</v>
      </c>
      <c r="AB833"/>
      <c r="AC833" s="12">
        <f t="shared" si="241"/>
        <v>9</v>
      </c>
      <c r="AD833" s="12">
        <f t="shared" si="238"/>
        <v>0</v>
      </c>
      <c r="AE833" s="19"/>
      <c r="AF833" s="19"/>
      <c r="AG833" s="19">
        <f>AG831</f>
        <v>0</v>
      </c>
      <c r="AI833" s="19">
        <v>69</v>
      </c>
      <c r="AJ833" s="19">
        <f t="shared" si="243"/>
        <v>999</v>
      </c>
      <c r="AL833" s="19"/>
      <c r="AM833" s="19">
        <f t="shared" si="244"/>
        <v>999</v>
      </c>
      <c r="AP833" s="48" t="e">
        <f t="shared" si="245"/>
        <v>#REF!</v>
      </c>
      <c r="AQ833" s="48" t="e">
        <f t="shared" si="246"/>
        <v>#REF!</v>
      </c>
      <c r="AR833" s="16" t="str">
        <f t="shared" si="247"/>
        <v xml:space="preserve">ml.ž, ř.ř., 35 kg, </v>
      </c>
      <c r="AU833" s="49" t="str">
        <f t="shared" si="248"/>
        <v/>
      </c>
      <c r="AV833" s="49" t="str">
        <f t="shared" si="249"/>
        <v/>
      </c>
      <c r="AW833" s="49" t="str">
        <f t="shared" si="250"/>
        <v/>
      </c>
    </row>
    <row r="834" spans="1:49" s="16" customFormat="1" hidden="1" x14ac:dyDescent="0.25">
      <c r="A834" s="13" t="str">
        <f>'Vítězové ml.ž.'!$B$12</f>
        <v xml:space="preserve">ml.ž, ř.ř., 39 kg, </v>
      </c>
      <c r="B834" s="13"/>
      <c r="C834" s="13"/>
      <c r="D834" s="13"/>
      <c r="E834" s="13"/>
      <c r="F834" s="13">
        <f>'Vítězové ml.ž.'!$A$15</f>
        <v>1</v>
      </c>
      <c r="G834" s="64" t="str">
        <f>'Vítězové ml.ž.'!$B$15</f>
        <v>Mátyás Gönci</v>
      </c>
      <c r="H834" s="64"/>
      <c r="I834" s="64"/>
      <c r="J834" s="64"/>
      <c r="K834" s="64" t="str">
        <f>'Vítězové ml.ž.'!$C$15</f>
        <v>Šam.</v>
      </c>
      <c r="L834" s="64"/>
      <c r="M834" s="64"/>
      <c r="N834" s="64"/>
      <c r="O834" s="12">
        <f t="shared" si="239"/>
        <v>2</v>
      </c>
      <c r="P834"/>
      <c r="Q834">
        <f t="shared" si="235"/>
        <v>19</v>
      </c>
      <c r="R834"/>
      <c r="S834"/>
      <c r="T834" s="12" t="e">
        <f t="shared" si="242"/>
        <v>#VALUE!</v>
      </c>
      <c r="U834" s="12"/>
      <c r="V834" s="12" t="e">
        <f>IF(T834="xxx",999,(T834))</f>
        <v>#VALUE!</v>
      </c>
      <c r="W834" s="12"/>
      <c r="X834" s="12">
        <f t="shared" si="240"/>
        <v>10</v>
      </c>
      <c r="Y834"/>
      <c r="Z834" s="12" t="e">
        <f t="shared" si="236"/>
        <v>#REF!</v>
      </c>
      <c r="AA834" s="12" t="e">
        <f t="shared" si="237"/>
        <v>#REF!</v>
      </c>
      <c r="AB834"/>
      <c r="AC834" s="12">
        <f t="shared" si="241"/>
        <v>10</v>
      </c>
      <c r="AD834" s="12">
        <f t="shared" si="238"/>
        <v>0</v>
      </c>
      <c r="AE834" s="19"/>
      <c r="AF834" s="19">
        <f>AF831+1</f>
        <v>4</v>
      </c>
      <c r="AG834" s="19">
        <f>IF(AD828="x",1,0)</f>
        <v>0</v>
      </c>
      <c r="AI834" s="19">
        <v>70</v>
      </c>
      <c r="AJ834" s="19">
        <f t="shared" si="243"/>
        <v>999</v>
      </c>
      <c r="AL834" s="19"/>
      <c r="AM834" s="19">
        <f t="shared" si="244"/>
        <v>999</v>
      </c>
      <c r="AP834" s="48" t="str">
        <f t="shared" si="245"/>
        <v>Mátyás Gönci</v>
      </c>
      <c r="AQ834" s="48" t="str">
        <f t="shared" si="246"/>
        <v>Šam.</v>
      </c>
      <c r="AR834" s="16" t="str">
        <f t="shared" si="247"/>
        <v xml:space="preserve">ml.ž, ř.ř., 39 kg, </v>
      </c>
      <c r="AU834" s="49" t="str">
        <f t="shared" si="248"/>
        <v/>
      </c>
      <c r="AV834" s="49" t="str">
        <f t="shared" si="249"/>
        <v/>
      </c>
      <c r="AW834" s="49" t="str">
        <f t="shared" si="250"/>
        <v/>
      </c>
    </row>
    <row r="835" spans="1:49" s="16" customFormat="1" hidden="1" x14ac:dyDescent="0.25">
      <c r="A835" s="13" t="str">
        <f>'Vítězové ml.ž.'!$B$12</f>
        <v xml:space="preserve">ml.ž, ř.ř., 39 kg, </v>
      </c>
      <c r="B835" s="13"/>
      <c r="C835" s="13"/>
      <c r="D835" s="13"/>
      <c r="E835" s="13"/>
      <c r="F835" s="13">
        <f>'Vítězové ml.ž.'!$A$16</f>
        <v>2</v>
      </c>
      <c r="G835" s="64" t="str">
        <f>'Vítězové ml.ž.'!$B$16</f>
        <v>Jelenčič Juraj</v>
      </c>
      <c r="H835" s="64"/>
      <c r="I835" s="64"/>
      <c r="J835" s="64"/>
      <c r="K835" s="64" t="str">
        <f>'Vítězové ml.ž.'!$C$16</f>
        <v>Nesv.</v>
      </c>
      <c r="L835" s="64"/>
      <c r="M835" s="64"/>
      <c r="N835" s="64"/>
      <c r="O835" s="12">
        <f t="shared" si="239"/>
        <v>2</v>
      </c>
      <c r="P835"/>
      <c r="Q835">
        <f t="shared" si="235"/>
        <v>19</v>
      </c>
      <c r="R835"/>
      <c r="S835"/>
      <c r="T835" s="12" t="e">
        <f t="shared" si="242"/>
        <v>#VALUE!</v>
      </c>
      <c r="U835" s="12"/>
      <c r="V835" s="12">
        <v>999</v>
      </c>
      <c r="W835" s="12"/>
      <c r="X835" s="12">
        <f t="shared" si="240"/>
        <v>11</v>
      </c>
      <c r="Y835"/>
      <c r="Z835" s="12" t="e">
        <f t="shared" si="236"/>
        <v>#REF!</v>
      </c>
      <c r="AA835" s="12" t="e">
        <f t="shared" si="237"/>
        <v>#REF!</v>
      </c>
      <c r="AB835"/>
      <c r="AC835" s="12">
        <f t="shared" si="241"/>
        <v>11</v>
      </c>
      <c r="AD835" s="12">
        <f t="shared" si="238"/>
        <v>0</v>
      </c>
      <c r="AE835" s="19"/>
      <c r="AF835" s="19"/>
      <c r="AG835" s="19">
        <f>AG834</f>
        <v>0</v>
      </c>
      <c r="AI835" s="19">
        <v>71</v>
      </c>
      <c r="AJ835" s="19">
        <f t="shared" si="243"/>
        <v>999</v>
      </c>
      <c r="AL835" s="19"/>
      <c r="AM835" s="19">
        <f t="shared" si="244"/>
        <v>999</v>
      </c>
      <c r="AP835" s="48" t="str">
        <f t="shared" si="245"/>
        <v>Jelenčič Juraj</v>
      </c>
      <c r="AQ835" s="48" t="str">
        <f t="shared" si="246"/>
        <v>Nesv.</v>
      </c>
      <c r="AR835" s="16" t="str">
        <f t="shared" si="247"/>
        <v xml:space="preserve">ml.ž, ř.ř., 39 kg, </v>
      </c>
      <c r="AU835" s="49" t="str">
        <f t="shared" si="248"/>
        <v/>
      </c>
      <c r="AV835" s="49" t="str">
        <f t="shared" si="249"/>
        <v/>
      </c>
      <c r="AW835" s="49" t="str">
        <f t="shared" si="250"/>
        <v/>
      </c>
    </row>
    <row r="836" spans="1:49" s="16" customFormat="1" hidden="1" x14ac:dyDescent="0.25">
      <c r="A836" s="13" t="str">
        <f>'Vítězové ml.ž.'!$B$12</f>
        <v xml:space="preserve">ml.ž, ř.ř., 39 kg, </v>
      </c>
      <c r="B836" s="13"/>
      <c r="C836" s="13"/>
      <c r="D836" s="13"/>
      <c r="E836" s="13"/>
      <c r="F836" s="13">
        <f>'Vítězové ml.ž.'!$A$17</f>
        <v>3</v>
      </c>
      <c r="G836" s="64" t="str">
        <f>'Vítězové ml.ž.'!$B$17</f>
        <v>Bartoněk Jakub</v>
      </c>
      <c r="H836" s="64"/>
      <c r="I836" s="64"/>
      <c r="J836" s="64"/>
      <c r="K836" s="64" t="str">
        <f>'Vítězové ml.ž.'!$C$17</f>
        <v>Olom.</v>
      </c>
      <c r="L836" s="64"/>
      <c r="M836" s="64"/>
      <c r="N836" s="64"/>
      <c r="O836" s="12">
        <f t="shared" si="239"/>
        <v>2</v>
      </c>
      <c r="P836"/>
      <c r="Q836">
        <f t="shared" si="235"/>
        <v>19</v>
      </c>
      <c r="R836"/>
      <c r="S836"/>
      <c r="T836" s="12" t="e">
        <f t="shared" si="242"/>
        <v>#VALUE!</v>
      </c>
      <c r="U836" s="12"/>
      <c r="V836" s="12">
        <v>999</v>
      </c>
      <c r="W836" s="12"/>
      <c r="X836" s="12">
        <f t="shared" si="240"/>
        <v>12</v>
      </c>
      <c r="Y836"/>
      <c r="Z836" s="12" t="e">
        <f t="shared" si="236"/>
        <v>#REF!</v>
      </c>
      <c r="AA836" s="12" t="e">
        <f t="shared" si="237"/>
        <v>#REF!</v>
      </c>
      <c r="AB836"/>
      <c r="AC836" s="12">
        <f t="shared" si="241"/>
        <v>12</v>
      </c>
      <c r="AD836" s="12">
        <f t="shared" si="238"/>
        <v>0</v>
      </c>
      <c r="AE836" s="19"/>
      <c r="AF836" s="19"/>
      <c r="AG836" s="19">
        <f>AG834</f>
        <v>0</v>
      </c>
      <c r="AI836" s="19">
        <v>72</v>
      </c>
      <c r="AJ836" s="19">
        <f t="shared" si="243"/>
        <v>999</v>
      </c>
      <c r="AL836" s="19"/>
      <c r="AM836" s="19">
        <f t="shared" si="244"/>
        <v>999</v>
      </c>
      <c r="AP836" s="48" t="str">
        <f t="shared" si="245"/>
        <v>Bartoněk Jakub</v>
      </c>
      <c r="AQ836" s="48" t="str">
        <f t="shared" si="246"/>
        <v>Olom.</v>
      </c>
      <c r="AR836" s="16" t="str">
        <f t="shared" si="247"/>
        <v xml:space="preserve">ml.ž, ř.ř., 39 kg, </v>
      </c>
      <c r="AU836" s="49" t="str">
        <f t="shared" si="248"/>
        <v/>
      </c>
      <c r="AV836" s="49" t="str">
        <f t="shared" si="249"/>
        <v/>
      </c>
      <c r="AW836" s="49" t="str">
        <f t="shared" si="250"/>
        <v/>
      </c>
    </row>
    <row r="837" spans="1:49" s="16" customFormat="1" hidden="1" x14ac:dyDescent="0.25">
      <c r="A837" s="13" t="str">
        <f>'Vítězové ml.ž.'!$B$19</f>
        <v xml:space="preserve">ml.ž, ř.ř., 43 kg, </v>
      </c>
      <c r="B837" s="13"/>
      <c r="C837" s="13"/>
      <c r="D837" s="13"/>
      <c r="E837" s="13"/>
      <c r="F837" s="13">
        <f>'Vítězové ml.ž.'!$A$22</f>
        <v>1</v>
      </c>
      <c r="G837" s="64" t="str">
        <f>'Vítězové ml.ž.'!$B$22</f>
        <v>Volný Nikolas</v>
      </c>
      <c r="H837" s="64"/>
      <c r="I837" s="64"/>
      <c r="J837" s="64"/>
      <c r="K837" s="64" t="str">
        <f>'Vítězové ml.ž.'!$C$22</f>
        <v>Krn.</v>
      </c>
      <c r="L837" s="64"/>
      <c r="M837" s="64"/>
      <c r="N837" s="64"/>
      <c r="O837" s="12">
        <f t="shared" si="239"/>
        <v>2</v>
      </c>
      <c r="P837"/>
      <c r="Q837">
        <f t="shared" si="235"/>
        <v>19</v>
      </c>
      <c r="R837"/>
      <c r="S837"/>
      <c r="T837" s="12" t="e">
        <f t="shared" si="242"/>
        <v>#VALUE!</v>
      </c>
      <c r="U837" s="12"/>
      <c r="V837" s="12" t="e">
        <f>IF(T837="xxx",999,(T837))</f>
        <v>#VALUE!</v>
      </c>
      <c r="W837" s="12"/>
      <c r="X837" s="12">
        <f t="shared" si="240"/>
        <v>13</v>
      </c>
      <c r="Y837"/>
      <c r="Z837" s="12" t="e">
        <f t="shared" si="236"/>
        <v>#REF!</v>
      </c>
      <c r="AA837" s="12" t="e">
        <f t="shared" si="237"/>
        <v>#REF!</v>
      </c>
      <c r="AB837"/>
      <c r="AC837" s="12">
        <f t="shared" si="241"/>
        <v>13</v>
      </c>
      <c r="AD837" s="12">
        <f>H20</f>
        <v>0</v>
      </c>
      <c r="AE837" s="19"/>
      <c r="AF837" s="19">
        <f>AF834+1</f>
        <v>5</v>
      </c>
      <c r="AG837" s="19">
        <f>IF(AD829="x",1,0)</f>
        <v>0</v>
      </c>
      <c r="AI837" s="19">
        <v>73</v>
      </c>
      <c r="AJ837" s="19">
        <f t="shared" si="243"/>
        <v>999</v>
      </c>
      <c r="AL837" s="19"/>
      <c r="AM837" s="19">
        <f t="shared" si="244"/>
        <v>999</v>
      </c>
      <c r="AP837" s="48" t="str">
        <f t="shared" si="245"/>
        <v>Volný Nikolas</v>
      </c>
      <c r="AQ837" s="48" t="str">
        <f t="shared" si="246"/>
        <v>Krn.</v>
      </c>
      <c r="AR837" s="16" t="str">
        <f t="shared" si="247"/>
        <v xml:space="preserve">ml.ž, ř.ř., 43 kg, </v>
      </c>
      <c r="AU837" s="49" t="str">
        <f t="shared" si="248"/>
        <v/>
      </c>
      <c r="AV837" s="49" t="str">
        <f t="shared" si="249"/>
        <v/>
      </c>
      <c r="AW837" s="49" t="str">
        <f t="shared" si="250"/>
        <v/>
      </c>
    </row>
    <row r="838" spans="1:49" s="16" customFormat="1" hidden="1" x14ac:dyDescent="0.25">
      <c r="A838" s="13" t="str">
        <f>'Vítězové ml.ž.'!$B$19</f>
        <v xml:space="preserve">ml.ž, ř.ř., 43 kg, </v>
      </c>
      <c r="B838" s="13"/>
      <c r="C838" s="13"/>
      <c r="D838" s="13"/>
      <c r="E838" s="13"/>
      <c r="F838" s="13">
        <f>'Vítězové ml.ž.'!$A$23</f>
        <v>2</v>
      </c>
      <c r="G838" s="64" t="str">
        <f>'Vítězové ml.ž.'!$B$23</f>
        <v>Osztatní Norbert</v>
      </c>
      <c r="H838" s="64"/>
      <c r="I838" s="64"/>
      <c r="J838" s="64"/>
      <c r="K838" s="64" t="str">
        <f>'Vítězové ml.ž.'!$C$23</f>
        <v>Nesv.</v>
      </c>
      <c r="L838" s="64"/>
      <c r="M838" s="64"/>
      <c r="N838" s="64"/>
      <c r="O838" s="12">
        <f t="shared" si="239"/>
        <v>2</v>
      </c>
      <c r="P838"/>
      <c r="Q838">
        <f t="shared" si="235"/>
        <v>19</v>
      </c>
      <c r="R838"/>
      <c r="S838"/>
      <c r="T838" s="12" t="e">
        <f t="shared" si="242"/>
        <v>#VALUE!</v>
      </c>
      <c r="U838" s="12"/>
      <c r="V838" s="12">
        <v>999</v>
      </c>
      <c r="W838" s="12"/>
      <c r="X838" s="12">
        <f t="shared" si="240"/>
        <v>14</v>
      </c>
      <c r="Y838"/>
      <c r="Z838" s="12" t="e">
        <f t="shared" si="236"/>
        <v>#REF!</v>
      </c>
      <c r="AA838" s="12" t="e">
        <f t="shared" si="237"/>
        <v>#REF!</v>
      </c>
      <c r="AB838"/>
      <c r="AC838" s="12">
        <f t="shared" si="241"/>
        <v>14</v>
      </c>
      <c r="AD838" s="12">
        <f t="shared" si="238"/>
        <v>0</v>
      </c>
      <c r="AE838" s="19"/>
      <c r="AF838" s="19"/>
      <c r="AG838" s="19">
        <f>AG837</f>
        <v>0</v>
      </c>
      <c r="AI838" s="19">
        <v>74</v>
      </c>
      <c r="AJ838" s="19">
        <f t="shared" si="243"/>
        <v>999</v>
      </c>
      <c r="AL838" s="19"/>
      <c r="AM838" s="19">
        <f t="shared" si="244"/>
        <v>999</v>
      </c>
      <c r="AP838" s="48" t="str">
        <f t="shared" si="245"/>
        <v>Osztatní Norbert</v>
      </c>
      <c r="AQ838" s="48" t="str">
        <f t="shared" si="246"/>
        <v>Nesv.</v>
      </c>
      <c r="AR838" s="16" t="str">
        <f t="shared" si="247"/>
        <v xml:space="preserve">ml.ž, ř.ř., 43 kg, </v>
      </c>
      <c r="AU838" s="49" t="str">
        <f t="shared" si="248"/>
        <v/>
      </c>
      <c r="AV838" s="49" t="str">
        <f t="shared" si="249"/>
        <v/>
      </c>
      <c r="AW838" s="49" t="str">
        <f t="shared" si="250"/>
        <v/>
      </c>
    </row>
    <row r="839" spans="1:49" s="16" customFormat="1" hidden="1" x14ac:dyDescent="0.25">
      <c r="A839" s="13" t="str">
        <f>'Vítězové ml.ž.'!$B$19</f>
        <v xml:space="preserve">ml.ž, ř.ř., 43 kg, </v>
      </c>
      <c r="B839" s="13"/>
      <c r="C839" s="13"/>
      <c r="D839" s="13"/>
      <c r="E839" s="13"/>
      <c r="F839" s="13" t="e">
        <f>'Vítězové ml.ž.'!#REF!</f>
        <v>#REF!</v>
      </c>
      <c r="G839" s="64" t="e">
        <f>'Vítězové ml.ž.'!#REF!</f>
        <v>#REF!</v>
      </c>
      <c r="H839" s="64"/>
      <c r="I839" s="64"/>
      <c r="J839" s="64"/>
      <c r="K839" s="64" t="e">
        <f>'Vítězové ml.ž.'!#REF!</f>
        <v>#REF!</v>
      </c>
      <c r="L839" s="64"/>
      <c r="M839" s="64"/>
      <c r="N839" s="64"/>
      <c r="O839" s="12">
        <f t="shared" si="239"/>
        <v>2</v>
      </c>
      <c r="P839"/>
      <c r="Q839">
        <f t="shared" si="235"/>
        <v>19</v>
      </c>
      <c r="R839"/>
      <c r="S839"/>
      <c r="T839" s="12" t="e">
        <f t="shared" si="242"/>
        <v>#VALUE!</v>
      </c>
      <c r="U839" s="12"/>
      <c r="V839" s="12">
        <v>999</v>
      </c>
      <c r="W839" s="12"/>
      <c r="X839" s="12">
        <f t="shared" si="240"/>
        <v>15</v>
      </c>
      <c r="Y839"/>
      <c r="Z839" s="12" t="e">
        <f t="shared" si="236"/>
        <v>#REF!</v>
      </c>
      <c r="AA839" s="12" t="e">
        <f t="shared" si="237"/>
        <v>#REF!</v>
      </c>
      <c r="AB839"/>
      <c r="AC839" s="12">
        <f t="shared" si="241"/>
        <v>15</v>
      </c>
      <c r="AD839" s="12">
        <f t="shared" si="238"/>
        <v>0</v>
      </c>
      <c r="AE839" s="19"/>
      <c r="AF839" s="19"/>
      <c r="AG839" s="19">
        <f>AG837</f>
        <v>0</v>
      </c>
      <c r="AI839" s="19">
        <v>75</v>
      </c>
      <c r="AJ839" s="19">
        <f t="shared" si="243"/>
        <v>999</v>
      </c>
      <c r="AL839" s="19"/>
      <c r="AM839" s="19">
        <f t="shared" si="244"/>
        <v>999</v>
      </c>
      <c r="AP839" s="48" t="e">
        <f t="shared" si="245"/>
        <v>#REF!</v>
      </c>
      <c r="AQ839" s="48" t="e">
        <f t="shared" si="246"/>
        <v>#REF!</v>
      </c>
      <c r="AR839" s="16" t="str">
        <f t="shared" si="247"/>
        <v xml:space="preserve">ml.ž, ř.ř., 43 kg, </v>
      </c>
      <c r="AU839" s="49" t="str">
        <f t="shared" si="248"/>
        <v/>
      </c>
      <c r="AV839" s="49" t="str">
        <f t="shared" si="249"/>
        <v/>
      </c>
      <c r="AW839" s="49" t="str">
        <f t="shared" si="250"/>
        <v/>
      </c>
    </row>
    <row r="840" spans="1:49" s="16" customFormat="1" hidden="1" x14ac:dyDescent="0.25">
      <c r="A840" s="13" t="str">
        <f>'Vítězové ml.ž.'!$B$25</f>
        <v xml:space="preserve">ml.ž, ř.ř., 47 kg, </v>
      </c>
      <c r="B840" s="13"/>
      <c r="C840" s="13"/>
      <c r="D840" s="13"/>
      <c r="E840" s="13"/>
      <c r="F840" s="13">
        <f>'Vítězové ml.ž.'!$A$28</f>
        <v>1</v>
      </c>
      <c r="G840" s="64" t="str">
        <f>'Vítězové ml.ž.'!$B$28</f>
        <v>Vávra Lukáš</v>
      </c>
      <c r="H840" s="64"/>
      <c r="I840" s="64"/>
      <c r="J840" s="64"/>
      <c r="K840" s="64" t="str">
        <f>'Vítězové ml.ž.'!$C$28</f>
        <v>Čech.</v>
      </c>
      <c r="L840" s="64"/>
      <c r="M840" s="64"/>
      <c r="N840" s="64"/>
      <c r="O840" s="12">
        <f t="shared" si="239"/>
        <v>2</v>
      </c>
      <c r="P840"/>
      <c r="Q840">
        <f t="shared" si="235"/>
        <v>19</v>
      </c>
      <c r="R840"/>
      <c r="S840"/>
      <c r="T840" s="12" t="e">
        <f t="shared" si="242"/>
        <v>#VALUE!</v>
      </c>
      <c r="U840" s="12"/>
      <c r="V840" s="12" t="e">
        <f>IF(T840="xxx",999,(T840))</f>
        <v>#VALUE!</v>
      </c>
      <c r="W840" s="12"/>
      <c r="X840" s="12">
        <f t="shared" si="240"/>
        <v>16</v>
      </c>
      <c r="Y840"/>
      <c r="Z840" s="12" t="e">
        <f t="shared" si="236"/>
        <v>#REF!</v>
      </c>
      <c r="AA840" s="12" t="e">
        <f t="shared" si="237"/>
        <v>#REF!</v>
      </c>
      <c r="AB840"/>
      <c r="AC840" s="12">
        <f t="shared" si="241"/>
        <v>16</v>
      </c>
      <c r="AD840" s="12">
        <f t="shared" si="238"/>
        <v>0</v>
      </c>
      <c r="AE840" s="19"/>
      <c r="AF840" s="19">
        <f>AF837+1</f>
        <v>6</v>
      </c>
      <c r="AG840" s="19">
        <f>IF(AD830="x",1,0)</f>
        <v>0</v>
      </c>
      <c r="AI840" s="19">
        <v>76</v>
      </c>
      <c r="AJ840" s="19">
        <f t="shared" si="243"/>
        <v>999</v>
      </c>
      <c r="AL840" s="19"/>
      <c r="AM840" s="19">
        <f t="shared" si="244"/>
        <v>999</v>
      </c>
      <c r="AP840" s="48" t="str">
        <f t="shared" si="245"/>
        <v>Vávra Lukáš</v>
      </c>
      <c r="AQ840" s="48" t="str">
        <f t="shared" si="246"/>
        <v>Čech.</v>
      </c>
      <c r="AR840" s="16" t="str">
        <f t="shared" si="247"/>
        <v xml:space="preserve">ml.ž, ř.ř., 47 kg, </v>
      </c>
      <c r="AU840" s="49" t="str">
        <f t="shared" si="248"/>
        <v/>
      </c>
      <c r="AV840" s="49" t="str">
        <f t="shared" si="249"/>
        <v/>
      </c>
      <c r="AW840" s="49" t="str">
        <f t="shared" si="250"/>
        <v/>
      </c>
    </row>
    <row r="841" spans="1:49" s="16" customFormat="1" hidden="1" x14ac:dyDescent="0.25">
      <c r="A841" s="13" t="str">
        <f>'Vítězové ml.ž.'!$B$25</f>
        <v xml:space="preserve">ml.ž, ř.ř., 47 kg, </v>
      </c>
      <c r="B841" s="13"/>
      <c r="C841" s="13"/>
      <c r="D841" s="13"/>
      <c r="E841" s="13"/>
      <c r="F841" s="13">
        <f>'Vítězové ml.ž.'!$A$29</f>
        <v>2</v>
      </c>
      <c r="G841" s="64" t="str">
        <f>'Vítězové ml.ž.'!$B$29</f>
        <v>Kříž Matyáš</v>
      </c>
      <c r="H841" s="64"/>
      <c r="I841" s="64"/>
      <c r="J841" s="64"/>
      <c r="K841" s="64" t="str">
        <f>'Vítězové ml.ž.'!$C$29</f>
        <v>Ostr.</v>
      </c>
      <c r="L841" s="64"/>
      <c r="M841" s="64"/>
      <c r="N841" s="64"/>
      <c r="O841" s="12">
        <f t="shared" si="239"/>
        <v>2</v>
      </c>
      <c r="P841"/>
      <c r="Q841">
        <f t="shared" si="235"/>
        <v>19</v>
      </c>
      <c r="R841"/>
      <c r="S841"/>
      <c r="T841" s="12" t="e">
        <f t="shared" si="242"/>
        <v>#VALUE!</v>
      </c>
      <c r="U841" s="12"/>
      <c r="V841" s="12">
        <v>999</v>
      </c>
      <c r="W841" s="12"/>
      <c r="X841" s="12">
        <f t="shared" si="240"/>
        <v>17</v>
      </c>
      <c r="Y841"/>
      <c r="Z841" s="12" t="e">
        <f t="shared" si="236"/>
        <v>#REF!</v>
      </c>
      <c r="AA841" s="12" t="e">
        <f t="shared" si="237"/>
        <v>#REF!</v>
      </c>
      <c r="AB841"/>
      <c r="AC841" s="12">
        <f t="shared" si="241"/>
        <v>17</v>
      </c>
      <c r="AD841" s="12">
        <f t="shared" si="238"/>
        <v>0</v>
      </c>
      <c r="AE841" s="19"/>
      <c r="AF841" s="19"/>
      <c r="AG841" s="19">
        <f>AG840</f>
        <v>0</v>
      </c>
      <c r="AI841" s="19">
        <v>77</v>
      </c>
      <c r="AJ841" s="19">
        <f t="shared" si="243"/>
        <v>999</v>
      </c>
      <c r="AL841" s="19"/>
      <c r="AM841" s="19">
        <f t="shared" si="244"/>
        <v>999</v>
      </c>
      <c r="AP841" s="48" t="str">
        <f t="shared" si="245"/>
        <v>Kříž Matyáš</v>
      </c>
      <c r="AQ841" s="48" t="str">
        <f t="shared" si="246"/>
        <v>Ostr.</v>
      </c>
      <c r="AR841" s="16" t="str">
        <f t="shared" si="247"/>
        <v xml:space="preserve">ml.ž, ř.ř., 47 kg, </v>
      </c>
      <c r="AU841" s="49" t="str">
        <f t="shared" si="248"/>
        <v/>
      </c>
      <c r="AV841" s="49" t="str">
        <f t="shared" si="249"/>
        <v/>
      </c>
      <c r="AW841" s="49" t="str">
        <f t="shared" si="250"/>
        <v/>
      </c>
    </row>
    <row r="842" spans="1:49" s="16" customFormat="1" hidden="1" x14ac:dyDescent="0.25">
      <c r="A842" s="13" t="str">
        <f>'Vítězové ml.ž.'!$B$25</f>
        <v xml:space="preserve">ml.ž, ř.ř., 47 kg, </v>
      </c>
      <c r="B842" s="13"/>
      <c r="C842" s="13"/>
      <c r="D842" s="13"/>
      <c r="E842" s="13"/>
      <c r="F842" s="13" t="e">
        <f>'Vítězové ml.ž.'!#REF!</f>
        <v>#REF!</v>
      </c>
      <c r="G842" s="64" t="e">
        <f>'Vítězové ml.ž.'!#REF!</f>
        <v>#REF!</v>
      </c>
      <c r="H842" s="64"/>
      <c r="I842" s="64"/>
      <c r="J842" s="64"/>
      <c r="K842" s="64" t="e">
        <f>'Vítězové ml.ž.'!#REF!</f>
        <v>#REF!</v>
      </c>
      <c r="L842" s="64"/>
      <c r="M842" s="64"/>
      <c r="N842" s="64"/>
      <c r="O842" s="12">
        <f t="shared" si="239"/>
        <v>2</v>
      </c>
      <c r="P842"/>
      <c r="Q842">
        <f t="shared" si="235"/>
        <v>19</v>
      </c>
      <c r="R842"/>
      <c r="S842"/>
      <c r="T842" s="12" t="e">
        <f t="shared" si="242"/>
        <v>#VALUE!</v>
      </c>
      <c r="U842" s="12"/>
      <c r="V842" s="12">
        <v>999</v>
      </c>
      <c r="W842" s="12"/>
      <c r="X842" s="12">
        <f t="shared" si="240"/>
        <v>18</v>
      </c>
      <c r="Y842"/>
      <c r="Z842" s="12" t="e">
        <f t="shared" si="236"/>
        <v>#REF!</v>
      </c>
      <c r="AA842" s="12" t="e">
        <f t="shared" si="237"/>
        <v>#REF!</v>
      </c>
      <c r="AB842"/>
      <c r="AC842" s="12">
        <f t="shared" si="241"/>
        <v>18</v>
      </c>
      <c r="AD842" s="12">
        <f t="shared" si="238"/>
        <v>0</v>
      </c>
      <c r="AE842" s="19"/>
      <c r="AF842" s="19"/>
      <c r="AG842" s="19">
        <f>AG840</f>
        <v>0</v>
      </c>
      <c r="AI842" s="19">
        <v>78</v>
      </c>
      <c r="AJ842" s="19">
        <f t="shared" si="243"/>
        <v>999</v>
      </c>
      <c r="AL842" s="19"/>
      <c r="AM842" s="19">
        <f t="shared" si="244"/>
        <v>999</v>
      </c>
      <c r="AP842" s="48" t="e">
        <f t="shared" si="245"/>
        <v>#REF!</v>
      </c>
      <c r="AQ842" s="48" t="e">
        <f t="shared" si="246"/>
        <v>#REF!</v>
      </c>
      <c r="AR842" s="16" t="str">
        <f t="shared" si="247"/>
        <v xml:space="preserve">ml.ž, ř.ř., 47 kg, </v>
      </c>
      <c r="AU842" s="49" t="str">
        <f t="shared" si="248"/>
        <v/>
      </c>
      <c r="AV842" s="49" t="str">
        <f t="shared" si="249"/>
        <v/>
      </c>
      <c r="AW842" s="49" t="str">
        <f t="shared" si="250"/>
        <v/>
      </c>
    </row>
    <row r="843" spans="1:49" s="16" customFormat="1" hidden="1" x14ac:dyDescent="0.25">
      <c r="A843" s="13" t="str">
        <f>'Vítězové ml.ž.'!$B$31</f>
        <v xml:space="preserve">ml.ž, ř.ř., 52 kg, </v>
      </c>
      <c r="B843" s="13"/>
      <c r="C843" s="13"/>
      <c r="D843" s="13"/>
      <c r="E843" s="13"/>
      <c r="F843" s="13">
        <f>'Vítězové ml.ž.'!$A$34</f>
        <v>1</v>
      </c>
      <c r="G843" s="64" t="str">
        <f>'Vítězové ml.ž.'!$B$34</f>
        <v>Kolbasa Lukáš</v>
      </c>
      <c r="H843" s="64"/>
      <c r="I843" s="64"/>
      <c r="J843" s="64"/>
      <c r="K843" s="64" t="str">
        <f>'Vítězové ml.ž.'!$C$34</f>
        <v>Krn.</v>
      </c>
      <c r="L843" s="64"/>
      <c r="M843" s="64"/>
      <c r="N843" s="64"/>
      <c r="O843" s="12">
        <f t="shared" si="239"/>
        <v>2</v>
      </c>
      <c r="P843"/>
      <c r="Q843">
        <f t="shared" si="235"/>
        <v>19</v>
      </c>
      <c r="R843"/>
      <c r="S843"/>
      <c r="T843" s="12" t="e">
        <f t="shared" si="242"/>
        <v>#VALUE!</v>
      </c>
      <c r="U843" s="12"/>
      <c r="V843" s="12" t="e">
        <f>IF(T843="xxx",999,(T843))</f>
        <v>#VALUE!</v>
      </c>
      <c r="W843" s="12"/>
      <c r="X843" s="12">
        <f t="shared" si="240"/>
        <v>19</v>
      </c>
      <c r="Y843"/>
      <c r="Z843" s="12" t="e">
        <f t="shared" si="236"/>
        <v>#REF!</v>
      </c>
      <c r="AA843" s="12" t="e">
        <f t="shared" si="237"/>
        <v>#REF!</v>
      </c>
      <c r="AB843"/>
      <c r="AC843" s="12">
        <f t="shared" si="241"/>
        <v>19</v>
      </c>
      <c r="AD843" s="12">
        <f t="shared" si="238"/>
        <v>0</v>
      </c>
      <c r="AE843" s="19"/>
      <c r="AF843" s="19">
        <f>AF840+1</f>
        <v>7</v>
      </c>
      <c r="AG843" s="19">
        <f>IF(AD831="x",1,0)</f>
        <v>0</v>
      </c>
      <c r="AI843" s="19">
        <v>79</v>
      </c>
      <c r="AJ843" s="19">
        <f t="shared" si="243"/>
        <v>999</v>
      </c>
      <c r="AL843" s="19"/>
      <c r="AM843" s="19">
        <f t="shared" si="244"/>
        <v>999</v>
      </c>
      <c r="AP843" s="48" t="str">
        <f t="shared" si="245"/>
        <v>Kolbasa Lukáš</v>
      </c>
      <c r="AQ843" s="48" t="str">
        <f t="shared" si="246"/>
        <v>Krn.</v>
      </c>
      <c r="AR843" s="16" t="str">
        <f t="shared" si="247"/>
        <v xml:space="preserve">ml.ž, ř.ř., 52 kg, </v>
      </c>
      <c r="AU843" s="49" t="str">
        <f t="shared" si="248"/>
        <v/>
      </c>
      <c r="AV843" s="49" t="str">
        <f t="shared" si="249"/>
        <v/>
      </c>
      <c r="AW843" s="49" t="str">
        <f t="shared" si="250"/>
        <v/>
      </c>
    </row>
    <row r="844" spans="1:49" s="16" customFormat="1" hidden="1" x14ac:dyDescent="0.25">
      <c r="A844" s="13" t="str">
        <f>'Vítězové ml.ž.'!$B$31</f>
        <v xml:space="preserve">ml.ž, ř.ř., 52 kg, </v>
      </c>
      <c r="B844" s="13"/>
      <c r="C844" s="13"/>
      <c r="D844" s="13"/>
      <c r="E844" s="13"/>
      <c r="F844" s="13">
        <f>'Vítězové ml.ž.'!$A$35</f>
        <v>2</v>
      </c>
      <c r="G844" s="64" t="str">
        <f>'Vítězové ml.ž.'!$B$35</f>
        <v>Gombár Alex </v>
      </c>
      <c r="H844" s="64"/>
      <c r="I844" s="64"/>
      <c r="J844" s="64"/>
      <c r="K844" s="64" t="str">
        <f>'Vítězové ml.ž.'!$C$35</f>
        <v>Nesv.</v>
      </c>
      <c r="L844" s="64"/>
      <c r="M844" s="64"/>
      <c r="N844" s="64"/>
      <c r="O844" s="12">
        <f t="shared" si="239"/>
        <v>2</v>
      </c>
      <c r="P844"/>
      <c r="Q844">
        <f t="shared" si="235"/>
        <v>19</v>
      </c>
      <c r="R844"/>
      <c r="S844"/>
      <c r="T844" s="12" t="e">
        <f t="shared" si="242"/>
        <v>#VALUE!</v>
      </c>
      <c r="U844" s="12"/>
      <c r="V844" s="12">
        <v>999</v>
      </c>
      <c r="W844" s="12"/>
      <c r="X844" s="12">
        <f t="shared" si="240"/>
        <v>20</v>
      </c>
      <c r="Y844"/>
      <c r="Z844" s="12" t="e">
        <f t="shared" si="236"/>
        <v>#REF!</v>
      </c>
      <c r="AA844" s="12" t="e">
        <f t="shared" si="237"/>
        <v>#REF!</v>
      </c>
      <c r="AB844"/>
      <c r="AC844" s="12">
        <f t="shared" si="241"/>
        <v>20</v>
      </c>
      <c r="AD844" s="12">
        <f t="shared" si="238"/>
        <v>0</v>
      </c>
      <c r="AE844" s="19"/>
      <c r="AF844" s="19"/>
      <c r="AG844" s="19">
        <f>AG843</f>
        <v>0</v>
      </c>
      <c r="AI844" s="19">
        <v>80</v>
      </c>
      <c r="AJ844" s="19">
        <f t="shared" si="243"/>
        <v>999</v>
      </c>
      <c r="AL844" s="19"/>
      <c r="AM844" s="19">
        <f t="shared" si="244"/>
        <v>999</v>
      </c>
      <c r="AP844" s="48" t="str">
        <f t="shared" si="245"/>
        <v>Gombár Alex </v>
      </c>
      <c r="AQ844" s="48" t="str">
        <f t="shared" si="246"/>
        <v>Nesv.</v>
      </c>
      <c r="AR844" s="16" t="str">
        <f t="shared" si="247"/>
        <v xml:space="preserve">ml.ž, ř.ř., 52 kg, </v>
      </c>
      <c r="AU844" s="49" t="str">
        <f t="shared" si="248"/>
        <v/>
      </c>
      <c r="AV844" s="49" t="str">
        <f t="shared" si="249"/>
        <v/>
      </c>
      <c r="AW844" s="49" t="str">
        <f t="shared" si="250"/>
        <v/>
      </c>
    </row>
    <row r="845" spans="1:49" s="16" customFormat="1" hidden="1" x14ac:dyDescent="0.25">
      <c r="A845" s="13" t="str">
        <f>'Vítězové ml.ž.'!$B$31</f>
        <v xml:space="preserve">ml.ž, ř.ř., 52 kg, </v>
      </c>
      <c r="B845" s="13"/>
      <c r="C845" s="13"/>
      <c r="D845" s="13"/>
      <c r="E845" s="13"/>
      <c r="F845" s="13">
        <f>'Vítězové ml.ž.'!$A$36</f>
        <v>3</v>
      </c>
      <c r="G845" s="64" t="str">
        <f>'Vítězové ml.ž.'!$B$36</f>
        <v>Lysek Jan</v>
      </c>
      <c r="H845" s="64"/>
      <c r="I845" s="64"/>
      <c r="J845" s="64"/>
      <c r="K845" s="64" t="str">
        <f>'Vítězové ml.ž.'!$C$36</f>
        <v>Třin.</v>
      </c>
      <c r="L845" s="64"/>
      <c r="M845" s="64"/>
      <c r="N845" s="64"/>
      <c r="O845" s="12">
        <f t="shared" si="239"/>
        <v>2</v>
      </c>
      <c r="P845"/>
      <c r="Q845">
        <f t="shared" si="235"/>
        <v>19</v>
      </c>
      <c r="R845"/>
      <c r="S845"/>
      <c r="T845" s="12" t="e">
        <f t="shared" si="242"/>
        <v>#VALUE!</v>
      </c>
      <c r="U845" s="12"/>
      <c r="V845" s="12">
        <v>999</v>
      </c>
      <c r="W845" s="12"/>
      <c r="X845" s="12">
        <f t="shared" si="240"/>
        <v>21</v>
      </c>
      <c r="Y845"/>
      <c r="Z845"/>
      <c r="AA845"/>
      <c r="AB845"/>
      <c r="AC845"/>
      <c r="AD845"/>
      <c r="AE845" s="19"/>
      <c r="AF845" s="19"/>
      <c r="AG845" s="19">
        <f>AG843</f>
        <v>0</v>
      </c>
      <c r="AI845" s="19">
        <v>81</v>
      </c>
      <c r="AJ845" s="19">
        <f t="shared" si="243"/>
        <v>999</v>
      </c>
      <c r="AL845" s="19"/>
      <c r="AM845" s="19">
        <f t="shared" si="244"/>
        <v>999</v>
      </c>
      <c r="AP845" s="48" t="str">
        <f t="shared" si="245"/>
        <v>Lysek Jan</v>
      </c>
      <c r="AQ845" s="48" t="str">
        <f t="shared" si="246"/>
        <v>Třin.</v>
      </c>
      <c r="AR845" s="16" t="str">
        <f t="shared" si="247"/>
        <v xml:space="preserve">ml.ž, ř.ř., 52 kg, </v>
      </c>
      <c r="AU845" s="49" t="str">
        <f t="shared" si="248"/>
        <v/>
      </c>
      <c r="AV845" s="49" t="str">
        <f t="shared" si="249"/>
        <v/>
      </c>
      <c r="AW845" s="49" t="str">
        <f t="shared" si="250"/>
        <v/>
      </c>
    </row>
    <row r="846" spans="1:49" s="16" customFormat="1" hidden="1" x14ac:dyDescent="0.25">
      <c r="A846" s="13" t="str">
        <f>'Vítězové ml.ž.'!$B$38</f>
        <v xml:space="preserve">ml.ž, ř.ř., 57 kg, </v>
      </c>
      <c r="B846" s="13"/>
      <c r="C846" s="13"/>
      <c r="D846" s="13"/>
      <c r="E846" s="13"/>
      <c r="F846" s="13">
        <f>'Vítězové ml.ž.'!$A$41</f>
        <v>1</v>
      </c>
      <c r="G846" s="64" t="str">
        <f>'Vítězové ml.ž.'!$B$41</f>
        <v>Pavel Balog</v>
      </c>
      <c r="H846" s="64"/>
      <c r="I846" s="64"/>
      <c r="J846" s="64"/>
      <c r="K846" s="64" t="str">
        <f>'Vítězové ml.ž.'!$C$41</f>
        <v>Šam.</v>
      </c>
      <c r="L846" s="64"/>
      <c r="M846" s="64"/>
      <c r="N846" s="64"/>
      <c r="O846" s="12">
        <f t="shared" si="239"/>
        <v>2</v>
      </c>
      <c r="P846"/>
      <c r="Q846">
        <f t="shared" si="235"/>
        <v>19</v>
      </c>
      <c r="R846"/>
      <c r="S846"/>
      <c r="T846" s="12" t="e">
        <f t="shared" si="242"/>
        <v>#VALUE!</v>
      </c>
      <c r="U846" s="12"/>
      <c r="V846" s="12" t="e">
        <f>IF(T846="xxx",999,(T846))</f>
        <v>#VALUE!</v>
      </c>
      <c r="W846" s="12"/>
      <c r="X846" s="12">
        <f t="shared" si="240"/>
        <v>22</v>
      </c>
      <c r="Y846"/>
      <c r="Z846"/>
      <c r="AA846"/>
      <c r="AB846"/>
      <c r="AC846"/>
      <c r="AD846"/>
      <c r="AE846" s="19"/>
      <c r="AF846" s="19">
        <f>AF843+1</f>
        <v>8</v>
      </c>
      <c r="AG846" s="19">
        <f>IF(AD832="x",1,0)</f>
        <v>0</v>
      </c>
      <c r="AI846" s="19">
        <v>82</v>
      </c>
      <c r="AJ846" s="19">
        <f t="shared" si="243"/>
        <v>999</v>
      </c>
      <c r="AL846" s="19"/>
      <c r="AM846" s="19">
        <f t="shared" si="244"/>
        <v>999</v>
      </c>
      <c r="AP846" s="48" t="str">
        <f t="shared" si="245"/>
        <v>Pavel Balog</v>
      </c>
      <c r="AQ846" s="48" t="str">
        <f t="shared" si="246"/>
        <v>Šam.</v>
      </c>
      <c r="AR846" s="16" t="str">
        <f t="shared" si="247"/>
        <v xml:space="preserve">ml.ž, ř.ř., 57 kg, </v>
      </c>
      <c r="AU846" s="49" t="str">
        <f t="shared" si="248"/>
        <v/>
      </c>
      <c r="AV846" s="49" t="str">
        <f t="shared" si="249"/>
        <v/>
      </c>
      <c r="AW846" s="49" t="str">
        <f t="shared" si="250"/>
        <v/>
      </c>
    </row>
    <row r="847" spans="1:49" s="16" customFormat="1" hidden="1" x14ac:dyDescent="0.25">
      <c r="A847" s="13" t="str">
        <f>'Vítězové ml.ž.'!$B$38</f>
        <v xml:space="preserve">ml.ž, ř.ř., 57 kg, </v>
      </c>
      <c r="B847" s="13"/>
      <c r="C847" s="13"/>
      <c r="D847" s="13"/>
      <c r="E847" s="13"/>
      <c r="F847" s="13">
        <f>'Vítězové ml.ž.'!$A$42</f>
        <v>2</v>
      </c>
      <c r="G847" s="64" t="str">
        <f>'Vítězové ml.ž.'!$B$42</f>
        <v>Zbořil Pavel</v>
      </c>
      <c r="H847" s="64"/>
      <c r="I847" s="64"/>
      <c r="J847" s="64"/>
      <c r="K847" s="64" t="str">
        <f>'Vítězové ml.ž.'!$C$42</f>
        <v>Olom.</v>
      </c>
      <c r="L847" s="64"/>
      <c r="M847" s="64"/>
      <c r="N847" s="64"/>
      <c r="O847" s="12">
        <f t="shared" si="239"/>
        <v>2</v>
      </c>
      <c r="P847"/>
      <c r="Q847">
        <f t="shared" si="235"/>
        <v>19</v>
      </c>
      <c r="R847"/>
      <c r="S847"/>
      <c r="T847" s="12" t="e">
        <f t="shared" si="242"/>
        <v>#VALUE!</v>
      </c>
      <c r="U847" s="12"/>
      <c r="V847" s="12">
        <v>999</v>
      </c>
      <c r="W847" s="12"/>
      <c r="X847" s="12">
        <f t="shared" si="240"/>
        <v>23</v>
      </c>
      <c r="Y847"/>
      <c r="Z847"/>
      <c r="AA847"/>
      <c r="AB847"/>
      <c r="AC847"/>
      <c r="AD847"/>
      <c r="AE847" s="19"/>
      <c r="AF847" s="19"/>
      <c r="AG847" s="19">
        <f>AG846</f>
        <v>0</v>
      </c>
      <c r="AI847" s="19">
        <v>83</v>
      </c>
      <c r="AJ847" s="19">
        <f t="shared" si="243"/>
        <v>999</v>
      </c>
      <c r="AL847" s="19"/>
      <c r="AM847" s="19">
        <f t="shared" si="244"/>
        <v>999</v>
      </c>
      <c r="AP847" s="48" t="str">
        <f t="shared" si="245"/>
        <v>Zbořil Pavel</v>
      </c>
      <c r="AQ847" s="48" t="str">
        <f t="shared" si="246"/>
        <v>Olom.</v>
      </c>
      <c r="AR847" s="16" t="str">
        <f t="shared" si="247"/>
        <v xml:space="preserve">ml.ž, ř.ř., 57 kg, </v>
      </c>
      <c r="AU847" s="49" t="str">
        <f t="shared" si="248"/>
        <v/>
      </c>
      <c r="AV847" s="49" t="str">
        <f t="shared" si="249"/>
        <v/>
      </c>
      <c r="AW847" s="49" t="str">
        <f t="shared" si="250"/>
        <v/>
      </c>
    </row>
    <row r="848" spans="1:49" s="16" customFormat="1" hidden="1" x14ac:dyDescent="0.25">
      <c r="A848" s="13" t="str">
        <f>'Vítězové ml.ž.'!$B$38</f>
        <v xml:space="preserve">ml.ž, ř.ř., 57 kg, </v>
      </c>
      <c r="B848" s="13"/>
      <c r="C848" s="13"/>
      <c r="D848" s="13"/>
      <c r="E848" s="13"/>
      <c r="F848" s="13" t="e">
        <f>'Vítězové ml.ž.'!#REF!</f>
        <v>#REF!</v>
      </c>
      <c r="G848" s="64" t="e">
        <f>'Vítězové ml.ž.'!#REF!</f>
        <v>#REF!</v>
      </c>
      <c r="H848" s="64"/>
      <c r="I848" s="64"/>
      <c r="J848" s="64"/>
      <c r="K848" s="64" t="e">
        <f>'Vítězové ml.ž.'!#REF!</f>
        <v>#REF!</v>
      </c>
      <c r="L848" s="64"/>
      <c r="M848" s="64"/>
      <c r="N848" s="64"/>
      <c r="O848" s="12">
        <f t="shared" si="239"/>
        <v>2</v>
      </c>
      <c r="P848"/>
      <c r="Q848">
        <f t="shared" si="235"/>
        <v>19</v>
      </c>
      <c r="R848"/>
      <c r="S848"/>
      <c r="T848" s="12" t="e">
        <f t="shared" si="242"/>
        <v>#VALUE!</v>
      </c>
      <c r="U848" s="12"/>
      <c r="V848" s="12">
        <v>999</v>
      </c>
      <c r="W848" s="12"/>
      <c r="X848" s="12">
        <f t="shared" si="240"/>
        <v>24</v>
      </c>
      <c r="Y848"/>
      <c r="Z848"/>
      <c r="AA848"/>
      <c r="AB848"/>
      <c r="AC848"/>
      <c r="AD848"/>
      <c r="AE848" s="19"/>
      <c r="AF848" s="19"/>
      <c r="AG848" s="19">
        <f>AG846</f>
        <v>0</v>
      </c>
      <c r="AI848" s="19">
        <v>84</v>
      </c>
      <c r="AJ848" s="19">
        <f t="shared" si="243"/>
        <v>999</v>
      </c>
      <c r="AL848" s="19"/>
      <c r="AM848" s="19">
        <f t="shared" si="244"/>
        <v>999</v>
      </c>
      <c r="AP848" s="48" t="e">
        <f t="shared" si="245"/>
        <v>#REF!</v>
      </c>
      <c r="AQ848" s="48" t="e">
        <f t="shared" si="246"/>
        <v>#REF!</v>
      </c>
      <c r="AR848" s="16" t="str">
        <f t="shared" si="247"/>
        <v xml:space="preserve">ml.ž, ř.ř., 57 kg, </v>
      </c>
      <c r="AU848" s="49" t="str">
        <f t="shared" si="248"/>
        <v/>
      </c>
      <c r="AV848" s="49" t="str">
        <f t="shared" si="249"/>
        <v/>
      </c>
      <c r="AW848" s="49" t="str">
        <f t="shared" si="250"/>
        <v/>
      </c>
    </row>
    <row r="849" spans="1:49" s="16" customFormat="1" hidden="1" x14ac:dyDescent="0.25">
      <c r="A849" s="13" t="str">
        <f>'Vítězové ml.ž.'!$B$44</f>
        <v xml:space="preserve">ml.ž, ř.ř., 63 kg, </v>
      </c>
      <c r="B849" s="13"/>
      <c r="C849" s="13"/>
      <c r="D849" s="13"/>
      <c r="E849" s="13"/>
      <c r="F849" s="13">
        <f>'Vítězové ml.ž.'!$A$47</f>
        <v>1</v>
      </c>
      <c r="G849" s="64" t="str">
        <f>'Vítězové ml.ž.'!$B$47</f>
        <v>Staníček David</v>
      </c>
      <c r="H849" s="64"/>
      <c r="I849" s="64"/>
      <c r="J849" s="64"/>
      <c r="K849" s="64" t="str">
        <f>'Vítězové ml.ž.'!$C$47</f>
        <v>Krn.</v>
      </c>
      <c r="L849" s="64"/>
      <c r="M849" s="64"/>
      <c r="N849" s="64"/>
      <c r="O849" s="12">
        <f t="shared" si="239"/>
        <v>2</v>
      </c>
      <c r="P849"/>
      <c r="Q849">
        <f t="shared" si="235"/>
        <v>19</v>
      </c>
      <c r="R849"/>
      <c r="S849"/>
      <c r="T849" s="12" t="e">
        <f t="shared" si="242"/>
        <v>#VALUE!</v>
      </c>
      <c r="U849" s="12"/>
      <c r="V849" s="12" t="e">
        <f>IF(T849="xxx",999,(T849))</f>
        <v>#VALUE!</v>
      </c>
      <c r="W849" s="12"/>
      <c r="X849" s="12">
        <f t="shared" si="240"/>
        <v>25</v>
      </c>
      <c r="Y849"/>
      <c r="Z849"/>
      <c r="AA849"/>
      <c r="AB849"/>
      <c r="AC849"/>
      <c r="AD849"/>
      <c r="AE849" s="19"/>
      <c r="AF849" s="19">
        <f>AF846+1</f>
        <v>9</v>
      </c>
      <c r="AG849" s="19">
        <f>IF(AD833="x",1,0)</f>
        <v>0</v>
      </c>
      <c r="AI849" s="19">
        <v>85</v>
      </c>
      <c r="AJ849" s="19">
        <f t="shared" si="243"/>
        <v>999</v>
      </c>
      <c r="AL849" s="19"/>
      <c r="AM849" s="19">
        <f t="shared" si="244"/>
        <v>999</v>
      </c>
      <c r="AP849" s="48" t="str">
        <f t="shared" si="245"/>
        <v>Staníček David</v>
      </c>
      <c r="AQ849" s="48" t="str">
        <f t="shared" si="246"/>
        <v>Krn.</v>
      </c>
      <c r="AR849" s="16" t="str">
        <f t="shared" si="247"/>
        <v xml:space="preserve">ml.ž, ř.ř., 63 kg, </v>
      </c>
      <c r="AU849" s="49" t="str">
        <f t="shared" si="248"/>
        <v/>
      </c>
      <c r="AV849" s="49" t="str">
        <f t="shared" si="249"/>
        <v/>
      </c>
      <c r="AW849" s="49" t="str">
        <f t="shared" si="250"/>
        <v/>
      </c>
    </row>
    <row r="850" spans="1:49" s="16" customFormat="1" hidden="1" x14ac:dyDescent="0.25">
      <c r="A850" s="13" t="str">
        <f>'Vítězové ml.ž.'!$B$44</f>
        <v xml:space="preserve">ml.ž, ř.ř., 63 kg, </v>
      </c>
      <c r="B850" s="13"/>
      <c r="C850" s="13"/>
      <c r="D850" s="13"/>
      <c r="E850" s="13"/>
      <c r="F850" s="13">
        <f>'Vítězové ml.ž.'!$A$48</f>
        <v>2</v>
      </c>
      <c r="G850" s="64" t="str">
        <f>'Vítězové ml.ž.'!$B$48</f>
        <v>Zatloukal Martin</v>
      </c>
      <c r="H850" s="64"/>
      <c r="I850" s="64"/>
      <c r="J850" s="64"/>
      <c r="K850" s="64" t="str">
        <f>'Vítězové ml.ž.'!$C$48</f>
        <v>Čech.</v>
      </c>
      <c r="L850" s="64"/>
      <c r="M850" s="64"/>
      <c r="N850" s="64"/>
      <c r="O850" s="12">
        <f t="shared" si="239"/>
        <v>2</v>
      </c>
      <c r="P850"/>
      <c r="Q850">
        <f t="shared" si="235"/>
        <v>19</v>
      </c>
      <c r="R850"/>
      <c r="S850"/>
      <c r="T850" s="12" t="e">
        <f t="shared" si="242"/>
        <v>#VALUE!</v>
      </c>
      <c r="U850" s="12"/>
      <c r="V850" s="12">
        <v>999</v>
      </c>
      <c r="W850" s="12"/>
      <c r="X850" s="12">
        <f t="shared" si="240"/>
        <v>26</v>
      </c>
      <c r="Y850"/>
      <c r="Z850"/>
      <c r="AA850"/>
      <c r="AB850"/>
      <c r="AC850"/>
      <c r="AD850"/>
      <c r="AE850" s="19"/>
      <c r="AF850" s="19"/>
      <c r="AG850" s="19">
        <f>AG849</f>
        <v>0</v>
      </c>
      <c r="AI850" s="19">
        <v>86</v>
      </c>
      <c r="AJ850" s="19">
        <f t="shared" si="243"/>
        <v>999</v>
      </c>
      <c r="AL850" s="19"/>
      <c r="AM850" s="19">
        <f t="shared" si="244"/>
        <v>999</v>
      </c>
      <c r="AP850" s="48" t="str">
        <f t="shared" si="245"/>
        <v>Zatloukal Martin</v>
      </c>
      <c r="AQ850" s="48" t="str">
        <f t="shared" si="246"/>
        <v>Čech.</v>
      </c>
      <c r="AR850" s="16" t="str">
        <f t="shared" si="247"/>
        <v xml:space="preserve">ml.ž, ř.ř., 63 kg, </v>
      </c>
      <c r="AU850" s="49" t="str">
        <f t="shared" si="248"/>
        <v/>
      </c>
      <c r="AV850" s="49" t="str">
        <f t="shared" si="249"/>
        <v/>
      </c>
      <c r="AW850" s="49" t="str">
        <f t="shared" si="250"/>
        <v/>
      </c>
    </row>
    <row r="851" spans="1:49" s="16" customFormat="1" hidden="1" x14ac:dyDescent="0.25">
      <c r="A851" s="13" t="str">
        <f>'Vítězové ml.ž.'!$B$44</f>
        <v xml:space="preserve">ml.ž, ř.ř., 63 kg, </v>
      </c>
      <c r="B851" s="13"/>
      <c r="C851" s="13"/>
      <c r="D851" s="13"/>
      <c r="E851" s="13"/>
      <c r="F851" s="13">
        <f>'Vítězové ml.ž.'!$A$49</f>
        <v>3</v>
      </c>
      <c r="G851" s="64" t="str">
        <f>'Vítězové ml.ž.'!$B$49</f>
        <v>Dalibor Patkoló</v>
      </c>
      <c r="H851" s="64"/>
      <c r="I851" s="64"/>
      <c r="J851" s="64"/>
      <c r="K851" s="64" t="str">
        <f>'Vítězové ml.ž.'!$C$49</f>
        <v>Šam.</v>
      </c>
      <c r="L851" s="64"/>
      <c r="M851" s="64"/>
      <c r="N851" s="64"/>
      <c r="O851" s="12">
        <f t="shared" si="239"/>
        <v>2</v>
      </c>
      <c r="P851"/>
      <c r="Q851">
        <f t="shared" si="235"/>
        <v>19</v>
      </c>
      <c r="R851"/>
      <c r="S851"/>
      <c r="T851" s="12" t="e">
        <f t="shared" si="242"/>
        <v>#VALUE!</v>
      </c>
      <c r="U851" s="12"/>
      <c r="V851" s="12">
        <v>999</v>
      </c>
      <c r="W851" s="12"/>
      <c r="X851" s="12">
        <f t="shared" si="240"/>
        <v>27</v>
      </c>
      <c r="Y851"/>
      <c r="Z851"/>
      <c r="AA851"/>
      <c r="AB851"/>
      <c r="AC851"/>
      <c r="AD851"/>
      <c r="AE851" s="19"/>
      <c r="AF851" s="19"/>
      <c r="AG851" s="19">
        <f>AG849</f>
        <v>0</v>
      </c>
      <c r="AI851" s="19">
        <v>87</v>
      </c>
      <c r="AJ851" s="19">
        <f t="shared" si="243"/>
        <v>999</v>
      </c>
      <c r="AL851" s="19"/>
      <c r="AM851" s="19">
        <f t="shared" si="244"/>
        <v>999</v>
      </c>
      <c r="AP851" s="48" t="str">
        <f t="shared" si="245"/>
        <v>Dalibor Patkoló</v>
      </c>
      <c r="AQ851" s="48" t="str">
        <f t="shared" si="246"/>
        <v>Šam.</v>
      </c>
      <c r="AR851" s="16" t="str">
        <f t="shared" si="247"/>
        <v xml:space="preserve">ml.ž, ř.ř., 63 kg, </v>
      </c>
      <c r="AU851" s="49" t="str">
        <f t="shared" si="248"/>
        <v/>
      </c>
      <c r="AV851" s="49" t="str">
        <f t="shared" si="249"/>
        <v/>
      </c>
      <c r="AW851" s="49" t="str">
        <f t="shared" si="250"/>
        <v/>
      </c>
    </row>
    <row r="852" spans="1:49" s="16" customFormat="1" hidden="1" x14ac:dyDescent="0.25">
      <c r="A852" s="13" t="str">
        <f>'Vítězové ml.ž.'!$B$51</f>
        <v xml:space="preserve">ml.ž, ř.ř., 70 kg, </v>
      </c>
      <c r="B852" s="13"/>
      <c r="C852" s="13"/>
      <c r="D852" s="13"/>
      <c r="E852" s="13"/>
      <c r="F852" s="13">
        <f>'Vítězové ml.ž.'!$A$54</f>
        <v>1</v>
      </c>
      <c r="G852" s="64" t="str">
        <f>'Vítězové ml.ž.'!$B$54</f>
        <v>Rudolf Patkoló</v>
      </c>
      <c r="H852" s="64"/>
      <c r="I852" s="64"/>
      <c r="J852" s="64"/>
      <c r="K852" s="64" t="str">
        <f>'Vítězové ml.ž.'!$C$54</f>
        <v>Šam.</v>
      </c>
      <c r="L852" s="64"/>
      <c r="M852" s="64"/>
      <c r="N852" s="64"/>
      <c r="O852" s="12">
        <f t="shared" si="239"/>
        <v>2</v>
      </c>
      <c r="P852"/>
      <c r="Q852">
        <f t="shared" si="235"/>
        <v>19</v>
      </c>
      <c r="R852"/>
      <c r="S852"/>
      <c r="T852" s="12" t="e">
        <f t="shared" si="242"/>
        <v>#VALUE!</v>
      </c>
      <c r="U852" s="12"/>
      <c r="V852" s="12" t="e">
        <f>IF(T852="xxx",999,(T852))</f>
        <v>#VALUE!</v>
      </c>
      <c r="W852" s="12"/>
      <c r="X852" s="12">
        <f t="shared" si="240"/>
        <v>28</v>
      </c>
      <c r="Y852"/>
      <c r="Z852"/>
      <c r="AA852"/>
      <c r="AB852"/>
      <c r="AC852"/>
      <c r="AD852"/>
      <c r="AE852" s="19"/>
      <c r="AF852" s="19">
        <f>AF849+1</f>
        <v>10</v>
      </c>
      <c r="AG852" s="19">
        <f>IF(AD834="x",1,0)</f>
        <v>0</v>
      </c>
      <c r="AI852" s="19">
        <v>88</v>
      </c>
      <c r="AJ852" s="19">
        <f t="shared" si="243"/>
        <v>999</v>
      </c>
      <c r="AL852" s="19"/>
      <c r="AM852" s="19">
        <f t="shared" si="244"/>
        <v>999</v>
      </c>
      <c r="AP852" s="48" t="str">
        <f t="shared" si="245"/>
        <v>Rudolf Patkoló</v>
      </c>
      <c r="AQ852" s="48" t="str">
        <f t="shared" si="246"/>
        <v>Šam.</v>
      </c>
      <c r="AR852" s="16" t="str">
        <f t="shared" si="247"/>
        <v xml:space="preserve">ml.ž, ř.ř., 70 kg, </v>
      </c>
      <c r="AU852" s="49" t="str">
        <f t="shared" si="248"/>
        <v/>
      </c>
      <c r="AV852" s="49" t="str">
        <f t="shared" si="249"/>
        <v/>
      </c>
      <c r="AW852" s="49" t="str">
        <f t="shared" si="250"/>
        <v/>
      </c>
    </row>
    <row r="853" spans="1:49" s="16" customFormat="1" hidden="1" x14ac:dyDescent="0.25">
      <c r="A853" s="13" t="str">
        <f>'Vítězové ml.ž.'!$B$51</f>
        <v xml:space="preserve">ml.ž, ř.ř., 70 kg, </v>
      </c>
      <c r="B853" s="13"/>
      <c r="C853" s="13"/>
      <c r="D853" s="13"/>
      <c r="E853" s="13"/>
      <c r="F853" s="13">
        <f>'Vítězové ml.ž.'!$A$55</f>
        <v>2</v>
      </c>
      <c r="G853" s="64" t="str">
        <f>'Vítězové ml.ž.'!$B$55</f>
        <v>Novobilský Adam</v>
      </c>
      <c r="H853" s="64"/>
      <c r="I853" s="64"/>
      <c r="J853" s="64"/>
      <c r="K853" s="64" t="str">
        <f>'Vítězové ml.ž.'!$C$55</f>
        <v>Ostr.</v>
      </c>
      <c r="L853" s="64"/>
      <c r="M853" s="64"/>
      <c r="N853" s="64"/>
      <c r="O853" s="12">
        <f t="shared" si="239"/>
        <v>2</v>
      </c>
      <c r="P853"/>
      <c r="Q853">
        <f t="shared" si="235"/>
        <v>19</v>
      </c>
      <c r="R853"/>
      <c r="S853"/>
      <c r="T853" s="12" t="e">
        <f t="shared" si="242"/>
        <v>#VALUE!</v>
      </c>
      <c r="U853" s="12"/>
      <c r="V853" s="12">
        <v>999</v>
      </c>
      <c r="W853" s="12"/>
      <c r="X853" s="12">
        <f t="shared" si="240"/>
        <v>29</v>
      </c>
      <c r="Y853"/>
      <c r="Z853"/>
      <c r="AA853"/>
      <c r="AB853"/>
      <c r="AC853"/>
      <c r="AD853"/>
      <c r="AE853" s="19"/>
      <c r="AF853" s="19"/>
      <c r="AG853" s="19">
        <f>AG852</f>
        <v>0</v>
      </c>
      <c r="AI853" s="19">
        <v>89</v>
      </c>
      <c r="AJ853" s="19">
        <f t="shared" si="243"/>
        <v>999</v>
      </c>
      <c r="AL853" s="19"/>
      <c r="AM853" s="19">
        <f t="shared" si="244"/>
        <v>999</v>
      </c>
      <c r="AP853" s="48" t="str">
        <f t="shared" si="245"/>
        <v>Novobilský Adam</v>
      </c>
      <c r="AQ853" s="48" t="str">
        <f t="shared" si="246"/>
        <v>Ostr.</v>
      </c>
      <c r="AR853" s="16" t="str">
        <f t="shared" si="247"/>
        <v xml:space="preserve">ml.ž, ř.ř., 70 kg, </v>
      </c>
      <c r="AU853" s="49" t="str">
        <f t="shared" si="248"/>
        <v/>
      </c>
      <c r="AV853" s="49" t="str">
        <f t="shared" si="249"/>
        <v/>
      </c>
      <c r="AW853" s="49" t="str">
        <f t="shared" si="250"/>
        <v/>
      </c>
    </row>
    <row r="854" spans="1:49" s="16" customFormat="1" hidden="1" x14ac:dyDescent="0.25">
      <c r="A854" s="13" t="str">
        <f>'Vítězové ml.ž.'!$B$51</f>
        <v xml:space="preserve">ml.ž, ř.ř., 70 kg, </v>
      </c>
      <c r="B854" s="13"/>
      <c r="C854" s="13"/>
      <c r="D854" s="13"/>
      <c r="E854" s="13"/>
      <c r="F854" s="13">
        <f>'Vítězové ml.ž.'!$A$56</f>
        <v>3</v>
      </c>
      <c r="G854" s="64" t="str">
        <f>'Vítězové ml.ž.'!$B$56</f>
        <v>Kliujčkej Michal</v>
      </c>
      <c r="H854" s="64"/>
      <c r="I854" s="64"/>
      <c r="J854" s="64"/>
      <c r="K854" s="64" t="str">
        <f>'Vítězové ml.ž.'!$C$56</f>
        <v>Boroh.</v>
      </c>
      <c r="L854" s="64"/>
      <c r="M854" s="64"/>
      <c r="N854" s="64"/>
      <c r="O854" s="12">
        <f t="shared" si="239"/>
        <v>2</v>
      </c>
      <c r="P854"/>
      <c r="Q854">
        <f t="shared" si="235"/>
        <v>19</v>
      </c>
      <c r="R854"/>
      <c r="S854"/>
      <c r="T854" s="12" t="e">
        <f t="shared" si="242"/>
        <v>#VALUE!</v>
      </c>
      <c r="U854" s="12"/>
      <c r="V854" s="12">
        <v>999</v>
      </c>
      <c r="W854" s="12"/>
      <c r="X854" s="12">
        <f t="shared" si="240"/>
        <v>30</v>
      </c>
      <c r="Y854"/>
      <c r="Z854"/>
      <c r="AA854"/>
      <c r="AB854"/>
      <c r="AC854"/>
      <c r="AD854"/>
      <c r="AE854" s="19"/>
      <c r="AF854" s="19"/>
      <c r="AG854" s="19">
        <f>AG852</f>
        <v>0</v>
      </c>
      <c r="AI854" s="19">
        <v>90</v>
      </c>
      <c r="AJ854" s="19">
        <f t="shared" si="243"/>
        <v>999</v>
      </c>
      <c r="AL854" s="19"/>
      <c r="AM854" s="19">
        <f t="shared" si="244"/>
        <v>999</v>
      </c>
      <c r="AP854" s="48" t="str">
        <f t="shared" si="245"/>
        <v>Kliujčkej Michal</v>
      </c>
      <c r="AQ854" s="48" t="str">
        <f t="shared" si="246"/>
        <v>Boroh.</v>
      </c>
      <c r="AR854" s="16" t="str">
        <f t="shared" si="247"/>
        <v xml:space="preserve">ml.ž, ř.ř., 70 kg, </v>
      </c>
      <c r="AU854" s="49" t="str">
        <f t="shared" si="248"/>
        <v/>
      </c>
      <c r="AV854" s="49" t="str">
        <f t="shared" si="249"/>
        <v/>
      </c>
      <c r="AW854" s="49" t="str">
        <f t="shared" si="250"/>
        <v/>
      </c>
    </row>
    <row r="855" spans="1:49" s="16" customFormat="1" hidden="1" x14ac:dyDescent="0.25">
      <c r="A855" s="13" t="e">
        <f>'Vítězové ml.ž.'!#REF!</f>
        <v>#REF!</v>
      </c>
      <c r="B855" s="13"/>
      <c r="C855" s="13"/>
      <c r="D855" s="13"/>
      <c r="E855" s="13"/>
      <c r="F855" s="13" t="e">
        <f>'Vítězové ml.ž.'!#REF!</f>
        <v>#REF!</v>
      </c>
      <c r="G855" s="64" t="e">
        <f>'Vítězové ml.ž.'!#REF!</f>
        <v>#REF!</v>
      </c>
      <c r="H855" s="64"/>
      <c r="I855" s="64"/>
      <c r="J855" s="64"/>
      <c r="K855" s="64" t="e">
        <f>'Vítězové ml.ž.'!#REF!</f>
        <v>#REF!</v>
      </c>
      <c r="L855" s="64"/>
      <c r="M855" s="64"/>
      <c r="N855" s="64"/>
      <c r="O855" s="12">
        <f t="shared" si="239"/>
        <v>2</v>
      </c>
      <c r="P855"/>
      <c r="Q855" t="e">
        <f t="shared" si="235"/>
        <v>#REF!</v>
      </c>
      <c r="R855"/>
      <c r="S855"/>
      <c r="T855" s="12" t="e">
        <f t="shared" si="242"/>
        <v>#REF!</v>
      </c>
      <c r="U855" s="12"/>
      <c r="V855" s="12" t="e">
        <f>IF(T855="xxx",999,(T855))</f>
        <v>#REF!</v>
      </c>
      <c r="W855" s="12"/>
      <c r="X855" s="12">
        <f t="shared" si="240"/>
        <v>31</v>
      </c>
      <c r="Y855"/>
      <c r="Z855"/>
      <c r="AA855"/>
      <c r="AB855"/>
      <c r="AC855"/>
      <c r="AD855"/>
      <c r="AE855" s="19"/>
      <c r="AF855" s="19">
        <f>AF852+1</f>
        <v>11</v>
      </c>
      <c r="AG855" s="19">
        <f>IF(AD835="x",1,0)</f>
        <v>0</v>
      </c>
      <c r="AI855" s="19">
        <v>91</v>
      </c>
      <c r="AJ855" s="19">
        <f t="shared" si="243"/>
        <v>999</v>
      </c>
      <c r="AL855" s="19"/>
      <c r="AM855" s="19">
        <f t="shared" si="244"/>
        <v>999</v>
      </c>
      <c r="AP855" s="48" t="e">
        <f t="shared" si="245"/>
        <v>#REF!</v>
      </c>
      <c r="AQ855" s="48" t="e">
        <f t="shared" si="246"/>
        <v>#REF!</v>
      </c>
      <c r="AR855" s="16" t="e">
        <f t="shared" si="247"/>
        <v>#REF!</v>
      </c>
      <c r="AU855" s="49" t="str">
        <f t="shared" si="248"/>
        <v/>
      </c>
      <c r="AV855" s="49" t="str">
        <f t="shared" si="249"/>
        <v/>
      </c>
      <c r="AW855" s="49" t="str">
        <f t="shared" si="250"/>
        <v/>
      </c>
    </row>
    <row r="856" spans="1:49" s="16" customFormat="1" hidden="1" x14ac:dyDescent="0.25">
      <c r="A856" s="13" t="e">
        <f>'Vítězové ml.ž.'!#REF!</f>
        <v>#REF!</v>
      </c>
      <c r="B856" s="13"/>
      <c r="C856" s="13"/>
      <c r="D856" s="13"/>
      <c r="E856" s="13"/>
      <c r="F856" s="13" t="e">
        <f>'Vítězové ml.ž.'!#REF!</f>
        <v>#REF!</v>
      </c>
      <c r="G856" s="64" t="e">
        <f>'Vítězové ml.ž.'!#REF!</f>
        <v>#REF!</v>
      </c>
      <c r="H856" s="64"/>
      <c r="I856" s="64"/>
      <c r="J856" s="64"/>
      <c r="K856" s="64" t="e">
        <f>'Vítězové ml.ž.'!#REF!</f>
        <v>#REF!</v>
      </c>
      <c r="L856" s="64"/>
      <c r="M856" s="64"/>
      <c r="N856" s="64"/>
      <c r="O856" s="12">
        <f t="shared" si="239"/>
        <v>2</v>
      </c>
      <c r="P856"/>
      <c r="Q856" t="e">
        <f t="shared" si="235"/>
        <v>#REF!</v>
      </c>
      <c r="R856"/>
      <c r="S856"/>
      <c r="T856" s="12" t="e">
        <f t="shared" si="242"/>
        <v>#REF!</v>
      </c>
      <c r="U856" s="12"/>
      <c r="V856" s="12">
        <v>999</v>
      </c>
      <c r="W856" s="12"/>
      <c r="X856" s="12">
        <f t="shared" si="240"/>
        <v>32</v>
      </c>
      <c r="Y856"/>
      <c r="Z856"/>
      <c r="AA856"/>
      <c r="AB856"/>
      <c r="AC856"/>
      <c r="AD856"/>
      <c r="AE856" s="19"/>
      <c r="AF856" s="19"/>
      <c r="AG856" s="19">
        <f>AG855</f>
        <v>0</v>
      </c>
      <c r="AI856" s="19">
        <v>92</v>
      </c>
      <c r="AJ856" s="19">
        <f t="shared" si="243"/>
        <v>999</v>
      </c>
      <c r="AL856" s="19"/>
      <c r="AM856" s="19">
        <f t="shared" si="244"/>
        <v>999</v>
      </c>
      <c r="AP856" s="48" t="e">
        <f t="shared" si="245"/>
        <v>#REF!</v>
      </c>
      <c r="AQ856" s="48" t="e">
        <f t="shared" si="246"/>
        <v>#REF!</v>
      </c>
      <c r="AR856" s="16" t="e">
        <f t="shared" si="247"/>
        <v>#REF!</v>
      </c>
      <c r="AU856" s="49" t="str">
        <f t="shared" si="248"/>
        <v/>
      </c>
      <c r="AV856" s="49" t="str">
        <f t="shared" si="249"/>
        <v/>
      </c>
      <c r="AW856" s="49" t="str">
        <f t="shared" si="250"/>
        <v/>
      </c>
    </row>
    <row r="857" spans="1:49" s="16" customFormat="1" hidden="1" x14ac:dyDescent="0.25">
      <c r="A857" s="13" t="e">
        <f>'Vítězové ml.ž.'!#REF!</f>
        <v>#REF!</v>
      </c>
      <c r="B857" s="13"/>
      <c r="C857" s="13"/>
      <c r="D857" s="13"/>
      <c r="E857" s="13"/>
      <c r="F857" s="13" t="e">
        <f>'Vítězové ml.ž.'!#REF!</f>
        <v>#REF!</v>
      </c>
      <c r="G857" s="64" t="e">
        <f>'Vítězové ml.ž.'!#REF!</f>
        <v>#REF!</v>
      </c>
      <c r="H857" s="64"/>
      <c r="I857" s="64"/>
      <c r="J857" s="64"/>
      <c r="K857" s="64" t="e">
        <f>'Vítězové ml.ž.'!#REF!</f>
        <v>#REF!</v>
      </c>
      <c r="L857" s="64"/>
      <c r="M857" s="64"/>
      <c r="N857" s="64"/>
      <c r="O857" s="12">
        <f t="shared" si="239"/>
        <v>2</v>
      </c>
      <c r="P857"/>
      <c r="Q857" t="e">
        <f t="shared" si="235"/>
        <v>#REF!</v>
      </c>
      <c r="R857"/>
      <c r="S857"/>
      <c r="T857" s="12" t="e">
        <f t="shared" si="242"/>
        <v>#REF!</v>
      </c>
      <c r="U857" s="12"/>
      <c r="V857" s="12">
        <v>999</v>
      </c>
      <c r="W857" s="12"/>
      <c r="X857" s="12">
        <f t="shared" si="240"/>
        <v>33</v>
      </c>
      <c r="Y857"/>
      <c r="Z857"/>
      <c r="AA857"/>
      <c r="AB857"/>
      <c r="AC857"/>
      <c r="AD857"/>
      <c r="AE857" s="19"/>
      <c r="AF857" s="19"/>
      <c r="AG857" s="19">
        <f>AG855</f>
        <v>0</v>
      </c>
      <c r="AI857" s="19">
        <v>93</v>
      </c>
      <c r="AJ857" s="19">
        <f t="shared" si="243"/>
        <v>999</v>
      </c>
      <c r="AL857" s="19"/>
      <c r="AM857" s="19">
        <f t="shared" si="244"/>
        <v>999</v>
      </c>
      <c r="AP857" s="48" t="e">
        <f t="shared" si="245"/>
        <v>#REF!</v>
      </c>
      <c r="AQ857" s="48" t="e">
        <f t="shared" si="246"/>
        <v>#REF!</v>
      </c>
      <c r="AR857" s="16" t="e">
        <f t="shared" si="247"/>
        <v>#REF!</v>
      </c>
      <c r="AU857" s="49" t="str">
        <f t="shared" si="248"/>
        <v/>
      </c>
      <c r="AV857" s="49" t="str">
        <f t="shared" si="249"/>
        <v/>
      </c>
      <c r="AW857" s="49" t="str">
        <f t="shared" si="250"/>
        <v/>
      </c>
    </row>
    <row r="858" spans="1:49" s="16" customFormat="1" hidden="1" x14ac:dyDescent="0.25">
      <c r="A858" s="13" t="e">
        <f>'Vítězové ml.ž.'!#REF!</f>
        <v>#REF!</v>
      </c>
      <c r="B858" s="13"/>
      <c r="C858" s="13"/>
      <c r="D858" s="13"/>
      <c r="E858" s="13"/>
      <c r="F858" s="13" t="e">
        <f>'Vítězové ml.ž.'!#REF!</f>
        <v>#REF!</v>
      </c>
      <c r="G858" s="64" t="e">
        <f>'Vítězové ml.ž.'!#REF!</f>
        <v>#REF!</v>
      </c>
      <c r="H858" s="64"/>
      <c r="I858" s="64"/>
      <c r="J858" s="64"/>
      <c r="K858" s="64" t="e">
        <f>'Vítězové ml.ž.'!#REF!</f>
        <v>#REF!</v>
      </c>
      <c r="L858" s="64"/>
      <c r="M858" s="64"/>
      <c r="N858" s="64"/>
      <c r="O858" s="12">
        <f t="shared" si="239"/>
        <v>2</v>
      </c>
      <c r="P858"/>
      <c r="Q858" t="e">
        <f t="shared" si="235"/>
        <v>#REF!</v>
      </c>
      <c r="R858"/>
      <c r="S858"/>
      <c r="T858" s="12" t="e">
        <f t="shared" si="242"/>
        <v>#REF!</v>
      </c>
      <c r="U858" s="12"/>
      <c r="V858" s="12" t="e">
        <f>IF(T858="xxx",999,(T858))</f>
        <v>#REF!</v>
      </c>
      <c r="W858" s="12"/>
      <c r="X858" s="12">
        <f t="shared" si="240"/>
        <v>34</v>
      </c>
      <c r="Y858"/>
      <c r="Z858"/>
      <c r="AA858"/>
      <c r="AB858"/>
      <c r="AC858"/>
      <c r="AD858"/>
      <c r="AE858" s="19"/>
      <c r="AF858" s="19">
        <f>AF855+1</f>
        <v>12</v>
      </c>
      <c r="AG858" s="19">
        <f>IF(AD836="x",1,0)</f>
        <v>0</v>
      </c>
      <c r="AI858" s="19">
        <v>94</v>
      </c>
      <c r="AJ858" s="19">
        <f t="shared" si="243"/>
        <v>999</v>
      </c>
      <c r="AL858" s="19"/>
      <c r="AM858" s="19">
        <f t="shared" si="244"/>
        <v>999</v>
      </c>
      <c r="AP858" s="48" t="e">
        <f t="shared" si="245"/>
        <v>#REF!</v>
      </c>
      <c r="AQ858" s="48" t="e">
        <f t="shared" si="246"/>
        <v>#REF!</v>
      </c>
      <c r="AR858" s="16" t="e">
        <f t="shared" si="247"/>
        <v>#REF!</v>
      </c>
      <c r="AU858" s="49" t="str">
        <f t="shared" si="248"/>
        <v/>
      </c>
      <c r="AV858" s="49" t="str">
        <f t="shared" si="249"/>
        <v/>
      </c>
      <c r="AW858" s="49" t="str">
        <f t="shared" si="250"/>
        <v/>
      </c>
    </row>
    <row r="859" spans="1:49" s="16" customFormat="1" hidden="1" x14ac:dyDescent="0.25">
      <c r="A859" s="13" t="e">
        <f>'Vítězové ml.ž.'!#REF!</f>
        <v>#REF!</v>
      </c>
      <c r="B859" s="13"/>
      <c r="C859" s="13"/>
      <c r="D859" s="13"/>
      <c r="E859" s="13"/>
      <c r="F859" s="13" t="e">
        <f>'Vítězové ml.ž.'!#REF!</f>
        <v>#REF!</v>
      </c>
      <c r="G859" s="64" t="e">
        <f>'Vítězové ml.ž.'!#REF!</f>
        <v>#REF!</v>
      </c>
      <c r="H859" s="64"/>
      <c r="I859" s="64"/>
      <c r="J859" s="64"/>
      <c r="K859" s="64" t="e">
        <f>'Vítězové ml.ž.'!#REF!</f>
        <v>#REF!</v>
      </c>
      <c r="L859" s="64"/>
      <c r="M859" s="64"/>
      <c r="N859" s="64"/>
      <c r="O859" s="12">
        <f t="shared" si="239"/>
        <v>2</v>
      </c>
      <c r="P859"/>
      <c r="Q859" t="e">
        <f t="shared" si="235"/>
        <v>#REF!</v>
      </c>
      <c r="R859"/>
      <c r="S859"/>
      <c r="T859" s="12" t="e">
        <f t="shared" si="242"/>
        <v>#REF!</v>
      </c>
      <c r="U859" s="12"/>
      <c r="V859" s="12">
        <v>999</v>
      </c>
      <c r="W859" s="12"/>
      <c r="X859" s="12">
        <f t="shared" si="240"/>
        <v>35</v>
      </c>
      <c r="Y859"/>
      <c r="Z859"/>
      <c r="AA859"/>
      <c r="AB859"/>
      <c r="AC859"/>
      <c r="AD859"/>
      <c r="AE859" s="19"/>
      <c r="AF859" s="19"/>
      <c r="AG859" s="19">
        <f>AG858</f>
        <v>0</v>
      </c>
      <c r="AI859" s="19">
        <v>95</v>
      </c>
      <c r="AJ859" s="19">
        <f t="shared" si="243"/>
        <v>999</v>
      </c>
      <c r="AL859" s="19"/>
      <c r="AM859" s="19">
        <f t="shared" si="244"/>
        <v>999</v>
      </c>
      <c r="AP859" s="48" t="e">
        <f t="shared" si="245"/>
        <v>#REF!</v>
      </c>
      <c r="AQ859" s="48" t="e">
        <f t="shared" si="246"/>
        <v>#REF!</v>
      </c>
      <c r="AR859" s="16" t="e">
        <f t="shared" si="247"/>
        <v>#REF!</v>
      </c>
      <c r="AU859" s="49" t="str">
        <f t="shared" si="248"/>
        <v/>
      </c>
      <c r="AV859" s="49" t="str">
        <f t="shared" si="249"/>
        <v/>
      </c>
      <c r="AW859" s="49" t="str">
        <f t="shared" si="250"/>
        <v/>
      </c>
    </row>
    <row r="860" spans="1:49" s="16" customFormat="1" hidden="1" x14ac:dyDescent="0.25">
      <c r="A860" s="13" t="e">
        <f>'Vítězové ml.ž.'!#REF!</f>
        <v>#REF!</v>
      </c>
      <c r="B860" s="13"/>
      <c r="C860" s="13"/>
      <c r="D860" s="13"/>
      <c r="E860" s="13"/>
      <c r="F860" s="13" t="e">
        <f>'Vítězové ml.ž.'!#REF!</f>
        <v>#REF!</v>
      </c>
      <c r="G860" s="64" t="e">
        <f>'Vítězové ml.ž.'!#REF!</f>
        <v>#REF!</v>
      </c>
      <c r="H860" s="64"/>
      <c r="I860" s="64"/>
      <c r="J860" s="64"/>
      <c r="K860" s="64" t="e">
        <f>'Vítězové ml.ž.'!#REF!</f>
        <v>#REF!</v>
      </c>
      <c r="L860" s="64"/>
      <c r="M860" s="64"/>
      <c r="N860" s="64"/>
      <c r="O860" s="12">
        <f t="shared" si="239"/>
        <v>2</v>
      </c>
      <c r="P860"/>
      <c r="Q860" t="e">
        <f t="shared" si="235"/>
        <v>#REF!</v>
      </c>
      <c r="R860"/>
      <c r="S860"/>
      <c r="T860" s="12" t="e">
        <f t="shared" si="242"/>
        <v>#REF!</v>
      </c>
      <c r="U860" s="12"/>
      <c r="V860" s="12">
        <v>999</v>
      </c>
      <c r="W860" s="12"/>
      <c r="X860" s="12">
        <f t="shared" si="240"/>
        <v>36</v>
      </c>
      <c r="Y860"/>
      <c r="Z860"/>
      <c r="AA860"/>
      <c r="AB860"/>
      <c r="AC860"/>
      <c r="AD860"/>
      <c r="AE860" s="19"/>
      <c r="AF860" s="19"/>
      <c r="AG860" s="19">
        <f>AG858</f>
        <v>0</v>
      </c>
      <c r="AI860" s="19">
        <v>96</v>
      </c>
      <c r="AJ860" s="19">
        <f t="shared" si="243"/>
        <v>999</v>
      </c>
      <c r="AL860" s="19"/>
      <c r="AM860" s="19">
        <f t="shared" si="244"/>
        <v>999</v>
      </c>
      <c r="AP860" s="48" t="e">
        <f t="shared" si="245"/>
        <v>#REF!</v>
      </c>
      <c r="AQ860" s="48" t="e">
        <f t="shared" si="246"/>
        <v>#REF!</v>
      </c>
      <c r="AR860" s="16" t="e">
        <f t="shared" si="247"/>
        <v>#REF!</v>
      </c>
      <c r="AU860" s="49" t="str">
        <f t="shared" si="248"/>
        <v/>
      </c>
      <c r="AV860" s="49" t="str">
        <f t="shared" si="249"/>
        <v/>
      </c>
      <c r="AW860" s="49" t="str">
        <f t="shared" si="250"/>
        <v/>
      </c>
    </row>
    <row r="861" spans="1:49" s="16" customFormat="1" hidden="1" x14ac:dyDescent="0.25">
      <c r="A861" s="13" t="e">
        <f>'Vítězové ml.ž.'!#REF!</f>
        <v>#REF!</v>
      </c>
      <c r="B861" s="13"/>
      <c r="C861" s="13"/>
      <c r="D861" s="13"/>
      <c r="E861" s="13"/>
      <c r="F861" s="13" t="e">
        <f>'Vítězové ml.ž.'!#REF!</f>
        <v>#REF!</v>
      </c>
      <c r="G861" s="64" t="e">
        <f>'Vítězové ml.ž.'!#REF!</f>
        <v>#REF!</v>
      </c>
      <c r="H861" s="64"/>
      <c r="I861" s="64"/>
      <c r="J861" s="64"/>
      <c r="K861" s="64" t="e">
        <f>'Vítězové ml.ž.'!#REF!</f>
        <v>#REF!</v>
      </c>
      <c r="L861" s="64"/>
      <c r="M861" s="64"/>
      <c r="N861" s="64"/>
      <c r="O861" s="12">
        <f t="shared" si="239"/>
        <v>2</v>
      </c>
      <c r="P861"/>
      <c r="Q861" t="e">
        <f t="shared" si="235"/>
        <v>#REF!</v>
      </c>
      <c r="R861"/>
      <c r="S861"/>
      <c r="T861" s="12" t="e">
        <f t="shared" si="242"/>
        <v>#REF!</v>
      </c>
      <c r="U861" s="12"/>
      <c r="V861" s="12" t="e">
        <f>IF(T861="xxx",999,(T861))</f>
        <v>#REF!</v>
      </c>
      <c r="W861" s="12"/>
      <c r="X861" s="12">
        <f t="shared" si="240"/>
        <v>37</v>
      </c>
      <c r="Y861"/>
      <c r="Z861"/>
      <c r="AA861"/>
      <c r="AB861"/>
      <c r="AC861"/>
      <c r="AD861"/>
      <c r="AE861" s="19"/>
      <c r="AF861" s="19">
        <f>AF858+1</f>
        <v>13</v>
      </c>
      <c r="AG861" s="19">
        <f>IF(AD837="x",1,0)</f>
        <v>0</v>
      </c>
      <c r="AI861" s="19">
        <v>97</v>
      </c>
      <c r="AJ861" s="19">
        <f t="shared" si="243"/>
        <v>999</v>
      </c>
      <c r="AL861" s="19"/>
      <c r="AM861" s="19">
        <f t="shared" si="244"/>
        <v>999</v>
      </c>
      <c r="AP861" s="48" t="e">
        <f t="shared" si="245"/>
        <v>#REF!</v>
      </c>
      <c r="AQ861" s="48" t="e">
        <f t="shared" si="246"/>
        <v>#REF!</v>
      </c>
      <c r="AR861" s="16" t="e">
        <f t="shared" si="247"/>
        <v>#REF!</v>
      </c>
      <c r="AU861" s="49" t="str">
        <f t="shared" si="248"/>
        <v/>
      </c>
      <c r="AV861" s="49" t="str">
        <f t="shared" si="249"/>
        <v/>
      </c>
      <c r="AW861" s="49" t="str">
        <f t="shared" si="250"/>
        <v/>
      </c>
    </row>
    <row r="862" spans="1:49" s="16" customFormat="1" hidden="1" x14ac:dyDescent="0.25">
      <c r="A862" s="13" t="e">
        <f>'Vítězové ml.ž.'!#REF!</f>
        <v>#REF!</v>
      </c>
      <c r="B862" s="13"/>
      <c r="C862" s="13"/>
      <c r="D862" s="13"/>
      <c r="E862" s="13"/>
      <c r="F862" s="13" t="e">
        <f>'Vítězové ml.ž.'!#REF!</f>
        <v>#REF!</v>
      </c>
      <c r="G862" s="64" t="e">
        <f>'Vítězové ml.ž.'!#REF!</f>
        <v>#REF!</v>
      </c>
      <c r="H862" s="64"/>
      <c r="I862" s="64"/>
      <c r="J862" s="64"/>
      <c r="K862" s="64" t="e">
        <f>'Vítězové ml.ž.'!#REF!</f>
        <v>#REF!</v>
      </c>
      <c r="L862" s="64"/>
      <c r="M862" s="64"/>
      <c r="N862" s="64"/>
      <c r="O862" s="12">
        <f t="shared" si="239"/>
        <v>2</v>
      </c>
      <c r="P862"/>
      <c r="Q862" t="e">
        <f t="shared" si="235"/>
        <v>#REF!</v>
      </c>
      <c r="R862"/>
      <c r="S862"/>
      <c r="T862" s="12" t="e">
        <f t="shared" si="242"/>
        <v>#REF!</v>
      </c>
      <c r="U862" s="12"/>
      <c r="V862" s="12">
        <v>999</v>
      </c>
      <c r="W862" s="12"/>
      <c r="X862" s="12">
        <f t="shared" si="240"/>
        <v>38</v>
      </c>
      <c r="Y862"/>
      <c r="Z862"/>
      <c r="AA862"/>
      <c r="AB862"/>
      <c r="AC862"/>
      <c r="AD862"/>
      <c r="AE862" s="19"/>
      <c r="AF862" s="19"/>
      <c r="AG862" s="19">
        <f>AG861</f>
        <v>0</v>
      </c>
      <c r="AI862" s="19">
        <v>98</v>
      </c>
      <c r="AJ862" s="19">
        <f t="shared" si="243"/>
        <v>999</v>
      </c>
      <c r="AL862" s="19"/>
      <c r="AM862" s="19">
        <f t="shared" si="244"/>
        <v>999</v>
      </c>
      <c r="AP862" s="48" t="e">
        <f t="shared" si="245"/>
        <v>#REF!</v>
      </c>
      <c r="AQ862" s="48" t="e">
        <f t="shared" si="246"/>
        <v>#REF!</v>
      </c>
      <c r="AR862" s="16" t="e">
        <f t="shared" si="247"/>
        <v>#REF!</v>
      </c>
      <c r="AU862" s="49" t="str">
        <f t="shared" si="248"/>
        <v/>
      </c>
      <c r="AV862" s="49" t="str">
        <f t="shared" si="249"/>
        <v/>
      </c>
      <c r="AW862" s="49" t="str">
        <f t="shared" si="250"/>
        <v/>
      </c>
    </row>
    <row r="863" spans="1:49" s="16" customFormat="1" hidden="1" x14ac:dyDescent="0.25">
      <c r="A863" s="13" t="e">
        <f>'Vítězové ml.ž.'!#REF!</f>
        <v>#REF!</v>
      </c>
      <c r="B863" s="13"/>
      <c r="C863" s="13"/>
      <c r="D863" s="13"/>
      <c r="E863" s="13"/>
      <c r="F863" s="13" t="e">
        <f>'Vítězové ml.ž.'!#REF!</f>
        <v>#REF!</v>
      </c>
      <c r="G863" s="64" t="e">
        <f>'Vítězové ml.ž.'!#REF!</f>
        <v>#REF!</v>
      </c>
      <c r="H863" s="64"/>
      <c r="I863" s="64"/>
      <c r="J863" s="64"/>
      <c r="K863" s="64" t="e">
        <f>'Vítězové ml.ž.'!#REF!</f>
        <v>#REF!</v>
      </c>
      <c r="L863" s="64"/>
      <c r="M863" s="64"/>
      <c r="N863" s="64"/>
      <c r="O863" s="12">
        <f t="shared" si="239"/>
        <v>2</v>
      </c>
      <c r="P863"/>
      <c r="Q863" t="e">
        <f t="shared" si="235"/>
        <v>#REF!</v>
      </c>
      <c r="R863"/>
      <c r="S863"/>
      <c r="T863" s="12" t="e">
        <f t="shared" si="242"/>
        <v>#REF!</v>
      </c>
      <c r="U863" s="12"/>
      <c r="V863" s="12">
        <v>999</v>
      </c>
      <c r="W863" s="12"/>
      <c r="X863" s="12">
        <f t="shared" si="240"/>
        <v>39</v>
      </c>
      <c r="Y863"/>
      <c r="Z863"/>
      <c r="AA863"/>
      <c r="AB863"/>
      <c r="AC863"/>
      <c r="AD863"/>
      <c r="AE863" s="19"/>
      <c r="AF863" s="19"/>
      <c r="AG863" s="19">
        <f>AG861</f>
        <v>0</v>
      </c>
      <c r="AI863" s="19">
        <v>99</v>
      </c>
      <c r="AJ863" s="19">
        <f t="shared" si="243"/>
        <v>999</v>
      </c>
      <c r="AL863" s="19"/>
      <c r="AM863" s="19">
        <f t="shared" si="244"/>
        <v>999</v>
      </c>
      <c r="AP863" s="48" t="e">
        <f t="shared" si="245"/>
        <v>#REF!</v>
      </c>
      <c r="AQ863" s="48" t="e">
        <f t="shared" si="246"/>
        <v>#REF!</v>
      </c>
      <c r="AR863" s="16" t="e">
        <f t="shared" si="247"/>
        <v>#REF!</v>
      </c>
      <c r="AU863" s="49" t="str">
        <f t="shared" si="248"/>
        <v/>
      </c>
      <c r="AV863" s="49" t="str">
        <f t="shared" si="249"/>
        <v/>
      </c>
      <c r="AW863" s="49" t="str">
        <f t="shared" si="250"/>
        <v/>
      </c>
    </row>
    <row r="864" spans="1:49" s="16" customFormat="1" hidden="1" x14ac:dyDescent="0.25">
      <c r="A864" s="13" t="e">
        <f>'Vítězové ml.ž.'!#REF!</f>
        <v>#REF!</v>
      </c>
      <c r="B864" s="13"/>
      <c r="C864" s="13"/>
      <c r="D864" s="13"/>
      <c r="E864" s="13"/>
      <c r="F864" s="13" t="e">
        <f>'Vítězové ml.ž.'!#REF!</f>
        <v>#REF!</v>
      </c>
      <c r="G864" s="64" t="e">
        <f>'Vítězové ml.ž.'!#REF!</f>
        <v>#REF!</v>
      </c>
      <c r="H864" s="64"/>
      <c r="I864" s="64"/>
      <c r="J864" s="64"/>
      <c r="K864" s="64" t="e">
        <f>'Vítězové ml.ž.'!#REF!</f>
        <v>#REF!</v>
      </c>
      <c r="L864" s="64"/>
      <c r="M864" s="64"/>
      <c r="N864" s="64"/>
      <c r="O864" s="12">
        <f t="shared" si="239"/>
        <v>2</v>
      </c>
      <c r="P864"/>
      <c r="Q864" t="e">
        <f t="shared" si="235"/>
        <v>#REF!</v>
      </c>
      <c r="R864"/>
      <c r="S864"/>
      <c r="T864" s="12" t="e">
        <f t="shared" si="242"/>
        <v>#REF!</v>
      </c>
      <c r="U864" s="12"/>
      <c r="V864" s="12" t="e">
        <f>IF(T864="xxx",999,(T864))</f>
        <v>#REF!</v>
      </c>
      <c r="W864" s="12"/>
      <c r="X864" s="12">
        <f t="shared" si="240"/>
        <v>40</v>
      </c>
      <c r="Y864"/>
      <c r="Z864"/>
      <c r="AA864"/>
      <c r="AB864"/>
      <c r="AC864"/>
      <c r="AD864"/>
      <c r="AE864" s="19"/>
      <c r="AF864" s="19">
        <f>AF861+1</f>
        <v>14</v>
      </c>
      <c r="AG864" s="19">
        <f>IF(AD838="x",1,0)</f>
        <v>0</v>
      </c>
      <c r="AI864" s="19">
        <v>100</v>
      </c>
      <c r="AJ864" s="19">
        <f t="shared" si="243"/>
        <v>999</v>
      </c>
      <c r="AL864" s="19"/>
      <c r="AM864" s="19">
        <f t="shared" si="244"/>
        <v>999</v>
      </c>
      <c r="AP864" s="48" t="e">
        <f t="shared" si="245"/>
        <v>#REF!</v>
      </c>
      <c r="AQ864" s="48" t="e">
        <f t="shared" si="246"/>
        <v>#REF!</v>
      </c>
      <c r="AR864" s="16" t="e">
        <f t="shared" si="247"/>
        <v>#REF!</v>
      </c>
      <c r="AU864" s="49" t="str">
        <f t="shared" si="248"/>
        <v/>
      </c>
      <c r="AV864" s="49" t="str">
        <f t="shared" si="249"/>
        <v/>
      </c>
      <c r="AW864" s="49" t="str">
        <f t="shared" si="250"/>
        <v/>
      </c>
    </row>
    <row r="865" spans="1:49" s="16" customFormat="1" hidden="1" x14ac:dyDescent="0.25">
      <c r="A865" s="13" t="e">
        <f>'Vítězové ml.ž.'!#REF!</f>
        <v>#REF!</v>
      </c>
      <c r="B865" s="13"/>
      <c r="C865" s="13"/>
      <c r="D865" s="13"/>
      <c r="E865" s="13"/>
      <c r="F865" s="13" t="e">
        <f>'Vítězové ml.ž.'!#REF!</f>
        <v>#REF!</v>
      </c>
      <c r="G865" s="64" t="e">
        <f>'Vítězové ml.ž.'!#REF!</f>
        <v>#REF!</v>
      </c>
      <c r="H865" s="64"/>
      <c r="I865" s="64"/>
      <c r="J865" s="64"/>
      <c r="K865" s="64" t="e">
        <f>'Vítězové ml.ž.'!#REF!</f>
        <v>#REF!</v>
      </c>
      <c r="L865" s="64"/>
      <c r="M865" s="64"/>
      <c r="N865" s="64"/>
      <c r="O865" s="12">
        <f t="shared" si="239"/>
        <v>2</v>
      </c>
      <c r="P865"/>
      <c r="Q865" t="e">
        <f t="shared" si="235"/>
        <v>#REF!</v>
      </c>
      <c r="R865"/>
      <c r="S865"/>
      <c r="T865" s="12" t="e">
        <f t="shared" si="242"/>
        <v>#REF!</v>
      </c>
      <c r="U865" s="12"/>
      <c r="V865" s="12">
        <v>999</v>
      </c>
      <c r="W865" s="12"/>
      <c r="X865" s="12">
        <f t="shared" si="240"/>
        <v>41</v>
      </c>
      <c r="Y865"/>
      <c r="Z865"/>
      <c r="AA865"/>
      <c r="AB865"/>
      <c r="AC865"/>
      <c r="AD865"/>
      <c r="AE865" s="19"/>
      <c r="AF865" s="19"/>
      <c r="AG865" s="19">
        <f>AG864</f>
        <v>0</v>
      </c>
      <c r="AI865" s="19">
        <v>101</v>
      </c>
      <c r="AJ865" s="19">
        <f t="shared" si="243"/>
        <v>999</v>
      </c>
      <c r="AL865" s="19"/>
      <c r="AM865" s="19">
        <f t="shared" si="244"/>
        <v>999</v>
      </c>
      <c r="AP865" s="48" t="e">
        <f t="shared" si="245"/>
        <v>#REF!</v>
      </c>
      <c r="AQ865" s="48" t="e">
        <f t="shared" si="246"/>
        <v>#REF!</v>
      </c>
      <c r="AR865" s="16" t="e">
        <f t="shared" si="247"/>
        <v>#REF!</v>
      </c>
      <c r="AU865" s="49" t="str">
        <f t="shared" si="248"/>
        <v/>
      </c>
      <c r="AV865" s="49" t="str">
        <f t="shared" si="249"/>
        <v/>
      </c>
      <c r="AW865" s="49" t="str">
        <f t="shared" si="250"/>
        <v/>
      </c>
    </row>
    <row r="866" spans="1:49" s="16" customFormat="1" hidden="1" x14ac:dyDescent="0.25">
      <c r="A866" s="13" t="e">
        <f>'Vítězové ml.ž.'!#REF!</f>
        <v>#REF!</v>
      </c>
      <c r="B866" s="13"/>
      <c r="C866" s="13"/>
      <c r="D866" s="13"/>
      <c r="E866" s="13"/>
      <c r="F866" s="13" t="e">
        <f>'Vítězové ml.ž.'!#REF!</f>
        <v>#REF!</v>
      </c>
      <c r="G866" s="64" t="e">
        <f>'Vítězové ml.ž.'!#REF!</f>
        <v>#REF!</v>
      </c>
      <c r="H866" s="64"/>
      <c r="I866" s="64"/>
      <c r="J866" s="64"/>
      <c r="K866" s="64" t="e">
        <f>'Vítězové ml.ž.'!#REF!</f>
        <v>#REF!</v>
      </c>
      <c r="L866" s="64"/>
      <c r="M866" s="64"/>
      <c r="N866" s="64"/>
      <c r="O866" s="12">
        <f t="shared" si="239"/>
        <v>2</v>
      </c>
      <c r="P866"/>
      <c r="Q866" t="e">
        <f t="shared" si="235"/>
        <v>#REF!</v>
      </c>
      <c r="R866"/>
      <c r="S866"/>
      <c r="T866" s="12" t="e">
        <f t="shared" si="242"/>
        <v>#REF!</v>
      </c>
      <c r="U866" s="12"/>
      <c r="V866" s="12">
        <v>999</v>
      </c>
      <c r="W866" s="12"/>
      <c r="X866" s="12">
        <f t="shared" si="240"/>
        <v>42</v>
      </c>
      <c r="Y866"/>
      <c r="Z866"/>
      <c r="AA866"/>
      <c r="AB866"/>
      <c r="AC866"/>
      <c r="AD866"/>
      <c r="AE866" s="19"/>
      <c r="AF866" s="19"/>
      <c r="AG866" s="19">
        <f>AG864</f>
        <v>0</v>
      </c>
      <c r="AI866" s="19">
        <v>102</v>
      </c>
      <c r="AJ866" s="19">
        <f t="shared" si="243"/>
        <v>999</v>
      </c>
      <c r="AL866" s="19"/>
      <c r="AM866" s="19">
        <f t="shared" si="244"/>
        <v>999</v>
      </c>
      <c r="AP866" s="48" t="e">
        <f t="shared" si="245"/>
        <v>#REF!</v>
      </c>
      <c r="AQ866" s="48" t="e">
        <f t="shared" si="246"/>
        <v>#REF!</v>
      </c>
      <c r="AR866" s="16" t="e">
        <f t="shared" si="247"/>
        <v>#REF!</v>
      </c>
      <c r="AU866" s="49" t="str">
        <f t="shared" si="248"/>
        <v/>
      </c>
      <c r="AV866" s="49" t="str">
        <f t="shared" si="249"/>
        <v/>
      </c>
      <c r="AW866" s="49" t="str">
        <f t="shared" si="250"/>
        <v/>
      </c>
    </row>
    <row r="867" spans="1:49" s="16" customFormat="1" hidden="1" x14ac:dyDescent="0.25">
      <c r="A867" s="13" t="e">
        <f>'Vítězové ml.ž.'!#REF!</f>
        <v>#REF!</v>
      </c>
      <c r="B867" s="13"/>
      <c r="C867" s="13"/>
      <c r="D867" s="13"/>
      <c r="E867" s="13"/>
      <c r="F867" s="13" t="e">
        <f>'Vítězové ml.ž.'!#REF!</f>
        <v>#REF!</v>
      </c>
      <c r="G867" s="64" t="e">
        <f>'Vítězové ml.ž.'!#REF!</f>
        <v>#REF!</v>
      </c>
      <c r="H867" s="64"/>
      <c r="I867" s="64"/>
      <c r="J867" s="64"/>
      <c r="K867" s="64" t="e">
        <f>'Vítězové ml.ž.'!#REF!</f>
        <v>#REF!</v>
      </c>
      <c r="L867" s="64"/>
      <c r="M867" s="64"/>
      <c r="N867" s="64"/>
      <c r="O867" s="12">
        <f t="shared" si="239"/>
        <v>2</v>
      </c>
      <c r="P867"/>
      <c r="Q867" t="e">
        <f t="shared" si="235"/>
        <v>#REF!</v>
      </c>
      <c r="R867"/>
      <c r="S867"/>
      <c r="T867" s="12" t="e">
        <f t="shared" si="242"/>
        <v>#REF!</v>
      </c>
      <c r="U867" s="12"/>
      <c r="V867" s="12" t="e">
        <f>IF(T867="xxx",999,(T867))</f>
        <v>#REF!</v>
      </c>
      <c r="W867" s="12"/>
      <c r="X867" s="12">
        <f t="shared" si="240"/>
        <v>43</v>
      </c>
      <c r="Y867"/>
      <c r="Z867"/>
      <c r="AA867"/>
      <c r="AB867"/>
      <c r="AC867"/>
      <c r="AD867"/>
      <c r="AE867" s="19"/>
      <c r="AF867" s="19">
        <f>AF864+1</f>
        <v>15</v>
      </c>
      <c r="AG867" s="19">
        <f>IF(AD839="x",1,0)</f>
        <v>0</v>
      </c>
      <c r="AI867" s="19">
        <v>103</v>
      </c>
      <c r="AJ867" s="19">
        <f t="shared" si="243"/>
        <v>999</v>
      </c>
      <c r="AL867" s="19"/>
      <c r="AM867" s="19">
        <f t="shared" si="244"/>
        <v>999</v>
      </c>
      <c r="AP867" s="48" t="e">
        <f t="shared" si="245"/>
        <v>#REF!</v>
      </c>
      <c r="AQ867" s="48" t="e">
        <f t="shared" si="246"/>
        <v>#REF!</v>
      </c>
      <c r="AR867" s="16" t="e">
        <f t="shared" si="247"/>
        <v>#REF!</v>
      </c>
      <c r="AU867" s="49" t="str">
        <f t="shared" si="248"/>
        <v/>
      </c>
      <c r="AV867" s="49" t="str">
        <f t="shared" si="249"/>
        <v/>
      </c>
      <c r="AW867" s="49" t="str">
        <f t="shared" si="250"/>
        <v/>
      </c>
    </row>
    <row r="868" spans="1:49" s="16" customFormat="1" hidden="1" x14ac:dyDescent="0.25">
      <c r="A868" s="13" t="e">
        <f>'Vítězové ml.ž.'!#REF!</f>
        <v>#REF!</v>
      </c>
      <c r="B868" s="13"/>
      <c r="C868" s="13"/>
      <c r="D868" s="13"/>
      <c r="E868" s="13"/>
      <c r="F868" s="13" t="e">
        <f>'Vítězové ml.ž.'!#REF!</f>
        <v>#REF!</v>
      </c>
      <c r="G868" s="64" t="e">
        <f>'Vítězové ml.ž.'!#REF!</f>
        <v>#REF!</v>
      </c>
      <c r="H868" s="64"/>
      <c r="I868" s="64"/>
      <c r="J868" s="64"/>
      <c r="K868" s="64" t="e">
        <f>'Vítězové ml.ž.'!#REF!</f>
        <v>#REF!</v>
      </c>
      <c r="L868" s="64"/>
      <c r="M868" s="64"/>
      <c r="N868" s="64"/>
      <c r="O868" s="12">
        <f t="shared" si="239"/>
        <v>2</v>
      </c>
      <c r="P868"/>
      <c r="Q868" t="e">
        <f t="shared" si="235"/>
        <v>#REF!</v>
      </c>
      <c r="R868"/>
      <c r="S868"/>
      <c r="T868" s="12" t="e">
        <f t="shared" si="242"/>
        <v>#REF!</v>
      </c>
      <c r="U868" s="12"/>
      <c r="V868" s="12">
        <v>999</v>
      </c>
      <c r="W868" s="12"/>
      <c r="X868" s="12">
        <f t="shared" si="240"/>
        <v>44</v>
      </c>
      <c r="Y868"/>
      <c r="Z868"/>
      <c r="AA868"/>
      <c r="AB868"/>
      <c r="AC868"/>
      <c r="AD868"/>
      <c r="AE868" s="19"/>
      <c r="AF868" s="19"/>
      <c r="AG868" s="19">
        <f>AG867</f>
        <v>0</v>
      </c>
      <c r="AI868" s="19">
        <v>104</v>
      </c>
      <c r="AJ868" s="19">
        <f t="shared" si="243"/>
        <v>999</v>
      </c>
      <c r="AL868" s="19"/>
      <c r="AM868" s="19">
        <f t="shared" si="244"/>
        <v>999</v>
      </c>
      <c r="AP868" s="48" t="e">
        <f t="shared" si="245"/>
        <v>#REF!</v>
      </c>
      <c r="AQ868" s="48" t="e">
        <f t="shared" si="246"/>
        <v>#REF!</v>
      </c>
      <c r="AR868" s="16" t="e">
        <f t="shared" si="247"/>
        <v>#REF!</v>
      </c>
      <c r="AU868" s="49" t="str">
        <f t="shared" si="248"/>
        <v/>
      </c>
      <c r="AV868" s="49" t="str">
        <f t="shared" si="249"/>
        <v/>
      </c>
      <c r="AW868" s="49" t="str">
        <f t="shared" si="250"/>
        <v/>
      </c>
    </row>
    <row r="869" spans="1:49" s="16" customFormat="1" hidden="1" x14ac:dyDescent="0.25">
      <c r="A869" s="13" t="e">
        <f>'Vítězové ml.ž.'!#REF!</f>
        <v>#REF!</v>
      </c>
      <c r="B869" s="13"/>
      <c r="C869" s="13"/>
      <c r="D869" s="13"/>
      <c r="E869" s="13"/>
      <c r="F869" s="13" t="e">
        <f>'Vítězové ml.ž.'!#REF!</f>
        <v>#REF!</v>
      </c>
      <c r="G869" s="64" t="e">
        <f>'Vítězové ml.ž.'!#REF!</f>
        <v>#REF!</v>
      </c>
      <c r="H869" s="64"/>
      <c r="I869" s="64"/>
      <c r="J869" s="64"/>
      <c r="K869" s="64" t="e">
        <f>'Vítězové ml.ž.'!#REF!</f>
        <v>#REF!</v>
      </c>
      <c r="L869" s="64"/>
      <c r="M869" s="64"/>
      <c r="N869" s="64"/>
      <c r="O869" s="12">
        <f t="shared" si="239"/>
        <v>2</v>
      </c>
      <c r="P869"/>
      <c r="Q869" t="e">
        <f t="shared" si="235"/>
        <v>#REF!</v>
      </c>
      <c r="R869"/>
      <c r="S869"/>
      <c r="T869" s="12" t="e">
        <f t="shared" si="242"/>
        <v>#REF!</v>
      </c>
      <c r="U869" s="12"/>
      <c r="V869" s="12">
        <v>999</v>
      </c>
      <c r="W869" s="12"/>
      <c r="X869" s="12">
        <f t="shared" si="240"/>
        <v>45</v>
      </c>
      <c r="Y869"/>
      <c r="Z869"/>
      <c r="AA869"/>
      <c r="AB869"/>
      <c r="AC869"/>
      <c r="AD869"/>
      <c r="AE869" s="19"/>
      <c r="AF869" s="19"/>
      <c r="AG869" s="19">
        <f>AG867</f>
        <v>0</v>
      </c>
      <c r="AI869" s="19">
        <v>105</v>
      </c>
      <c r="AJ869" s="19">
        <f t="shared" si="243"/>
        <v>999</v>
      </c>
      <c r="AL869" s="19"/>
      <c r="AM869" s="19">
        <f t="shared" si="244"/>
        <v>999</v>
      </c>
      <c r="AP869" s="48" t="e">
        <f t="shared" si="245"/>
        <v>#REF!</v>
      </c>
      <c r="AQ869" s="48" t="e">
        <f t="shared" si="246"/>
        <v>#REF!</v>
      </c>
      <c r="AR869" s="16" t="e">
        <f t="shared" si="247"/>
        <v>#REF!</v>
      </c>
      <c r="AU869" s="49" t="str">
        <f t="shared" si="248"/>
        <v/>
      </c>
      <c r="AV869" s="49" t="str">
        <f t="shared" si="249"/>
        <v/>
      </c>
      <c r="AW869" s="49" t="str">
        <f t="shared" si="250"/>
        <v/>
      </c>
    </row>
    <row r="870" spans="1:49" s="16" customFormat="1" hidden="1" x14ac:dyDescent="0.25">
      <c r="A870" s="13" t="e">
        <f>'Vítězové ml.ž.'!#REF!</f>
        <v>#REF!</v>
      </c>
      <c r="B870" s="13"/>
      <c r="C870" s="13"/>
      <c r="D870" s="13"/>
      <c r="E870" s="13"/>
      <c r="F870" s="13" t="e">
        <f>'Vítězové ml.ž.'!#REF!</f>
        <v>#REF!</v>
      </c>
      <c r="G870" s="64" t="e">
        <f>'Vítězové ml.ž.'!#REF!</f>
        <v>#REF!</v>
      </c>
      <c r="H870" s="64"/>
      <c r="I870" s="64"/>
      <c r="J870" s="64"/>
      <c r="K870" s="64" t="e">
        <f>'Vítězové ml.ž.'!#REF!</f>
        <v>#REF!</v>
      </c>
      <c r="L870" s="64"/>
      <c r="M870" s="64"/>
      <c r="N870" s="64"/>
      <c r="O870" s="12">
        <f t="shared" si="239"/>
        <v>2</v>
      </c>
      <c r="P870"/>
      <c r="Q870" t="e">
        <f t="shared" si="235"/>
        <v>#REF!</v>
      </c>
      <c r="R870"/>
      <c r="S870"/>
      <c r="T870" s="12" t="e">
        <f t="shared" si="242"/>
        <v>#REF!</v>
      </c>
      <c r="U870" s="12"/>
      <c r="V870" s="12" t="e">
        <f>IF(T870="xxx",999,(T870))</f>
        <v>#REF!</v>
      </c>
      <c r="W870" s="12"/>
      <c r="X870" s="12">
        <f t="shared" si="240"/>
        <v>46</v>
      </c>
      <c r="Y870"/>
      <c r="Z870"/>
      <c r="AA870"/>
      <c r="AB870"/>
      <c r="AC870"/>
      <c r="AD870"/>
      <c r="AE870" s="19"/>
      <c r="AF870" s="19">
        <f>AF867+1</f>
        <v>16</v>
      </c>
      <c r="AG870" s="19">
        <f>IF(AD840="x",1,0)</f>
        <v>0</v>
      </c>
      <c r="AI870" s="19">
        <v>106</v>
      </c>
      <c r="AJ870" s="19">
        <f t="shared" si="243"/>
        <v>999</v>
      </c>
      <c r="AL870" s="19"/>
      <c r="AM870" s="19">
        <f t="shared" si="244"/>
        <v>999</v>
      </c>
      <c r="AP870" s="48" t="e">
        <f t="shared" si="245"/>
        <v>#REF!</v>
      </c>
      <c r="AQ870" s="48" t="e">
        <f t="shared" si="246"/>
        <v>#REF!</v>
      </c>
      <c r="AR870" s="16" t="e">
        <f t="shared" si="247"/>
        <v>#REF!</v>
      </c>
      <c r="AU870" s="49" t="str">
        <f t="shared" si="248"/>
        <v/>
      </c>
      <c r="AV870" s="49" t="str">
        <f t="shared" si="249"/>
        <v/>
      </c>
      <c r="AW870" s="49" t="str">
        <f t="shared" si="250"/>
        <v/>
      </c>
    </row>
    <row r="871" spans="1:49" s="16" customFormat="1" hidden="1" x14ac:dyDescent="0.25">
      <c r="A871" s="13" t="e">
        <f>'Vítězové ml.ž.'!#REF!</f>
        <v>#REF!</v>
      </c>
      <c r="B871" s="13"/>
      <c r="C871" s="13"/>
      <c r="D871" s="13"/>
      <c r="E871" s="13"/>
      <c r="F871" s="13" t="e">
        <f>'Vítězové ml.ž.'!#REF!</f>
        <v>#REF!</v>
      </c>
      <c r="G871" s="64" t="e">
        <f>'Vítězové ml.ž.'!#REF!</f>
        <v>#REF!</v>
      </c>
      <c r="H871" s="64"/>
      <c r="I871" s="64"/>
      <c r="J871" s="64"/>
      <c r="K871" s="64" t="e">
        <f>'Vítězové ml.ž.'!#REF!</f>
        <v>#REF!</v>
      </c>
      <c r="L871" s="64"/>
      <c r="M871" s="64"/>
      <c r="N871" s="64"/>
      <c r="O871" s="12">
        <f t="shared" si="239"/>
        <v>2</v>
      </c>
      <c r="P871"/>
      <c r="Q871" t="e">
        <f t="shared" si="235"/>
        <v>#REF!</v>
      </c>
      <c r="R871"/>
      <c r="S871"/>
      <c r="T871" s="12" t="e">
        <f t="shared" si="242"/>
        <v>#REF!</v>
      </c>
      <c r="U871" s="12"/>
      <c r="V871" s="12">
        <v>999</v>
      </c>
      <c r="W871" s="12"/>
      <c r="X871" s="12">
        <f t="shared" si="240"/>
        <v>47</v>
      </c>
      <c r="Y871"/>
      <c r="Z871"/>
      <c r="AA871"/>
      <c r="AB871"/>
      <c r="AC871"/>
      <c r="AD871"/>
      <c r="AE871" s="19"/>
      <c r="AF871" s="19"/>
      <c r="AG871" s="19">
        <f>AG870</f>
        <v>0</v>
      </c>
      <c r="AI871" s="19">
        <v>107</v>
      </c>
      <c r="AJ871" s="19">
        <f t="shared" si="243"/>
        <v>999</v>
      </c>
      <c r="AL871" s="19"/>
      <c r="AM871" s="19">
        <f t="shared" si="244"/>
        <v>999</v>
      </c>
      <c r="AP871" s="48" t="e">
        <f t="shared" si="245"/>
        <v>#REF!</v>
      </c>
      <c r="AQ871" s="48" t="e">
        <f t="shared" si="246"/>
        <v>#REF!</v>
      </c>
      <c r="AR871" s="16" t="e">
        <f t="shared" si="247"/>
        <v>#REF!</v>
      </c>
      <c r="AU871" s="49" t="str">
        <f t="shared" si="248"/>
        <v/>
      </c>
      <c r="AV871" s="49" t="str">
        <f t="shared" si="249"/>
        <v/>
      </c>
      <c r="AW871" s="49" t="str">
        <f t="shared" si="250"/>
        <v/>
      </c>
    </row>
    <row r="872" spans="1:49" s="16" customFormat="1" hidden="1" x14ac:dyDescent="0.25">
      <c r="A872" s="13" t="e">
        <f>'Vítězové ml.ž.'!#REF!</f>
        <v>#REF!</v>
      </c>
      <c r="B872" s="13"/>
      <c r="C872" s="13"/>
      <c r="D872" s="13"/>
      <c r="E872" s="13"/>
      <c r="F872" s="13" t="e">
        <f>'Vítězové ml.ž.'!#REF!</f>
        <v>#REF!</v>
      </c>
      <c r="G872" s="64" t="e">
        <f>'Vítězové ml.ž.'!#REF!</f>
        <v>#REF!</v>
      </c>
      <c r="H872" s="64"/>
      <c r="I872" s="64"/>
      <c r="J872" s="64"/>
      <c r="K872" s="64" t="e">
        <f>'Vítězové ml.ž.'!#REF!</f>
        <v>#REF!</v>
      </c>
      <c r="L872" s="64"/>
      <c r="M872" s="64"/>
      <c r="N872" s="64"/>
      <c r="O872" s="12">
        <f t="shared" si="239"/>
        <v>2</v>
      </c>
      <c r="P872"/>
      <c r="Q872" t="e">
        <f t="shared" si="235"/>
        <v>#REF!</v>
      </c>
      <c r="R872"/>
      <c r="S872"/>
      <c r="T872" s="12" t="e">
        <f t="shared" si="242"/>
        <v>#REF!</v>
      </c>
      <c r="U872" s="12"/>
      <c r="V872" s="12">
        <v>999</v>
      </c>
      <c r="W872" s="12"/>
      <c r="X872" s="12">
        <f t="shared" si="240"/>
        <v>48</v>
      </c>
      <c r="Y872"/>
      <c r="Z872"/>
      <c r="AA872"/>
      <c r="AB872"/>
      <c r="AC872"/>
      <c r="AD872"/>
      <c r="AE872" s="19"/>
      <c r="AF872" s="19"/>
      <c r="AG872" s="19">
        <f>AG870</f>
        <v>0</v>
      </c>
      <c r="AI872" s="19">
        <v>108</v>
      </c>
      <c r="AJ872" s="19">
        <f t="shared" si="243"/>
        <v>999</v>
      </c>
      <c r="AL872" s="19"/>
      <c r="AM872" s="19">
        <f t="shared" si="244"/>
        <v>999</v>
      </c>
      <c r="AP872" s="48" t="e">
        <f t="shared" si="245"/>
        <v>#REF!</v>
      </c>
      <c r="AQ872" s="48" t="e">
        <f t="shared" si="246"/>
        <v>#REF!</v>
      </c>
      <c r="AR872" s="16" t="e">
        <f t="shared" si="247"/>
        <v>#REF!</v>
      </c>
      <c r="AU872" s="49" t="str">
        <f t="shared" si="248"/>
        <v/>
      </c>
      <c r="AV872" s="49" t="str">
        <f t="shared" si="249"/>
        <v/>
      </c>
      <c r="AW872" s="49" t="str">
        <f t="shared" si="250"/>
        <v/>
      </c>
    </row>
    <row r="873" spans="1:49" s="16" customFormat="1" hidden="1" x14ac:dyDescent="0.25">
      <c r="A873" s="13" t="e">
        <f>'Vítězové ml.ž.'!#REF!</f>
        <v>#REF!</v>
      </c>
      <c r="B873" s="13"/>
      <c r="C873" s="13"/>
      <c r="D873" s="13"/>
      <c r="E873" s="13"/>
      <c r="F873" s="13" t="e">
        <f>'Vítězové ml.ž.'!#REF!</f>
        <v>#REF!</v>
      </c>
      <c r="G873" s="64" t="e">
        <f>'Vítězové ml.ž.'!#REF!</f>
        <v>#REF!</v>
      </c>
      <c r="H873" s="64"/>
      <c r="I873" s="64"/>
      <c r="J873" s="64"/>
      <c r="K873" s="64" t="e">
        <f>'Vítězové ml.ž.'!#REF!</f>
        <v>#REF!</v>
      </c>
      <c r="L873" s="64"/>
      <c r="M873" s="64"/>
      <c r="N873" s="64"/>
      <c r="O873" s="12">
        <f t="shared" si="239"/>
        <v>2</v>
      </c>
      <c r="P873"/>
      <c r="Q873" t="e">
        <f t="shared" si="235"/>
        <v>#REF!</v>
      </c>
      <c r="R873"/>
      <c r="S873"/>
      <c r="T873" s="12" t="e">
        <f t="shared" si="242"/>
        <v>#REF!</v>
      </c>
      <c r="U873" s="12"/>
      <c r="V873" s="12" t="e">
        <f>IF(T873="xxx",999,(T873))</f>
        <v>#REF!</v>
      </c>
      <c r="W873" s="12"/>
      <c r="X873" s="12">
        <f t="shared" si="240"/>
        <v>49</v>
      </c>
      <c r="Y873"/>
      <c r="Z873"/>
      <c r="AA873"/>
      <c r="AB873"/>
      <c r="AC873"/>
      <c r="AD873"/>
      <c r="AE873" s="19"/>
      <c r="AF873" s="19">
        <f>AF870+1</f>
        <v>17</v>
      </c>
      <c r="AG873" s="19">
        <f>IF(AD841="x",1,0)</f>
        <v>0</v>
      </c>
      <c r="AI873" s="19">
        <v>109</v>
      </c>
      <c r="AJ873" s="19">
        <f t="shared" si="243"/>
        <v>999</v>
      </c>
      <c r="AL873" s="19"/>
      <c r="AM873" s="19">
        <f t="shared" si="244"/>
        <v>999</v>
      </c>
      <c r="AP873" s="48" t="e">
        <f t="shared" si="245"/>
        <v>#REF!</v>
      </c>
      <c r="AQ873" s="48" t="e">
        <f t="shared" si="246"/>
        <v>#REF!</v>
      </c>
      <c r="AR873" s="16" t="e">
        <f t="shared" si="247"/>
        <v>#REF!</v>
      </c>
      <c r="AU873" s="49" t="str">
        <f t="shared" si="248"/>
        <v/>
      </c>
      <c r="AV873" s="49" t="str">
        <f t="shared" si="249"/>
        <v/>
      </c>
      <c r="AW873" s="49" t="str">
        <f t="shared" si="250"/>
        <v/>
      </c>
    </row>
    <row r="874" spans="1:49" s="16" customFormat="1" hidden="1" x14ac:dyDescent="0.25">
      <c r="A874" s="13" t="e">
        <f>'Vítězové ml.ž.'!#REF!</f>
        <v>#REF!</v>
      </c>
      <c r="B874" s="13"/>
      <c r="C874" s="13"/>
      <c r="D874" s="13"/>
      <c r="E874" s="13"/>
      <c r="F874" s="13" t="e">
        <f>'Vítězové ml.ž.'!#REF!</f>
        <v>#REF!</v>
      </c>
      <c r="G874" s="64" t="e">
        <f>'Vítězové ml.ž.'!#REF!</f>
        <v>#REF!</v>
      </c>
      <c r="H874" s="64"/>
      <c r="I874" s="64"/>
      <c r="J874" s="64"/>
      <c r="K874" s="64" t="e">
        <f>'Vítězové ml.ž.'!#REF!</f>
        <v>#REF!</v>
      </c>
      <c r="L874" s="64"/>
      <c r="M874" s="64"/>
      <c r="N874" s="64"/>
      <c r="O874" s="12">
        <f t="shared" si="239"/>
        <v>2</v>
      </c>
      <c r="P874"/>
      <c r="Q874" t="e">
        <f t="shared" si="235"/>
        <v>#REF!</v>
      </c>
      <c r="R874"/>
      <c r="S874"/>
      <c r="T874" s="12" t="e">
        <f t="shared" si="242"/>
        <v>#REF!</v>
      </c>
      <c r="U874" s="12"/>
      <c r="V874" s="12">
        <v>999</v>
      </c>
      <c r="W874" s="12"/>
      <c r="X874" s="12">
        <f t="shared" si="240"/>
        <v>50</v>
      </c>
      <c r="Y874"/>
      <c r="Z874"/>
      <c r="AA874"/>
      <c r="AB874"/>
      <c r="AC874"/>
      <c r="AD874"/>
      <c r="AE874" s="19"/>
      <c r="AF874" s="19"/>
      <c r="AG874" s="19">
        <f>AG873</f>
        <v>0</v>
      </c>
      <c r="AI874" s="19">
        <v>110</v>
      </c>
      <c r="AJ874" s="19">
        <f t="shared" si="243"/>
        <v>999</v>
      </c>
      <c r="AL874" s="19"/>
      <c r="AM874" s="19">
        <f t="shared" si="244"/>
        <v>999</v>
      </c>
      <c r="AP874" s="48" t="e">
        <f t="shared" si="245"/>
        <v>#REF!</v>
      </c>
      <c r="AQ874" s="48" t="e">
        <f t="shared" si="246"/>
        <v>#REF!</v>
      </c>
      <c r="AR874" s="16" t="e">
        <f t="shared" si="247"/>
        <v>#REF!</v>
      </c>
      <c r="AU874" s="49" t="str">
        <f t="shared" si="248"/>
        <v/>
      </c>
      <c r="AV874" s="49" t="str">
        <f t="shared" si="249"/>
        <v/>
      </c>
      <c r="AW874" s="49" t="str">
        <f t="shared" si="250"/>
        <v/>
      </c>
    </row>
    <row r="875" spans="1:49" s="16" customFormat="1" hidden="1" x14ac:dyDescent="0.25">
      <c r="A875" s="13" t="e">
        <f>'Vítězové ml.ž.'!#REF!</f>
        <v>#REF!</v>
      </c>
      <c r="B875" s="13"/>
      <c r="C875" s="13"/>
      <c r="D875" s="13"/>
      <c r="E875" s="13"/>
      <c r="F875" s="13" t="e">
        <f>'Vítězové ml.ž.'!#REF!</f>
        <v>#REF!</v>
      </c>
      <c r="G875" s="64" t="e">
        <f>'Vítězové ml.ž.'!#REF!</f>
        <v>#REF!</v>
      </c>
      <c r="H875" s="64"/>
      <c r="I875" s="64"/>
      <c r="J875" s="64"/>
      <c r="K875" s="64" t="e">
        <f>'Vítězové ml.ž.'!#REF!</f>
        <v>#REF!</v>
      </c>
      <c r="L875" s="64"/>
      <c r="M875" s="64"/>
      <c r="N875" s="64"/>
      <c r="O875" s="12">
        <f t="shared" si="239"/>
        <v>2</v>
      </c>
      <c r="P875"/>
      <c r="Q875" t="e">
        <f t="shared" si="235"/>
        <v>#REF!</v>
      </c>
      <c r="R875"/>
      <c r="S875"/>
      <c r="T875" s="12" t="e">
        <f t="shared" si="242"/>
        <v>#REF!</v>
      </c>
      <c r="U875" s="12"/>
      <c r="V875" s="12">
        <v>999</v>
      </c>
      <c r="W875" s="12"/>
      <c r="X875" s="12">
        <f t="shared" si="240"/>
        <v>51</v>
      </c>
      <c r="Y875"/>
      <c r="Z875"/>
      <c r="AA875"/>
      <c r="AB875"/>
      <c r="AC875"/>
      <c r="AD875"/>
      <c r="AE875" s="19"/>
      <c r="AF875" s="19"/>
      <c r="AG875" s="19">
        <f>AG873</f>
        <v>0</v>
      </c>
      <c r="AI875" s="19">
        <v>111</v>
      </c>
      <c r="AJ875" s="19">
        <f t="shared" si="243"/>
        <v>999</v>
      </c>
      <c r="AL875" s="19"/>
      <c r="AM875" s="19">
        <f t="shared" si="244"/>
        <v>999</v>
      </c>
      <c r="AP875" s="48" t="e">
        <f t="shared" si="245"/>
        <v>#REF!</v>
      </c>
      <c r="AQ875" s="48" t="e">
        <f t="shared" si="246"/>
        <v>#REF!</v>
      </c>
      <c r="AR875" s="16" t="e">
        <f t="shared" si="247"/>
        <v>#REF!</v>
      </c>
      <c r="AU875" s="49" t="str">
        <f t="shared" si="248"/>
        <v/>
      </c>
      <c r="AV875" s="49" t="str">
        <f t="shared" si="249"/>
        <v/>
      </c>
      <c r="AW875" s="49" t="str">
        <f t="shared" si="250"/>
        <v/>
      </c>
    </row>
    <row r="876" spans="1:49" s="16" customFormat="1" hidden="1" x14ac:dyDescent="0.25">
      <c r="A876" s="13" t="e">
        <f>'Vítězové ml.ž.'!#REF!</f>
        <v>#REF!</v>
      </c>
      <c r="B876" s="13"/>
      <c r="C876" s="13"/>
      <c r="D876" s="13"/>
      <c r="E876" s="13"/>
      <c r="F876" s="13" t="e">
        <f>'Vítězové ml.ž.'!#REF!</f>
        <v>#REF!</v>
      </c>
      <c r="G876" s="64" t="e">
        <f>'Vítězové ml.ž.'!#REF!</f>
        <v>#REF!</v>
      </c>
      <c r="H876" s="64"/>
      <c r="I876" s="64"/>
      <c r="J876" s="64"/>
      <c r="K876" s="64" t="e">
        <f>'Vítězové ml.ž.'!#REF!</f>
        <v>#REF!</v>
      </c>
      <c r="L876" s="64"/>
      <c r="M876" s="64"/>
      <c r="N876" s="64"/>
      <c r="O876" s="12">
        <f t="shared" si="239"/>
        <v>2</v>
      </c>
      <c r="P876"/>
      <c r="Q876" t="e">
        <f t="shared" si="235"/>
        <v>#REF!</v>
      </c>
      <c r="R876"/>
      <c r="S876"/>
      <c r="T876" s="12" t="e">
        <f t="shared" si="242"/>
        <v>#REF!</v>
      </c>
      <c r="U876" s="12"/>
      <c r="V876" s="12" t="e">
        <f>IF(T876="xxx",999,(T876))</f>
        <v>#REF!</v>
      </c>
      <c r="W876" s="12"/>
      <c r="X876" s="12">
        <f t="shared" si="240"/>
        <v>52</v>
      </c>
      <c r="Y876"/>
      <c r="Z876"/>
      <c r="AA876"/>
      <c r="AB876"/>
      <c r="AC876"/>
      <c r="AD876"/>
      <c r="AE876" s="19"/>
      <c r="AF876" s="19">
        <f>AF873+1</f>
        <v>18</v>
      </c>
      <c r="AG876" s="19">
        <f>IF(AD842="x",1,0)</f>
        <v>0</v>
      </c>
      <c r="AI876" s="19">
        <v>112</v>
      </c>
      <c r="AJ876" s="19">
        <f t="shared" si="243"/>
        <v>999</v>
      </c>
      <c r="AL876" s="19"/>
      <c r="AM876" s="19">
        <f t="shared" si="244"/>
        <v>999</v>
      </c>
      <c r="AP876" s="48" t="e">
        <f t="shared" si="245"/>
        <v>#REF!</v>
      </c>
      <c r="AQ876" s="48" t="e">
        <f t="shared" si="246"/>
        <v>#REF!</v>
      </c>
      <c r="AR876" s="16" t="e">
        <f t="shared" si="247"/>
        <v>#REF!</v>
      </c>
      <c r="AU876" s="49" t="str">
        <f t="shared" si="248"/>
        <v/>
      </c>
      <c r="AV876" s="49" t="str">
        <f t="shared" si="249"/>
        <v/>
      </c>
      <c r="AW876" s="49" t="str">
        <f t="shared" si="250"/>
        <v/>
      </c>
    </row>
    <row r="877" spans="1:49" s="16" customFormat="1" hidden="1" x14ac:dyDescent="0.25">
      <c r="A877" s="13" t="e">
        <f>'Vítězové ml.ž.'!#REF!</f>
        <v>#REF!</v>
      </c>
      <c r="B877" s="13"/>
      <c r="C877" s="13"/>
      <c r="D877" s="13"/>
      <c r="E877" s="13"/>
      <c r="F877" s="13" t="e">
        <f>'Vítězové ml.ž.'!#REF!</f>
        <v>#REF!</v>
      </c>
      <c r="G877" s="64" t="e">
        <f>'Vítězové ml.ž.'!#REF!</f>
        <v>#REF!</v>
      </c>
      <c r="H877" s="64"/>
      <c r="I877" s="64"/>
      <c r="J877" s="64"/>
      <c r="K877" s="64" t="e">
        <f>'Vítězové ml.ž.'!#REF!</f>
        <v>#REF!</v>
      </c>
      <c r="L877" s="64"/>
      <c r="M877" s="64"/>
      <c r="N877" s="64"/>
      <c r="O877" s="12">
        <f t="shared" si="239"/>
        <v>2</v>
      </c>
      <c r="P877"/>
      <c r="Q877" t="e">
        <f t="shared" si="235"/>
        <v>#REF!</v>
      </c>
      <c r="R877"/>
      <c r="S877"/>
      <c r="T877" s="12" t="e">
        <f t="shared" si="242"/>
        <v>#REF!</v>
      </c>
      <c r="U877" s="12"/>
      <c r="V877" s="12">
        <v>999</v>
      </c>
      <c r="W877" s="12"/>
      <c r="X877" s="12">
        <f t="shared" si="240"/>
        <v>53</v>
      </c>
      <c r="Y877"/>
      <c r="Z877"/>
      <c r="AA877"/>
      <c r="AB877"/>
      <c r="AC877"/>
      <c r="AD877"/>
      <c r="AE877" s="19"/>
      <c r="AF877" s="19"/>
      <c r="AG877" s="19">
        <f>AG876</f>
        <v>0</v>
      </c>
      <c r="AI877" s="19">
        <v>113</v>
      </c>
      <c r="AJ877" s="19">
        <f t="shared" si="243"/>
        <v>999</v>
      </c>
      <c r="AL877" s="19"/>
      <c r="AM877" s="19">
        <f t="shared" si="244"/>
        <v>999</v>
      </c>
      <c r="AP877" s="48" t="e">
        <f t="shared" si="245"/>
        <v>#REF!</v>
      </c>
      <c r="AQ877" s="48" t="e">
        <f t="shared" si="246"/>
        <v>#REF!</v>
      </c>
      <c r="AR877" s="16" t="e">
        <f t="shared" si="247"/>
        <v>#REF!</v>
      </c>
      <c r="AU877" s="49" t="str">
        <f t="shared" si="248"/>
        <v/>
      </c>
      <c r="AV877" s="49" t="str">
        <f t="shared" si="249"/>
        <v/>
      </c>
      <c r="AW877" s="49" t="str">
        <f t="shared" si="250"/>
        <v/>
      </c>
    </row>
    <row r="878" spans="1:49" s="16" customFormat="1" hidden="1" x14ac:dyDescent="0.25">
      <c r="A878" s="13" t="e">
        <f>'Vítězové ml.ž.'!#REF!</f>
        <v>#REF!</v>
      </c>
      <c r="B878" s="13"/>
      <c r="C878" s="13"/>
      <c r="D878" s="13"/>
      <c r="E878" s="13"/>
      <c r="F878" s="13" t="e">
        <f>'Vítězové ml.ž.'!#REF!</f>
        <v>#REF!</v>
      </c>
      <c r="G878" s="64" t="e">
        <f>'Vítězové ml.ž.'!#REF!</f>
        <v>#REF!</v>
      </c>
      <c r="H878" s="64"/>
      <c r="I878" s="64"/>
      <c r="J878" s="64"/>
      <c r="K878" s="64" t="e">
        <f>'Vítězové ml.ž.'!#REF!</f>
        <v>#REF!</v>
      </c>
      <c r="L878" s="64"/>
      <c r="M878" s="64"/>
      <c r="N878" s="64"/>
      <c r="O878" s="12">
        <f t="shared" si="239"/>
        <v>2</v>
      </c>
      <c r="P878"/>
      <c r="Q878" t="e">
        <f t="shared" si="235"/>
        <v>#REF!</v>
      </c>
      <c r="R878"/>
      <c r="S878"/>
      <c r="T878" s="12" t="e">
        <f t="shared" si="242"/>
        <v>#REF!</v>
      </c>
      <c r="U878" s="12"/>
      <c r="V878" s="12">
        <v>999</v>
      </c>
      <c r="W878" s="12"/>
      <c r="X878" s="12">
        <f t="shared" si="240"/>
        <v>54</v>
      </c>
      <c r="Y878"/>
      <c r="Z878"/>
      <c r="AA878"/>
      <c r="AB878"/>
      <c r="AC878"/>
      <c r="AD878"/>
      <c r="AE878" s="19"/>
      <c r="AF878" s="19"/>
      <c r="AG878" s="19">
        <f>AG876</f>
        <v>0</v>
      </c>
      <c r="AI878" s="19">
        <v>114</v>
      </c>
      <c r="AJ878" s="19">
        <f t="shared" si="243"/>
        <v>999</v>
      </c>
      <c r="AL878" s="19"/>
      <c r="AM878" s="19">
        <f t="shared" si="244"/>
        <v>999</v>
      </c>
      <c r="AP878" s="48" t="e">
        <f t="shared" si="245"/>
        <v>#REF!</v>
      </c>
      <c r="AQ878" s="48" t="e">
        <f t="shared" si="246"/>
        <v>#REF!</v>
      </c>
      <c r="AR878" s="16" t="e">
        <f t="shared" si="247"/>
        <v>#REF!</v>
      </c>
      <c r="AU878" s="49" t="str">
        <f t="shared" si="248"/>
        <v/>
      </c>
      <c r="AV878" s="49" t="str">
        <f t="shared" si="249"/>
        <v/>
      </c>
      <c r="AW878" s="49" t="str">
        <f t="shared" si="250"/>
        <v/>
      </c>
    </row>
    <row r="879" spans="1:49" s="16" customFormat="1" hidden="1" x14ac:dyDescent="0.25">
      <c r="A879" s="13" t="e">
        <f>'Vítězové ml.ž.'!#REF!</f>
        <v>#REF!</v>
      </c>
      <c r="B879" s="13"/>
      <c r="C879" s="13"/>
      <c r="D879" s="13"/>
      <c r="E879" s="13"/>
      <c r="F879" s="13" t="e">
        <f>'Vítězové ml.ž.'!#REF!</f>
        <v>#REF!</v>
      </c>
      <c r="G879" s="64" t="e">
        <f>'Vítězové ml.ž.'!#REF!</f>
        <v>#REF!</v>
      </c>
      <c r="H879" s="64"/>
      <c r="I879" s="64"/>
      <c r="J879" s="64"/>
      <c r="K879" s="64" t="e">
        <f>'Vítězové ml.ž.'!#REF!</f>
        <v>#REF!</v>
      </c>
      <c r="L879" s="64"/>
      <c r="M879" s="64"/>
      <c r="N879" s="64"/>
      <c r="O879" s="12">
        <f t="shared" si="239"/>
        <v>2</v>
      </c>
      <c r="P879"/>
      <c r="Q879" t="e">
        <f t="shared" si="235"/>
        <v>#REF!</v>
      </c>
      <c r="R879"/>
      <c r="S879"/>
      <c r="T879" s="12" t="e">
        <f t="shared" si="242"/>
        <v>#REF!</v>
      </c>
      <c r="U879" s="12"/>
      <c r="V879" s="12" t="e">
        <f>IF(T879="xxx",999,(T879))</f>
        <v>#REF!</v>
      </c>
      <c r="W879" s="12"/>
      <c r="X879" s="12">
        <f t="shared" si="240"/>
        <v>55</v>
      </c>
      <c r="Y879"/>
      <c r="Z879"/>
      <c r="AA879"/>
      <c r="AB879"/>
      <c r="AC879"/>
      <c r="AD879"/>
      <c r="AE879" s="19"/>
      <c r="AF879" s="19">
        <f>AF876+1</f>
        <v>19</v>
      </c>
      <c r="AG879" s="19">
        <f>IF(AD843="x",1,0)</f>
        <v>0</v>
      </c>
      <c r="AI879" s="19">
        <v>115</v>
      </c>
      <c r="AJ879" s="19">
        <f t="shared" si="243"/>
        <v>999</v>
      </c>
      <c r="AL879" s="19"/>
      <c r="AM879" s="19">
        <f t="shared" si="244"/>
        <v>999</v>
      </c>
      <c r="AP879" s="48" t="e">
        <f t="shared" si="245"/>
        <v>#REF!</v>
      </c>
      <c r="AQ879" s="48" t="e">
        <f t="shared" si="246"/>
        <v>#REF!</v>
      </c>
      <c r="AR879" s="16" t="e">
        <f t="shared" si="247"/>
        <v>#REF!</v>
      </c>
      <c r="AU879" s="49" t="str">
        <f t="shared" si="248"/>
        <v/>
      </c>
      <c r="AV879" s="49" t="str">
        <f t="shared" si="249"/>
        <v/>
      </c>
      <c r="AW879" s="49" t="str">
        <f t="shared" si="250"/>
        <v/>
      </c>
    </row>
    <row r="880" spans="1:49" s="16" customFormat="1" hidden="1" x14ac:dyDescent="0.25">
      <c r="A880" s="13" t="e">
        <f>'Vítězové ml.ž.'!#REF!</f>
        <v>#REF!</v>
      </c>
      <c r="B880" s="13"/>
      <c r="C880" s="13"/>
      <c r="D880" s="13"/>
      <c r="E880" s="13"/>
      <c r="F880" s="13" t="e">
        <f>'Vítězové ml.ž.'!#REF!</f>
        <v>#REF!</v>
      </c>
      <c r="G880" s="64" t="e">
        <f>'Vítězové ml.ž.'!#REF!</f>
        <v>#REF!</v>
      </c>
      <c r="H880" s="64"/>
      <c r="I880" s="64"/>
      <c r="J880" s="64"/>
      <c r="K880" s="64" t="e">
        <f>'Vítězové ml.ž.'!#REF!</f>
        <v>#REF!</v>
      </c>
      <c r="L880" s="64"/>
      <c r="M880" s="64"/>
      <c r="N880" s="64"/>
      <c r="O880" s="12">
        <f t="shared" si="239"/>
        <v>2</v>
      </c>
      <c r="P880"/>
      <c r="Q880" t="e">
        <f t="shared" si="235"/>
        <v>#REF!</v>
      </c>
      <c r="R880"/>
      <c r="S880"/>
      <c r="T880" s="12" t="e">
        <f t="shared" si="242"/>
        <v>#REF!</v>
      </c>
      <c r="U880" s="12"/>
      <c r="V880" s="12">
        <v>999</v>
      </c>
      <c r="W880" s="12"/>
      <c r="X880" s="12">
        <f t="shared" si="240"/>
        <v>56</v>
      </c>
      <c r="Y880"/>
      <c r="Z880"/>
      <c r="AA880"/>
      <c r="AB880"/>
      <c r="AC880"/>
      <c r="AD880"/>
      <c r="AE880" s="19"/>
      <c r="AF880" s="19"/>
      <c r="AG880" s="19">
        <f>AG879</f>
        <v>0</v>
      </c>
      <c r="AI880" s="19">
        <v>116</v>
      </c>
      <c r="AJ880" s="19">
        <f t="shared" si="243"/>
        <v>999</v>
      </c>
      <c r="AL880" s="19"/>
      <c r="AM880" s="19">
        <f t="shared" si="244"/>
        <v>999</v>
      </c>
      <c r="AP880" s="48" t="e">
        <f t="shared" si="245"/>
        <v>#REF!</v>
      </c>
      <c r="AQ880" s="48" t="e">
        <f t="shared" si="246"/>
        <v>#REF!</v>
      </c>
      <c r="AR880" s="16" t="e">
        <f t="shared" si="247"/>
        <v>#REF!</v>
      </c>
      <c r="AU880" s="49" t="str">
        <f t="shared" si="248"/>
        <v/>
      </c>
      <c r="AV880" s="49" t="str">
        <f t="shared" si="249"/>
        <v/>
      </c>
      <c r="AW880" s="49" t="str">
        <f t="shared" si="250"/>
        <v/>
      </c>
    </row>
    <row r="881" spans="1:49" s="16" customFormat="1" hidden="1" x14ac:dyDescent="0.25">
      <c r="A881" s="13" t="e">
        <f>'Vítězové ml.ž.'!#REF!</f>
        <v>#REF!</v>
      </c>
      <c r="B881" s="13"/>
      <c r="C881" s="13"/>
      <c r="D881" s="13"/>
      <c r="E881" s="13"/>
      <c r="F881" s="13" t="e">
        <f>'Vítězové ml.ž.'!#REF!</f>
        <v>#REF!</v>
      </c>
      <c r="G881" s="64" t="e">
        <f>'Vítězové ml.ž.'!#REF!</f>
        <v>#REF!</v>
      </c>
      <c r="H881" s="64"/>
      <c r="I881" s="64"/>
      <c r="J881" s="64"/>
      <c r="K881" s="64" t="e">
        <f>'Vítězové ml.ž.'!#REF!</f>
        <v>#REF!</v>
      </c>
      <c r="L881" s="64"/>
      <c r="M881" s="64"/>
      <c r="N881" s="64"/>
      <c r="O881" s="12">
        <f t="shared" si="239"/>
        <v>2</v>
      </c>
      <c r="P881"/>
      <c r="Q881" t="e">
        <f t="shared" si="235"/>
        <v>#REF!</v>
      </c>
      <c r="R881"/>
      <c r="S881"/>
      <c r="T881" s="12" t="e">
        <f t="shared" si="242"/>
        <v>#REF!</v>
      </c>
      <c r="U881" s="12"/>
      <c r="V881" s="12">
        <v>999</v>
      </c>
      <c r="W881" s="12"/>
      <c r="X881" s="12">
        <f t="shared" si="240"/>
        <v>57</v>
      </c>
      <c r="Y881"/>
      <c r="Z881"/>
      <c r="AA881"/>
      <c r="AB881"/>
      <c r="AC881"/>
      <c r="AD881"/>
      <c r="AE881" s="19"/>
      <c r="AF881" s="19"/>
      <c r="AG881" s="19">
        <f>AG879</f>
        <v>0</v>
      </c>
      <c r="AI881" s="19">
        <v>117</v>
      </c>
      <c r="AJ881" s="19">
        <f t="shared" si="243"/>
        <v>999</v>
      </c>
      <c r="AL881" s="19"/>
      <c r="AM881" s="19">
        <f t="shared" si="244"/>
        <v>999</v>
      </c>
      <c r="AP881" s="48" t="e">
        <f t="shared" si="245"/>
        <v>#REF!</v>
      </c>
      <c r="AQ881" s="48" t="e">
        <f t="shared" si="246"/>
        <v>#REF!</v>
      </c>
      <c r="AR881" s="16" t="e">
        <f t="shared" si="247"/>
        <v>#REF!</v>
      </c>
      <c r="AU881" s="49" t="str">
        <f t="shared" si="248"/>
        <v/>
      </c>
      <c r="AV881" s="49" t="str">
        <f t="shared" si="249"/>
        <v/>
      </c>
      <c r="AW881" s="49" t="str">
        <f t="shared" si="250"/>
        <v/>
      </c>
    </row>
    <row r="882" spans="1:49" s="16" customFormat="1" hidden="1" x14ac:dyDescent="0.25">
      <c r="A882" s="13" t="e">
        <f>'Vítězové ml.ž.'!#REF!</f>
        <v>#REF!</v>
      </c>
      <c r="B882" s="13"/>
      <c r="C882" s="13"/>
      <c r="D882" s="13"/>
      <c r="E882" s="13"/>
      <c r="F882" s="13" t="e">
        <f>'Vítězové ml.ž.'!#REF!</f>
        <v>#REF!</v>
      </c>
      <c r="G882" s="64" t="e">
        <f>'Vítězové ml.ž.'!#REF!</f>
        <v>#REF!</v>
      </c>
      <c r="H882" s="64"/>
      <c r="I882" s="64"/>
      <c r="J882" s="64"/>
      <c r="K882" s="64" t="e">
        <f>'Vítězové ml.ž.'!#REF!</f>
        <v>#REF!</v>
      </c>
      <c r="L882" s="64"/>
      <c r="M882" s="64"/>
      <c r="N882" s="64"/>
      <c r="O882" s="12">
        <f t="shared" si="239"/>
        <v>2</v>
      </c>
      <c r="P882"/>
      <c r="Q882" t="e">
        <f t="shared" si="235"/>
        <v>#REF!</v>
      </c>
      <c r="R882"/>
      <c r="S882"/>
      <c r="T882" s="12" t="e">
        <f t="shared" si="242"/>
        <v>#REF!</v>
      </c>
      <c r="U882" s="12"/>
      <c r="V882" s="12" t="e">
        <f>IF(T882="xxx",999,(T882))</f>
        <v>#REF!</v>
      </c>
      <c r="W882" s="12"/>
      <c r="X882" s="12">
        <f t="shared" si="240"/>
        <v>58</v>
      </c>
      <c r="Y882"/>
      <c r="Z882"/>
      <c r="AA882"/>
      <c r="AB882"/>
      <c r="AC882"/>
      <c r="AD882"/>
      <c r="AE882" s="19"/>
      <c r="AF882" s="19">
        <f>AF879+1</f>
        <v>20</v>
      </c>
      <c r="AG882" s="19">
        <f>IF(AD844="x",1,0)</f>
        <v>0</v>
      </c>
      <c r="AI882" s="19">
        <v>118</v>
      </c>
      <c r="AJ882" s="19">
        <f t="shared" si="243"/>
        <v>999</v>
      </c>
      <c r="AL882" s="19"/>
      <c r="AM882" s="19">
        <f t="shared" si="244"/>
        <v>999</v>
      </c>
      <c r="AP882" s="48" t="e">
        <f t="shared" si="245"/>
        <v>#REF!</v>
      </c>
      <c r="AQ882" s="48" t="e">
        <f t="shared" si="246"/>
        <v>#REF!</v>
      </c>
      <c r="AR882" s="16" t="e">
        <f t="shared" si="247"/>
        <v>#REF!</v>
      </c>
      <c r="AU882" s="49" t="str">
        <f t="shared" si="248"/>
        <v/>
      </c>
      <c r="AV882" s="49" t="str">
        <f t="shared" si="249"/>
        <v/>
      </c>
      <c r="AW882" s="49" t="str">
        <f t="shared" si="250"/>
        <v/>
      </c>
    </row>
    <row r="883" spans="1:49" s="16" customFormat="1" hidden="1" x14ac:dyDescent="0.25">
      <c r="A883" s="13" t="e">
        <f>'Vítězové ml.ž.'!#REF!</f>
        <v>#REF!</v>
      </c>
      <c r="B883" s="13"/>
      <c r="C883" s="13"/>
      <c r="D883" s="13"/>
      <c r="E883" s="13"/>
      <c r="F883" s="13" t="e">
        <f>'Vítězové ml.ž.'!#REF!</f>
        <v>#REF!</v>
      </c>
      <c r="G883" s="64" t="e">
        <f>'Vítězové ml.ž.'!#REF!</f>
        <v>#REF!</v>
      </c>
      <c r="H883" s="64"/>
      <c r="I883" s="64"/>
      <c r="J883" s="64"/>
      <c r="K883" s="64" t="e">
        <f>'Vítězové ml.ž.'!#REF!</f>
        <v>#REF!</v>
      </c>
      <c r="L883" s="64"/>
      <c r="M883" s="64"/>
      <c r="N883" s="64"/>
      <c r="O883" s="12">
        <f t="shared" si="239"/>
        <v>2</v>
      </c>
      <c r="P883"/>
      <c r="Q883" t="e">
        <f t="shared" si="235"/>
        <v>#REF!</v>
      </c>
      <c r="R883"/>
      <c r="S883"/>
      <c r="T883" s="12" t="e">
        <f t="shared" si="242"/>
        <v>#REF!</v>
      </c>
      <c r="U883" s="12"/>
      <c r="V883" s="12">
        <v>999</v>
      </c>
      <c r="W883" s="12"/>
      <c r="X883" s="12">
        <f t="shared" si="240"/>
        <v>59</v>
      </c>
      <c r="Y883"/>
      <c r="Z883"/>
      <c r="AA883"/>
      <c r="AB883"/>
      <c r="AC883"/>
      <c r="AD883"/>
      <c r="AE883" s="19"/>
      <c r="AF883" s="19"/>
      <c r="AG883" s="19">
        <f>AG882</f>
        <v>0</v>
      </c>
      <c r="AI883" s="19">
        <v>119</v>
      </c>
      <c r="AJ883" s="19">
        <f t="shared" si="243"/>
        <v>999</v>
      </c>
      <c r="AL883" s="19"/>
      <c r="AM883" s="19">
        <f t="shared" si="244"/>
        <v>999</v>
      </c>
      <c r="AP883" s="48" t="e">
        <f t="shared" si="245"/>
        <v>#REF!</v>
      </c>
      <c r="AQ883" s="48" t="e">
        <f t="shared" si="246"/>
        <v>#REF!</v>
      </c>
      <c r="AR883" s="16" t="e">
        <f t="shared" si="247"/>
        <v>#REF!</v>
      </c>
      <c r="AU883" s="49" t="str">
        <f t="shared" si="248"/>
        <v/>
      </c>
      <c r="AV883" s="49" t="str">
        <f t="shared" si="249"/>
        <v/>
      </c>
      <c r="AW883" s="49" t="str">
        <f t="shared" si="250"/>
        <v/>
      </c>
    </row>
    <row r="884" spans="1:49" s="16" customFormat="1" hidden="1" x14ac:dyDescent="0.25">
      <c r="A884" s="13" t="e">
        <f>'Vítězové ml.ž.'!#REF!</f>
        <v>#REF!</v>
      </c>
      <c r="B884" s="13"/>
      <c r="C884" s="13"/>
      <c r="D884" s="13"/>
      <c r="E884" s="13"/>
      <c r="F884" s="13" t="e">
        <f>'Vítězové ml.ž.'!#REF!</f>
        <v>#REF!</v>
      </c>
      <c r="G884" s="64" t="e">
        <f>'Vítězové ml.ž.'!#REF!</f>
        <v>#REF!</v>
      </c>
      <c r="H884" s="64"/>
      <c r="I884" s="64"/>
      <c r="J884" s="64"/>
      <c r="K884" s="64" t="e">
        <f>'Vítězové ml.ž.'!#REF!</f>
        <v>#REF!</v>
      </c>
      <c r="L884" s="64"/>
      <c r="M884" s="64"/>
      <c r="N884" s="64"/>
      <c r="O884" s="12">
        <f t="shared" si="239"/>
        <v>2</v>
      </c>
      <c r="P884"/>
      <c r="Q884" t="e">
        <f t="shared" si="235"/>
        <v>#REF!</v>
      </c>
      <c r="R884"/>
      <c r="S884"/>
      <c r="T884" s="12" t="e">
        <f t="shared" si="242"/>
        <v>#REF!</v>
      </c>
      <c r="U884" s="12"/>
      <c r="V884" s="12">
        <v>999</v>
      </c>
      <c r="W884" s="12"/>
      <c r="X884" s="12">
        <f t="shared" si="240"/>
        <v>60</v>
      </c>
      <c r="Y884"/>
      <c r="Z884"/>
      <c r="AA884"/>
      <c r="AB884"/>
      <c r="AC884"/>
      <c r="AD884"/>
      <c r="AE884" s="19"/>
      <c r="AF884" s="19"/>
      <c r="AG884" s="19">
        <f>AG882</f>
        <v>0</v>
      </c>
      <c r="AI884" s="19">
        <v>120</v>
      </c>
      <c r="AJ884" s="19">
        <f t="shared" si="243"/>
        <v>999</v>
      </c>
      <c r="AL884" s="19"/>
      <c r="AM884" s="19">
        <f t="shared" si="244"/>
        <v>999</v>
      </c>
      <c r="AP884" s="48" t="e">
        <f t="shared" si="245"/>
        <v>#REF!</v>
      </c>
      <c r="AQ884" s="48" t="e">
        <f t="shared" si="246"/>
        <v>#REF!</v>
      </c>
      <c r="AR884" s="16" t="e">
        <f t="shared" si="247"/>
        <v>#REF!</v>
      </c>
      <c r="AU884" s="49" t="str">
        <f t="shared" si="248"/>
        <v/>
      </c>
      <c r="AV884" s="49" t="str">
        <f t="shared" si="249"/>
        <v/>
      </c>
      <c r="AW884" s="49" t="str">
        <f t="shared" si="250"/>
        <v/>
      </c>
    </row>
    <row r="885" spans="1:49" s="16" customFormat="1" hidden="1" x14ac:dyDescent="0.25">
      <c r="A885" s="13" t="e">
        <f>'Vítězové žáci'!#REF!</f>
        <v>#REF!</v>
      </c>
      <c r="B885" s="13"/>
      <c r="C885" s="13"/>
      <c r="D885" s="13"/>
      <c r="E885" s="13"/>
      <c r="F885" s="13" t="e">
        <f>'Vítězové žáci'!#REF!</f>
        <v>#REF!</v>
      </c>
      <c r="G885" s="64" t="e">
        <f>'Vítězové žáci'!#REF!</f>
        <v>#REF!</v>
      </c>
      <c r="H885" s="64"/>
      <c r="I885" s="64"/>
      <c r="J885" s="64"/>
      <c r="K885" s="64" t="e">
        <f>'Vítězové žáci'!#REF!</f>
        <v>#REF!</v>
      </c>
      <c r="L885" s="64"/>
      <c r="M885" s="64"/>
      <c r="N885" s="64"/>
      <c r="O885" s="12">
        <v>3</v>
      </c>
      <c r="P885"/>
      <c r="Q885" t="e">
        <f>LEN(A885)</f>
        <v>#REF!</v>
      </c>
      <c r="R885"/>
      <c r="S885"/>
      <c r="T885" s="12" t="e">
        <f t="shared" si="242"/>
        <v>#REF!</v>
      </c>
      <c r="U885" s="12"/>
      <c r="V885" s="12" t="e">
        <f>IF(T885="xxx",999,(T885))</f>
        <v>#REF!</v>
      </c>
      <c r="W885" s="12"/>
      <c r="X885" s="12">
        <v>1</v>
      </c>
      <c r="Y885"/>
      <c r="Z885" s="12" t="e">
        <f>SMALL($V$885:$V$944,X885)</f>
        <v>#REF!</v>
      </c>
      <c r="AA885" s="12" t="e">
        <f>IF(Z885=999,"xxx",Z885)</f>
        <v>#REF!</v>
      </c>
      <c r="AB885"/>
      <c r="AC885" s="12">
        <v>1</v>
      </c>
      <c r="AD885" s="12">
        <f>M8</f>
        <v>0</v>
      </c>
      <c r="AE885" s="19"/>
      <c r="AF885" s="19">
        <v>1</v>
      </c>
      <c r="AG885" s="19">
        <f>IF(AD885="x",1,0)</f>
        <v>0</v>
      </c>
      <c r="AI885" s="19">
        <v>121</v>
      </c>
      <c r="AJ885" s="19">
        <f t="shared" si="243"/>
        <v>999</v>
      </c>
      <c r="AL885" s="19"/>
      <c r="AM885" s="19">
        <f t="shared" si="244"/>
        <v>999</v>
      </c>
      <c r="AP885" s="48" t="e">
        <f t="shared" si="245"/>
        <v>#REF!</v>
      </c>
      <c r="AQ885" s="48" t="e">
        <f t="shared" si="246"/>
        <v>#REF!</v>
      </c>
      <c r="AR885" s="16" t="e">
        <f t="shared" si="247"/>
        <v>#REF!</v>
      </c>
      <c r="AU885" s="49" t="str">
        <f t="shared" si="248"/>
        <v/>
      </c>
      <c r="AV885" s="49" t="str">
        <f t="shared" si="249"/>
        <v/>
      </c>
      <c r="AW885" s="49" t="str">
        <f t="shared" si="250"/>
        <v/>
      </c>
    </row>
    <row r="886" spans="1:49" s="16" customFormat="1" hidden="1" x14ac:dyDescent="0.25">
      <c r="A886" s="13" t="e">
        <f>'Vítězové žáci'!#REF!</f>
        <v>#REF!</v>
      </c>
      <c r="B886" s="13"/>
      <c r="C886" s="13"/>
      <c r="D886" s="13"/>
      <c r="E886" s="13"/>
      <c r="F886" s="13" t="e">
        <f>'Vítězové žáci'!#REF!</f>
        <v>#REF!</v>
      </c>
      <c r="G886" s="64" t="e">
        <f>'Vítězové žáci'!#REF!</f>
        <v>#REF!</v>
      </c>
      <c r="H886" s="64"/>
      <c r="I886" s="64"/>
      <c r="J886" s="64"/>
      <c r="K886" s="64" t="e">
        <f>'Vítězové žáci'!#REF!</f>
        <v>#REF!</v>
      </c>
      <c r="L886" s="64"/>
      <c r="M886" s="64"/>
      <c r="N886" s="64"/>
      <c r="O886" s="12">
        <f>O885</f>
        <v>3</v>
      </c>
      <c r="P886"/>
      <c r="Q886" t="e">
        <f t="shared" ref="Q886:Q944" si="251">LEN(A886)</f>
        <v>#REF!</v>
      </c>
      <c r="R886"/>
      <c r="S886"/>
      <c r="T886" s="12" t="e">
        <f t="shared" si="242"/>
        <v>#REF!</v>
      </c>
      <c r="U886" s="12"/>
      <c r="V886" s="12">
        <v>999</v>
      </c>
      <c r="W886" s="12"/>
      <c r="X886" s="12">
        <f>X885+1</f>
        <v>2</v>
      </c>
      <c r="Y886"/>
      <c r="Z886" s="12" t="e">
        <f t="shared" ref="Z886:Z904" si="252">SMALL($V$885:$V$944,X886)</f>
        <v>#REF!</v>
      </c>
      <c r="AA886" s="12" t="e">
        <f t="shared" ref="AA886:AA904" si="253">IF(Z886=999,"xxx",Z886)</f>
        <v>#REF!</v>
      </c>
      <c r="AB886"/>
      <c r="AC886" s="12">
        <f>AC885+1</f>
        <v>2</v>
      </c>
      <c r="AD886" s="12">
        <f t="shared" ref="AD886:AD904" si="254">M9</f>
        <v>0</v>
      </c>
      <c r="AE886" s="19"/>
      <c r="AF886" s="19"/>
      <c r="AG886" s="19">
        <f>AG885</f>
        <v>0</v>
      </c>
      <c r="AI886" s="19">
        <v>122</v>
      </c>
      <c r="AJ886" s="19">
        <f t="shared" si="243"/>
        <v>999</v>
      </c>
      <c r="AL886" s="19"/>
      <c r="AM886" s="19">
        <f t="shared" si="244"/>
        <v>999</v>
      </c>
      <c r="AP886" s="48" t="e">
        <f t="shared" si="245"/>
        <v>#REF!</v>
      </c>
      <c r="AQ886" s="48" t="e">
        <f t="shared" si="246"/>
        <v>#REF!</v>
      </c>
      <c r="AR886" s="16" t="e">
        <f t="shared" si="247"/>
        <v>#REF!</v>
      </c>
      <c r="AU886" s="49" t="str">
        <f t="shared" si="248"/>
        <v/>
      </c>
      <c r="AV886" s="49" t="str">
        <f t="shared" si="249"/>
        <v/>
      </c>
      <c r="AW886" s="49" t="str">
        <f t="shared" si="250"/>
        <v/>
      </c>
    </row>
    <row r="887" spans="1:49" s="16" customFormat="1" hidden="1" x14ac:dyDescent="0.25">
      <c r="A887" s="13" t="e">
        <f>'Vítězové žáci'!#REF!</f>
        <v>#REF!</v>
      </c>
      <c r="B887" s="13"/>
      <c r="C887" s="13"/>
      <c r="D887" s="13"/>
      <c r="E887" s="13"/>
      <c r="F887" s="13" t="e">
        <f>'Vítězové žáci'!#REF!</f>
        <v>#REF!</v>
      </c>
      <c r="G887" s="64" t="e">
        <f>'Vítězové žáci'!#REF!</f>
        <v>#REF!</v>
      </c>
      <c r="H887" s="64"/>
      <c r="I887" s="64"/>
      <c r="J887" s="64"/>
      <c r="K887" s="64" t="e">
        <f>'Vítězové žáci'!#REF!</f>
        <v>#REF!</v>
      </c>
      <c r="L887" s="64"/>
      <c r="M887" s="64"/>
      <c r="N887" s="64"/>
      <c r="O887" s="12">
        <f t="shared" ref="O887:O944" si="255">O886</f>
        <v>3</v>
      </c>
      <c r="P887"/>
      <c r="Q887" t="e">
        <f t="shared" si="251"/>
        <v>#REF!</v>
      </c>
      <c r="R887"/>
      <c r="S887"/>
      <c r="T887" s="12" t="e">
        <f t="shared" si="242"/>
        <v>#REF!</v>
      </c>
      <c r="U887" s="12"/>
      <c r="V887" s="12">
        <v>999</v>
      </c>
      <c r="W887" s="12"/>
      <c r="X887" s="12">
        <f t="shared" ref="X887:X944" si="256">X886+1</f>
        <v>3</v>
      </c>
      <c r="Y887"/>
      <c r="Z887" s="12" t="e">
        <f t="shared" si="252"/>
        <v>#REF!</v>
      </c>
      <c r="AA887" s="12" t="e">
        <f t="shared" si="253"/>
        <v>#REF!</v>
      </c>
      <c r="AB887"/>
      <c r="AC887" s="12">
        <f t="shared" ref="AC887:AC904" si="257">AC886+1</f>
        <v>3</v>
      </c>
      <c r="AD887" s="12">
        <f t="shared" si="254"/>
        <v>0</v>
      </c>
      <c r="AE887" s="19"/>
      <c r="AF887" s="19"/>
      <c r="AG887" s="19">
        <f>AG885</f>
        <v>0</v>
      </c>
      <c r="AI887" s="19">
        <v>123</v>
      </c>
      <c r="AJ887" s="19">
        <f t="shared" si="243"/>
        <v>999</v>
      </c>
      <c r="AL887" s="19"/>
      <c r="AM887" s="19">
        <f t="shared" si="244"/>
        <v>999</v>
      </c>
      <c r="AP887" s="48" t="e">
        <f t="shared" si="245"/>
        <v>#REF!</v>
      </c>
      <c r="AQ887" s="48" t="e">
        <f t="shared" si="246"/>
        <v>#REF!</v>
      </c>
      <c r="AR887" s="16" t="e">
        <f t="shared" si="247"/>
        <v>#REF!</v>
      </c>
      <c r="AU887" s="49" t="str">
        <f t="shared" si="248"/>
        <v/>
      </c>
      <c r="AV887" s="49" t="str">
        <f t="shared" si="249"/>
        <v/>
      </c>
      <c r="AW887" s="49" t="str">
        <f t="shared" si="250"/>
        <v/>
      </c>
    </row>
    <row r="888" spans="1:49" s="16" customFormat="1" hidden="1" x14ac:dyDescent="0.25">
      <c r="A888" s="13" t="e">
        <f>'Vítězové žáci'!#REF!</f>
        <v>#REF!</v>
      </c>
      <c r="B888" s="13"/>
      <c r="C888" s="13"/>
      <c r="D888" s="13"/>
      <c r="E888" s="13"/>
      <c r="F888" s="13" t="e">
        <f>'Vítězové žáci'!#REF!</f>
        <v>#REF!</v>
      </c>
      <c r="G888" s="64" t="e">
        <f>'Vítězové žáci'!#REF!</f>
        <v>#REF!</v>
      </c>
      <c r="H888" s="64"/>
      <c r="I888" s="64"/>
      <c r="J888" s="64"/>
      <c r="K888" s="64" t="e">
        <f>'Vítězové žáci'!#REF!</f>
        <v>#REF!</v>
      </c>
      <c r="L888" s="64"/>
      <c r="M888" s="64"/>
      <c r="N888" s="64"/>
      <c r="O888" s="12">
        <f t="shared" si="255"/>
        <v>3</v>
      </c>
      <c r="P888"/>
      <c r="Q888" t="e">
        <f t="shared" si="251"/>
        <v>#REF!</v>
      </c>
      <c r="R888"/>
      <c r="S888"/>
      <c r="T888" s="12" t="e">
        <f t="shared" si="242"/>
        <v>#REF!</v>
      </c>
      <c r="U888" s="12"/>
      <c r="V888" s="12" t="e">
        <f>IF(T888="xxx",999,(T888))</f>
        <v>#REF!</v>
      </c>
      <c r="W888" s="12"/>
      <c r="X888" s="12">
        <f t="shared" si="256"/>
        <v>4</v>
      </c>
      <c r="Y888"/>
      <c r="Z888" s="12" t="e">
        <f t="shared" si="252"/>
        <v>#REF!</v>
      </c>
      <c r="AA888" s="12" t="e">
        <f t="shared" si="253"/>
        <v>#REF!</v>
      </c>
      <c r="AB888"/>
      <c r="AC888" s="12">
        <f t="shared" si="257"/>
        <v>4</v>
      </c>
      <c r="AD888" s="12">
        <f t="shared" si="254"/>
        <v>0</v>
      </c>
      <c r="AE888" s="19"/>
      <c r="AF888" s="19">
        <f>AF885+1</f>
        <v>2</v>
      </c>
      <c r="AG888" s="19">
        <f>IF(AD886="x",1,0)</f>
        <v>0</v>
      </c>
      <c r="AI888" s="19">
        <v>124</v>
      </c>
      <c r="AJ888" s="19">
        <f t="shared" si="243"/>
        <v>999</v>
      </c>
      <c r="AL888" s="19"/>
      <c r="AM888" s="19">
        <f t="shared" si="244"/>
        <v>999</v>
      </c>
      <c r="AP888" s="48" t="e">
        <f t="shared" si="245"/>
        <v>#REF!</v>
      </c>
      <c r="AQ888" s="48" t="e">
        <f t="shared" si="246"/>
        <v>#REF!</v>
      </c>
      <c r="AR888" s="16" t="e">
        <f t="shared" si="247"/>
        <v>#REF!</v>
      </c>
      <c r="AU888" s="49" t="str">
        <f t="shared" si="248"/>
        <v/>
      </c>
      <c r="AV888" s="49" t="str">
        <f t="shared" si="249"/>
        <v/>
      </c>
      <c r="AW888" s="49" t="str">
        <f t="shared" si="250"/>
        <v/>
      </c>
    </row>
    <row r="889" spans="1:49" s="16" customFormat="1" hidden="1" x14ac:dyDescent="0.25">
      <c r="A889" s="13" t="e">
        <f>'Vítězové žáci'!#REF!</f>
        <v>#REF!</v>
      </c>
      <c r="B889" s="13"/>
      <c r="C889" s="13"/>
      <c r="D889" s="13"/>
      <c r="E889" s="13"/>
      <c r="F889" s="13" t="e">
        <f>'Vítězové žáci'!#REF!</f>
        <v>#REF!</v>
      </c>
      <c r="G889" s="64" t="e">
        <f>'Vítězové žáci'!#REF!</f>
        <v>#REF!</v>
      </c>
      <c r="H889" s="64"/>
      <c r="I889" s="64"/>
      <c r="J889" s="64"/>
      <c r="K889" s="64" t="e">
        <f>'Vítězové žáci'!#REF!</f>
        <v>#REF!</v>
      </c>
      <c r="L889" s="64"/>
      <c r="M889" s="64"/>
      <c r="N889" s="64"/>
      <c r="O889" s="12">
        <f t="shared" si="255"/>
        <v>3</v>
      </c>
      <c r="P889"/>
      <c r="Q889" t="e">
        <f t="shared" si="251"/>
        <v>#REF!</v>
      </c>
      <c r="R889"/>
      <c r="S889"/>
      <c r="T889" s="12" t="e">
        <f t="shared" si="242"/>
        <v>#REF!</v>
      </c>
      <c r="U889" s="12"/>
      <c r="V889" s="12">
        <v>999</v>
      </c>
      <c r="W889" s="12"/>
      <c r="X889" s="12">
        <f t="shared" si="256"/>
        <v>5</v>
      </c>
      <c r="Y889"/>
      <c r="Z889" s="12" t="e">
        <f t="shared" si="252"/>
        <v>#REF!</v>
      </c>
      <c r="AA889" s="12" t="e">
        <f t="shared" si="253"/>
        <v>#REF!</v>
      </c>
      <c r="AB889"/>
      <c r="AC889" s="12">
        <f t="shared" si="257"/>
        <v>5</v>
      </c>
      <c r="AD889" s="12">
        <f t="shared" si="254"/>
        <v>0</v>
      </c>
      <c r="AE889" s="19"/>
      <c r="AF889" s="19"/>
      <c r="AG889" s="19">
        <f>AG888</f>
        <v>0</v>
      </c>
      <c r="AI889" s="19">
        <v>125</v>
      </c>
      <c r="AJ889" s="19">
        <f t="shared" si="243"/>
        <v>999</v>
      </c>
      <c r="AL889" s="19"/>
      <c r="AM889" s="19">
        <f t="shared" si="244"/>
        <v>999</v>
      </c>
      <c r="AP889" s="48" t="e">
        <f t="shared" si="245"/>
        <v>#REF!</v>
      </c>
      <c r="AQ889" s="48" t="e">
        <f t="shared" si="246"/>
        <v>#REF!</v>
      </c>
      <c r="AR889" s="16" t="e">
        <f t="shared" si="247"/>
        <v>#REF!</v>
      </c>
      <c r="AU889" s="49" t="str">
        <f t="shared" si="248"/>
        <v/>
      </c>
      <c r="AV889" s="49" t="str">
        <f t="shared" si="249"/>
        <v/>
      </c>
      <c r="AW889" s="49" t="str">
        <f t="shared" si="250"/>
        <v/>
      </c>
    </row>
    <row r="890" spans="1:49" s="16" customFormat="1" hidden="1" x14ac:dyDescent="0.25">
      <c r="A890" s="13" t="e">
        <f>'Vítězové žáci'!#REF!</f>
        <v>#REF!</v>
      </c>
      <c r="B890" s="13"/>
      <c r="C890" s="13"/>
      <c r="D890" s="13"/>
      <c r="E890" s="13"/>
      <c r="F890" s="13" t="e">
        <f>'Vítězové žáci'!#REF!</f>
        <v>#REF!</v>
      </c>
      <c r="G890" s="64" t="e">
        <f>'Vítězové žáci'!#REF!</f>
        <v>#REF!</v>
      </c>
      <c r="H890" s="64"/>
      <c r="I890" s="64"/>
      <c r="J890" s="64"/>
      <c r="K890" s="64" t="e">
        <f>'Vítězové žáci'!#REF!</f>
        <v>#REF!</v>
      </c>
      <c r="L890" s="64"/>
      <c r="M890" s="64"/>
      <c r="N890" s="64"/>
      <c r="O890" s="12">
        <f t="shared" si="255"/>
        <v>3</v>
      </c>
      <c r="P890"/>
      <c r="Q890" t="e">
        <f t="shared" si="251"/>
        <v>#REF!</v>
      </c>
      <c r="R890"/>
      <c r="S890"/>
      <c r="T890" s="12" t="e">
        <f t="shared" si="242"/>
        <v>#REF!</v>
      </c>
      <c r="U890" s="12"/>
      <c r="V890" s="12">
        <v>999</v>
      </c>
      <c r="W890" s="12"/>
      <c r="X890" s="12">
        <f t="shared" si="256"/>
        <v>6</v>
      </c>
      <c r="Y890"/>
      <c r="Z890" s="12" t="e">
        <f t="shared" si="252"/>
        <v>#REF!</v>
      </c>
      <c r="AA890" s="12" t="e">
        <f t="shared" si="253"/>
        <v>#REF!</v>
      </c>
      <c r="AB890"/>
      <c r="AC890" s="12">
        <f t="shared" si="257"/>
        <v>6</v>
      </c>
      <c r="AD890" s="12">
        <f t="shared" si="254"/>
        <v>0</v>
      </c>
      <c r="AE890" s="19"/>
      <c r="AF890" s="19"/>
      <c r="AG890" s="19">
        <f>AG888</f>
        <v>0</v>
      </c>
      <c r="AI890" s="19">
        <v>126</v>
      </c>
      <c r="AJ890" s="19">
        <f t="shared" si="243"/>
        <v>999</v>
      </c>
      <c r="AL890" s="19"/>
      <c r="AM890" s="19">
        <f t="shared" si="244"/>
        <v>999</v>
      </c>
      <c r="AP890" s="48" t="e">
        <f t="shared" si="245"/>
        <v>#REF!</v>
      </c>
      <c r="AQ890" s="48" t="e">
        <f t="shared" si="246"/>
        <v>#REF!</v>
      </c>
      <c r="AR890" s="16" t="e">
        <f t="shared" si="247"/>
        <v>#REF!</v>
      </c>
      <c r="AU890" s="49" t="str">
        <f t="shared" si="248"/>
        <v/>
      </c>
      <c r="AV890" s="49" t="str">
        <f t="shared" si="249"/>
        <v/>
      </c>
      <c r="AW890" s="49" t="str">
        <f t="shared" si="250"/>
        <v/>
      </c>
    </row>
    <row r="891" spans="1:49" s="16" customFormat="1" hidden="1" x14ac:dyDescent="0.25">
      <c r="A891" s="13" t="e">
        <f>'Vítězové žáci'!#REF!</f>
        <v>#REF!</v>
      </c>
      <c r="B891" s="13"/>
      <c r="C891" s="13"/>
      <c r="D891" s="13"/>
      <c r="E891" s="13"/>
      <c r="F891" s="13" t="e">
        <f>'Vítězové žáci'!#REF!</f>
        <v>#REF!</v>
      </c>
      <c r="G891" s="64" t="e">
        <f>'Vítězové žáci'!#REF!</f>
        <v>#REF!</v>
      </c>
      <c r="H891" s="64"/>
      <c r="I891" s="64"/>
      <c r="J891" s="64"/>
      <c r="K891" s="64" t="e">
        <f>'Vítězové žáci'!#REF!</f>
        <v>#REF!</v>
      </c>
      <c r="L891" s="64"/>
      <c r="M891" s="64"/>
      <c r="N891" s="64"/>
      <c r="O891" s="12">
        <f t="shared" si="255"/>
        <v>3</v>
      </c>
      <c r="P891"/>
      <c r="Q891" t="e">
        <f t="shared" si="251"/>
        <v>#REF!</v>
      </c>
      <c r="R891"/>
      <c r="S891"/>
      <c r="T891" s="12" t="e">
        <f t="shared" si="242"/>
        <v>#REF!</v>
      </c>
      <c r="U891" s="12"/>
      <c r="V891" s="12" t="e">
        <f>IF(T891="xxx",999,(T891))</f>
        <v>#REF!</v>
      </c>
      <c r="W891" s="12"/>
      <c r="X891" s="12">
        <f t="shared" si="256"/>
        <v>7</v>
      </c>
      <c r="Y891"/>
      <c r="Z891" s="12" t="e">
        <f t="shared" si="252"/>
        <v>#REF!</v>
      </c>
      <c r="AA891" s="12" t="e">
        <f t="shared" si="253"/>
        <v>#REF!</v>
      </c>
      <c r="AB891"/>
      <c r="AC891" s="12">
        <f t="shared" si="257"/>
        <v>7</v>
      </c>
      <c r="AD891" s="12">
        <f t="shared" si="254"/>
        <v>0</v>
      </c>
      <c r="AE891" s="19"/>
      <c r="AF891" s="19">
        <f>AF888+1</f>
        <v>3</v>
      </c>
      <c r="AG891" s="19">
        <f>IF(AD887="x",1,0)</f>
        <v>0</v>
      </c>
      <c r="AI891" s="19">
        <v>127</v>
      </c>
      <c r="AJ891" s="19">
        <f t="shared" si="243"/>
        <v>999</v>
      </c>
      <c r="AL891" s="19"/>
      <c r="AM891" s="19">
        <f t="shared" si="244"/>
        <v>999</v>
      </c>
      <c r="AP891" s="48" t="e">
        <f t="shared" si="245"/>
        <v>#REF!</v>
      </c>
      <c r="AQ891" s="48" t="e">
        <f t="shared" si="246"/>
        <v>#REF!</v>
      </c>
      <c r="AR891" s="16" t="e">
        <f t="shared" si="247"/>
        <v>#REF!</v>
      </c>
      <c r="AU891" s="49" t="str">
        <f t="shared" si="248"/>
        <v/>
      </c>
      <c r="AV891" s="49" t="str">
        <f t="shared" si="249"/>
        <v/>
      </c>
      <c r="AW891" s="49" t="str">
        <f t="shared" si="250"/>
        <v/>
      </c>
    </row>
    <row r="892" spans="1:49" s="16" customFormat="1" hidden="1" x14ac:dyDescent="0.25">
      <c r="A892" s="13" t="e">
        <f>'Vítězové žáci'!#REF!</f>
        <v>#REF!</v>
      </c>
      <c r="B892" s="13"/>
      <c r="C892" s="13"/>
      <c r="D892" s="13"/>
      <c r="E892" s="13"/>
      <c r="F892" s="13" t="e">
        <f>'Vítězové žáci'!#REF!</f>
        <v>#REF!</v>
      </c>
      <c r="G892" s="64" t="e">
        <f>'Vítězové žáci'!#REF!</f>
        <v>#REF!</v>
      </c>
      <c r="H892" s="64"/>
      <c r="I892" s="64"/>
      <c r="J892" s="64"/>
      <c r="K892" s="64" t="e">
        <f>'Vítězové žáci'!#REF!</f>
        <v>#REF!</v>
      </c>
      <c r="L892" s="64"/>
      <c r="M892" s="64"/>
      <c r="N892" s="64"/>
      <c r="O892" s="12">
        <f t="shared" si="255"/>
        <v>3</v>
      </c>
      <c r="P892"/>
      <c r="Q892" t="e">
        <f t="shared" si="251"/>
        <v>#REF!</v>
      </c>
      <c r="R892"/>
      <c r="S892"/>
      <c r="T892" s="12" t="e">
        <f t="shared" si="242"/>
        <v>#REF!</v>
      </c>
      <c r="U892" s="12"/>
      <c r="V892" s="12">
        <v>999</v>
      </c>
      <c r="W892" s="12"/>
      <c r="X892" s="12">
        <f t="shared" si="256"/>
        <v>8</v>
      </c>
      <c r="Y892"/>
      <c r="Z892" s="12" t="e">
        <f t="shared" si="252"/>
        <v>#REF!</v>
      </c>
      <c r="AA892" s="12" t="e">
        <f t="shared" si="253"/>
        <v>#REF!</v>
      </c>
      <c r="AB892"/>
      <c r="AC892" s="12">
        <f t="shared" si="257"/>
        <v>8</v>
      </c>
      <c r="AD892" s="12">
        <f t="shared" si="254"/>
        <v>0</v>
      </c>
      <c r="AE892" s="19"/>
      <c r="AF892" s="19"/>
      <c r="AG892" s="19">
        <f>AG891</f>
        <v>0</v>
      </c>
      <c r="AI892" s="19">
        <v>128</v>
      </c>
      <c r="AJ892" s="19">
        <f t="shared" si="243"/>
        <v>999</v>
      </c>
      <c r="AL892" s="19"/>
      <c r="AM892" s="19">
        <f t="shared" si="244"/>
        <v>999</v>
      </c>
      <c r="AP892" s="48" t="e">
        <f t="shared" si="245"/>
        <v>#REF!</v>
      </c>
      <c r="AQ892" s="48" t="e">
        <f t="shared" si="246"/>
        <v>#REF!</v>
      </c>
      <c r="AR892" s="16" t="e">
        <f t="shared" si="247"/>
        <v>#REF!</v>
      </c>
      <c r="AU892" s="49" t="str">
        <f t="shared" si="248"/>
        <v/>
      </c>
      <c r="AV892" s="49" t="str">
        <f t="shared" si="249"/>
        <v/>
      </c>
      <c r="AW892" s="49" t="str">
        <f t="shared" si="250"/>
        <v/>
      </c>
    </row>
    <row r="893" spans="1:49" s="16" customFormat="1" hidden="1" x14ac:dyDescent="0.25">
      <c r="A893" s="13" t="e">
        <f>'Vítězové žáci'!#REF!</f>
        <v>#REF!</v>
      </c>
      <c r="B893" s="13"/>
      <c r="C893" s="13"/>
      <c r="D893" s="13"/>
      <c r="E893" s="13"/>
      <c r="F893" s="13" t="e">
        <f>'Vítězové žáci'!#REF!</f>
        <v>#REF!</v>
      </c>
      <c r="G893" s="64" t="e">
        <f>'Vítězové žáci'!#REF!</f>
        <v>#REF!</v>
      </c>
      <c r="H893" s="64"/>
      <c r="I893" s="64"/>
      <c r="J893" s="64"/>
      <c r="K893" s="64" t="e">
        <f>'Vítězové žáci'!#REF!</f>
        <v>#REF!</v>
      </c>
      <c r="L893" s="64"/>
      <c r="M893" s="64"/>
      <c r="N893" s="64"/>
      <c r="O893" s="12">
        <f t="shared" si="255"/>
        <v>3</v>
      </c>
      <c r="P893"/>
      <c r="Q893" t="e">
        <f t="shared" si="251"/>
        <v>#REF!</v>
      </c>
      <c r="R893"/>
      <c r="S893"/>
      <c r="T893" s="12" t="e">
        <f t="shared" si="242"/>
        <v>#REF!</v>
      </c>
      <c r="U893" s="12"/>
      <c r="V893" s="12">
        <v>999</v>
      </c>
      <c r="W893" s="12"/>
      <c r="X893" s="12">
        <f t="shared" si="256"/>
        <v>9</v>
      </c>
      <c r="Y893"/>
      <c r="Z893" s="12" t="e">
        <f t="shared" si="252"/>
        <v>#REF!</v>
      </c>
      <c r="AA893" s="12" t="e">
        <f t="shared" si="253"/>
        <v>#REF!</v>
      </c>
      <c r="AB893"/>
      <c r="AC893" s="12">
        <f t="shared" si="257"/>
        <v>9</v>
      </c>
      <c r="AD893" s="12">
        <f t="shared" si="254"/>
        <v>0</v>
      </c>
      <c r="AE893" s="19"/>
      <c r="AF893" s="19"/>
      <c r="AG893" s="19">
        <f>AG891</f>
        <v>0</v>
      </c>
      <c r="AI893" s="19">
        <v>129</v>
      </c>
      <c r="AJ893" s="19">
        <f t="shared" si="243"/>
        <v>999</v>
      </c>
      <c r="AL893" s="19"/>
      <c r="AM893" s="19">
        <f t="shared" si="244"/>
        <v>999</v>
      </c>
      <c r="AP893" s="48" t="e">
        <f t="shared" si="245"/>
        <v>#REF!</v>
      </c>
      <c r="AQ893" s="48" t="e">
        <f t="shared" si="246"/>
        <v>#REF!</v>
      </c>
      <c r="AR893" s="16" t="e">
        <f t="shared" si="247"/>
        <v>#REF!</v>
      </c>
      <c r="AU893" s="49" t="str">
        <f t="shared" si="248"/>
        <v/>
      </c>
      <c r="AV893" s="49" t="str">
        <f t="shared" si="249"/>
        <v/>
      </c>
      <c r="AW893" s="49" t="str">
        <f t="shared" si="250"/>
        <v/>
      </c>
    </row>
    <row r="894" spans="1:49" s="16" customFormat="1" hidden="1" x14ac:dyDescent="0.25">
      <c r="A894" s="13" t="e">
        <f>'Vítězové žáci'!#REF!</f>
        <v>#REF!</v>
      </c>
      <c r="B894" s="13"/>
      <c r="C894" s="13"/>
      <c r="D894" s="13"/>
      <c r="E894" s="13"/>
      <c r="F894" s="13" t="e">
        <f>'Vítězové žáci'!#REF!</f>
        <v>#REF!</v>
      </c>
      <c r="G894" s="64" t="e">
        <f>'Vítězové žáci'!#REF!</f>
        <v>#REF!</v>
      </c>
      <c r="H894" s="64"/>
      <c r="I894" s="64"/>
      <c r="J894" s="64"/>
      <c r="K894" s="64" t="e">
        <f>'Vítězové žáci'!#REF!</f>
        <v>#REF!</v>
      </c>
      <c r="L894" s="64"/>
      <c r="M894" s="64"/>
      <c r="N894" s="64"/>
      <c r="O894" s="12">
        <f t="shared" si="255"/>
        <v>3</v>
      </c>
      <c r="P894"/>
      <c r="Q894" t="e">
        <f t="shared" si="251"/>
        <v>#REF!</v>
      </c>
      <c r="R894"/>
      <c r="S894"/>
      <c r="T894" s="12" t="e">
        <f t="shared" ref="T894:T957" si="258">IF(Q894=0,"xxx",(IF((MID($A894,$Q894-10,1))="x","xxx",VALUE(MID($A894,$Q894-11,3)))))</f>
        <v>#REF!</v>
      </c>
      <c r="U894" s="12"/>
      <c r="V894" s="12" t="e">
        <f>IF(T894="xxx",999,(T894))</f>
        <v>#REF!</v>
      </c>
      <c r="W894" s="12"/>
      <c r="X894" s="12">
        <f t="shared" si="256"/>
        <v>10</v>
      </c>
      <c r="Y894"/>
      <c r="Z894" s="12" t="e">
        <f t="shared" si="252"/>
        <v>#REF!</v>
      </c>
      <c r="AA894" s="12" t="e">
        <f t="shared" si="253"/>
        <v>#REF!</v>
      </c>
      <c r="AB894"/>
      <c r="AC894" s="12">
        <f t="shared" si="257"/>
        <v>10</v>
      </c>
      <c r="AD894" s="12">
        <f t="shared" si="254"/>
        <v>0</v>
      </c>
      <c r="AE894" s="19"/>
      <c r="AF894" s="19">
        <f>AF891+1</f>
        <v>4</v>
      </c>
      <c r="AG894" s="19">
        <f>IF(AD888="x",1,0)</f>
        <v>0</v>
      </c>
      <c r="AI894" s="19">
        <v>130</v>
      </c>
      <c r="AJ894" s="19">
        <f t="shared" ref="AJ894:AJ957" si="259">IF(AG894=0,999,AI894)</f>
        <v>999</v>
      </c>
      <c r="AL894" s="19"/>
      <c r="AM894" s="19">
        <f t="shared" ref="AM894:AM957" si="260">SMALL($AJ$765:$AJ$1244,AI894)</f>
        <v>999</v>
      </c>
      <c r="AP894" s="48" t="e">
        <f t="shared" ref="AP894:AP957" si="261">G894</f>
        <v>#REF!</v>
      </c>
      <c r="AQ894" s="48" t="e">
        <f t="shared" ref="AQ894:AQ957" si="262">K894</f>
        <v>#REF!</v>
      </c>
      <c r="AR894" s="16" t="e">
        <f t="shared" ref="AR894:AR957" si="263">A894</f>
        <v>#REF!</v>
      </c>
      <c r="AU894" s="49" t="str">
        <f t="shared" ref="AU894:AU957" si="264">IF(AM894=999,"",(INDEX($AP$765:$AP$1244,$AM894)))</f>
        <v/>
      </c>
      <c r="AV894" s="49" t="str">
        <f t="shared" ref="AV894:AV957" si="265">IF(AM894=999,"",(INDEX($AQ$765:$AQ$1244,$AM894)))</f>
        <v/>
      </c>
      <c r="AW894" s="49" t="str">
        <f t="shared" ref="AW894:AW957" si="266">IF(AM894=999,"",(INDEX($AR$765:$AR$1244,$AM894)))</f>
        <v/>
      </c>
    </row>
    <row r="895" spans="1:49" s="16" customFormat="1" hidden="1" x14ac:dyDescent="0.25">
      <c r="A895" s="13" t="e">
        <f>'Vítězové žáci'!#REF!</f>
        <v>#REF!</v>
      </c>
      <c r="B895" s="13"/>
      <c r="C895" s="13"/>
      <c r="D895" s="13"/>
      <c r="E895" s="13"/>
      <c r="F895" s="13" t="e">
        <f>'Vítězové žáci'!#REF!</f>
        <v>#REF!</v>
      </c>
      <c r="G895" s="64" t="e">
        <f>'Vítězové žáci'!#REF!</f>
        <v>#REF!</v>
      </c>
      <c r="H895" s="64"/>
      <c r="I895" s="64"/>
      <c r="J895" s="64"/>
      <c r="K895" s="64" t="e">
        <f>'Vítězové žáci'!#REF!</f>
        <v>#REF!</v>
      </c>
      <c r="L895" s="64"/>
      <c r="M895" s="64"/>
      <c r="N895" s="64"/>
      <c r="O895" s="12">
        <f t="shared" si="255"/>
        <v>3</v>
      </c>
      <c r="P895"/>
      <c r="Q895" t="e">
        <f t="shared" si="251"/>
        <v>#REF!</v>
      </c>
      <c r="R895"/>
      <c r="S895"/>
      <c r="T895" s="12" t="e">
        <f t="shared" si="258"/>
        <v>#REF!</v>
      </c>
      <c r="U895" s="12"/>
      <c r="V895" s="12">
        <v>999</v>
      </c>
      <c r="W895" s="12"/>
      <c r="X895" s="12">
        <f t="shared" si="256"/>
        <v>11</v>
      </c>
      <c r="Y895"/>
      <c r="Z895" s="12" t="e">
        <f t="shared" si="252"/>
        <v>#REF!</v>
      </c>
      <c r="AA895" s="12" t="e">
        <f t="shared" si="253"/>
        <v>#REF!</v>
      </c>
      <c r="AB895"/>
      <c r="AC895" s="12">
        <f t="shared" si="257"/>
        <v>11</v>
      </c>
      <c r="AD895" s="12">
        <f t="shared" si="254"/>
        <v>0</v>
      </c>
      <c r="AE895" s="19"/>
      <c r="AF895" s="19"/>
      <c r="AG895" s="19">
        <f>AG894</f>
        <v>0</v>
      </c>
      <c r="AI895" s="19">
        <v>131</v>
      </c>
      <c r="AJ895" s="19">
        <f t="shared" si="259"/>
        <v>999</v>
      </c>
      <c r="AL895" s="19"/>
      <c r="AM895" s="19">
        <f t="shared" si="260"/>
        <v>999</v>
      </c>
      <c r="AP895" s="48" t="e">
        <f t="shared" si="261"/>
        <v>#REF!</v>
      </c>
      <c r="AQ895" s="48" t="e">
        <f t="shared" si="262"/>
        <v>#REF!</v>
      </c>
      <c r="AR895" s="16" t="e">
        <f t="shared" si="263"/>
        <v>#REF!</v>
      </c>
      <c r="AU895" s="49" t="str">
        <f t="shared" si="264"/>
        <v/>
      </c>
      <c r="AV895" s="49" t="str">
        <f t="shared" si="265"/>
        <v/>
      </c>
      <c r="AW895" s="49" t="str">
        <f t="shared" si="266"/>
        <v/>
      </c>
    </row>
    <row r="896" spans="1:49" s="16" customFormat="1" hidden="1" x14ac:dyDescent="0.25">
      <c r="A896" s="13" t="e">
        <f>'Vítězové žáci'!#REF!</f>
        <v>#REF!</v>
      </c>
      <c r="B896" s="13"/>
      <c r="C896" s="13"/>
      <c r="D896" s="13"/>
      <c r="E896" s="13"/>
      <c r="F896" s="13" t="e">
        <f>'Vítězové žáci'!#REF!</f>
        <v>#REF!</v>
      </c>
      <c r="G896" s="64" t="e">
        <f>'Vítězové žáci'!#REF!</f>
        <v>#REF!</v>
      </c>
      <c r="H896" s="64"/>
      <c r="I896" s="64"/>
      <c r="J896" s="64"/>
      <c r="K896" s="64" t="e">
        <f>'Vítězové žáci'!#REF!</f>
        <v>#REF!</v>
      </c>
      <c r="L896" s="64"/>
      <c r="M896" s="64"/>
      <c r="N896" s="64"/>
      <c r="O896" s="12">
        <f t="shared" si="255"/>
        <v>3</v>
      </c>
      <c r="P896"/>
      <c r="Q896" t="e">
        <f t="shared" si="251"/>
        <v>#REF!</v>
      </c>
      <c r="R896"/>
      <c r="S896"/>
      <c r="T896" s="12" t="e">
        <f t="shared" si="258"/>
        <v>#REF!</v>
      </c>
      <c r="U896" s="12"/>
      <c r="V896" s="12">
        <v>999</v>
      </c>
      <c r="W896" s="12"/>
      <c r="X896" s="12">
        <f t="shared" si="256"/>
        <v>12</v>
      </c>
      <c r="Y896"/>
      <c r="Z896" s="12" t="e">
        <f t="shared" si="252"/>
        <v>#REF!</v>
      </c>
      <c r="AA896" s="12" t="e">
        <f t="shared" si="253"/>
        <v>#REF!</v>
      </c>
      <c r="AB896"/>
      <c r="AC896" s="12">
        <f t="shared" si="257"/>
        <v>12</v>
      </c>
      <c r="AD896" s="12">
        <f t="shared" si="254"/>
        <v>0</v>
      </c>
      <c r="AE896" s="19"/>
      <c r="AF896" s="19"/>
      <c r="AG896" s="19">
        <f>AG894</f>
        <v>0</v>
      </c>
      <c r="AI896" s="19">
        <v>132</v>
      </c>
      <c r="AJ896" s="19">
        <f t="shared" si="259"/>
        <v>999</v>
      </c>
      <c r="AL896" s="19"/>
      <c r="AM896" s="19">
        <f t="shared" si="260"/>
        <v>999</v>
      </c>
      <c r="AP896" s="48" t="e">
        <f t="shared" si="261"/>
        <v>#REF!</v>
      </c>
      <c r="AQ896" s="48" t="e">
        <f t="shared" si="262"/>
        <v>#REF!</v>
      </c>
      <c r="AR896" s="16" t="e">
        <f t="shared" si="263"/>
        <v>#REF!</v>
      </c>
      <c r="AU896" s="49" t="str">
        <f t="shared" si="264"/>
        <v/>
      </c>
      <c r="AV896" s="49" t="str">
        <f t="shared" si="265"/>
        <v/>
      </c>
      <c r="AW896" s="49" t="str">
        <f t="shared" si="266"/>
        <v/>
      </c>
    </row>
    <row r="897" spans="1:49" s="16" customFormat="1" hidden="1" x14ac:dyDescent="0.25">
      <c r="A897" s="13" t="e">
        <f>'Vítězové žáci'!#REF!</f>
        <v>#REF!</v>
      </c>
      <c r="B897" s="13"/>
      <c r="C897" s="13"/>
      <c r="D897" s="13"/>
      <c r="E897" s="13"/>
      <c r="F897" s="13" t="e">
        <f>'Vítězové žáci'!#REF!</f>
        <v>#REF!</v>
      </c>
      <c r="G897" s="64" t="e">
        <f>'Vítězové žáci'!#REF!</f>
        <v>#REF!</v>
      </c>
      <c r="H897" s="64"/>
      <c r="I897" s="64"/>
      <c r="J897" s="64"/>
      <c r="K897" s="64" t="e">
        <f>'Vítězové žáci'!#REF!</f>
        <v>#REF!</v>
      </c>
      <c r="L897" s="64"/>
      <c r="M897" s="64"/>
      <c r="N897" s="64"/>
      <c r="O897" s="12">
        <f t="shared" si="255"/>
        <v>3</v>
      </c>
      <c r="P897"/>
      <c r="Q897" t="e">
        <f t="shared" si="251"/>
        <v>#REF!</v>
      </c>
      <c r="R897"/>
      <c r="S897"/>
      <c r="T897" s="12" t="e">
        <f t="shared" si="258"/>
        <v>#REF!</v>
      </c>
      <c r="U897" s="12"/>
      <c r="V897" s="12" t="e">
        <f>IF(T897="xxx",999,(T897))</f>
        <v>#REF!</v>
      </c>
      <c r="W897" s="12"/>
      <c r="X897" s="12">
        <f t="shared" si="256"/>
        <v>13</v>
      </c>
      <c r="Y897"/>
      <c r="Z897" s="12" t="e">
        <f t="shared" si="252"/>
        <v>#REF!</v>
      </c>
      <c r="AA897" s="12" t="e">
        <f t="shared" si="253"/>
        <v>#REF!</v>
      </c>
      <c r="AB897"/>
      <c r="AC897" s="12">
        <f t="shared" si="257"/>
        <v>13</v>
      </c>
      <c r="AD897" s="12">
        <f t="shared" si="254"/>
        <v>0</v>
      </c>
      <c r="AE897" s="19"/>
      <c r="AF897" s="19">
        <f>AF894+1</f>
        <v>5</v>
      </c>
      <c r="AG897" s="19">
        <f>IF(AD889="x",1,0)</f>
        <v>0</v>
      </c>
      <c r="AI897" s="19">
        <v>133</v>
      </c>
      <c r="AJ897" s="19">
        <f t="shared" si="259"/>
        <v>999</v>
      </c>
      <c r="AL897" s="19"/>
      <c r="AM897" s="19">
        <f t="shared" si="260"/>
        <v>999</v>
      </c>
      <c r="AP897" s="48" t="e">
        <f t="shared" si="261"/>
        <v>#REF!</v>
      </c>
      <c r="AQ897" s="48" t="e">
        <f t="shared" si="262"/>
        <v>#REF!</v>
      </c>
      <c r="AR897" s="16" t="e">
        <f t="shared" si="263"/>
        <v>#REF!</v>
      </c>
      <c r="AU897" s="49" t="str">
        <f t="shared" si="264"/>
        <v/>
      </c>
      <c r="AV897" s="49" t="str">
        <f t="shared" si="265"/>
        <v/>
      </c>
      <c r="AW897" s="49" t="str">
        <f t="shared" si="266"/>
        <v/>
      </c>
    </row>
    <row r="898" spans="1:49" s="16" customFormat="1" hidden="1" x14ac:dyDescent="0.25">
      <c r="A898" s="13" t="e">
        <f>'Vítězové žáci'!#REF!</f>
        <v>#REF!</v>
      </c>
      <c r="B898" s="13"/>
      <c r="C898" s="13"/>
      <c r="D898" s="13"/>
      <c r="E898" s="13"/>
      <c r="F898" s="13" t="e">
        <f>'Vítězové žáci'!#REF!</f>
        <v>#REF!</v>
      </c>
      <c r="G898" s="64" t="e">
        <f>'Vítězové žáci'!#REF!</f>
        <v>#REF!</v>
      </c>
      <c r="H898" s="64"/>
      <c r="I898" s="64"/>
      <c r="J898" s="64"/>
      <c r="K898" s="64" t="e">
        <f>'Vítězové žáci'!#REF!</f>
        <v>#REF!</v>
      </c>
      <c r="L898" s="64"/>
      <c r="M898" s="64"/>
      <c r="N898" s="64"/>
      <c r="O898" s="12">
        <f t="shared" si="255"/>
        <v>3</v>
      </c>
      <c r="P898"/>
      <c r="Q898" t="e">
        <f t="shared" si="251"/>
        <v>#REF!</v>
      </c>
      <c r="R898"/>
      <c r="S898"/>
      <c r="T898" s="12" t="e">
        <f t="shared" si="258"/>
        <v>#REF!</v>
      </c>
      <c r="U898" s="12"/>
      <c r="V898" s="12">
        <v>999</v>
      </c>
      <c r="W898" s="12"/>
      <c r="X898" s="12">
        <f t="shared" si="256"/>
        <v>14</v>
      </c>
      <c r="Y898"/>
      <c r="Z898" s="12" t="e">
        <f t="shared" si="252"/>
        <v>#REF!</v>
      </c>
      <c r="AA898" s="12" t="e">
        <f t="shared" si="253"/>
        <v>#REF!</v>
      </c>
      <c r="AB898"/>
      <c r="AC898" s="12">
        <f t="shared" si="257"/>
        <v>14</v>
      </c>
      <c r="AD898" s="12">
        <f t="shared" si="254"/>
        <v>0</v>
      </c>
      <c r="AE898" s="19"/>
      <c r="AF898" s="19"/>
      <c r="AG898" s="19">
        <f>AG897</f>
        <v>0</v>
      </c>
      <c r="AI898" s="19">
        <v>134</v>
      </c>
      <c r="AJ898" s="19">
        <f t="shared" si="259"/>
        <v>999</v>
      </c>
      <c r="AL898" s="19"/>
      <c r="AM898" s="19">
        <f t="shared" si="260"/>
        <v>999</v>
      </c>
      <c r="AP898" s="48" t="e">
        <f t="shared" si="261"/>
        <v>#REF!</v>
      </c>
      <c r="AQ898" s="48" t="e">
        <f t="shared" si="262"/>
        <v>#REF!</v>
      </c>
      <c r="AR898" s="16" t="e">
        <f t="shared" si="263"/>
        <v>#REF!</v>
      </c>
      <c r="AU898" s="49" t="str">
        <f t="shared" si="264"/>
        <v/>
      </c>
      <c r="AV898" s="49" t="str">
        <f t="shared" si="265"/>
        <v/>
      </c>
      <c r="AW898" s="49" t="str">
        <f t="shared" si="266"/>
        <v/>
      </c>
    </row>
    <row r="899" spans="1:49" s="16" customFormat="1" hidden="1" x14ac:dyDescent="0.25">
      <c r="A899" s="13" t="e">
        <f>'Vítězové žáci'!#REF!</f>
        <v>#REF!</v>
      </c>
      <c r="B899" s="13"/>
      <c r="C899" s="13"/>
      <c r="D899" s="13"/>
      <c r="E899" s="13"/>
      <c r="F899" s="13" t="e">
        <f>'Vítězové žáci'!#REF!</f>
        <v>#REF!</v>
      </c>
      <c r="G899" s="64" t="e">
        <f>'Vítězové žáci'!#REF!</f>
        <v>#REF!</v>
      </c>
      <c r="H899" s="64"/>
      <c r="I899" s="64"/>
      <c r="J899" s="64"/>
      <c r="K899" s="64" t="e">
        <f>'Vítězové žáci'!#REF!</f>
        <v>#REF!</v>
      </c>
      <c r="L899" s="64"/>
      <c r="M899" s="64"/>
      <c r="N899" s="64"/>
      <c r="O899" s="12">
        <f t="shared" si="255"/>
        <v>3</v>
      </c>
      <c r="P899"/>
      <c r="Q899" t="e">
        <f t="shared" si="251"/>
        <v>#REF!</v>
      </c>
      <c r="R899"/>
      <c r="S899"/>
      <c r="T899" s="12" t="e">
        <f t="shared" si="258"/>
        <v>#REF!</v>
      </c>
      <c r="U899" s="12"/>
      <c r="V899" s="12">
        <v>999</v>
      </c>
      <c r="W899" s="12"/>
      <c r="X899" s="12">
        <f t="shared" si="256"/>
        <v>15</v>
      </c>
      <c r="Y899"/>
      <c r="Z899" s="12" t="e">
        <f t="shared" si="252"/>
        <v>#REF!</v>
      </c>
      <c r="AA899" s="12" t="e">
        <f t="shared" si="253"/>
        <v>#REF!</v>
      </c>
      <c r="AB899"/>
      <c r="AC899" s="12">
        <f t="shared" si="257"/>
        <v>15</v>
      </c>
      <c r="AD899" s="12">
        <f t="shared" si="254"/>
        <v>0</v>
      </c>
      <c r="AE899" s="19"/>
      <c r="AF899" s="19"/>
      <c r="AG899" s="19">
        <f>AG897</f>
        <v>0</v>
      </c>
      <c r="AI899" s="19">
        <v>135</v>
      </c>
      <c r="AJ899" s="19">
        <f t="shared" si="259"/>
        <v>999</v>
      </c>
      <c r="AL899" s="19"/>
      <c r="AM899" s="19">
        <f t="shared" si="260"/>
        <v>999</v>
      </c>
      <c r="AP899" s="48" t="e">
        <f t="shared" si="261"/>
        <v>#REF!</v>
      </c>
      <c r="AQ899" s="48" t="e">
        <f t="shared" si="262"/>
        <v>#REF!</v>
      </c>
      <c r="AR899" s="16" t="e">
        <f t="shared" si="263"/>
        <v>#REF!</v>
      </c>
      <c r="AU899" s="49" t="str">
        <f t="shared" si="264"/>
        <v/>
      </c>
      <c r="AV899" s="49" t="str">
        <f t="shared" si="265"/>
        <v/>
      </c>
      <c r="AW899" s="49" t="str">
        <f t="shared" si="266"/>
        <v/>
      </c>
    </row>
    <row r="900" spans="1:49" s="16" customFormat="1" hidden="1" x14ac:dyDescent="0.25">
      <c r="A900" s="13" t="str">
        <f>'Vítězové žáci'!$B$7</f>
        <v xml:space="preserve">žák, ř.ř., 57 kg, </v>
      </c>
      <c r="B900" s="13"/>
      <c r="C900" s="13"/>
      <c r="D900" s="13"/>
      <c r="E900" s="13"/>
      <c r="F900" s="13">
        <f>'Vítězové žáci'!$A$10</f>
        <v>1</v>
      </c>
      <c r="G900" s="64" t="str">
        <f>'Vítězové žáci'!$B$10</f>
        <v xml:space="preserve">Doupovec Nikolas </v>
      </c>
      <c r="H900" s="64"/>
      <c r="I900" s="64"/>
      <c r="J900" s="64"/>
      <c r="K900" s="64" t="str">
        <f>'Vítězové žáci'!$C$10</f>
        <v>Ostr.</v>
      </c>
      <c r="L900" s="64"/>
      <c r="M900" s="64"/>
      <c r="N900" s="64"/>
      <c r="O900" s="12">
        <f t="shared" si="255"/>
        <v>3</v>
      </c>
      <c r="P900"/>
      <c r="Q900">
        <f t="shared" si="251"/>
        <v>18</v>
      </c>
      <c r="R900"/>
      <c r="S900"/>
      <c r="T900" s="12" t="e">
        <f t="shared" si="258"/>
        <v>#VALUE!</v>
      </c>
      <c r="U900" s="12"/>
      <c r="V900" s="12" t="e">
        <f>IF(T900="xxx",999,(T900))</f>
        <v>#VALUE!</v>
      </c>
      <c r="W900" s="12"/>
      <c r="X900" s="12">
        <f t="shared" si="256"/>
        <v>16</v>
      </c>
      <c r="Y900"/>
      <c r="Z900" s="12" t="e">
        <f t="shared" si="252"/>
        <v>#REF!</v>
      </c>
      <c r="AA900" s="12" t="e">
        <f t="shared" si="253"/>
        <v>#REF!</v>
      </c>
      <c r="AB900"/>
      <c r="AC900" s="12">
        <f t="shared" si="257"/>
        <v>16</v>
      </c>
      <c r="AD900" s="12">
        <f t="shared" si="254"/>
        <v>0</v>
      </c>
      <c r="AE900" s="19"/>
      <c r="AF900" s="19">
        <f>AF897+1</f>
        <v>6</v>
      </c>
      <c r="AG900" s="19">
        <f>IF(AD890="x",1,0)</f>
        <v>0</v>
      </c>
      <c r="AI900" s="19">
        <v>136</v>
      </c>
      <c r="AJ900" s="19">
        <f t="shared" si="259"/>
        <v>999</v>
      </c>
      <c r="AL900" s="19"/>
      <c r="AM900" s="19">
        <f t="shared" si="260"/>
        <v>999</v>
      </c>
      <c r="AP900" s="48" t="str">
        <f t="shared" si="261"/>
        <v xml:space="preserve">Doupovec Nikolas </v>
      </c>
      <c r="AQ900" s="48" t="str">
        <f t="shared" si="262"/>
        <v>Ostr.</v>
      </c>
      <c r="AR900" s="16" t="str">
        <f t="shared" si="263"/>
        <v xml:space="preserve">žák, ř.ř., 57 kg, </v>
      </c>
      <c r="AU900" s="49" t="str">
        <f t="shared" si="264"/>
        <v/>
      </c>
      <c r="AV900" s="49" t="str">
        <f t="shared" si="265"/>
        <v/>
      </c>
      <c r="AW900" s="49" t="str">
        <f t="shared" si="266"/>
        <v/>
      </c>
    </row>
    <row r="901" spans="1:49" s="16" customFormat="1" hidden="1" x14ac:dyDescent="0.25">
      <c r="A901" s="13" t="str">
        <f>'Vítězové žáci'!$B$7</f>
        <v xml:space="preserve">žák, ř.ř., 57 kg, </v>
      </c>
      <c r="B901" s="13"/>
      <c r="C901" s="13"/>
      <c r="D901" s="13"/>
      <c r="E901" s="13"/>
      <c r="F901" s="13">
        <f>'Vítězové žáci'!$A$11</f>
        <v>2</v>
      </c>
      <c r="G901" s="64" t="str">
        <f>'Vítězové žáci'!$B$11</f>
        <v>Varga Balint</v>
      </c>
      <c r="H901" s="64"/>
      <c r="I901" s="64"/>
      <c r="J901" s="64"/>
      <c r="K901" s="64" t="str">
        <f>'Vítězové žáci'!$C$11</f>
        <v>Tr. Hr.</v>
      </c>
      <c r="L901" s="64"/>
      <c r="M901" s="64"/>
      <c r="N901" s="64"/>
      <c r="O901" s="12">
        <f t="shared" si="255"/>
        <v>3</v>
      </c>
      <c r="P901"/>
      <c r="Q901">
        <f t="shared" si="251"/>
        <v>18</v>
      </c>
      <c r="R901"/>
      <c r="S901"/>
      <c r="T901" s="12" t="e">
        <f t="shared" si="258"/>
        <v>#VALUE!</v>
      </c>
      <c r="U901" s="12"/>
      <c r="V901" s="12">
        <v>999</v>
      </c>
      <c r="W901" s="12"/>
      <c r="X901" s="12">
        <f t="shared" si="256"/>
        <v>17</v>
      </c>
      <c r="Y901"/>
      <c r="Z901" s="12" t="e">
        <f t="shared" si="252"/>
        <v>#REF!</v>
      </c>
      <c r="AA901" s="12" t="e">
        <f t="shared" si="253"/>
        <v>#REF!</v>
      </c>
      <c r="AB901"/>
      <c r="AC901" s="12">
        <f t="shared" si="257"/>
        <v>17</v>
      </c>
      <c r="AD901" s="12">
        <f t="shared" si="254"/>
        <v>0</v>
      </c>
      <c r="AE901" s="19"/>
      <c r="AF901" s="19"/>
      <c r="AG901" s="19">
        <f>AG900</f>
        <v>0</v>
      </c>
      <c r="AI901" s="19">
        <v>137</v>
      </c>
      <c r="AJ901" s="19">
        <f t="shared" si="259"/>
        <v>999</v>
      </c>
      <c r="AL901" s="19"/>
      <c r="AM901" s="19">
        <f t="shared" si="260"/>
        <v>999</v>
      </c>
      <c r="AP901" s="48" t="str">
        <f t="shared" si="261"/>
        <v>Varga Balint</v>
      </c>
      <c r="AQ901" s="48" t="str">
        <f t="shared" si="262"/>
        <v>Tr. Hr.</v>
      </c>
      <c r="AR901" s="16" t="str">
        <f t="shared" si="263"/>
        <v xml:space="preserve">žák, ř.ř., 57 kg, </v>
      </c>
      <c r="AU901" s="49" t="str">
        <f t="shared" si="264"/>
        <v/>
      </c>
      <c r="AV901" s="49" t="str">
        <f t="shared" si="265"/>
        <v/>
      </c>
      <c r="AW901" s="49" t="str">
        <f t="shared" si="266"/>
        <v/>
      </c>
    </row>
    <row r="902" spans="1:49" s="16" customFormat="1" hidden="1" x14ac:dyDescent="0.25">
      <c r="A902" s="13" t="str">
        <f>'Vítězové žáci'!$B$7</f>
        <v xml:space="preserve">žák, ř.ř., 57 kg, </v>
      </c>
      <c r="B902" s="13"/>
      <c r="C902" s="13"/>
      <c r="D902" s="13"/>
      <c r="E902" s="13"/>
      <c r="F902" s="13" t="e">
        <f>'Vítězové žáci'!#REF!</f>
        <v>#REF!</v>
      </c>
      <c r="G902" s="64" t="e">
        <f>'Vítězové žáci'!#REF!</f>
        <v>#REF!</v>
      </c>
      <c r="H902" s="64"/>
      <c r="I902" s="64"/>
      <c r="J902" s="64"/>
      <c r="K902" s="64" t="e">
        <f>'Vítězové žáci'!#REF!</f>
        <v>#REF!</v>
      </c>
      <c r="L902" s="64"/>
      <c r="M902" s="64"/>
      <c r="N902" s="64"/>
      <c r="O902" s="12">
        <f t="shared" si="255"/>
        <v>3</v>
      </c>
      <c r="P902"/>
      <c r="Q902">
        <f t="shared" si="251"/>
        <v>18</v>
      </c>
      <c r="R902"/>
      <c r="S902"/>
      <c r="T902" s="12" t="e">
        <f t="shared" si="258"/>
        <v>#VALUE!</v>
      </c>
      <c r="U902" s="12"/>
      <c r="V902" s="12">
        <v>999</v>
      </c>
      <c r="W902" s="12"/>
      <c r="X902" s="12">
        <f t="shared" si="256"/>
        <v>18</v>
      </c>
      <c r="Y902"/>
      <c r="Z902" s="12" t="e">
        <f t="shared" si="252"/>
        <v>#REF!</v>
      </c>
      <c r="AA902" s="12" t="e">
        <f t="shared" si="253"/>
        <v>#REF!</v>
      </c>
      <c r="AB902"/>
      <c r="AC902" s="12">
        <f t="shared" si="257"/>
        <v>18</v>
      </c>
      <c r="AD902" s="12">
        <f t="shared" si="254"/>
        <v>0</v>
      </c>
      <c r="AE902" s="19"/>
      <c r="AF902" s="19"/>
      <c r="AG902" s="19">
        <f>AG900</f>
        <v>0</v>
      </c>
      <c r="AI902" s="19">
        <v>138</v>
      </c>
      <c r="AJ902" s="19">
        <f t="shared" si="259"/>
        <v>999</v>
      </c>
      <c r="AL902" s="19"/>
      <c r="AM902" s="19">
        <f t="shared" si="260"/>
        <v>999</v>
      </c>
      <c r="AP902" s="48" t="e">
        <f t="shared" si="261"/>
        <v>#REF!</v>
      </c>
      <c r="AQ902" s="48" t="e">
        <f t="shared" si="262"/>
        <v>#REF!</v>
      </c>
      <c r="AR902" s="16" t="str">
        <f t="shared" si="263"/>
        <v xml:space="preserve">žák, ř.ř., 57 kg, </v>
      </c>
      <c r="AU902" s="49" t="str">
        <f t="shared" si="264"/>
        <v/>
      </c>
      <c r="AV902" s="49" t="str">
        <f t="shared" si="265"/>
        <v/>
      </c>
      <c r="AW902" s="49" t="str">
        <f t="shared" si="266"/>
        <v/>
      </c>
    </row>
    <row r="903" spans="1:49" s="16" customFormat="1" hidden="1" x14ac:dyDescent="0.25">
      <c r="A903" s="13" t="str">
        <f>'Vítězové žáci'!$B$13</f>
        <v xml:space="preserve">žák, ř.ř., 62 kg, </v>
      </c>
      <c r="B903" s="13"/>
      <c r="C903" s="13"/>
      <c r="D903" s="13"/>
      <c r="E903" s="13"/>
      <c r="F903" s="13">
        <f>'Vítězové žáci'!$A$16</f>
        <v>1</v>
      </c>
      <c r="G903" s="64" t="str">
        <f>'Vítězové žáci'!$B$16</f>
        <v>David Kubík</v>
      </c>
      <c r="H903" s="64"/>
      <c r="I903" s="64"/>
      <c r="J903" s="64"/>
      <c r="K903" s="64" t="str">
        <f>'Vítězové žáci'!$C$16</f>
        <v>Hod.</v>
      </c>
      <c r="L903" s="64"/>
      <c r="M903" s="64"/>
      <c r="N903" s="64"/>
      <c r="O903" s="12">
        <f t="shared" si="255"/>
        <v>3</v>
      </c>
      <c r="P903"/>
      <c r="Q903">
        <f t="shared" si="251"/>
        <v>18</v>
      </c>
      <c r="R903"/>
      <c r="S903"/>
      <c r="T903" s="12" t="e">
        <f t="shared" si="258"/>
        <v>#VALUE!</v>
      </c>
      <c r="U903" s="12"/>
      <c r="V903" s="12" t="e">
        <f>IF(T903="xxx",999,(T903))</f>
        <v>#VALUE!</v>
      </c>
      <c r="W903" s="12"/>
      <c r="X903" s="12">
        <f t="shared" si="256"/>
        <v>19</v>
      </c>
      <c r="Y903"/>
      <c r="Z903" s="12" t="e">
        <f t="shared" si="252"/>
        <v>#REF!</v>
      </c>
      <c r="AA903" s="12" t="e">
        <f t="shared" si="253"/>
        <v>#REF!</v>
      </c>
      <c r="AB903"/>
      <c r="AC903" s="12">
        <f t="shared" si="257"/>
        <v>19</v>
      </c>
      <c r="AD903" s="12">
        <f t="shared" si="254"/>
        <v>0</v>
      </c>
      <c r="AE903" s="19"/>
      <c r="AF903" s="19">
        <f>AF900+1</f>
        <v>7</v>
      </c>
      <c r="AG903" s="19">
        <f>IF(AD891="x",1,0)</f>
        <v>0</v>
      </c>
      <c r="AI903" s="19">
        <v>139</v>
      </c>
      <c r="AJ903" s="19">
        <f t="shared" si="259"/>
        <v>999</v>
      </c>
      <c r="AL903" s="19"/>
      <c r="AM903" s="19">
        <f t="shared" si="260"/>
        <v>999</v>
      </c>
      <c r="AP903" s="48" t="str">
        <f t="shared" si="261"/>
        <v>David Kubík</v>
      </c>
      <c r="AQ903" s="48" t="str">
        <f t="shared" si="262"/>
        <v>Hod.</v>
      </c>
      <c r="AR903" s="16" t="str">
        <f t="shared" si="263"/>
        <v xml:space="preserve">žák, ř.ř., 62 kg, </v>
      </c>
      <c r="AU903" s="49" t="str">
        <f t="shared" si="264"/>
        <v/>
      </c>
      <c r="AV903" s="49" t="str">
        <f t="shared" si="265"/>
        <v/>
      </c>
      <c r="AW903" s="49" t="str">
        <f t="shared" si="266"/>
        <v/>
      </c>
    </row>
    <row r="904" spans="1:49" s="16" customFormat="1" hidden="1" x14ac:dyDescent="0.25">
      <c r="A904" s="13" t="str">
        <f>'Vítězové žáci'!$B$13</f>
        <v xml:space="preserve">žák, ř.ř., 62 kg, </v>
      </c>
      <c r="B904" s="13"/>
      <c r="C904" s="13"/>
      <c r="D904" s="13"/>
      <c r="E904" s="13"/>
      <c r="F904" s="13">
        <f>'Vítězové žáci'!$A$17</f>
        <v>2</v>
      </c>
      <c r="G904" s="64" t="str">
        <f>'Vítězové žáci'!$B$17</f>
        <v>Tomáš Blinka</v>
      </c>
      <c r="H904" s="64"/>
      <c r="I904" s="64"/>
      <c r="J904" s="64"/>
      <c r="K904" s="64" t="str">
        <f>'Vítězové žáci'!$C$17</f>
        <v>Hod.</v>
      </c>
      <c r="L904" s="64"/>
      <c r="M904" s="64"/>
      <c r="N904" s="64"/>
      <c r="O904" s="12">
        <f t="shared" si="255"/>
        <v>3</v>
      </c>
      <c r="P904"/>
      <c r="Q904">
        <f t="shared" si="251"/>
        <v>18</v>
      </c>
      <c r="R904"/>
      <c r="S904"/>
      <c r="T904" s="12" t="e">
        <f t="shared" si="258"/>
        <v>#VALUE!</v>
      </c>
      <c r="U904" s="12"/>
      <c r="V904" s="12">
        <v>999</v>
      </c>
      <c r="W904" s="12"/>
      <c r="X904" s="12">
        <f t="shared" si="256"/>
        <v>20</v>
      </c>
      <c r="Y904"/>
      <c r="Z904" s="12" t="e">
        <f t="shared" si="252"/>
        <v>#REF!</v>
      </c>
      <c r="AA904" s="12" t="e">
        <f t="shared" si="253"/>
        <v>#REF!</v>
      </c>
      <c r="AB904"/>
      <c r="AC904" s="12">
        <f t="shared" si="257"/>
        <v>20</v>
      </c>
      <c r="AD904" s="12">
        <f t="shared" si="254"/>
        <v>0</v>
      </c>
      <c r="AE904" s="19"/>
      <c r="AF904" s="19"/>
      <c r="AG904" s="19">
        <f>AG903</f>
        <v>0</v>
      </c>
      <c r="AI904" s="19">
        <v>140</v>
      </c>
      <c r="AJ904" s="19">
        <f t="shared" si="259"/>
        <v>999</v>
      </c>
      <c r="AL904" s="19"/>
      <c r="AM904" s="19">
        <f t="shared" si="260"/>
        <v>999</v>
      </c>
      <c r="AP904" s="48" t="str">
        <f t="shared" si="261"/>
        <v>Tomáš Blinka</v>
      </c>
      <c r="AQ904" s="48" t="str">
        <f t="shared" si="262"/>
        <v>Hod.</v>
      </c>
      <c r="AR904" s="16" t="str">
        <f t="shared" si="263"/>
        <v xml:space="preserve">žák, ř.ř., 62 kg, </v>
      </c>
      <c r="AU904" s="49" t="str">
        <f t="shared" si="264"/>
        <v/>
      </c>
      <c r="AV904" s="49" t="str">
        <f t="shared" si="265"/>
        <v/>
      </c>
      <c r="AW904" s="49" t="str">
        <f t="shared" si="266"/>
        <v/>
      </c>
    </row>
    <row r="905" spans="1:49" s="16" customFormat="1" hidden="1" x14ac:dyDescent="0.25">
      <c r="A905" s="13" t="str">
        <f>'Vítězové žáci'!$B$13</f>
        <v xml:space="preserve">žák, ř.ř., 62 kg, </v>
      </c>
      <c r="B905" s="13"/>
      <c r="C905" s="13"/>
      <c r="D905" s="13"/>
      <c r="E905" s="13"/>
      <c r="F905" s="13">
        <f>'Vítězové žáci'!$A$18</f>
        <v>3</v>
      </c>
      <c r="G905" s="64" t="str">
        <f>'Vítězové žáci'!$B$18</f>
        <v>Kozubík Štěpán</v>
      </c>
      <c r="H905" s="64"/>
      <c r="I905" s="64"/>
      <c r="J905" s="64"/>
      <c r="K905" s="64" t="str">
        <f>'Vítězové žáci'!$C$18</f>
        <v>Třin.</v>
      </c>
      <c r="L905" s="64"/>
      <c r="M905" s="64"/>
      <c r="N905" s="64"/>
      <c r="O905" s="12">
        <f t="shared" si="255"/>
        <v>3</v>
      </c>
      <c r="P905"/>
      <c r="Q905">
        <f t="shared" si="251"/>
        <v>18</v>
      </c>
      <c r="R905"/>
      <c r="S905"/>
      <c r="T905" s="12" t="e">
        <f t="shared" si="258"/>
        <v>#VALUE!</v>
      </c>
      <c r="U905" s="12"/>
      <c r="V905" s="12">
        <v>999</v>
      </c>
      <c r="W905" s="12"/>
      <c r="X905" s="12">
        <f t="shared" si="256"/>
        <v>21</v>
      </c>
      <c r="Y905"/>
      <c r="Z905"/>
      <c r="AA905"/>
      <c r="AB905"/>
      <c r="AC905"/>
      <c r="AD905"/>
      <c r="AE905" s="19"/>
      <c r="AF905" s="19"/>
      <c r="AG905" s="19">
        <f>AG903</f>
        <v>0</v>
      </c>
      <c r="AI905" s="19">
        <v>141</v>
      </c>
      <c r="AJ905" s="19">
        <f t="shared" si="259"/>
        <v>999</v>
      </c>
      <c r="AL905" s="19"/>
      <c r="AM905" s="19">
        <f t="shared" si="260"/>
        <v>999</v>
      </c>
      <c r="AP905" s="48" t="str">
        <f t="shared" si="261"/>
        <v>Kozubík Štěpán</v>
      </c>
      <c r="AQ905" s="48" t="str">
        <f t="shared" si="262"/>
        <v>Třin.</v>
      </c>
      <c r="AR905" s="16" t="str">
        <f t="shared" si="263"/>
        <v xml:space="preserve">žák, ř.ř., 62 kg, </v>
      </c>
      <c r="AU905" s="49" t="str">
        <f t="shared" si="264"/>
        <v/>
      </c>
      <c r="AV905" s="49" t="str">
        <f t="shared" si="265"/>
        <v/>
      </c>
      <c r="AW905" s="49" t="str">
        <f t="shared" si="266"/>
        <v/>
      </c>
    </row>
    <row r="906" spans="1:49" s="16" customFormat="1" hidden="1" x14ac:dyDescent="0.25">
      <c r="A906" s="13" t="str">
        <f>'Vítězové žáci'!$B$20</f>
        <v xml:space="preserve">žák, ř.ř., 68 kg, </v>
      </c>
      <c r="B906" s="13"/>
      <c r="C906" s="13"/>
      <c r="D906" s="13"/>
      <c r="E906" s="13"/>
      <c r="F906" s="13">
        <f>'Vítězové žáci'!$A$23</f>
        <v>1</v>
      </c>
      <c r="G906" s="64" t="e">
        <f>'Vítězové žáci'!$B$23</f>
        <v>#VALUE!</v>
      </c>
      <c r="H906" s="64"/>
      <c r="I906" s="64"/>
      <c r="J906" s="64"/>
      <c r="K906" s="64" t="e">
        <f>'Vítězové žáci'!$C$23</f>
        <v>#VALUE!</v>
      </c>
      <c r="L906" s="64"/>
      <c r="M906" s="64"/>
      <c r="N906" s="64"/>
      <c r="O906" s="12">
        <f t="shared" si="255"/>
        <v>3</v>
      </c>
      <c r="P906"/>
      <c r="Q906">
        <f t="shared" si="251"/>
        <v>18</v>
      </c>
      <c r="R906"/>
      <c r="S906"/>
      <c r="T906" s="12" t="e">
        <f t="shared" si="258"/>
        <v>#VALUE!</v>
      </c>
      <c r="U906" s="12"/>
      <c r="V906" s="12" t="e">
        <f>IF(T906="xxx",999,(T906))</f>
        <v>#VALUE!</v>
      </c>
      <c r="W906" s="12"/>
      <c r="X906" s="12">
        <f t="shared" si="256"/>
        <v>22</v>
      </c>
      <c r="Y906"/>
      <c r="Z906"/>
      <c r="AA906"/>
      <c r="AB906"/>
      <c r="AC906"/>
      <c r="AD906"/>
      <c r="AE906" s="19"/>
      <c r="AF906" s="19">
        <f>AF903+1</f>
        <v>8</v>
      </c>
      <c r="AG906" s="19">
        <f>IF(AD892="x",1,0)</f>
        <v>0</v>
      </c>
      <c r="AI906" s="19">
        <v>142</v>
      </c>
      <c r="AJ906" s="19">
        <f t="shared" si="259"/>
        <v>999</v>
      </c>
      <c r="AL906" s="19"/>
      <c r="AM906" s="19">
        <f t="shared" si="260"/>
        <v>999</v>
      </c>
      <c r="AP906" s="48" t="e">
        <f t="shared" si="261"/>
        <v>#VALUE!</v>
      </c>
      <c r="AQ906" s="48" t="e">
        <f t="shared" si="262"/>
        <v>#VALUE!</v>
      </c>
      <c r="AR906" s="16" t="str">
        <f t="shared" si="263"/>
        <v xml:space="preserve">žák, ř.ř., 68 kg, </v>
      </c>
      <c r="AU906" s="49" t="str">
        <f t="shared" si="264"/>
        <v/>
      </c>
      <c r="AV906" s="49" t="str">
        <f t="shared" si="265"/>
        <v/>
      </c>
      <c r="AW906" s="49" t="str">
        <f t="shared" si="266"/>
        <v/>
      </c>
    </row>
    <row r="907" spans="1:49" s="16" customFormat="1" hidden="1" x14ac:dyDescent="0.25">
      <c r="A907" s="13" t="str">
        <f>'Vítězové žáci'!$B$20</f>
        <v xml:space="preserve">žák, ř.ř., 68 kg, </v>
      </c>
      <c r="B907" s="13"/>
      <c r="C907" s="13"/>
      <c r="D907" s="13"/>
      <c r="E907" s="13"/>
      <c r="F907" s="13">
        <f>'Vítězové žáci'!$A$24</f>
        <v>2</v>
      </c>
      <c r="G907" s="64" t="e">
        <f>'Vítězové žáci'!$B$24</f>
        <v>#VALUE!</v>
      </c>
      <c r="H907" s="64"/>
      <c r="I907" s="64"/>
      <c r="J907" s="64"/>
      <c r="K907" s="64" t="e">
        <f>'Vítězové žáci'!$C$24</f>
        <v>#VALUE!</v>
      </c>
      <c r="L907" s="64"/>
      <c r="M907" s="64"/>
      <c r="N907" s="64"/>
      <c r="O907" s="12">
        <f t="shared" si="255"/>
        <v>3</v>
      </c>
      <c r="P907"/>
      <c r="Q907">
        <f t="shared" si="251"/>
        <v>18</v>
      </c>
      <c r="R907"/>
      <c r="S907"/>
      <c r="T907" s="12" t="e">
        <f t="shared" si="258"/>
        <v>#VALUE!</v>
      </c>
      <c r="U907" s="12"/>
      <c r="V907" s="12">
        <v>999</v>
      </c>
      <c r="W907" s="12"/>
      <c r="X907" s="12">
        <f t="shared" si="256"/>
        <v>23</v>
      </c>
      <c r="Y907"/>
      <c r="Z907"/>
      <c r="AA907"/>
      <c r="AB907"/>
      <c r="AC907"/>
      <c r="AD907"/>
      <c r="AE907" s="19"/>
      <c r="AF907" s="19"/>
      <c r="AG907" s="19">
        <f>AG906</f>
        <v>0</v>
      </c>
      <c r="AI907" s="19">
        <v>143</v>
      </c>
      <c r="AJ907" s="19">
        <f t="shared" si="259"/>
        <v>999</v>
      </c>
      <c r="AL907" s="19"/>
      <c r="AM907" s="19">
        <f t="shared" si="260"/>
        <v>999</v>
      </c>
      <c r="AP907" s="48" t="e">
        <f t="shared" si="261"/>
        <v>#VALUE!</v>
      </c>
      <c r="AQ907" s="48" t="e">
        <f t="shared" si="262"/>
        <v>#VALUE!</v>
      </c>
      <c r="AR907" s="16" t="str">
        <f t="shared" si="263"/>
        <v xml:space="preserve">žák, ř.ř., 68 kg, </v>
      </c>
      <c r="AU907" s="49" t="str">
        <f t="shared" si="264"/>
        <v/>
      </c>
      <c r="AV907" s="49" t="str">
        <f t="shared" si="265"/>
        <v/>
      </c>
      <c r="AW907" s="49" t="str">
        <f t="shared" si="266"/>
        <v/>
      </c>
    </row>
    <row r="908" spans="1:49" s="16" customFormat="1" hidden="1" x14ac:dyDescent="0.25">
      <c r="A908" s="13" t="str">
        <f>'Vítězové žáci'!$B$20</f>
        <v xml:space="preserve">žák, ř.ř., 68 kg, </v>
      </c>
      <c r="B908" s="13"/>
      <c r="C908" s="13"/>
      <c r="D908" s="13"/>
      <c r="E908" s="13"/>
      <c r="F908" s="13">
        <f>'Vítězové žáci'!$A$25</f>
        <v>3</v>
      </c>
      <c r="G908" s="64" t="e">
        <f>'Vítězové žáci'!$B$25</f>
        <v>#VALUE!</v>
      </c>
      <c r="H908" s="64"/>
      <c r="I908" s="64"/>
      <c r="J908" s="64"/>
      <c r="K908" s="64" t="e">
        <f>'Vítězové žáci'!$C$25</f>
        <v>#VALUE!</v>
      </c>
      <c r="L908" s="64"/>
      <c r="M908" s="64"/>
      <c r="N908" s="64"/>
      <c r="O908" s="12">
        <f t="shared" si="255"/>
        <v>3</v>
      </c>
      <c r="P908"/>
      <c r="Q908">
        <f t="shared" si="251"/>
        <v>18</v>
      </c>
      <c r="R908"/>
      <c r="S908"/>
      <c r="T908" s="12" t="e">
        <f t="shared" si="258"/>
        <v>#VALUE!</v>
      </c>
      <c r="U908" s="12"/>
      <c r="V908" s="12">
        <v>999</v>
      </c>
      <c r="W908" s="12"/>
      <c r="X908" s="12">
        <f t="shared" si="256"/>
        <v>24</v>
      </c>
      <c r="Y908"/>
      <c r="Z908"/>
      <c r="AA908"/>
      <c r="AB908"/>
      <c r="AC908"/>
      <c r="AD908"/>
      <c r="AE908" s="19"/>
      <c r="AF908" s="19"/>
      <c r="AG908" s="19">
        <f>AG906</f>
        <v>0</v>
      </c>
      <c r="AI908" s="19">
        <v>144</v>
      </c>
      <c r="AJ908" s="19">
        <f t="shared" si="259"/>
        <v>999</v>
      </c>
      <c r="AL908" s="19"/>
      <c r="AM908" s="19">
        <f t="shared" si="260"/>
        <v>999</v>
      </c>
      <c r="AP908" s="48" t="e">
        <f t="shared" si="261"/>
        <v>#VALUE!</v>
      </c>
      <c r="AQ908" s="48" t="e">
        <f t="shared" si="262"/>
        <v>#VALUE!</v>
      </c>
      <c r="AR908" s="16" t="str">
        <f t="shared" si="263"/>
        <v xml:space="preserve">žák, ř.ř., 68 kg, </v>
      </c>
      <c r="AU908" s="49" t="str">
        <f t="shared" si="264"/>
        <v/>
      </c>
      <c r="AV908" s="49" t="str">
        <f t="shared" si="265"/>
        <v/>
      </c>
      <c r="AW908" s="49" t="str">
        <f t="shared" si="266"/>
        <v/>
      </c>
    </row>
    <row r="909" spans="1:49" s="16" customFormat="1" hidden="1" x14ac:dyDescent="0.25">
      <c r="A909" s="13" t="str">
        <f>'Vítězové žáci'!$B$27</f>
        <v xml:space="preserve">žák, ř.ř., 75 kg, </v>
      </c>
      <c r="B909" s="13"/>
      <c r="C909" s="13"/>
      <c r="D909" s="13"/>
      <c r="E909" s="13"/>
      <c r="F909" s="13">
        <f>'Vítězové žáci'!$A$30</f>
        <v>1</v>
      </c>
      <c r="G909" s="64" t="str">
        <f>'Vítězové žáci'!$B$30</f>
        <v>Hervai Dominik</v>
      </c>
      <c r="H909" s="64"/>
      <c r="I909" s="64"/>
      <c r="J909" s="64"/>
      <c r="K909" s="64" t="str">
        <f>'Vítězové žáci'!$C$30</f>
        <v>Tr. Hr.</v>
      </c>
      <c r="L909" s="64"/>
      <c r="M909" s="64"/>
      <c r="N909" s="64"/>
      <c r="O909" s="12">
        <f t="shared" si="255"/>
        <v>3</v>
      </c>
      <c r="P909"/>
      <c r="Q909">
        <f t="shared" si="251"/>
        <v>18</v>
      </c>
      <c r="R909"/>
      <c r="S909"/>
      <c r="T909" s="12" t="e">
        <f t="shared" si="258"/>
        <v>#VALUE!</v>
      </c>
      <c r="U909" s="12"/>
      <c r="V909" s="12" t="e">
        <f>IF(T909="xxx",999,(T909))</f>
        <v>#VALUE!</v>
      </c>
      <c r="W909" s="12"/>
      <c r="X909" s="12">
        <f t="shared" si="256"/>
        <v>25</v>
      </c>
      <c r="Y909"/>
      <c r="Z909"/>
      <c r="AA909"/>
      <c r="AB909"/>
      <c r="AC909"/>
      <c r="AD909"/>
      <c r="AE909" s="19"/>
      <c r="AF909" s="19">
        <f>AF906+1</f>
        <v>9</v>
      </c>
      <c r="AG909" s="19">
        <f>IF(AD893="x",1,0)</f>
        <v>0</v>
      </c>
      <c r="AI909" s="19">
        <v>145</v>
      </c>
      <c r="AJ909" s="19">
        <f t="shared" si="259"/>
        <v>999</v>
      </c>
      <c r="AL909" s="19"/>
      <c r="AM909" s="19">
        <f t="shared" si="260"/>
        <v>999</v>
      </c>
      <c r="AP909" s="48" t="str">
        <f t="shared" si="261"/>
        <v>Hervai Dominik</v>
      </c>
      <c r="AQ909" s="48" t="str">
        <f t="shared" si="262"/>
        <v>Tr. Hr.</v>
      </c>
      <c r="AR909" s="16" t="str">
        <f t="shared" si="263"/>
        <v xml:space="preserve">žák, ř.ř., 75 kg, </v>
      </c>
      <c r="AU909" s="49" t="str">
        <f t="shared" si="264"/>
        <v/>
      </c>
      <c r="AV909" s="49" t="str">
        <f t="shared" si="265"/>
        <v/>
      </c>
      <c r="AW909" s="49" t="str">
        <f t="shared" si="266"/>
        <v/>
      </c>
    </row>
    <row r="910" spans="1:49" s="16" customFormat="1" hidden="1" x14ac:dyDescent="0.25">
      <c r="A910" s="13" t="str">
        <f>'Vítězové žáci'!$B$27</f>
        <v xml:space="preserve">žák, ř.ř., 75 kg, </v>
      </c>
      <c r="B910" s="13"/>
      <c r="C910" s="13"/>
      <c r="D910" s="13"/>
      <c r="E910" s="13"/>
      <c r="F910" s="13">
        <f>'Vítězové žáci'!$A$31</f>
        <v>2</v>
      </c>
      <c r="G910" s="64" t="str">
        <f>'Vítězové žáci'!$B$31</f>
        <v>Michalík Sebastián</v>
      </c>
      <c r="H910" s="64"/>
      <c r="I910" s="64"/>
      <c r="J910" s="64"/>
      <c r="K910" s="64" t="str">
        <f>'Vítězové žáci'!$C$31</f>
        <v>Ostr.</v>
      </c>
      <c r="L910" s="64"/>
      <c r="M910" s="64"/>
      <c r="N910" s="64"/>
      <c r="O910" s="12">
        <f t="shared" si="255"/>
        <v>3</v>
      </c>
      <c r="P910"/>
      <c r="Q910">
        <f t="shared" si="251"/>
        <v>18</v>
      </c>
      <c r="R910"/>
      <c r="S910"/>
      <c r="T910" s="12" t="e">
        <f t="shared" si="258"/>
        <v>#VALUE!</v>
      </c>
      <c r="U910" s="12"/>
      <c r="V910" s="12">
        <v>999</v>
      </c>
      <c r="W910" s="12"/>
      <c r="X910" s="12">
        <f t="shared" si="256"/>
        <v>26</v>
      </c>
      <c r="Y910"/>
      <c r="Z910"/>
      <c r="AA910"/>
      <c r="AB910"/>
      <c r="AC910"/>
      <c r="AD910"/>
      <c r="AE910" s="19"/>
      <c r="AF910" s="19"/>
      <c r="AG910" s="19">
        <f>AG909</f>
        <v>0</v>
      </c>
      <c r="AI910" s="19">
        <v>146</v>
      </c>
      <c r="AJ910" s="19">
        <f t="shared" si="259"/>
        <v>999</v>
      </c>
      <c r="AL910" s="19"/>
      <c r="AM910" s="19">
        <f t="shared" si="260"/>
        <v>999</v>
      </c>
      <c r="AP910" s="48" t="str">
        <f t="shared" si="261"/>
        <v>Michalík Sebastián</v>
      </c>
      <c r="AQ910" s="48" t="str">
        <f t="shared" si="262"/>
        <v>Ostr.</v>
      </c>
      <c r="AR910" s="16" t="str">
        <f t="shared" si="263"/>
        <v xml:space="preserve">žák, ř.ř., 75 kg, </v>
      </c>
      <c r="AU910" s="49" t="str">
        <f t="shared" si="264"/>
        <v/>
      </c>
      <c r="AV910" s="49" t="str">
        <f t="shared" si="265"/>
        <v/>
      </c>
      <c r="AW910" s="49" t="str">
        <f t="shared" si="266"/>
        <v/>
      </c>
    </row>
    <row r="911" spans="1:49" s="16" customFormat="1" hidden="1" x14ac:dyDescent="0.25">
      <c r="A911" s="13" t="str">
        <f>'Vítězové žáci'!$B$27</f>
        <v xml:space="preserve">žák, ř.ř., 75 kg, </v>
      </c>
      <c r="B911" s="13"/>
      <c r="C911" s="13"/>
      <c r="D911" s="13"/>
      <c r="E911" s="13"/>
      <c r="F911" s="13">
        <f>'Vítězové žáci'!$A$32</f>
        <v>3</v>
      </c>
      <c r="G911" s="64" t="str">
        <f>'Vítězové žáci'!$B$32</f>
        <v>Kovář David</v>
      </c>
      <c r="H911" s="64"/>
      <c r="I911" s="64"/>
      <c r="J911" s="64"/>
      <c r="K911" s="64" t="str">
        <f>'Vítězové žáci'!$C$32</f>
        <v>Olom.</v>
      </c>
      <c r="L911" s="64"/>
      <c r="M911" s="64"/>
      <c r="N911" s="64"/>
      <c r="O911" s="12">
        <f t="shared" si="255"/>
        <v>3</v>
      </c>
      <c r="P911"/>
      <c r="Q911">
        <f t="shared" si="251"/>
        <v>18</v>
      </c>
      <c r="R911"/>
      <c r="S911"/>
      <c r="T911" s="12" t="e">
        <f t="shared" si="258"/>
        <v>#VALUE!</v>
      </c>
      <c r="U911" s="12"/>
      <c r="V911" s="12">
        <v>999</v>
      </c>
      <c r="W911" s="12"/>
      <c r="X911" s="12">
        <f t="shared" si="256"/>
        <v>27</v>
      </c>
      <c r="Y911"/>
      <c r="Z911"/>
      <c r="AA911"/>
      <c r="AB911"/>
      <c r="AC911"/>
      <c r="AD911"/>
      <c r="AE911" s="19"/>
      <c r="AF911" s="19"/>
      <c r="AG911" s="19">
        <f>AG909</f>
        <v>0</v>
      </c>
      <c r="AI911" s="19">
        <v>147</v>
      </c>
      <c r="AJ911" s="19">
        <f t="shared" si="259"/>
        <v>999</v>
      </c>
      <c r="AL911" s="19"/>
      <c r="AM911" s="19">
        <f t="shared" si="260"/>
        <v>999</v>
      </c>
      <c r="AP911" s="48" t="str">
        <f t="shared" si="261"/>
        <v>Kovář David</v>
      </c>
      <c r="AQ911" s="48" t="str">
        <f t="shared" si="262"/>
        <v>Olom.</v>
      </c>
      <c r="AR911" s="16" t="str">
        <f t="shared" si="263"/>
        <v xml:space="preserve">žák, ř.ř., 75 kg, </v>
      </c>
      <c r="AU911" s="49" t="str">
        <f t="shared" si="264"/>
        <v/>
      </c>
      <c r="AV911" s="49" t="str">
        <f t="shared" si="265"/>
        <v/>
      </c>
      <c r="AW911" s="49" t="str">
        <f t="shared" si="266"/>
        <v/>
      </c>
    </row>
    <row r="912" spans="1:49" s="16" customFormat="1" hidden="1" x14ac:dyDescent="0.25">
      <c r="A912" s="13" t="str">
        <f>'Vítězové žáci'!$B$34</f>
        <v xml:space="preserve">žák, ř.ř., 85 kg, </v>
      </c>
      <c r="B912" s="13"/>
      <c r="C912" s="13"/>
      <c r="D912" s="13"/>
      <c r="E912" s="13"/>
      <c r="F912" s="13">
        <f>'Vítězové žáci'!$A$37</f>
        <v>1</v>
      </c>
      <c r="G912" s="64" t="str">
        <f>'Vítězové žáci'!$B$37</f>
        <v>Kouřil Filip</v>
      </c>
      <c r="H912" s="64"/>
      <c r="I912" s="64"/>
      <c r="J912" s="64"/>
      <c r="K912" s="64" t="str">
        <f>'Vítězové žáci'!$C$37</f>
        <v>Čech.</v>
      </c>
      <c r="L912" s="64"/>
      <c r="M912" s="64"/>
      <c r="N912" s="64"/>
      <c r="O912" s="12">
        <f t="shared" si="255"/>
        <v>3</v>
      </c>
      <c r="P912"/>
      <c r="Q912">
        <f t="shared" si="251"/>
        <v>18</v>
      </c>
      <c r="R912"/>
      <c r="S912"/>
      <c r="T912" s="12" t="e">
        <f t="shared" si="258"/>
        <v>#VALUE!</v>
      </c>
      <c r="U912" s="12"/>
      <c r="V912" s="12" t="e">
        <f>IF(T912="xxx",999,(T912))</f>
        <v>#VALUE!</v>
      </c>
      <c r="W912" s="12"/>
      <c r="X912" s="12">
        <f t="shared" si="256"/>
        <v>28</v>
      </c>
      <c r="Y912"/>
      <c r="Z912"/>
      <c r="AA912"/>
      <c r="AB912"/>
      <c r="AC912"/>
      <c r="AD912"/>
      <c r="AE912" s="19"/>
      <c r="AF912" s="19">
        <f>AF909+1</f>
        <v>10</v>
      </c>
      <c r="AG912" s="19">
        <f>IF(AD894="x",1,0)</f>
        <v>0</v>
      </c>
      <c r="AI912" s="19">
        <v>148</v>
      </c>
      <c r="AJ912" s="19">
        <f t="shared" si="259"/>
        <v>999</v>
      </c>
      <c r="AL912" s="19"/>
      <c r="AM912" s="19">
        <f t="shared" si="260"/>
        <v>999</v>
      </c>
      <c r="AP912" s="48" t="str">
        <f t="shared" si="261"/>
        <v>Kouřil Filip</v>
      </c>
      <c r="AQ912" s="48" t="str">
        <f t="shared" si="262"/>
        <v>Čech.</v>
      </c>
      <c r="AR912" s="16" t="str">
        <f t="shared" si="263"/>
        <v xml:space="preserve">žák, ř.ř., 85 kg, </v>
      </c>
      <c r="AU912" s="49" t="str">
        <f t="shared" si="264"/>
        <v/>
      </c>
      <c r="AV912" s="49" t="str">
        <f t="shared" si="265"/>
        <v/>
      </c>
      <c r="AW912" s="49" t="str">
        <f t="shared" si="266"/>
        <v/>
      </c>
    </row>
    <row r="913" spans="1:49" s="16" customFormat="1" hidden="1" x14ac:dyDescent="0.25">
      <c r="A913" s="13" t="str">
        <f>'Vítězové žáci'!$B$34</f>
        <v xml:space="preserve">žák, ř.ř., 85 kg, </v>
      </c>
      <c r="B913" s="13"/>
      <c r="C913" s="13"/>
      <c r="D913" s="13"/>
      <c r="E913" s="13"/>
      <c r="F913" s="13">
        <f>'Vítězové žáci'!$A$38</f>
        <v>2</v>
      </c>
      <c r="G913" s="64" t="str">
        <f>'Vítězové žáci'!$B$38</f>
        <v>Kosar Christofer</v>
      </c>
      <c r="H913" s="64"/>
      <c r="I913" s="64"/>
      <c r="J913" s="64"/>
      <c r="K913" s="64" t="str">
        <f>'Vítězové žáci'!$C$38</f>
        <v>Tr. Hr.</v>
      </c>
      <c r="L913" s="64"/>
      <c r="M913" s="64"/>
      <c r="N913" s="64"/>
      <c r="O913" s="12">
        <f t="shared" si="255"/>
        <v>3</v>
      </c>
      <c r="P913"/>
      <c r="Q913">
        <f t="shared" si="251"/>
        <v>18</v>
      </c>
      <c r="R913"/>
      <c r="S913"/>
      <c r="T913" s="12" t="e">
        <f t="shared" si="258"/>
        <v>#VALUE!</v>
      </c>
      <c r="U913" s="12"/>
      <c r="V913" s="12">
        <v>999</v>
      </c>
      <c r="W913" s="12"/>
      <c r="X913" s="12">
        <f t="shared" si="256"/>
        <v>29</v>
      </c>
      <c r="Y913"/>
      <c r="Z913"/>
      <c r="AA913"/>
      <c r="AB913"/>
      <c r="AC913"/>
      <c r="AD913"/>
      <c r="AE913" s="19"/>
      <c r="AF913" s="19"/>
      <c r="AG913" s="19">
        <f>AG912</f>
        <v>0</v>
      </c>
      <c r="AI913" s="19">
        <v>149</v>
      </c>
      <c r="AJ913" s="19">
        <f t="shared" si="259"/>
        <v>999</v>
      </c>
      <c r="AL913" s="19"/>
      <c r="AM913" s="19">
        <f t="shared" si="260"/>
        <v>999</v>
      </c>
      <c r="AP913" s="48" t="str">
        <f t="shared" si="261"/>
        <v>Kosar Christofer</v>
      </c>
      <c r="AQ913" s="48" t="str">
        <f t="shared" si="262"/>
        <v>Tr. Hr.</v>
      </c>
      <c r="AR913" s="16" t="str">
        <f t="shared" si="263"/>
        <v xml:space="preserve">žák, ř.ř., 85 kg, </v>
      </c>
      <c r="AU913" s="49" t="str">
        <f t="shared" si="264"/>
        <v/>
      </c>
      <c r="AV913" s="49" t="str">
        <f t="shared" si="265"/>
        <v/>
      </c>
      <c r="AW913" s="49" t="str">
        <f t="shared" si="266"/>
        <v/>
      </c>
    </row>
    <row r="914" spans="1:49" s="16" customFormat="1" hidden="1" x14ac:dyDescent="0.25">
      <c r="A914" s="13" t="str">
        <f>'Vítězové žáci'!$B$34</f>
        <v xml:space="preserve">žák, ř.ř., 85 kg, </v>
      </c>
      <c r="B914" s="13"/>
      <c r="C914" s="13"/>
      <c r="D914" s="13"/>
      <c r="E914" s="13"/>
      <c r="F914" s="13">
        <f>'Vítězové žáci'!$A$39</f>
        <v>3</v>
      </c>
      <c r="G914" s="64" t="str">
        <f>'Vítězové žáci'!$B$39</f>
        <v>Furman Sergej</v>
      </c>
      <c r="H914" s="64"/>
      <c r="I914" s="64"/>
      <c r="J914" s="64"/>
      <c r="K914" s="64" t="str">
        <f>'Vítězové žáci'!$C$39</f>
        <v>Olom.</v>
      </c>
      <c r="L914" s="64"/>
      <c r="M914" s="64"/>
      <c r="N914" s="64"/>
      <c r="O914" s="12">
        <f t="shared" si="255"/>
        <v>3</v>
      </c>
      <c r="P914"/>
      <c r="Q914">
        <f t="shared" si="251"/>
        <v>18</v>
      </c>
      <c r="R914"/>
      <c r="S914"/>
      <c r="T914" s="12" t="e">
        <f t="shared" si="258"/>
        <v>#VALUE!</v>
      </c>
      <c r="U914" s="12"/>
      <c r="V914" s="12">
        <v>999</v>
      </c>
      <c r="W914" s="12"/>
      <c r="X914" s="12">
        <f t="shared" si="256"/>
        <v>30</v>
      </c>
      <c r="Y914"/>
      <c r="Z914"/>
      <c r="AA914"/>
      <c r="AB914"/>
      <c r="AC914"/>
      <c r="AD914"/>
      <c r="AE914" s="19"/>
      <c r="AF914" s="19"/>
      <c r="AG914" s="19">
        <f>AG912</f>
        <v>0</v>
      </c>
      <c r="AI914" s="19">
        <v>150</v>
      </c>
      <c r="AJ914" s="19">
        <f t="shared" si="259"/>
        <v>999</v>
      </c>
      <c r="AL914" s="19"/>
      <c r="AM914" s="19">
        <f t="shared" si="260"/>
        <v>999</v>
      </c>
      <c r="AP914" s="48" t="str">
        <f t="shared" si="261"/>
        <v>Furman Sergej</v>
      </c>
      <c r="AQ914" s="48" t="str">
        <f t="shared" si="262"/>
        <v>Olom.</v>
      </c>
      <c r="AR914" s="16" t="str">
        <f t="shared" si="263"/>
        <v xml:space="preserve">žák, ř.ř., 85 kg, </v>
      </c>
      <c r="AU914" s="49" t="str">
        <f t="shared" si="264"/>
        <v/>
      </c>
      <c r="AV914" s="49" t="str">
        <f t="shared" si="265"/>
        <v/>
      </c>
      <c r="AW914" s="49" t="str">
        <f t="shared" si="266"/>
        <v/>
      </c>
    </row>
    <row r="915" spans="1:49" s="16" customFormat="1" hidden="1" x14ac:dyDescent="0.25">
      <c r="A915" s="13" t="e">
        <f>'Vítězové žáci'!#REF!</f>
        <v>#REF!</v>
      </c>
      <c r="B915" s="13"/>
      <c r="C915" s="13"/>
      <c r="D915" s="13"/>
      <c r="E915" s="13"/>
      <c r="F915" s="13" t="e">
        <f>'Vítězové žáci'!#REF!</f>
        <v>#REF!</v>
      </c>
      <c r="G915" s="64" t="e">
        <f>'Vítězové žáci'!#REF!</f>
        <v>#REF!</v>
      </c>
      <c r="H915" s="64"/>
      <c r="I915" s="64"/>
      <c r="J915" s="64"/>
      <c r="K915" s="64" t="e">
        <f>'Vítězové žáci'!#REF!</f>
        <v>#REF!</v>
      </c>
      <c r="L915" s="64"/>
      <c r="M915" s="64"/>
      <c r="N915" s="64"/>
      <c r="O915" s="12">
        <f t="shared" si="255"/>
        <v>3</v>
      </c>
      <c r="P915"/>
      <c r="Q915" t="e">
        <f t="shared" si="251"/>
        <v>#REF!</v>
      </c>
      <c r="R915"/>
      <c r="S915"/>
      <c r="T915" s="12" t="e">
        <f t="shared" si="258"/>
        <v>#REF!</v>
      </c>
      <c r="U915" s="12"/>
      <c r="V915" s="12" t="e">
        <f>IF(T915="xxx",999,(T915))</f>
        <v>#REF!</v>
      </c>
      <c r="W915" s="12"/>
      <c r="X915" s="12">
        <f t="shared" si="256"/>
        <v>31</v>
      </c>
      <c r="Y915"/>
      <c r="Z915"/>
      <c r="AA915"/>
      <c r="AB915"/>
      <c r="AC915"/>
      <c r="AD915"/>
      <c r="AE915" s="19"/>
      <c r="AF915" s="19">
        <f>AF912+1</f>
        <v>11</v>
      </c>
      <c r="AG915" s="19">
        <f>IF(AD895="x",1,0)</f>
        <v>0</v>
      </c>
      <c r="AI915" s="19">
        <v>151</v>
      </c>
      <c r="AJ915" s="19">
        <f t="shared" si="259"/>
        <v>999</v>
      </c>
      <c r="AL915" s="19"/>
      <c r="AM915" s="19">
        <f t="shared" si="260"/>
        <v>999</v>
      </c>
      <c r="AP915" s="48" t="e">
        <f t="shared" si="261"/>
        <v>#REF!</v>
      </c>
      <c r="AQ915" s="48" t="e">
        <f t="shared" si="262"/>
        <v>#REF!</v>
      </c>
      <c r="AR915" s="16" t="e">
        <f t="shared" si="263"/>
        <v>#REF!</v>
      </c>
      <c r="AU915" s="49" t="str">
        <f t="shared" si="264"/>
        <v/>
      </c>
      <c r="AV915" s="49" t="str">
        <f t="shared" si="265"/>
        <v/>
      </c>
      <c r="AW915" s="49" t="str">
        <f t="shared" si="266"/>
        <v/>
      </c>
    </row>
    <row r="916" spans="1:49" s="16" customFormat="1" hidden="1" x14ac:dyDescent="0.25">
      <c r="A916" s="13" t="e">
        <f>'Vítězové žáci'!#REF!</f>
        <v>#REF!</v>
      </c>
      <c r="B916" s="13"/>
      <c r="C916" s="13"/>
      <c r="D916" s="13"/>
      <c r="E916" s="13"/>
      <c r="F916" s="13" t="e">
        <f>'Vítězové žáci'!#REF!</f>
        <v>#REF!</v>
      </c>
      <c r="G916" s="64" t="e">
        <f>'Vítězové žáci'!#REF!</f>
        <v>#REF!</v>
      </c>
      <c r="H916" s="64"/>
      <c r="I916" s="64"/>
      <c r="J916" s="64"/>
      <c r="K916" s="64" t="e">
        <f>'Vítězové žáci'!#REF!</f>
        <v>#REF!</v>
      </c>
      <c r="L916" s="64"/>
      <c r="M916" s="64"/>
      <c r="N916" s="64"/>
      <c r="O916" s="12">
        <f t="shared" si="255"/>
        <v>3</v>
      </c>
      <c r="P916"/>
      <c r="Q916" t="e">
        <f t="shared" si="251"/>
        <v>#REF!</v>
      </c>
      <c r="R916"/>
      <c r="S916"/>
      <c r="T916" s="12" t="e">
        <f t="shared" si="258"/>
        <v>#REF!</v>
      </c>
      <c r="U916" s="12"/>
      <c r="V916" s="12">
        <v>999</v>
      </c>
      <c r="W916" s="12"/>
      <c r="X916" s="12">
        <f t="shared" si="256"/>
        <v>32</v>
      </c>
      <c r="Y916"/>
      <c r="Z916"/>
      <c r="AA916"/>
      <c r="AB916"/>
      <c r="AC916"/>
      <c r="AD916"/>
      <c r="AE916" s="19"/>
      <c r="AF916" s="19"/>
      <c r="AG916" s="19">
        <f>AG915</f>
        <v>0</v>
      </c>
      <c r="AI916" s="19">
        <v>152</v>
      </c>
      <c r="AJ916" s="19">
        <f t="shared" si="259"/>
        <v>999</v>
      </c>
      <c r="AL916" s="19"/>
      <c r="AM916" s="19">
        <f t="shared" si="260"/>
        <v>999</v>
      </c>
      <c r="AP916" s="48" t="e">
        <f t="shared" si="261"/>
        <v>#REF!</v>
      </c>
      <c r="AQ916" s="48" t="e">
        <f t="shared" si="262"/>
        <v>#REF!</v>
      </c>
      <c r="AR916" s="16" t="e">
        <f t="shared" si="263"/>
        <v>#REF!</v>
      </c>
      <c r="AU916" s="49" t="str">
        <f t="shared" si="264"/>
        <v/>
      </c>
      <c r="AV916" s="49" t="str">
        <f t="shared" si="265"/>
        <v/>
      </c>
      <c r="AW916" s="49" t="str">
        <f t="shared" si="266"/>
        <v/>
      </c>
    </row>
    <row r="917" spans="1:49" s="16" customFormat="1" hidden="1" x14ac:dyDescent="0.25">
      <c r="A917" s="13" t="e">
        <f>'Vítězové žáci'!#REF!</f>
        <v>#REF!</v>
      </c>
      <c r="B917" s="13"/>
      <c r="C917" s="13"/>
      <c r="D917" s="13"/>
      <c r="E917" s="13"/>
      <c r="F917" s="13" t="e">
        <f>'Vítězové žáci'!#REF!</f>
        <v>#REF!</v>
      </c>
      <c r="G917" s="64" t="e">
        <f>'Vítězové žáci'!#REF!</f>
        <v>#REF!</v>
      </c>
      <c r="H917" s="64"/>
      <c r="I917" s="64"/>
      <c r="J917" s="64"/>
      <c r="K917" s="64" t="e">
        <f>'Vítězové žáci'!#REF!</f>
        <v>#REF!</v>
      </c>
      <c r="L917" s="64"/>
      <c r="M917" s="64"/>
      <c r="N917" s="64"/>
      <c r="O917" s="12">
        <f t="shared" si="255"/>
        <v>3</v>
      </c>
      <c r="P917"/>
      <c r="Q917" t="e">
        <f t="shared" si="251"/>
        <v>#REF!</v>
      </c>
      <c r="R917"/>
      <c r="S917"/>
      <c r="T917" s="12" t="e">
        <f t="shared" si="258"/>
        <v>#REF!</v>
      </c>
      <c r="U917" s="12"/>
      <c r="V917" s="12">
        <v>999</v>
      </c>
      <c r="W917" s="12"/>
      <c r="X917" s="12">
        <f t="shared" si="256"/>
        <v>33</v>
      </c>
      <c r="Y917"/>
      <c r="Z917"/>
      <c r="AA917"/>
      <c r="AB917"/>
      <c r="AC917"/>
      <c r="AD917"/>
      <c r="AE917" s="19"/>
      <c r="AF917" s="19"/>
      <c r="AG917" s="19">
        <f>AG915</f>
        <v>0</v>
      </c>
      <c r="AI917" s="19">
        <v>153</v>
      </c>
      <c r="AJ917" s="19">
        <f t="shared" si="259"/>
        <v>999</v>
      </c>
      <c r="AL917" s="19"/>
      <c r="AM917" s="19">
        <f t="shared" si="260"/>
        <v>999</v>
      </c>
      <c r="AP917" s="48" t="e">
        <f t="shared" si="261"/>
        <v>#REF!</v>
      </c>
      <c r="AQ917" s="48" t="e">
        <f t="shared" si="262"/>
        <v>#REF!</v>
      </c>
      <c r="AR917" s="16" t="e">
        <f t="shared" si="263"/>
        <v>#REF!</v>
      </c>
      <c r="AU917" s="49" t="str">
        <f t="shared" si="264"/>
        <v/>
      </c>
      <c r="AV917" s="49" t="str">
        <f t="shared" si="265"/>
        <v/>
      </c>
      <c r="AW917" s="49" t="str">
        <f t="shared" si="266"/>
        <v/>
      </c>
    </row>
    <row r="918" spans="1:49" s="16" customFormat="1" hidden="1" x14ac:dyDescent="0.25">
      <c r="A918" s="13" t="e">
        <f>'Vítězové žáci'!#REF!</f>
        <v>#REF!</v>
      </c>
      <c r="B918" s="13"/>
      <c r="C918" s="13"/>
      <c r="D918" s="13"/>
      <c r="E918" s="13"/>
      <c r="F918" s="13" t="e">
        <f>'Vítězové žáci'!#REF!</f>
        <v>#REF!</v>
      </c>
      <c r="G918" s="64" t="e">
        <f>'Vítězové žáci'!#REF!</f>
        <v>#REF!</v>
      </c>
      <c r="H918" s="64"/>
      <c r="I918" s="64"/>
      <c r="J918" s="64"/>
      <c r="K918" s="64" t="e">
        <f>'Vítězové žáci'!#REF!</f>
        <v>#REF!</v>
      </c>
      <c r="L918" s="64"/>
      <c r="M918" s="64"/>
      <c r="N918" s="64"/>
      <c r="O918" s="12">
        <f t="shared" si="255"/>
        <v>3</v>
      </c>
      <c r="P918"/>
      <c r="Q918" t="e">
        <f t="shared" si="251"/>
        <v>#REF!</v>
      </c>
      <c r="R918"/>
      <c r="S918"/>
      <c r="T918" s="12" t="e">
        <f t="shared" si="258"/>
        <v>#REF!</v>
      </c>
      <c r="U918" s="12"/>
      <c r="V918" s="12" t="e">
        <f>IF(T918="xxx",999,(T918))</f>
        <v>#REF!</v>
      </c>
      <c r="W918" s="12"/>
      <c r="X918" s="12">
        <f t="shared" si="256"/>
        <v>34</v>
      </c>
      <c r="Y918"/>
      <c r="Z918"/>
      <c r="AA918"/>
      <c r="AB918"/>
      <c r="AC918"/>
      <c r="AD918"/>
      <c r="AE918" s="19"/>
      <c r="AF918" s="19">
        <f>AF915+1</f>
        <v>12</v>
      </c>
      <c r="AG918" s="19">
        <f>IF(AD896="x",1,0)</f>
        <v>0</v>
      </c>
      <c r="AI918" s="19">
        <v>154</v>
      </c>
      <c r="AJ918" s="19">
        <f t="shared" si="259"/>
        <v>999</v>
      </c>
      <c r="AL918" s="19"/>
      <c r="AM918" s="19">
        <f t="shared" si="260"/>
        <v>999</v>
      </c>
      <c r="AP918" s="48" t="e">
        <f t="shared" si="261"/>
        <v>#REF!</v>
      </c>
      <c r="AQ918" s="48" t="e">
        <f t="shared" si="262"/>
        <v>#REF!</v>
      </c>
      <c r="AR918" s="16" t="e">
        <f t="shared" si="263"/>
        <v>#REF!</v>
      </c>
      <c r="AU918" s="49" t="str">
        <f t="shared" si="264"/>
        <v/>
      </c>
      <c r="AV918" s="49" t="str">
        <f t="shared" si="265"/>
        <v/>
      </c>
      <c r="AW918" s="49" t="str">
        <f t="shared" si="266"/>
        <v/>
      </c>
    </row>
    <row r="919" spans="1:49" s="16" customFormat="1" hidden="1" x14ac:dyDescent="0.25">
      <c r="A919" s="13" t="e">
        <f>'Vítězové žáci'!#REF!</f>
        <v>#REF!</v>
      </c>
      <c r="B919" s="13"/>
      <c r="C919" s="13"/>
      <c r="D919" s="13"/>
      <c r="E919" s="13"/>
      <c r="F919" s="13" t="e">
        <f>'Vítězové žáci'!#REF!</f>
        <v>#REF!</v>
      </c>
      <c r="G919" s="64" t="e">
        <f>'Vítězové žáci'!#REF!</f>
        <v>#REF!</v>
      </c>
      <c r="H919" s="64"/>
      <c r="I919" s="64"/>
      <c r="J919" s="64"/>
      <c r="K919" s="64" t="e">
        <f>'Vítězové žáci'!#REF!</f>
        <v>#REF!</v>
      </c>
      <c r="L919" s="64"/>
      <c r="M919" s="64"/>
      <c r="N919" s="64"/>
      <c r="O919" s="12">
        <f t="shared" si="255"/>
        <v>3</v>
      </c>
      <c r="P919"/>
      <c r="Q919" t="e">
        <f t="shared" si="251"/>
        <v>#REF!</v>
      </c>
      <c r="R919"/>
      <c r="S919"/>
      <c r="T919" s="12" t="e">
        <f t="shared" si="258"/>
        <v>#REF!</v>
      </c>
      <c r="U919" s="12"/>
      <c r="V919" s="12">
        <v>999</v>
      </c>
      <c r="W919" s="12"/>
      <c r="X919" s="12">
        <f t="shared" si="256"/>
        <v>35</v>
      </c>
      <c r="Y919"/>
      <c r="Z919"/>
      <c r="AA919"/>
      <c r="AB919"/>
      <c r="AC919"/>
      <c r="AD919"/>
      <c r="AE919" s="19"/>
      <c r="AF919" s="19"/>
      <c r="AG919" s="19">
        <f>AG918</f>
        <v>0</v>
      </c>
      <c r="AI919" s="19">
        <v>155</v>
      </c>
      <c r="AJ919" s="19">
        <f t="shared" si="259"/>
        <v>999</v>
      </c>
      <c r="AL919" s="19"/>
      <c r="AM919" s="19">
        <f t="shared" si="260"/>
        <v>999</v>
      </c>
      <c r="AP919" s="48" t="e">
        <f t="shared" si="261"/>
        <v>#REF!</v>
      </c>
      <c r="AQ919" s="48" t="e">
        <f t="shared" si="262"/>
        <v>#REF!</v>
      </c>
      <c r="AR919" s="16" t="e">
        <f t="shared" si="263"/>
        <v>#REF!</v>
      </c>
      <c r="AU919" s="49" t="str">
        <f t="shared" si="264"/>
        <v/>
      </c>
      <c r="AV919" s="49" t="str">
        <f t="shared" si="265"/>
        <v/>
      </c>
      <c r="AW919" s="49" t="str">
        <f t="shared" si="266"/>
        <v/>
      </c>
    </row>
    <row r="920" spans="1:49" s="16" customFormat="1" hidden="1" x14ac:dyDescent="0.25">
      <c r="A920" s="13" t="e">
        <f>'Vítězové žáci'!#REF!</f>
        <v>#REF!</v>
      </c>
      <c r="B920" s="13"/>
      <c r="C920" s="13"/>
      <c r="D920" s="13"/>
      <c r="E920" s="13"/>
      <c r="F920" s="13" t="e">
        <f>'Vítězové žáci'!#REF!</f>
        <v>#REF!</v>
      </c>
      <c r="G920" s="64" t="e">
        <f>'Vítězové žáci'!#REF!</f>
        <v>#REF!</v>
      </c>
      <c r="H920" s="64"/>
      <c r="I920" s="64"/>
      <c r="J920" s="64"/>
      <c r="K920" s="64" t="e">
        <f>'Vítězové žáci'!#REF!</f>
        <v>#REF!</v>
      </c>
      <c r="L920" s="64"/>
      <c r="M920" s="64"/>
      <c r="N920" s="64"/>
      <c r="O920" s="12">
        <f t="shared" si="255"/>
        <v>3</v>
      </c>
      <c r="P920"/>
      <c r="Q920" t="e">
        <f t="shared" si="251"/>
        <v>#REF!</v>
      </c>
      <c r="R920"/>
      <c r="S920"/>
      <c r="T920" s="12" t="e">
        <f t="shared" si="258"/>
        <v>#REF!</v>
      </c>
      <c r="U920" s="12"/>
      <c r="V920" s="12">
        <v>999</v>
      </c>
      <c r="W920" s="12"/>
      <c r="X920" s="12">
        <f t="shared" si="256"/>
        <v>36</v>
      </c>
      <c r="Y920"/>
      <c r="Z920"/>
      <c r="AA920"/>
      <c r="AB920"/>
      <c r="AC920"/>
      <c r="AD920"/>
      <c r="AE920" s="19"/>
      <c r="AF920" s="19"/>
      <c r="AG920" s="19">
        <f>AG918</f>
        <v>0</v>
      </c>
      <c r="AI920" s="19">
        <v>156</v>
      </c>
      <c r="AJ920" s="19">
        <f t="shared" si="259"/>
        <v>999</v>
      </c>
      <c r="AL920" s="19"/>
      <c r="AM920" s="19">
        <f t="shared" si="260"/>
        <v>999</v>
      </c>
      <c r="AP920" s="48" t="e">
        <f t="shared" si="261"/>
        <v>#REF!</v>
      </c>
      <c r="AQ920" s="48" t="e">
        <f t="shared" si="262"/>
        <v>#REF!</v>
      </c>
      <c r="AR920" s="16" t="e">
        <f t="shared" si="263"/>
        <v>#REF!</v>
      </c>
      <c r="AU920" s="49" t="str">
        <f t="shared" si="264"/>
        <v/>
      </c>
      <c r="AV920" s="49" t="str">
        <f t="shared" si="265"/>
        <v/>
      </c>
      <c r="AW920" s="49" t="str">
        <f t="shared" si="266"/>
        <v/>
      </c>
    </row>
    <row r="921" spans="1:49" s="16" customFormat="1" hidden="1" x14ac:dyDescent="0.25">
      <c r="A921" s="13" t="e">
        <f>'Vítězové žáci'!#REF!</f>
        <v>#REF!</v>
      </c>
      <c r="B921" s="13"/>
      <c r="C921" s="13"/>
      <c r="D921" s="13"/>
      <c r="E921" s="13"/>
      <c r="F921" s="13" t="e">
        <f>'Vítězové žáci'!#REF!</f>
        <v>#REF!</v>
      </c>
      <c r="G921" s="64" t="e">
        <f>'Vítězové žáci'!#REF!</f>
        <v>#REF!</v>
      </c>
      <c r="H921" s="64"/>
      <c r="I921" s="64"/>
      <c r="J921" s="64"/>
      <c r="K921" s="64" t="e">
        <f>'Vítězové žáci'!#REF!</f>
        <v>#REF!</v>
      </c>
      <c r="L921" s="64"/>
      <c r="M921" s="64"/>
      <c r="N921" s="64"/>
      <c r="O921" s="12">
        <f t="shared" si="255"/>
        <v>3</v>
      </c>
      <c r="P921"/>
      <c r="Q921" t="e">
        <f t="shared" si="251"/>
        <v>#REF!</v>
      </c>
      <c r="R921"/>
      <c r="S921"/>
      <c r="T921" s="12" t="e">
        <f t="shared" si="258"/>
        <v>#REF!</v>
      </c>
      <c r="U921" s="12"/>
      <c r="V921" s="12" t="e">
        <f>IF(T921="xxx",999,(T921))</f>
        <v>#REF!</v>
      </c>
      <c r="W921" s="12"/>
      <c r="X921" s="12">
        <f t="shared" si="256"/>
        <v>37</v>
      </c>
      <c r="Y921"/>
      <c r="Z921"/>
      <c r="AA921"/>
      <c r="AB921"/>
      <c r="AC921"/>
      <c r="AD921"/>
      <c r="AE921" s="19"/>
      <c r="AF921" s="19">
        <f>AF918+1</f>
        <v>13</v>
      </c>
      <c r="AG921" s="19">
        <f>IF(AD897="x",1,0)</f>
        <v>0</v>
      </c>
      <c r="AI921" s="19">
        <v>157</v>
      </c>
      <c r="AJ921" s="19">
        <f t="shared" si="259"/>
        <v>999</v>
      </c>
      <c r="AL921" s="19"/>
      <c r="AM921" s="19">
        <f t="shared" si="260"/>
        <v>999</v>
      </c>
      <c r="AP921" s="48" t="e">
        <f t="shared" si="261"/>
        <v>#REF!</v>
      </c>
      <c r="AQ921" s="48" t="e">
        <f t="shared" si="262"/>
        <v>#REF!</v>
      </c>
      <c r="AR921" s="16" t="e">
        <f t="shared" si="263"/>
        <v>#REF!</v>
      </c>
      <c r="AU921" s="49" t="str">
        <f t="shared" si="264"/>
        <v/>
      </c>
      <c r="AV921" s="49" t="str">
        <f t="shared" si="265"/>
        <v/>
      </c>
      <c r="AW921" s="49" t="str">
        <f t="shared" si="266"/>
        <v/>
      </c>
    </row>
    <row r="922" spans="1:49" s="16" customFormat="1" hidden="1" x14ac:dyDescent="0.25">
      <c r="A922" s="13" t="e">
        <f>'Vítězové žáci'!#REF!</f>
        <v>#REF!</v>
      </c>
      <c r="B922" s="13"/>
      <c r="C922" s="13"/>
      <c r="D922" s="13"/>
      <c r="E922" s="13"/>
      <c r="F922" s="13" t="e">
        <f>'Vítězové žáci'!#REF!</f>
        <v>#REF!</v>
      </c>
      <c r="G922" s="64" t="e">
        <f>'Vítězové žáci'!#REF!</f>
        <v>#REF!</v>
      </c>
      <c r="H922" s="64"/>
      <c r="I922" s="64"/>
      <c r="J922" s="64"/>
      <c r="K922" s="64" t="e">
        <f>'Vítězové žáci'!#REF!</f>
        <v>#REF!</v>
      </c>
      <c r="L922" s="64"/>
      <c r="M922" s="64"/>
      <c r="N922" s="64"/>
      <c r="O922" s="12">
        <f t="shared" si="255"/>
        <v>3</v>
      </c>
      <c r="P922"/>
      <c r="Q922" t="e">
        <f t="shared" si="251"/>
        <v>#REF!</v>
      </c>
      <c r="R922"/>
      <c r="S922"/>
      <c r="T922" s="12" t="e">
        <f t="shared" si="258"/>
        <v>#REF!</v>
      </c>
      <c r="U922" s="12"/>
      <c r="V922" s="12">
        <v>999</v>
      </c>
      <c r="W922" s="12"/>
      <c r="X922" s="12">
        <f t="shared" si="256"/>
        <v>38</v>
      </c>
      <c r="Y922"/>
      <c r="Z922"/>
      <c r="AA922"/>
      <c r="AB922"/>
      <c r="AC922"/>
      <c r="AD922"/>
      <c r="AE922" s="19"/>
      <c r="AF922" s="19"/>
      <c r="AG922" s="19">
        <f>AG921</f>
        <v>0</v>
      </c>
      <c r="AI922" s="19">
        <v>158</v>
      </c>
      <c r="AJ922" s="19">
        <f t="shared" si="259"/>
        <v>999</v>
      </c>
      <c r="AL922" s="19"/>
      <c r="AM922" s="19">
        <f t="shared" si="260"/>
        <v>999</v>
      </c>
      <c r="AP922" s="48" t="e">
        <f t="shared" si="261"/>
        <v>#REF!</v>
      </c>
      <c r="AQ922" s="48" t="e">
        <f t="shared" si="262"/>
        <v>#REF!</v>
      </c>
      <c r="AR922" s="16" t="e">
        <f t="shared" si="263"/>
        <v>#REF!</v>
      </c>
      <c r="AU922" s="49" t="str">
        <f t="shared" si="264"/>
        <v/>
      </c>
      <c r="AV922" s="49" t="str">
        <f t="shared" si="265"/>
        <v/>
      </c>
      <c r="AW922" s="49" t="str">
        <f t="shared" si="266"/>
        <v/>
      </c>
    </row>
    <row r="923" spans="1:49" s="16" customFormat="1" hidden="1" x14ac:dyDescent="0.25">
      <c r="A923" s="13" t="e">
        <f>'Vítězové žáci'!#REF!</f>
        <v>#REF!</v>
      </c>
      <c r="B923" s="13"/>
      <c r="C923" s="13"/>
      <c r="D923" s="13"/>
      <c r="E923" s="13"/>
      <c r="F923" s="13" t="e">
        <f>'Vítězové žáci'!#REF!</f>
        <v>#REF!</v>
      </c>
      <c r="G923" s="64" t="e">
        <f>'Vítězové žáci'!#REF!</f>
        <v>#REF!</v>
      </c>
      <c r="H923" s="64"/>
      <c r="I923" s="64"/>
      <c r="J923" s="64"/>
      <c r="K923" s="64" t="e">
        <f>'Vítězové žáci'!#REF!</f>
        <v>#REF!</v>
      </c>
      <c r="L923" s="64"/>
      <c r="M923" s="64"/>
      <c r="N923" s="64"/>
      <c r="O923" s="12">
        <f t="shared" si="255"/>
        <v>3</v>
      </c>
      <c r="P923"/>
      <c r="Q923" t="e">
        <f t="shared" si="251"/>
        <v>#REF!</v>
      </c>
      <c r="R923"/>
      <c r="S923"/>
      <c r="T923" s="12" t="e">
        <f t="shared" si="258"/>
        <v>#REF!</v>
      </c>
      <c r="U923" s="12"/>
      <c r="V923" s="12">
        <v>999</v>
      </c>
      <c r="W923" s="12"/>
      <c r="X923" s="12">
        <f t="shared" si="256"/>
        <v>39</v>
      </c>
      <c r="Y923"/>
      <c r="Z923"/>
      <c r="AA923"/>
      <c r="AB923"/>
      <c r="AC923"/>
      <c r="AD923"/>
      <c r="AE923" s="19"/>
      <c r="AF923" s="19"/>
      <c r="AG923" s="19">
        <f>AG921</f>
        <v>0</v>
      </c>
      <c r="AI923" s="19">
        <v>159</v>
      </c>
      <c r="AJ923" s="19">
        <f t="shared" si="259"/>
        <v>999</v>
      </c>
      <c r="AL923" s="19"/>
      <c r="AM923" s="19">
        <f t="shared" si="260"/>
        <v>999</v>
      </c>
      <c r="AP923" s="48" t="e">
        <f t="shared" si="261"/>
        <v>#REF!</v>
      </c>
      <c r="AQ923" s="48" t="e">
        <f t="shared" si="262"/>
        <v>#REF!</v>
      </c>
      <c r="AR923" s="16" t="e">
        <f t="shared" si="263"/>
        <v>#REF!</v>
      </c>
      <c r="AU923" s="49" t="str">
        <f t="shared" si="264"/>
        <v/>
      </c>
      <c r="AV923" s="49" t="str">
        <f t="shared" si="265"/>
        <v/>
      </c>
      <c r="AW923" s="49" t="str">
        <f t="shared" si="266"/>
        <v/>
      </c>
    </row>
    <row r="924" spans="1:49" s="16" customFormat="1" hidden="1" x14ac:dyDescent="0.25">
      <c r="A924" s="13" t="e">
        <f>'Vítězové žáci'!#REF!</f>
        <v>#REF!</v>
      </c>
      <c r="B924" s="13"/>
      <c r="C924" s="13"/>
      <c r="D924" s="13"/>
      <c r="E924" s="13"/>
      <c r="F924" s="13" t="e">
        <f>'Vítězové žáci'!#REF!</f>
        <v>#REF!</v>
      </c>
      <c r="G924" s="64" t="e">
        <f>'Vítězové žáci'!#REF!</f>
        <v>#REF!</v>
      </c>
      <c r="H924" s="64"/>
      <c r="I924" s="64"/>
      <c r="J924" s="64"/>
      <c r="K924" s="64" t="e">
        <f>'Vítězové žáci'!#REF!</f>
        <v>#REF!</v>
      </c>
      <c r="L924" s="64"/>
      <c r="M924" s="64"/>
      <c r="N924" s="64"/>
      <c r="O924" s="12">
        <f t="shared" si="255"/>
        <v>3</v>
      </c>
      <c r="P924"/>
      <c r="Q924" t="e">
        <f t="shared" si="251"/>
        <v>#REF!</v>
      </c>
      <c r="R924"/>
      <c r="S924"/>
      <c r="T924" s="12" t="e">
        <f t="shared" si="258"/>
        <v>#REF!</v>
      </c>
      <c r="U924" s="12"/>
      <c r="V924" s="12" t="e">
        <f>IF(T924="xxx",999,(T924))</f>
        <v>#REF!</v>
      </c>
      <c r="W924" s="12"/>
      <c r="X924" s="12">
        <f t="shared" si="256"/>
        <v>40</v>
      </c>
      <c r="Y924"/>
      <c r="Z924"/>
      <c r="AA924"/>
      <c r="AB924"/>
      <c r="AC924"/>
      <c r="AD924"/>
      <c r="AE924" s="19"/>
      <c r="AF924" s="19">
        <f>AF921+1</f>
        <v>14</v>
      </c>
      <c r="AG924" s="19">
        <f>IF(AD898="x",1,0)</f>
        <v>0</v>
      </c>
      <c r="AI924" s="19">
        <v>160</v>
      </c>
      <c r="AJ924" s="19">
        <f t="shared" si="259"/>
        <v>999</v>
      </c>
      <c r="AL924" s="19"/>
      <c r="AM924" s="19">
        <f t="shared" si="260"/>
        <v>999</v>
      </c>
      <c r="AP924" s="48" t="e">
        <f t="shared" si="261"/>
        <v>#REF!</v>
      </c>
      <c r="AQ924" s="48" t="e">
        <f t="shared" si="262"/>
        <v>#REF!</v>
      </c>
      <c r="AR924" s="16" t="e">
        <f t="shared" si="263"/>
        <v>#REF!</v>
      </c>
      <c r="AU924" s="49" t="str">
        <f t="shared" si="264"/>
        <v/>
      </c>
      <c r="AV924" s="49" t="str">
        <f t="shared" si="265"/>
        <v/>
      </c>
      <c r="AW924" s="49" t="str">
        <f t="shared" si="266"/>
        <v/>
      </c>
    </row>
    <row r="925" spans="1:49" s="16" customFormat="1" hidden="1" x14ac:dyDescent="0.25">
      <c r="A925" s="13" t="e">
        <f>'Vítězové žáci'!#REF!</f>
        <v>#REF!</v>
      </c>
      <c r="B925" s="13"/>
      <c r="C925" s="13"/>
      <c r="D925" s="13"/>
      <c r="E925" s="13"/>
      <c r="F925" s="13" t="e">
        <f>'Vítězové žáci'!#REF!</f>
        <v>#REF!</v>
      </c>
      <c r="G925" s="64" t="e">
        <f>'Vítězové žáci'!#REF!</f>
        <v>#REF!</v>
      </c>
      <c r="H925" s="64"/>
      <c r="I925" s="64"/>
      <c r="J925" s="64"/>
      <c r="K925" s="64" t="e">
        <f>'Vítězové žáci'!#REF!</f>
        <v>#REF!</v>
      </c>
      <c r="L925" s="64"/>
      <c r="M925" s="64"/>
      <c r="N925" s="64"/>
      <c r="O925" s="12">
        <f t="shared" si="255"/>
        <v>3</v>
      </c>
      <c r="P925"/>
      <c r="Q925" t="e">
        <f t="shared" si="251"/>
        <v>#REF!</v>
      </c>
      <c r="R925"/>
      <c r="S925"/>
      <c r="T925" s="12" t="e">
        <f t="shared" si="258"/>
        <v>#REF!</v>
      </c>
      <c r="U925" s="12"/>
      <c r="V925" s="12">
        <v>999</v>
      </c>
      <c r="W925" s="12"/>
      <c r="X925" s="12">
        <f t="shared" si="256"/>
        <v>41</v>
      </c>
      <c r="Y925"/>
      <c r="Z925"/>
      <c r="AA925"/>
      <c r="AB925"/>
      <c r="AC925"/>
      <c r="AD925"/>
      <c r="AE925" s="19"/>
      <c r="AF925" s="19"/>
      <c r="AG925" s="19">
        <f>AG924</f>
        <v>0</v>
      </c>
      <c r="AI925" s="19">
        <v>161</v>
      </c>
      <c r="AJ925" s="19">
        <f t="shared" si="259"/>
        <v>999</v>
      </c>
      <c r="AL925" s="19"/>
      <c r="AM925" s="19">
        <f t="shared" si="260"/>
        <v>999</v>
      </c>
      <c r="AP925" s="48" t="e">
        <f t="shared" si="261"/>
        <v>#REF!</v>
      </c>
      <c r="AQ925" s="48" t="e">
        <f t="shared" si="262"/>
        <v>#REF!</v>
      </c>
      <c r="AR925" s="16" t="e">
        <f t="shared" si="263"/>
        <v>#REF!</v>
      </c>
      <c r="AU925" s="49" t="str">
        <f t="shared" si="264"/>
        <v/>
      </c>
      <c r="AV925" s="49" t="str">
        <f t="shared" si="265"/>
        <v/>
      </c>
      <c r="AW925" s="49" t="str">
        <f t="shared" si="266"/>
        <v/>
      </c>
    </row>
    <row r="926" spans="1:49" s="16" customFormat="1" hidden="1" x14ac:dyDescent="0.25">
      <c r="A926" s="13" t="e">
        <f>'Vítězové žáci'!#REF!</f>
        <v>#REF!</v>
      </c>
      <c r="B926" s="13"/>
      <c r="C926" s="13"/>
      <c r="D926" s="13"/>
      <c r="E926" s="13"/>
      <c r="F926" s="13" t="e">
        <f>'Vítězové žáci'!#REF!</f>
        <v>#REF!</v>
      </c>
      <c r="G926" s="64" t="e">
        <f>'Vítězové žáci'!#REF!</f>
        <v>#REF!</v>
      </c>
      <c r="H926" s="64"/>
      <c r="I926" s="64"/>
      <c r="J926" s="64"/>
      <c r="K926" s="64" t="e">
        <f>'Vítězové žáci'!#REF!</f>
        <v>#REF!</v>
      </c>
      <c r="L926" s="64"/>
      <c r="M926" s="64"/>
      <c r="N926" s="64"/>
      <c r="O926" s="12">
        <f t="shared" si="255"/>
        <v>3</v>
      </c>
      <c r="P926"/>
      <c r="Q926" t="e">
        <f t="shared" si="251"/>
        <v>#REF!</v>
      </c>
      <c r="R926"/>
      <c r="S926"/>
      <c r="T926" s="12" t="e">
        <f t="shared" si="258"/>
        <v>#REF!</v>
      </c>
      <c r="U926" s="12"/>
      <c r="V926" s="12">
        <v>999</v>
      </c>
      <c r="W926" s="12"/>
      <c r="X926" s="12">
        <f t="shared" si="256"/>
        <v>42</v>
      </c>
      <c r="Y926"/>
      <c r="Z926"/>
      <c r="AA926"/>
      <c r="AB926"/>
      <c r="AC926"/>
      <c r="AD926"/>
      <c r="AE926" s="19"/>
      <c r="AF926" s="19"/>
      <c r="AG926" s="19">
        <f>AG924</f>
        <v>0</v>
      </c>
      <c r="AI926" s="19">
        <v>162</v>
      </c>
      <c r="AJ926" s="19">
        <f t="shared" si="259"/>
        <v>999</v>
      </c>
      <c r="AL926" s="19"/>
      <c r="AM926" s="19">
        <f t="shared" si="260"/>
        <v>999</v>
      </c>
      <c r="AP926" s="48" t="e">
        <f t="shared" si="261"/>
        <v>#REF!</v>
      </c>
      <c r="AQ926" s="48" t="e">
        <f t="shared" si="262"/>
        <v>#REF!</v>
      </c>
      <c r="AR926" s="16" t="e">
        <f t="shared" si="263"/>
        <v>#REF!</v>
      </c>
      <c r="AU926" s="49" t="str">
        <f t="shared" si="264"/>
        <v/>
      </c>
      <c r="AV926" s="49" t="str">
        <f t="shared" si="265"/>
        <v/>
      </c>
      <c r="AW926" s="49" t="str">
        <f t="shared" si="266"/>
        <v/>
      </c>
    </row>
    <row r="927" spans="1:49" s="16" customFormat="1" hidden="1" x14ac:dyDescent="0.25">
      <c r="A927" s="13" t="e">
        <f>'Vítězové žáci'!#REF!</f>
        <v>#REF!</v>
      </c>
      <c r="B927" s="13"/>
      <c r="C927" s="13"/>
      <c r="D927" s="13"/>
      <c r="E927" s="13"/>
      <c r="F927" s="13" t="e">
        <f>'Vítězové žáci'!#REF!</f>
        <v>#REF!</v>
      </c>
      <c r="G927" s="64" t="e">
        <f>'Vítězové žáci'!#REF!</f>
        <v>#REF!</v>
      </c>
      <c r="H927" s="64"/>
      <c r="I927" s="64"/>
      <c r="J927" s="64"/>
      <c r="K927" s="64" t="e">
        <f>'Vítězové žáci'!#REF!</f>
        <v>#REF!</v>
      </c>
      <c r="L927" s="64"/>
      <c r="M927" s="64"/>
      <c r="N927" s="64"/>
      <c r="O927" s="12">
        <f t="shared" si="255"/>
        <v>3</v>
      </c>
      <c r="P927"/>
      <c r="Q927" t="e">
        <f t="shared" si="251"/>
        <v>#REF!</v>
      </c>
      <c r="R927"/>
      <c r="S927"/>
      <c r="T927" s="12" t="e">
        <f t="shared" si="258"/>
        <v>#REF!</v>
      </c>
      <c r="U927" s="12"/>
      <c r="V927" s="12" t="e">
        <f>IF(T927="xxx",999,(T927))</f>
        <v>#REF!</v>
      </c>
      <c r="W927" s="12"/>
      <c r="X927" s="12">
        <f t="shared" si="256"/>
        <v>43</v>
      </c>
      <c r="Y927"/>
      <c r="Z927"/>
      <c r="AA927"/>
      <c r="AB927"/>
      <c r="AC927"/>
      <c r="AD927"/>
      <c r="AE927" s="19"/>
      <c r="AF927" s="19">
        <f>AF924+1</f>
        <v>15</v>
      </c>
      <c r="AG927" s="19">
        <f>IF(AD899="x",1,0)</f>
        <v>0</v>
      </c>
      <c r="AI927" s="19">
        <v>163</v>
      </c>
      <c r="AJ927" s="19">
        <f t="shared" si="259"/>
        <v>999</v>
      </c>
      <c r="AL927" s="19"/>
      <c r="AM927" s="19">
        <f t="shared" si="260"/>
        <v>999</v>
      </c>
      <c r="AP927" s="48" t="e">
        <f t="shared" si="261"/>
        <v>#REF!</v>
      </c>
      <c r="AQ927" s="48" t="e">
        <f t="shared" si="262"/>
        <v>#REF!</v>
      </c>
      <c r="AR927" s="16" t="e">
        <f t="shared" si="263"/>
        <v>#REF!</v>
      </c>
      <c r="AU927" s="49" t="str">
        <f t="shared" si="264"/>
        <v/>
      </c>
      <c r="AV927" s="49" t="str">
        <f t="shared" si="265"/>
        <v/>
      </c>
      <c r="AW927" s="49" t="str">
        <f t="shared" si="266"/>
        <v/>
      </c>
    </row>
    <row r="928" spans="1:49" s="16" customFormat="1" hidden="1" x14ac:dyDescent="0.25">
      <c r="A928" s="13" t="e">
        <f>'Vítězové žáci'!#REF!</f>
        <v>#REF!</v>
      </c>
      <c r="B928" s="13"/>
      <c r="C928" s="13"/>
      <c r="D928" s="13"/>
      <c r="E928" s="13"/>
      <c r="F928" s="13" t="e">
        <f>'Vítězové žáci'!#REF!</f>
        <v>#REF!</v>
      </c>
      <c r="G928" s="64" t="e">
        <f>'Vítězové žáci'!#REF!</f>
        <v>#REF!</v>
      </c>
      <c r="H928" s="64"/>
      <c r="I928" s="64"/>
      <c r="J928" s="64"/>
      <c r="K928" s="64" t="e">
        <f>'Vítězové žáci'!#REF!</f>
        <v>#REF!</v>
      </c>
      <c r="L928" s="64"/>
      <c r="M928" s="64"/>
      <c r="N928" s="64"/>
      <c r="O928" s="12">
        <f t="shared" si="255"/>
        <v>3</v>
      </c>
      <c r="P928"/>
      <c r="Q928" t="e">
        <f t="shared" si="251"/>
        <v>#REF!</v>
      </c>
      <c r="R928"/>
      <c r="S928"/>
      <c r="T928" s="12" t="e">
        <f t="shared" si="258"/>
        <v>#REF!</v>
      </c>
      <c r="U928" s="12"/>
      <c r="V928" s="12">
        <v>999</v>
      </c>
      <c r="W928" s="12"/>
      <c r="X928" s="12">
        <f t="shared" si="256"/>
        <v>44</v>
      </c>
      <c r="Y928"/>
      <c r="Z928"/>
      <c r="AA928"/>
      <c r="AB928"/>
      <c r="AC928"/>
      <c r="AD928"/>
      <c r="AE928" s="19"/>
      <c r="AF928" s="19"/>
      <c r="AG928" s="19">
        <f>AG927</f>
        <v>0</v>
      </c>
      <c r="AI928" s="19">
        <v>164</v>
      </c>
      <c r="AJ928" s="19">
        <f t="shared" si="259"/>
        <v>999</v>
      </c>
      <c r="AL928" s="19"/>
      <c r="AM928" s="19">
        <f t="shared" si="260"/>
        <v>999</v>
      </c>
      <c r="AP928" s="48" t="e">
        <f t="shared" si="261"/>
        <v>#REF!</v>
      </c>
      <c r="AQ928" s="48" t="e">
        <f t="shared" si="262"/>
        <v>#REF!</v>
      </c>
      <c r="AR928" s="16" t="e">
        <f t="shared" si="263"/>
        <v>#REF!</v>
      </c>
      <c r="AU928" s="49" t="str">
        <f t="shared" si="264"/>
        <v/>
      </c>
      <c r="AV928" s="49" t="str">
        <f t="shared" si="265"/>
        <v/>
      </c>
      <c r="AW928" s="49" t="str">
        <f t="shared" si="266"/>
        <v/>
      </c>
    </row>
    <row r="929" spans="1:49" s="16" customFormat="1" hidden="1" x14ac:dyDescent="0.25">
      <c r="A929" s="13" t="e">
        <f>'Vítězové žáci'!#REF!</f>
        <v>#REF!</v>
      </c>
      <c r="B929" s="13"/>
      <c r="C929" s="13"/>
      <c r="D929" s="13"/>
      <c r="E929" s="13"/>
      <c r="F929" s="13" t="e">
        <f>'Vítězové žáci'!#REF!</f>
        <v>#REF!</v>
      </c>
      <c r="G929" s="64" t="e">
        <f>'Vítězové žáci'!#REF!</f>
        <v>#REF!</v>
      </c>
      <c r="H929" s="64"/>
      <c r="I929" s="64"/>
      <c r="J929" s="64"/>
      <c r="K929" s="64" t="e">
        <f>'Vítězové žáci'!#REF!</f>
        <v>#REF!</v>
      </c>
      <c r="L929" s="64"/>
      <c r="M929" s="64"/>
      <c r="N929" s="64"/>
      <c r="O929" s="12">
        <f t="shared" si="255"/>
        <v>3</v>
      </c>
      <c r="P929"/>
      <c r="Q929" t="e">
        <f t="shared" si="251"/>
        <v>#REF!</v>
      </c>
      <c r="R929"/>
      <c r="S929"/>
      <c r="T929" s="12" t="e">
        <f t="shared" si="258"/>
        <v>#REF!</v>
      </c>
      <c r="U929" s="12"/>
      <c r="V929" s="12">
        <v>999</v>
      </c>
      <c r="W929" s="12"/>
      <c r="X929" s="12">
        <f t="shared" si="256"/>
        <v>45</v>
      </c>
      <c r="Y929"/>
      <c r="Z929"/>
      <c r="AA929"/>
      <c r="AB929"/>
      <c r="AC929"/>
      <c r="AD929"/>
      <c r="AE929" s="19"/>
      <c r="AF929" s="19"/>
      <c r="AG929" s="19">
        <f>AG927</f>
        <v>0</v>
      </c>
      <c r="AI929" s="19">
        <v>165</v>
      </c>
      <c r="AJ929" s="19">
        <f t="shared" si="259"/>
        <v>999</v>
      </c>
      <c r="AL929" s="19"/>
      <c r="AM929" s="19">
        <f t="shared" si="260"/>
        <v>999</v>
      </c>
      <c r="AP929" s="48" t="e">
        <f t="shared" si="261"/>
        <v>#REF!</v>
      </c>
      <c r="AQ929" s="48" t="e">
        <f t="shared" si="262"/>
        <v>#REF!</v>
      </c>
      <c r="AR929" s="16" t="e">
        <f t="shared" si="263"/>
        <v>#REF!</v>
      </c>
      <c r="AU929" s="49" t="str">
        <f t="shared" si="264"/>
        <v/>
      </c>
      <c r="AV929" s="49" t="str">
        <f t="shared" si="265"/>
        <v/>
      </c>
      <c r="AW929" s="49" t="str">
        <f t="shared" si="266"/>
        <v/>
      </c>
    </row>
    <row r="930" spans="1:49" s="16" customFormat="1" hidden="1" x14ac:dyDescent="0.25">
      <c r="A930" s="13" t="e">
        <f>'Vítězové žáci'!#REF!</f>
        <v>#REF!</v>
      </c>
      <c r="B930" s="13"/>
      <c r="C930" s="13"/>
      <c r="D930" s="13"/>
      <c r="E930" s="13"/>
      <c r="F930" s="13" t="e">
        <f>'Vítězové žáci'!#REF!</f>
        <v>#REF!</v>
      </c>
      <c r="G930" s="64" t="e">
        <f>'Vítězové žáci'!#REF!</f>
        <v>#REF!</v>
      </c>
      <c r="H930" s="64"/>
      <c r="I930" s="64"/>
      <c r="J930" s="64"/>
      <c r="K930" s="64" t="e">
        <f>'Vítězové žáci'!#REF!</f>
        <v>#REF!</v>
      </c>
      <c r="L930" s="64"/>
      <c r="M930" s="64"/>
      <c r="N930" s="64"/>
      <c r="O930" s="12">
        <f t="shared" si="255"/>
        <v>3</v>
      </c>
      <c r="P930"/>
      <c r="Q930" t="e">
        <f t="shared" si="251"/>
        <v>#REF!</v>
      </c>
      <c r="R930"/>
      <c r="S930"/>
      <c r="T930" s="12" t="e">
        <f t="shared" si="258"/>
        <v>#REF!</v>
      </c>
      <c r="U930" s="12"/>
      <c r="V930" s="12" t="e">
        <f>IF(T930="xxx",999,(T930))</f>
        <v>#REF!</v>
      </c>
      <c r="W930" s="12"/>
      <c r="X930" s="12">
        <f t="shared" si="256"/>
        <v>46</v>
      </c>
      <c r="Y930"/>
      <c r="Z930"/>
      <c r="AA930"/>
      <c r="AB930"/>
      <c r="AC930"/>
      <c r="AD930"/>
      <c r="AE930" s="19"/>
      <c r="AF930" s="19">
        <f>AF927+1</f>
        <v>16</v>
      </c>
      <c r="AG930" s="19">
        <f>IF(AD900="x",1,0)</f>
        <v>0</v>
      </c>
      <c r="AI930" s="19">
        <v>166</v>
      </c>
      <c r="AJ930" s="19">
        <f t="shared" si="259"/>
        <v>999</v>
      </c>
      <c r="AL930" s="19"/>
      <c r="AM930" s="19">
        <f t="shared" si="260"/>
        <v>999</v>
      </c>
      <c r="AP930" s="48" t="e">
        <f t="shared" si="261"/>
        <v>#REF!</v>
      </c>
      <c r="AQ930" s="48" t="e">
        <f t="shared" si="262"/>
        <v>#REF!</v>
      </c>
      <c r="AR930" s="16" t="e">
        <f t="shared" si="263"/>
        <v>#REF!</v>
      </c>
      <c r="AU930" s="49" t="str">
        <f t="shared" si="264"/>
        <v/>
      </c>
      <c r="AV930" s="49" t="str">
        <f t="shared" si="265"/>
        <v/>
      </c>
      <c r="AW930" s="49" t="str">
        <f t="shared" si="266"/>
        <v/>
      </c>
    </row>
    <row r="931" spans="1:49" s="16" customFormat="1" hidden="1" x14ac:dyDescent="0.25">
      <c r="A931" s="13" t="e">
        <f>'Vítězové žáci'!#REF!</f>
        <v>#REF!</v>
      </c>
      <c r="B931" s="13"/>
      <c r="C931" s="13"/>
      <c r="D931" s="13"/>
      <c r="E931" s="13"/>
      <c r="F931" s="13" t="e">
        <f>'Vítězové žáci'!#REF!</f>
        <v>#REF!</v>
      </c>
      <c r="G931" s="64" t="e">
        <f>'Vítězové žáci'!#REF!</f>
        <v>#REF!</v>
      </c>
      <c r="H931" s="64"/>
      <c r="I931" s="64"/>
      <c r="J931" s="64"/>
      <c r="K931" s="64" t="e">
        <f>'Vítězové žáci'!#REF!</f>
        <v>#REF!</v>
      </c>
      <c r="L931" s="64"/>
      <c r="M931" s="64"/>
      <c r="N931" s="64"/>
      <c r="O931" s="12">
        <f t="shared" si="255"/>
        <v>3</v>
      </c>
      <c r="P931"/>
      <c r="Q931" t="e">
        <f t="shared" si="251"/>
        <v>#REF!</v>
      </c>
      <c r="R931"/>
      <c r="S931"/>
      <c r="T931" s="12" t="e">
        <f t="shared" si="258"/>
        <v>#REF!</v>
      </c>
      <c r="U931" s="12"/>
      <c r="V931" s="12">
        <v>999</v>
      </c>
      <c r="W931" s="12"/>
      <c r="X931" s="12">
        <f t="shared" si="256"/>
        <v>47</v>
      </c>
      <c r="Y931"/>
      <c r="Z931"/>
      <c r="AA931"/>
      <c r="AB931"/>
      <c r="AC931"/>
      <c r="AD931"/>
      <c r="AE931" s="19"/>
      <c r="AF931" s="19"/>
      <c r="AG931" s="19">
        <f>AG930</f>
        <v>0</v>
      </c>
      <c r="AI931" s="19">
        <v>167</v>
      </c>
      <c r="AJ931" s="19">
        <f t="shared" si="259"/>
        <v>999</v>
      </c>
      <c r="AL931" s="19"/>
      <c r="AM931" s="19">
        <f t="shared" si="260"/>
        <v>999</v>
      </c>
      <c r="AP931" s="48" t="e">
        <f t="shared" si="261"/>
        <v>#REF!</v>
      </c>
      <c r="AQ931" s="48" t="e">
        <f t="shared" si="262"/>
        <v>#REF!</v>
      </c>
      <c r="AR931" s="16" t="e">
        <f t="shared" si="263"/>
        <v>#REF!</v>
      </c>
      <c r="AU931" s="49" t="str">
        <f t="shared" si="264"/>
        <v/>
      </c>
      <c r="AV931" s="49" t="str">
        <f t="shared" si="265"/>
        <v/>
      </c>
      <c r="AW931" s="49" t="str">
        <f t="shared" si="266"/>
        <v/>
      </c>
    </row>
    <row r="932" spans="1:49" s="16" customFormat="1" hidden="1" x14ac:dyDescent="0.25">
      <c r="A932" s="13" t="e">
        <f>'Vítězové žáci'!#REF!</f>
        <v>#REF!</v>
      </c>
      <c r="B932" s="13"/>
      <c r="C932" s="13"/>
      <c r="D932" s="13"/>
      <c r="E932" s="13"/>
      <c r="F932" s="13" t="e">
        <f>'Vítězové žáci'!#REF!</f>
        <v>#REF!</v>
      </c>
      <c r="G932" s="64" t="e">
        <f>'Vítězové žáci'!#REF!</f>
        <v>#REF!</v>
      </c>
      <c r="H932" s="64"/>
      <c r="I932" s="64"/>
      <c r="J932" s="64"/>
      <c r="K932" s="64" t="e">
        <f>'Vítězové žáci'!#REF!</f>
        <v>#REF!</v>
      </c>
      <c r="L932" s="64"/>
      <c r="M932" s="64"/>
      <c r="N932" s="64"/>
      <c r="O932" s="12">
        <f t="shared" si="255"/>
        <v>3</v>
      </c>
      <c r="P932"/>
      <c r="Q932" t="e">
        <f t="shared" si="251"/>
        <v>#REF!</v>
      </c>
      <c r="R932"/>
      <c r="S932"/>
      <c r="T932" s="12" t="e">
        <f t="shared" si="258"/>
        <v>#REF!</v>
      </c>
      <c r="U932" s="12"/>
      <c r="V932" s="12">
        <v>999</v>
      </c>
      <c r="W932" s="12"/>
      <c r="X932" s="12">
        <f t="shared" si="256"/>
        <v>48</v>
      </c>
      <c r="Y932"/>
      <c r="Z932"/>
      <c r="AA932"/>
      <c r="AB932"/>
      <c r="AC932"/>
      <c r="AD932"/>
      <c r="AE932" s="19"/>
      <c r="AF932" s="19"/>
      <c r="AG932" s="19">
        <f>AG930</f>
        <v>0</v>
      </c>
      <c r="AI932" s="19">
        <v>168</v>
      </c>
      <c r="AJ932" s="19">
        <f t="shared" si="259"/>
        <v>999</v>
      </c>
      <c r="AL932" s="19"/>
      <c r="AM932" s="19">
        <f t="shared" si="260"/>
        <v>999</v>
      </c>
      <c r="AP932" s="48" t="e">
        <f t="shared" si="261"/>
        <v>#REF!</v>
      </c>
      <c r="AQ932" s="48" t="e">
        <f t="shared" si="262"/>
        <v>#REF!</v>
      </c>
      <c r="AR932" s="16" t="e">
        <f t="shared" si="263"/>
        <v>#REF!</v>
      </c>
      <c r="AU932" s="49" t="str">
        <f t="shared" si="264"/>
        <v/>
      </c>
      <c r="AV932" s="49" t="str">
        <f t="shared" si="265"/>
        <v/>
      </c>
      <c r="AW932" s="49" t="str">
        <f t="shared" si="266"/>
        <v/>
      </c>
    </row>
    <row r="933" spans="1:49" s="16" customFormat="1" hidden="1" x14ac:dyDescent="0.25">
      <c r="A933" s="13" t="e">
        <f>'Vítězové žáci'!#REF!</f>
        <v>#REF!</v>
      </c>
      <c r="B933" s="13"/>
      <c r="C933" s="13"/>
      <c r="D933" s="13"/>
      <c r="E933" s="13"/>
      <c r="F933" s="13" t="e">
        <f>'Vítězové žáci'!#REF!</f>
        <v>#REF!</v>
      </c>
      <c r="G933" s="64" t="e">
        <f>'Vítězové žáci'!#REF!</f>
        <v>#REF!</v>
      </c>
      <c r="H933" s="64"/>
      <c r="I933" s="64"/>
      <c r="J933" s="64"/>
      <c r="K933" s="64" t="e">
        <f>'Vítězové žáci'!#REF!</f>
        <v>#REF!</v>
      </c>
      <c r="L933" s="64"/>
      <c r="M933" s="64"/>
      <c r="N933" s="64"/>
      <c r="O933" s="12">
        <f t="shared" si="255"/>
        <v>3</v>
      </c>
      <c r="P933"/>
      <c r="Q933" t="e">
        <f t="shared" si="251"/>
        <v>#REF!</v>
      </c>
      <c r="R933"/>
      <c r="S933"/>
      <c r="T933" s="12" t="e">
        <f t="shared" si="258"/>
        <v>#REF!</v>
      </c>
      <c r="U933" s="12"/>
      <c r="V933" s="12" t="e">
        <f>IF(T933="xxx",999,(T933))</f>
        <v>#REF!</v>
      </c>
      <c r="W933" s="12"/>
      <c r="X933" s="12">
        <f t="shared" si="256"/>
        <v>49</v>
      </c>
      <c r="Y933"/>
      <c r="Z933"/>
      <c r="AA933"/>
      <c r="AB933"/>
      <c r="AC933"/>
      <c r="AD933"/>
      <c r="AE933" s="19"/>
      <c r="AF933" s="19">
        <f>AF930+1</f>
        <v>17</v>
      </c>
      <c r="AG933" s="19">
        <f>IF(AD901="x",1,0)</f>
        <v>0</v>
      </c>
      <c r="AI933" s="19">
        <v>169</v>
      </c>
      <c r="AJ933" s="19">
        <f t="shared" si="259"/>
        <v>999</v>
      </c>
      <c r="AL933" s="19"/>
      <c r="AM933" s="19">
        <f t="shared" si="260"/>
        <v>999</v>
      </c>
      <c r="AP933" s="48" t="e">
        <f t="shared" si="261"/>
        <v>#REF!</v>
      </c>
      <c r="AQ933" s="48" t="e">
        <f t="shared" si="262"/>
        <v>#REF!</v>
      </c>
      <c r="AR933" s="16" t="e">
        <f t="shared" si="263"/>
        <v>#REF!</v>
      </c>
      <c r="AU933" s="49" t="str">
        <f t="shared" si="264"/>
        <v/>
      </c>
      <c r="AV933" s="49" t="str">
        <f t="shared" si="265"/>
        <v/>
      </c>
      <c r="AW933" s="49" t="str">
        <f t="shared" si="266"/>
        <v/>
      </c>
    </row>
    <row r="934" spans="1:49" s="16" customFormat="1" hidden="1" x14ac:dyDescent="0.25">
      <c r="A934" s="13" t="e">
        <f>'Vítězové žáci'!#REF!</f>
        <v>#REF!</v>
      </c>
      <c r="B934" s="13"/>
      <c r="C934" s="13"/>
      <c r="D934" s="13"/>
      <c r="E934" s="13"/>
      <c r="F934" s="13" t="e">
        <f>'Vítězové žáci'!#REF!</f>
        <v>#REF!</v>
      </c>
      <c r="G934" s="64" t="e">
        <f>'Vítězové žáci'!#REF!</f>
        <v>#REF!</v>
      </c>
      <c r="H934" s="64"/>
      <c r="I934" s="64"/>
      <c r="J934" s="64"/>
      <c r="K934" s="64" t="e">
        <f>'Vítězové žáci'!#REF!</f>
        <v>#REF!</v>
      </c>
      <c r="L934" s="64"/>
      <c r="M934" s="64"/>
      <c r="N934" s="64"/>
      <c r="O934" s="12">
        <f t="shared" si="255"/>
        <v>3</v>
      </c>
      <c r="P934"/>
      <c r="Q934" t="e">
        <f t="shared" si="251"/>
        <v>#REF!</v>
      </c>
      <c r="R934"/>
      <c r="S934"/>
      <c r="T934" s="12" t="e">
        <f t="shared" si="258"/>
        <v>#REF!</v>
      </c>
      <c r="U934" s="12"/>
      <c r="V934" s="12">
        <v>999</v>
      </c>
      <c r="W934" s="12"/>
      <c r="X934" s="12">
        <f t="shared" si="256"/>
        <v>50</v>
      </c>
      <c r="Y934"/>
      <c r="Z934"/>
      <c r="AA934"/>
      <c r="AB934"/>
      <c r="AC934"/>
      <c r="AD934"/>
      <c r="AE934" s="19"/>
      <c r="AF934" s="19"/>
      <c r="AG934" s="19">
        <f>AG933</f>
        <v>0</v>
      </c>
      <c r="AI934" s="19">
        <v>170</v>
      </c>
      <c r="AJ934" s="19">
        <f t="shared" si="259"/>
        <v>999</v>
      </c>
      <c r="AL934" s="19"/>
      <c r="AM934" s="19">
        <f t="shared" si="260"/>
        <v>999</v>
      </c>
      <c r="AP934" s="48" t="e">
        <f t="shared" si="261"/>
        <v>#REF!</v>
      </c>
      <c r="AQ934" s="48" t="e">
        <f t="shared" si="262"/>
        <v>#REF!</v>
      </c>
      <c r="AR934" s="16" t="e">
        <f t="shared" si="263"/>
        <v>#REF!</v>
      </c>
      <c r="AU934" s="49" t="str">
        <f t="shared" si="264"/>
        <v/>
      </c>
      <c r="AV934" s="49" t="str">
        <f t="shared" si="265"/>
        <v/>
      </c>
      <c r="AW934" s="49" t="str">
        <f t="shared" si="266"/>
        <v/>
      </c>
    </row>
    <row r="935" spans="1:49" s="16" customFormat="1" hidden="1" x14ac:dyDescent="0.25">
      <c r="A935" s="13" t="e">
        <f>'Vítězové žáci'!#REF!</f>
        <v>#REF!</v>
      </c>
      <c r="B935" s="13"/>
      <c r="C935" s="13"/>
      <c r="D935" s="13"/>
      <c r="E935" s="13"/>
      <c r="F935" s="13" t="e">
        <f>'Vítězové žáci'!#REF!</f>
        <v>#REF!</v>
      </c>
      <c r="G935" s="64" t="e">
        <f>'Vítězové žáci'!#REF!</f>
        <v>#REF!</v>
      </c>
      <c r="H935" s="64"/>
      <c r="I935" s="64"/>
      <c r="J935" s="64"/>
      <c r="K935" s="64" t="e">
        <f>'Vítězové žáci'!#REF!</f>
        <v>#REF!</v>
      </c>
      <c r="L935" s="64"/>
      <c r="M935" s="64"/>
      <c r="N935" s="64"/>
      <c r="O935" s="12">
        <f t="shared" si="255"/>
        <v>3</v>
      </c>
      <c r="P935"/>
      <c r="Q935" t="e">
        <f t="shared" si="251"/>
        <v>#REF!</v>
      </c>
      <c r="R935"/>
      <c r="S935"/>
      <c r="T935" s="12" t="e">
        <f t="shared" si="258"/>
        <v>#REF!</v>
      </c>
      <c r="U935" s="12"/>
      <c r="V935" s="12">
        <v>999</v>
      </c>
      <c r="W935" s="12"/>
      <c r="X935" s="12">
        <f t="shared" si="256"/>
        <v>51</v>
      </c>
      <c r="Y935"/>
      <c r="Z935"/>
      <c r="AA935"/>
      <c r="AB935"/>
      <c r="AC935"/>
      <c r="AD935"/>
      <c r="AE935" s="19"/>
      <c r="AF935" s="19"/>
      <c r="AG935" s="19">
        <f>AG933</f>
        <v>0</v>
      </c>
      <c r="AI935" s="19">
        <v>171</v>
      </c>
      <c r="AJ935" s="19">
        <f t="shared" si="259"/>
        <v>999</v>
      </c>
      <c r="AL935" s="19"/>
      <c r="AM935" s="19">
        <f t="shared" si="260"/>
        <v>999</v>
      </c>
      <c r="AP935" s="48" t="e">
        <f t="shared" si="261"/>
        <v>#REF!</v>
      </c>
      <c r="AQ935" s="48" t="e">
        <f t="shared" si="262"/>
        <v>#REF!</v>
      </c>
      <c r="AR935" s="16" t="e">
        <f t="shared" si="263"/>
        <v>#REF!</v>
      </c>
      <c r="AU935" s="49" t="str">
        <f t="shared" si="264"/>
        <v/>
      </c>
      <c r="AV935" s="49" t="str">
        <f t="shared" si="265"/>
        <v/>
      </c>
      <c r="AW935" s="49" t="str">
        <f t="shared" si="266"/>
        <v/>
      </c>
    </row>
    <row r="936" spans="1:49" s="16" customFormat="1" hidden="1" x14ac:dyDescent="0.25">
      <c r="A936" s="13" t="e">
        <f>'Vítězové žáci'!#REF!</f>
        <v>#REF!</v>
      </c>
      <c r="B936" s="13"/>
      <c r="C936" s="13"/>
      <c r="D936" s="13"/>
      <c r="E936" s="13"/>
      <c r="F936" s="13" t="e">
        <f>'Vítězové žáci'!#REF!</f>
        <v>#REF!</v>
      </c>
      <c r="G936" s="64" t="e">
        <f>'Vítězové žáci'!#REF!</f>
        <v>#REF!</v>
      </c>
      <c r="H936" s="64"/>
      <c r="I936" s="64"/>
      <c r="J936" s="64"/>
      <c r="K936" s="64" t="e">
        <f>'Vítězové žáci'!#REF!</f>
        <v>#REF!</v>
      </c>
      <c r="L936" s="64"/>
      <c r="M936" s="64"/>
      <c r="N936" s="64"/>
      <c r="O936" s="12">
        <f t="shared" si="255"/>
        <v>3</v>
      </c>
      <c r="P936"/>
      <c r="Q936" t="e">
        <f t="shared" si="251"/>
        <v>#REF!</v>
      </c>
      <c r="R936"/>
      <c r="S936"/>
      <c r="T936" s="12" t="e">
        <f t="shared" si="258"/>
        <v>#REF!</v>
      </c>
      <c r="U936" s="12"/>
      <c r="V936" s="12" t="e">
        <f>IF(T936="xxx",999,(T936))</f>
        <v>#REF!</v>
      </c>
      <c r="W936" s="12"/>
      <c r="X936" s="12">
        <f t="shared" si="256"/>
        <v>52</v>
      </c>
      <c r="Y936"/>
      <c r="Z936"/>
      <c r="AA936"/>
      <c r="AB936"/>
      <c r="AC936"/>
      <c r="AD936"/>
      <c r="AE936" s="19"/>
      <c r="AF936" s="19">
        <f>AF933+1</f>
        <v>18</v>
      </c>
      <c r="AG936" s="19">
        <f>IF(AD902="x",1,0)</f>
        <v>0</v>
      </c>
      <c r="AI936" s="19">
        <v>172</v>
      </c>
      <c r="AJ936" s="19">
        <f t="shared" si="259"/>
        <v>999</v>
      </c>
      <c r="AL936" s="19"/>
      <c r="AM936" s="19">
        <f t="shared" si="260"/>
        <v>999</v>
      </c>
      <c r="AP936" s="48" t="e">
        <f t="shared" si="261"/>
        <v>#REF!</v>
      </c>
      <c r="AQ936" s="48" t="e">
        <f t="shared" si="262"/>
        <v>#REF!</v>
      </c>
      <c r="AR936" s="16" t="e">
        <f t="shared" si="263"/>
        <v>#REF!</v>
      </c>
      <c r="AU936" s="49" t="str">
        <f t="shared" si="264"/>
        <v/>
      </c>
      <c r="AV936" s="49" t="str">
        <f t="shared" si="265"/>
        <v/>
      </c>
      <c r="AW936" s="49" t="str">
        <f t="shared" si="266"/>
        <v/>
      </c>
    </row>
    <row r="937" spans="1:49" s="16" customFormat="1" hidden="1" x14ac:dyDescent="0.25">
      <c r="A937" s="13" t="e">
        <f>'Vítězové žáci'!#REF!</f>
        <v>#REF!</v>
      </c>
      <c r="B937" s="13"/>
      <c r="C937" s="13"/>
      <c r="D937" s="13"/>
      <c r="E937" s="13"/>
      <c r="F937" s="13" t="e">
        <f>'Vítězové žáci'!#REF!</f>
        <v>#REF!</v>
      </c>
      <c r="G937" s="64" t="e">
        <f>'Vítězové žáci'!#REF!</f>
        <v>#REF!</v>
      </c>
      <c r="H937" s="64"/>
      <c r="I937" s="64"/>
      <c r="J937" s="64"/>
      <c r="K937" s="64" t="e">
        <f>'Vítězové žáci'!#REF!</f>
        <v>#REF!</v>
      </c>
      <c r="L937" s="64"/>
      <c r="M937" s="64"/>
      <c r="N937" s="64"/>
      <c r="O937" s="12">
        <f t="shared" si="255"/>
        <v>3</v>
      </c>
      <c r="P937"/>
      <c r="Q937" t="e">
        <f t="shared" si="251"/>
        <v>#REF!</v>
      </c>
      <c r="R937"/>
      <c r="S937"/>
      <c r="T937" s="12" t="e">
        <f t="shared" si="258"/>
        <v>#REF!</v>
      </c>
      <c r="U937" s="12"/>
      <c r="V937" s="12">
        <v>999</v>
      </c>
      <c r="W937" s="12"/>
      <c r="X937" s="12">
        <f t="shared" si="256"/>
        <v>53</v>
      </c>
      <c r="Y937"/>
      <c r="Z937"/>
      <c r="AA937"/>
      <c r="AB937"/>
      <c r="AC937"/>
      <c r="AD937"/>
      <c r="AE937" s="19"/>
      <c r="AF937" s="19"/>
      <c r="AG937" s="19">
        <f>AG936</f>
        <v>0</v>
      </c>
      <c r="AI937" s="19">
        <v>173</v>
      </c>
      <c r="AJ937" s="19">
        <f t="shared" si="259"/>
        <v>999</v>
      </c>
      <c r="AL937" s="19"/>
      <c r="AM937" s="19">
        <f t="shared" si="260"/>
        <v>999</v>
      </c>
      <c r="AP937" s="48" t="e">
        <f t="shared" si="261"/>
        <v>#REF!</v>
      </c>
      <c r="AQ937" s="48" t="e">
        <f t="shared" si="262"/>
        <v>#REF!</v>
      </c>
      <c r="AR937" s="16" t="e">
        <f t="shared" si="263"/>
        <v>#REF!</v>
      </c>
      <c r="AU937" s="49" t="str">
        <f t="shared" si="264"/>
        <v/>
      </c>
      <c r="AV937" s="49" t="str">
        <f t="shared" si="265"/>
        <v/>
      </c>
      <c r="AW937" s="49" t="str">
        <f t="shared" si="266"/>
        <v/>
      </c>
    </row>
    <row r="938" spans="1:49" s="16" customFormat="1" hidden="1" x14ac:dyDescent="0.25">
      <c r="A938" s="13" t="e">
        <f>'Vítězové žáci'!#REF!</f>
        <v>#REF!</v>
      </c>
      <c r="B938" s="13"/>
      <c r="C938" s="13"/>
      <c r="D938" s="13"/>
      <c r="E938" s="13"/>
      <c r="F938" s="13" t="e">
        <f>'Vítězové žáci'!#REF!</f>
        <v>#REF!</v>
      </c>
      <c r="G938" s="64" t="e">
        <f>'Vítězové žáci'!#REF!</f>
        <v>#REF!</v>
      </c>
      <c r="H938" s="64"/>
      <c r="I938" s="64"/>
      <c r="J938" s="64"/>
      <c r="K938" s="64" t="e">
        <f>'Vítězové žáci'!#REF!</f>
        <v>#REF!</v>
      </c>
      <c r="L938" s="64"/>
      <c r="M938" s="64"/>
      <c r="N938" s="64"/>
      <c r="O938" s="12">
        <f t="shared" si="255"/>
        <v>3</v>
      </c>
      <c r="P938"/>
      <c r="Q938" t="e">
        <f t="shared" si="251"/>
        <v>#REF!</v>
      </c>
      <c r="R938"/>
      <c r="S938"/>
      <c r="T938" s="12" t="e">
        <f t="shared" si="258"/>
        <v>#REF!</v>
      </c>
      <c r="U938" s="12"/>
      <c r="V938" s="12">
        <v>999</v>
      </c>
      <c r="W938" s="12"/>
      <c r="X938" s="12">
        <f t="shared" si="256"/>
        <v>54</v>
      </c>
      <c r="Y938"/>
      <c r="Z938"/>
      <c r="AA938"/>
      <c r="AB938"/>
      <c r="AC938"/>
      <c r="AD938"/>
      <c r="AE938" s="19"/>
      <c r="AF938" s="19"/>
      <c r="AG938" s="19">
        <f>AG936</f>
        <v>0</v>
      </c>
      <c r="AI938" s="19">
        <v>174</v>
      </c>
      <c r="AJ938" s="19">
        <f t="shared" si="259"/>
        <v>999</v>
      </c>
      <c r="AL938" s="19"/>
      <c r="AM938" s="19">
        <f t="shared" si="260"/>
        <v>999</v>
      </c>
      <c r="AP938" s="48" t="e">
        <f t="shared" si="261"/>
        <v>#REF!</v>
      </c>
      <c r="AQ938" s="48" t="e">
        <f t="shared" si="262"/>
        <v>#REF!</v>
      </c>
      <c r="AR938" s="16" t="e">
        <f t="shared" si="263"/>
        <v>#REF!</v>
      </c>
      <c r="AU938" s="49" t="str">
        <f t="shared" si="264"/>
        <v/>
      </c>
      <c r="AV938" s="49" t="str">
        <f t="shared" si="265"/>
        <v/>
      </c>
      <c r="AW938" s="49" t="str">
        <f t="shared" si="266"/>
        <v/>
      </c>
    </row>
    <row r="939" spans="1:49" s="16" customFormat="1" hidden="1" x14ac:dyDescent="0.25">
      <c r="A939" s="13" t="e">
        <f>'Vítězové žáci'!#REF!</f>
        <v>#REF!</v>
      </c>
      <c r="B939" s="13"/>
      <c r="C939" s="13"/>
      <c r="D939" s="13"/>
      <c r="E939" s="13"/>
      <c r="F939" s="13" t="e">
        <f>'Vítězové žáci'!#REF!</f>
        <v>#REF!</v>
      </c>
      <c r="G939" s="64" t="e">
        <f>'Vítězové žáci'!#REF!</f>
        <v>#REF!</v>
      </c>
      <c r="H939" s="64"/>
      <c r="I939" s="64"/>
      <c r="J939" s="64"/>
      <c r="K939" s="64" t="e">
        <f>'Vítězové žáci'!#REF!</f>
        <v>#REF!</v>
      </c>
      <c r="L939" s="64"/>
      <c r="M939" s="64"/>
      <c r="N939" s="64"/>
      <c r="O939" s="12">
        <f t="shared" si="255"/>
        <v>3</v>
      </c>
      <c r="P939"/>
      <c r="Q939" t="e">
        <f t="shared" si="251"/>
        <v>#REF!</v>
      </c>
      <c r="R939"/>
      <c r="S939"/>
      <c r="T939" s="12" t="e">
        <f t="shared" si="258"/>
        <v>#REF!</v>
      </c>
      <c r="U939" s="12"/>
      <c r="V939" s="12" t="e">
        <f>IF(T939="xxx",999,(T939))</f>
        <v>#REF!</v>
      </c>
      <c r="W939" s="12"/>
      <c r="X939" s="12">
        <f t="shared" si="256"/>
        <v>55</v>
      </c>
      <c r="Y939"/>
      <c r="Z939"/>
      <c r="AA939"/>
      <c r="AB939"/>
      <c r="AC939"/>
      <c r="AD939"/>
      <c r="AE939" s="19"/>
      <c r="AF939" s="19">
        <f>AF936+1</f>
        <v>19</v>
      </c>
      <c r="AG939" s="19">
        <f>IF(AD903="x",1,0)</f>
        <v>0</v>
      </c>
      <c r="AI939" s="19">
        <v>175</v>
      </c>
      <c r="AJ939" s="19">
        <f t="shared" si="259"/>
        <v>999</v>
      </c>
      <c r="AL939" s="19"/>
      <c r="AM939" s="19">
        <f t="shared" si="260"/>
        <v>999</v>
      </c>
      <c r="AP939" s="48" t="e">
        <f t="shared" si="261"/>
        <v>#REF!</v>
      </c>
      <c r="AQ939" s="48" t="e">
        <f t="shared" si="262"/>
        <v>#REF!</v>
      </c>
      <c r="AR939" s="16" t="e">
        <f t="shared" si="263"/>
        <v>#REF!</v>
      </c>
      <c r="AU939" s="49" t="str">
        <f t="shared" si="264"/>
        <v/>
      </c>
      <c r="AV939" s="49" t="str">
        <f t="shared" si="265"/>
        <v/>
      </c>
      <c r="AW939" s="49" t="str">
        <f t="shared" si="266"/>
        <v/>
      </c>
    </row>
    <row r="940" spans="1:49" s="16" customFormat="1" hidden="1" x14ac:dyDescent="0.25">
      <c r="A940" s="13" t="e">
        <f>'Vítězové žáci'!#REF!</f>
        <v>#REF!</v>
      </c>
      <c r="B940" s="13"/>
      <c r="C940" s="13"/>
      <c r="D940" s="13"/>
      <c r="E940" s="13"/>
      <c r="F940" s="13" t="e">
        <f>'Vítězové žáci'!#REF!</f>
        <v>#REF!</v>
      </c>
      <c r="G940" s="64" t="e">
        <f>'Vítězové žáci'!#REF!</f>
        <v>#REF!</v>
      </c>
      <c r="H940" s="64"/>
      <c r="I940" s="64"/>
      <c r="J940" s="64"/>
      <c r="K940" s="64" t="e">
        <f>'Vítězové žáci'!#REF!</f>
        <v>#REF!</v>
      </c>
      <c r="L940" s="64"/>
      <c r="M940" s="64"/>
      <c r="N940" s="64"/>
      <c r="O940" s="12">
        <f t="shared" si="255"/>
        <v>3</v>
      </c>
      <c r="P940"/>
      <c r="Q940" t="e">
        <f t="shared" si="251"/>
        <v>#REF!</v>
      </c>
      <c r="R940"/>
      <c r="S940"/>
      <c r="T940" s="12" t="e">
        <f t="shared" si="258"/>
        <v>#REF!</v>
      </c>
      <c r="U940" s="12"/>
      <c r="V940" s="12">
        <v>999</v>
      </c>
      <c r="W940" s="12"/>
      <c r="X940" s="12">
        <f t="shared" si="256"/>
        <v>56</v>
      </c>
      <c r="Y940"/>
      <c r="Z940"/>
      <c r="AA940"/>
      <c r="AB940"/>
      <c r="AC940"/>
      <c r="AD940"/>
      <c r="AE940" s="19"/>
      <c r="AF940" s="19"/>
      <c r="AG940" s="19">
        <f>AG939</f>
        <v>0</v>
      </c>
      <c r="AI940" s="19">
        <v>176</v>
      </c>
      <c r="AJ940" s="19">
        <f t="shared" si="259"/>
        <v>999</v>
      </c>
      <c r="AL940" s="19"/>
      <c r="AM940" s="19">
        <f t="shared" si="260"/>
        <v>999</v>
      </c>
      <c r="AP940" s="48" t="e">
        <f t="shared" si="261"/>
        <v>#REF!</v>
      </c>
      <c r="AQ940" s="48" t="e">
        <f t="shared" si="262"/>
        <v>#REF!</v>
      </c>
      <c r="AR940" s="16" t="e">
        <f t="shared" si="263"/>
        <v>#REF!</v>
      </c>
      <c r="AU940" s="49" t="str">
        <f t="shared" si="264"/>
        <v/>
      </c>
      <c r="AV940" s="49" t="str">
        <f t="shared" si="265"/>
        <v/>
      </c>
      <c r="AW940" s="49" t="str">
        <f t="shared" si="266"/>
        <v/>
      </c>
    </row>
    <row r="941" spans="1:49" s="16" customFormat="1" hidden="1" x14ac:dyDescent="0.25">
      <c r="A941" s="13" t="e">
        <f>'Vítězové žáci'!#REF!</f>
        <v>#REF!</v>
      </c>
      <c r="B941" s="13"/>
      <c r="C941" s="13"/>
      <c r="D941" s="13"/>
      <c r="E941" s="13"/>
      <c r="F941" s="13" t="e">
        <f>'Vítězové žáci'!#REF!</f>
        <v>#REF!</v>
      </c>
      <c r="G941" s="64" t="e">
        <f>'Vítězové žáci'!#REF!</f>
        <v>#REF!</v>
      </c>
      <c r="H941" s="64"/>
      <c r="I941" s="64"/>
      <c r="J941" s="64"/>
      <c r="K941" s="64" t="e">
        <f>'Vítězové žáci'!#REF!</f>
        <v>#REF!</v>
      </c>
      <c r="L941" s="64"/>
      <c r="M941" s="64"/>
      <c r="N941" s="64"/>
      <c r="O941" s="12">
        <f t="shared" si="255"/>
        <v>3</v>
      </c>
      <c r="P941"/>
      <c r="Q941" t="e">
        <f t="shared" si="251"/>
        <v>#REF!</v>
      </c>
      <c r="R941"/>
      <c r="S941"/>
      <c r="T941" s="12" t="e">
        <f t="shared" si="258"/>
        <v>#REF!</v>
      </c>
      <c r="U941" s="12"/>
      <c r="V941" s="12">
        <v>999</v>
      </c>
      <c r="W941" s="12"/>
      <c r="X941" s="12">
        <f t="shared" si="256"/>
        <v>57</v>
      </c>
      <c r="Y941"/>
      <c r="Z941"/>
      <c r="AA941"/>
      <c r="AB941"/>
      <c r="AC941"/>
      <c r="AD941"/>
      <c r="AE941" s="19"/>
      <c r="AF941" s="19"/>
      <c r="AG941" s="19">
        <f>AG939</f>
        <v>0</v>
      </c>
      <c r="AI941" s="19">
        <v>177</v>
      </c>
      <c r="AJ941" s="19">
        <f t="shared" si="259"/>
        <v>999</v>
      </c>
      <c r="AL941" s="19"/>
      <c r="AM941" s="19">
        <f t="shared" si="260"/>
        <v>999</v>
      </c>
      <c r="AP941" s="48" t="e">
        <f t="shared" si="261"/>
        <v>#REF!</v>
      </c>
      <c r="AQ941" s="48" t="e">
        <f t="shared" si="262"/>
        <v>#REF!</v>
      </c>
      <c r="AR941" s="16" t="e">
        <f t="shared" si="263"/>
        <v>#REF!</v>
      </c>
      <c r="AU941" s="49" t="str">
        <f t="shared" si="264"/>
        <v/>
      </c>
      <c r="AV941" s="49" t="str">
        <f t="shared" si="265"/>
        <v/>
      </c>
      <c r="AW941" s="49" t="str">
        <f t="shared" si="266"/>
        <v/>
      </c>
    </row>
    <row r="942" spans="1:49" s="16" customFormat="1" hidden="1" x14ac:dyDescent="0.25">
      <c r="A942" s="13" t="e">
        <f>'Vítězové žáci'!#REF!</f>
        <v>#REF!</v>
      </c>
      <c r="B942" s="13"/>
      <c r="C942" s="13"/>
      <c r="D942" s="13"/>
      <c r="E942" s="13"/>
      <c r="F942" s="13" t="e">
        <f>'Vítězové žáci'!#REF!</f>
        <v>#REF!</v>
      </c>
      <c r="G942" s="64" t="e">
        <f>'Vítězové žáci'!#REF!</f>
        <v>#REF!</v>
      </c>
      <c r="H942" s="64"/>
      <c r="I942" s="64"/>
      <c r="J942" s="64"/>
      <c r="K942" s="64" t="e">
        <f>'Vítězové žáci'!#REF!</f>
        <v>#REF!</v>
      </c>
      <c r="L942" s="64"/>
      <c r="M942" s="64"/>
      <c r="N942" s="64"/>
      <c r="O942" s="12">
        <f t="shared" si="255"/>
        <v>3</v>
      </c>
      <c r="P942"/>
      <c r="Q942" t="e">
        <f t="shared" si="251"/>
        <v>#REF!</v>
      </c>
      <c r="R942"/>
      <c r="S942"/>
      <c r="T942" s="12" t="e">
        <f t="shared" si="258"/>
        <v>#REF!</v>
      </c>
      <c r="U942" s="12"/>
      <c r="V942" s="12" t="e">
        <f>IF(T942="xxx",999,(T942))</f>
        <v>#REF!</v>
      </c>
      <c r="W942" s="12"/>
      <c r="X942" s="12">
        <f t="shared" si="256"/>
        <v>58</v>
      </c>
      <c r="Y942"/>
      <c r="Z942"/>
      <c r="AA942"/>
      <c r="AB942"/>
      <c r="AC942"/>
      <c r="AD942"/>
      <c r="AE942" s="19"/>
      <c r="AF942" s="19">
        <f>AF939+1</f>
        <v>20</v>
      </c>
      <c r="AG942" s="19">
        <f>IF(AD904="x",1,0)</f>
        <v>0</v>
      </c>
      <c r="AI942" s="19">
        <v>178</v>
      </c>
      <c r="AJ942" s="19">
        <f t="shared" si="259"/>
        <v>999</v>
      </c>
      <c r="AL942" s="19"/>
      <c r="AM942" s="19">
        <f t="shared" si="260"/>
        <v>999</v>
      </c>
      <c r="AP942" s="48" t="e">
        <f t="shared" si="261"/>
        <v>#REF!</v>
      </c>
      <c r="AQ942" s="48" t="e">
        <f t="shared" si="262"/>
        <v>#REF!</v>
      </c>
      <c r="AR942" s="16" t="e">
        <f t="shared" si="263"/>
        <v>#REF!</v>
      </c>
      <c r="AU942" s="49" t="str">
        <f t="shared" si="264"/>
        <v/>
      </c>
      <c r="AV942" s="49" t="str">
        <f t="shared" si="265"/>
        <v/>
      </c>
      <c r="AW942" s="49" t="str">
        <f t="shared" si="266"/>
        <v/>
      </c>
    </row>
    <row r="943" spans="1:49" s="16" customFormat="1" hidden="1" x14ac:dyDescent="0.25">
      <c r="A943" s="13" t="e">
        <f>'Vítězové žáci'!#REF!</f>
        <v>#REF!</v>
      </c>
      <c r="B943" s="13"/>
      <c r="C943" s="13"/>
      <c r="D943" s="13"/>
      <c r="E943" s="13"/>
      <c r="F943" s="13" t="e">
        <f>'Vítězové žáci'!#REF!</f>
        <v>#REF!</v>
      </c>
      <c r="G943" s="64" t="e">
        <f>'Vítězové žáci'!#REF!</f>
        <v>#REF!</v>
      </c>
      <c r="H943" s="64"/>
      <c r="I943" s="64"/>
      <c r="J943" s="64"/>
      <c r="K943" s="64" t="e">
        <f>'Vítězové žáci'!#REF!</f>
        <v>#REF!</v>
      </c>
      <c r="L943" s="64"/>
      <c r="M943" s="64"/>
      <c r="N943" s="64"/>
      <c r="O943" s="12">
        <f t="shared" si="255"/>
        <v>3</v>
      </c>
      <c r="P943"/>
      <c r="Q943" t="e">
        <f t="shared" si="251"/>
        <v>#REF!</v>
      </c>
      <c r="R943"/>
      <c r="S943"/>
      <c r="T943" s="12" t="e">
        <f t="shared" si="258"/>
        <v>#REF!</v>
      </c>
      <c r="U943" s="12"/>
      <c r="V943" s="12">
        <v>999</v>
      </c>
      <c r="W943" s="12"/>
      <c r="X943" s="12">
        <f t="shared" si="256"/>
        <v>59</v>
      </c>
      <c r="Y943"/>
      <c r="Z943"/>
      <c r="AA943"/>
      <c r="AB943"/>
      <c r="AC943"/>
      <c r="AD943"/>
      <c r="AE943" s="19"/>
      <c r="AF943" s="19"/>
      <c r="AG943" s="19">
        <f>AG942</f>
        <v>0</v>
      </c>
      <c r="AI943" s="19">
        <v>179</v>
      </c>
      <c r="AJ943" s="19">
        <f t="shared" si="259"/>
        <v>999</v>
      </c>
      <c r="AL943" s="19"/>
      <c r="AM943" s="19">
        <f t="shared" si="260"/>
        <v>999</v>
      </c>
      <c r="AP943" s="48" t="e">
        <f t="shared" si="261"/>
        <v>#REF!</v>
      </c>
      <c r="AQ943" s="48" t="e">
        <f t="shared" si="262"/>
        <v>#REF!</v>
      </c>
      <c r="AR943" s="16" t="e">
        <f t="shared" si="263"/>
        <v>#REF!</v>
      </c>
      <c r="AU943" s="49" t="str">
        <f t="shared" si="264"/>
        <v/>
      </c>
      <c r="AV943" s="49" t="str">
        <f t="shared" si="265"/>
        <v/>
      </c>
      <c r="AW943" s="49" t="str">
        <f t="shared" si="266"/>
        <v/>
      </c>
    </row>
    <row r="944" spans="1:49" s="16" customFormat="1" hidden="1" x14ac:dyDescent="0.25">
      <c r="A944" s="13" t="e">
        <f>'Vítězové žáci'!#REF!</f>
        <v>#REF!</v>
      </c>
      <c r="B944" s="13"/>
      <c r="C944" s="13"/>
      <c r="D944" s="13"/>
      <c r="E944" s="13"/>
      <c r="F944" s="13" t="e">
        <f>'Vítězové žáci'!#REF!</f>
        <v>#REF!</v>
      </c>
      <c r="G944" s="64" t="e">
        <f>'Vítězové žáci'!#REF!</f>
        <v>#REF!</v>
      </c>
      <c r="H944" s="64"/>
      <c r="I944" s="64"/>
      <c r="J944" s="64"/>
      <c r="K944" s="64" t="e">
        <f>'Vítězové žáci'!#REF!</f>
        <v>#REF!</v>
      </c>
      <c r="L944" s="64"/>
      <c r="M944" s="64"/>
      <c r="N944" s="64"/>
      <c r="O944" s="12">
        <f t="shared" si="255"/>
        <v>3</v>
      </c>
      <c r="P944"/>
      <c r="Q944" t="e">
        <f t="shared" si="251"/>
        <v>#REF!</v>
      </c>
      <c r="R944"/>
      <c r="S944"/>
      <c r="T944" s="12" t="e">
        <f t="shared" si="258"/>
        <v>#REF!</v>
      </c>
      <c r="U944" s="12"/>
      <c r="V944" s="12">
        <v>999</v>
      </c>
      <c r="W944" s="12"/>
      <c r="X944" s="12">
        <f t="shared" si="256"/>
        <v>60</v>
      </c>
      <c r="Y944"/>
      <c r="Z944"/>
      <c r="AA944"/>
      <c r="AB944"/>
      <c r="AC944"/>
      <c r="AD944"/>
      <c r="AE944" s="19"/>
      <c r="AF944" s="19"/>
      <c r="AG944" s="19">
        <f>AG942</f>
        <v>0</v>
      </c>
      <c r="AI944" s="19">
        <v>180</v>
      </c>
      <c r="AJ944" s="19">
        <f t="shared" si="259"/>
        <v>999</v>
      </c>
      <c r="AL944" s="19"/>
      <c r="AM944" s="19">
        <f t="shared" si="260"/>
        <v>999</v>
      </c>
      <c r="AP944" s="48" t="e">
        <f t="shared" si="261"/>
        <v>#REF!</v>
      </c>
      <c r="AQ944" s="48" t="e">
        <f t="shared" si="262"/>
        <v>#REF!</v>
      </c>
      <c r="AR944" s="16" t="e">
        <f t="shared" si="263"/>
        <v>#REF!</v>
      </c>
      <c r="AU944" s="49" t="str">
        <f t="shared" si="264"/>
        <v/>
      </c>
      <c r="AV944" s="49" t="str">
        <f t="shared" si="265"/>
        <v/>
      </c>
      <c r="AW944" s="49" t="str">
        <f t="shared" si="266"/>
        <v/>
      </c>
    </row>
    <row r="945" spans="1:49" s="16" customFormat="1" hidden="1" x14ac:dyDescent="0.25">
      <c r="A945" s="13" t="e">
        <f>'Vítězové kad'!#REF!</f>
        <v>#REF!</v>
      </c>
      <c r="B945" s="13"/>
      <c r="C945" s="13"/>
      <c r="D945" s="13"/>
      <c r="E945" s="13"/>
      <c r="F945" s="13" t="e">
        <f>'Vítězové kad'!#REF!</f>
        <v>#REF!</v>
      </c>
      <c r="G945" s="64" t="e">
        <f>'Vítězové kad'!#REF!</f>
        <v>#REF!</v>
      </c>
      <c r="H945" s="64"/>
      <c r="I945" s="64"/>
      <c r="J945" s="64"/>
      <c r="K945" s="64" t="e">
        <f>'Vítězové kad'!#REF!</f>
        <v>#REF!</v>
      </c>
      <c r="L945" s="64"/>
      <c r="M945" s="64"/>
      <c r="N945" s="64"/>
      <c r="O945" s="12">
        <v>4</v>
      </c>
      <c r="P945"/>
      <c r="Q945" t="e">
        <f>LEN(A945)</f>
        <v>#REF!</v>
      </c>
      <c r="R945"/>
      <c r="S945"/>
      <c r="T945" s="12" t="e">
        <f t="shared" si="258"/>
        <v>#REF!</v>
      </c>
      <c r="U945" s="12"/>
      <c r="V945" s="12" t="e">
        <f>IF(T945="xxx",999,(T945))</f>
        <v>#REF!</v>
      </c>
      <c r="W945" s="12"/>
      <c r="X945" s="12">
        <v>1</v>
      </c>
      <c r="Y945"/>
      <c r="Z945" s="12" t="e">
        <f>SMALL($V$945:$V$1004,X945)</f>
        <v>#REF!</v>
      </c>
      <c r="AA945" s="12" t="e">
        <f>IF(Z945=999,"xxx",Z945)</f>
        <v>#REF!</v>
      </c>
      <c r="AB945"/>
      <c r="AC945" s="12">
        <v>1</v>
      </c>
      <c r="AD945" s="12">
        <f>R8</f>
        <v>0</v>
      </c>
      <c r="AE945" s="19"/>
      <c r="AF945" s="19">
        <v>1</v>
      </c>
      <c r="AG945" s="19">
        <f>IF(AD945="x",1,0)</f>
        <v>0</v>
      </c>
      <c r="AI945" s="19">
        <v>181</v>
      </c>
      <c r="AJ945" s="19">
        <f t="shared" si="259"/>
        <v>999</v>
      </c>
      <c r="AL945" s="19"/>
      <c r="AM945" s="19">
        <f t="shared" si="260"/>
        <v>999</v>
      </c>
      <c r="AP945" s="48" t="e">
        <f t="shared" si="261"/>
        <v>#REF!</v>
      </c>
      <c r="AQ945" s="48" t="e">
        <f t="shared" si="262"/>
        <v>#REF!</v>
      </c>
      <c r="AR945" s="16" t="e">
        <f t="shared" si="263"/>
        <v>#REF!</v>
      </c>
      <c r="AU945" s="49" t="str">
        <f t="shared" si="264"/>
        <v/>
      </c>
      <c r="AV945" s="49" t="str">
        <f t="shared" si="265"/>
        <v/>
      </c>
      <c r="AW945" s="49" t="str">
        <f t="shared" si="266"/>
        <v/>
      </c>
    </row>
    <row r="946" spans="1:49" s="16" customFormat="1" hidden="1" x14ac:dyDescent="0.25">
      <c r="A946" s="13" t="e">
        <f>'Vítězové kad'!#REF!</f>
        <v>#REF!</v>
      </c>
      <c r="B946" s="13"/>
      <c r="C946" s="13"/>
      <c r="D946" s="13"/>
      <c r="E946" s="13"/>
      <c r="F946" s="13" t="e">
        <f>'Vítězové kad'!#REF!</f>
        <v>#REF!</v>
      </c>
      <c r="G946" s="64" t="e">
        <f>'Vítězové kad'!#REF!</f>
        <v>#REF!</v>
      </c>
      <c r="H946" s="64"/>
      <c r="I946" s="64"/>
      <c r="J946" s="64"/>
      <c r="K946" s="64" t="e">
        <f>'Vítězové kad'!#REF!</f>
        <v>#REF!</v>
      </c>
      <c r="L946" s="64"/>
      <c r="M946" s="64"/>
      <c r="N946" s="64"/>
      <c r="O946" s="12">
        <f>O945</f>
        <v>4</v>
      </c>
      <c r="P946"/>
      <c r="Q946" t="e">
        <f t="shared" ref="Q946:Q1004" si="267">LEN(A946)</f>
        <v>#REF!</v>
      </c>
      <c r="R946"/>
      <c r="S946"/>
      <c r="T946" s="12" t="e">
        <f t="shared" si="258"/>
        <v>#REF!</v>
      </c>
      <c r="U946" s="12"/>
      <c r="V946" s="12">
        <v>999</v>
      </c>
      <c r="W946" s="12"/>
      <c r="X946" s="12">
        <f>X945+1</f>
        <v>2</v>
      </c>
      <c r="Y946"/>
      <c r="Z946" s="12" t="e">
        <f t="shared" ref="Z946:Z964" si="268">SMALL($V$945:$V$1004,X946)</f>
        <v>#REF!</v>
      </c>
      <c r="AA946" s="12" t="e">
        <f t="shared" ref="AA946:AA964" si="269">IF(Z946=999,"xxx",Z946)</f>
        <v>#REF!</v>
      </c>
      <c r="AB946"/>
      <c r="AC946" s="12">
        <f>AC945+1</f>
        <v>2</v>
      </c>
      <c r="AD946" s="12">
        <f t="shared" ref="AD946:AD964" si="270">R9</f>
        <v>0</v>
      </c>
      <c r="AE946" s="19"/>
      <c r="AF946" s="19"/>
      <c r="AG946" s="19">
        <f>AG945</f>
        <v>0</v>
      </c>
      <c r="AI946" s="19">
        <v>182</v>
      </c>
      <c r="AJ946" s="19">
        <f t="shared" si="259"/>
        <v>999</v>
      </c>
      <c r="AL946" s="19"/>
      <c r="AM946" s="19">
        <f t="shared" si="260"/>
        <v>999</v>
      </c>
      <c r="AP946" s="48" t="e">
        <f t="shared" si="261"/>
        <v>#REF!</v>
      </c>
      <c r="AQ946" s="48" t="e">
        <f t="shared" si="262"/>
        <v>#REF!</v>
      </c>
      <c r="AR946" s="16" t="e">
        <f t="shared" si="263"/>
        <v>#REF!</v>
      </c>
      <c r="AU946" s="49" t="str">
        <f t="shared" si="264"/>
        <v/>
      </c>
      <c r="AV946" s="49" t="str">
        <f t="shared" si="265"/>
        <v/>
      </c>
      <c r="AW946" s="49" t="str">
        <f t="shared" si="266"/>
        <v/>
      </c>
    </row>
    <row r="947" spans="1:49" s="16" customFormat="1" hidden="1" x14ac:dyDescent="0.25">
      <c r="A947" s="13" t="e">
        <f>'Vítězové kad'!#REF!</f>
        <v>#REF!</v>
      </c>
      <c r="B947" s="13"/>
      <c r="C947" s="13"/>
      <c r="D947" s="13"/>
      <c r="E947" s="13"/>
      <c r="F947" s="13" t="e">
        <f>'Vítězové kad'!#REF!</f>
        <v>#REF!</v>
      </c>
      <c r="G947" s="64" t="e">
        <f>'Vítězové kad'!#REF!</f>
        <v>#REF!</v>
      </c>
      <c r="H947" s="64"/>
      <c r="I947" s="64"/>
      <c r="J947" s="64"/>
      <c r="K947" s="64" t="e">
        <f>'Vítězové kad'!#REF!</f>
        <v>#REF!</v>
      </c>
      <c r="L947" s="64"/>
      <c r="M947" s="64"/>
      <c r="N947" s="64"/>
      <c r="O947" s="12">
        <f t="shared" ref="O947:O1004" si="271">O946</f>
        <v>4</v>
      </c>
      <c r="P947"/>
      <c r="Q947" t="e">
        <f t="shared" si="267"/>
        <v>#REF!</v>
      </c>
      <c r="R947"/>
      <c r="S947"/>
      <c r="T947" s="12" t="e">
        <f t="shared" si="258"/>
        <v>#REF!</v>
      </c>
      <c r="U947" s="12"/>
      <c r="V947" s="12">
        <v>999</v>
      </c>
      <c r="W947" s="12"/>
      <c r="X947" s="12">
        <f t="shared" ref="X947:X1004" si="272">X946+1</f>
        <v>3</v>
      </c>
      <c r="Y947"/>
      <c r="Z947" s="12" t="e">
        <f t="shared" si="268"/>
        <v>#REF!</v>
      </c>
      <c r="AA947" s="12" t="e">
        <f t="shared" si="269"/>
        <v>#REF!</v>
      </c>
      <c r="AB947"/>
      <c r="AC947" s="12">
        <f t="shared" ref="AC947:AC964" si="273">AC946+1</f>
        <v>3</v>
      </c>
      <c r="AD947" s="12">
        <f t="shared" si="270"/>
        <v>0</v>
      </c>
      <c r="AE947" s="19"/>
      <c r="AF947" s="19"/>
      <c r="AG947" s="19">
        <f>AG945</f>
        <v>0</v>
      </c>
      <c r="AI947" s="19">
        <v>183</v>
      </c>
      <c r="AJ947" s="19">
        <f t="shared" si="259"/>
        <v>999</v>
      </c>
      <c r="AL947" s="19"/>
      <c r="AM947" s="19">
        <f t="shared" si="260"/>
        <v>999</v>
      </c>
      <c r="AP947" s="48" t="e">
        <f t="shared" si="261"/>
        <v>#REF!</v>
      </c>
      <c r="AQ947" s="48" t="e">
        <f t="shared" si="262"/>
        <v>#REF!</v>
      </c>
      <c r="AR947" s="16" t="e">
        <f t="shared" si="263"/>
        <v>#REF!</v>
      </c>
      <c r="AU947" s="49" t="str">
        <f t="shared" si="264"/>
        <v/>
      </c>
      <c r="AV947" s="49" t="str">
        <f t="shared" si="265"/>
        <v/>
      </c>
      <c r="AW947" s="49" t="str">
        <f t="shared" si="266"/>
        <v/>
      </c>
    </row>
    <row r="948" spans="1:49" s="16" customFormat="1" hidden="1" x14ac:dyDescent="0.25">
      <c r="A948" s="13" t="e">
        <f>'Vítězové kad'!#REF!</f>
        <v>#REF!</v>
      </c>
      <c r="B948" s="13"/>
      <c r="C948" s="13"/>
      <c r="D948" s="13"/>
      <c r="E948" s="13"/>
      <c r="F948" s="13" t="e">
        <f>'Vítězové kad'!#REF!</f>
        <v>#REF!</v>
      </c>
      <c r="G948" s="64" t="e">
        <f>'Vítězové kad'!#REF!</f>
        <v>#REF!</v>
      </c>
      <c r="H948" s="64"/>
      <c r="I948" s="64"/>
      <c r="J948" s="64"/>
      <c r="K948" s="64" t="e">
        <f>'Vítězové kad'!#REF!</f>
        <v>#REF!</v>
      </c>
      <c r="L948" s="64"/>
      <c r="M948" s="64"/>
      <c r="N948" s="64"/>
      <c r="O948" s="12">
        <f t="shared" si="271"/>
        <v>4</v>
      </c>
      <c r="P948"/>
      <c r="Q948" t="e">
        <f t="shared" si="267"/>
        <v>#REF!</v>
      </c>
      <c r="R948"/>
      <c r="S948"/>
      <c r="T948" s="12" t="e">
        <f t="shared" si="258"/>
        <v>#REF!</v>
      </c>
      <c r="U948" s="12"/>
      <c r="V948" s="12" t="e">
        <f>IF(T948="xxx",999,(T948))</f>
        <v>#REF!</v>
      </c>
      <c r="W948" s="12"/>
      <c r="X948" s="12">
        <f t="shared" si="272"/>
        <v>4</v>
      </c>
      <c r="Y948"/>
      <c r="Z948" s="12" t="e">
        <f t="shared" si="268"/>
        <v>#REF!</v>
      </c>
      <c r="AA948" s="12" t="e">
        <f t="shared" si="269"/>
        <v>#REF!</v>
      </c>
      <c r="AB948"/>
      <c r="AC948" s="12">
        <f t="shared" si="273"/>
        <v>4</v>
      </c>
      <c r="AD948" s="12">
        <f t="shared" si="270"/>
        <v>0</v>
      </c>
      <c r="AE948" s="19"/>
      <c r="AF948" s="19">
        <f>AF945+1</f>
        <v>2</v>
      </c>
      <c r="AG948" s="19">
        <f>IF(AD946="x",1,0)</f>
        <v>0</v>
      </c>
      <c r="AI948" s="19">
        <v>184</v>
      </c>
      <c r="AJ948" s="19">
        <f t="shared" si="259"/>
        <v>999</v>
      </c>
      <c r="AL948" s="19"/>
      <c r="AM948" s="19">
        <f t="shared" si="260"/>
        <v>999</v>
      </c>
      <c r="AP948" s="48" t="e">
        <f t="shared" si="261"/>
        <v>#REF!</v>
      </c>
      <c r="AQ948" s="48" t="e">
        <f t="shared" si="262"/>
        <v>#REF!</v>
      </c>
      <c r="AR948" s="16" t="e">
        <f t="shared" si="263"/>
        <v>#REF!</v>
      </c>
      <c r="AU948" s="49" t="str">
        <f t="shared" si="264"/>
        <v/>
      </c>
      <c r="AV948" s="49" t="str">
        <f t="shared" si="265"/>
        <v/>
      </c>
      <c r="AW948" s="49" t="str">
        <f t="shared" si="266"/>
        <v/>
      </c>
    </row>
    <row r="949" spans="1:49" s="16" customFormat="1" hidden="1" x14ac:dyDescent="0.25">
      <c r="A949" s="13" t="e">
        <f>'Vítězové kad'!#REF!</f>
        <v>#REF!</v>
      </c>
      <c r="B949" s="13"/>
      <c r="C949" s="13"/>
      <c r="D949" s="13"/>
      <c r="E949" s="13"/>
      <c r="F949" s="13" t="e">
        <f>'Vítězové kad'!#REF!</f>
        <v>#REF!</v>
      </c>
      <c r="G949" s="64" t="e">
        <f>'Vítězové kad'!#REF!</f>
        <v>#REF!</v>
      </c>
      <c r="H949" s="64"/>
      <c r="I949" s="64"/>
      <c r="J949" s="64"/>
      <c r="K949" s="64" t="e">
        <f>'Vítězové kad'!#REF!</f>
        <v>#REF!</v>
      </c>
      <c r="L949" s="64"/>
      <c r="M949" s="64"/>
      <c r="N949" s="64"/>
      <c r="O949" s="12">
        <f t="shared" si="271"/>
        <v>4</v>
      </c>
      <c r="P949"/>
      <c r="Q949" t="e">
        <f t="shared" si="267"/>
        <v>#REF!</v>
      </c>
      <c r="R949"/>
      <c r="S949"/>
      <c r="T949" s="12" t="e">
        <f t="shared" si="258"/>
        <v>#REF!</v>
      </c>
      <c r="U949" s="12"/>
      <c r="V949" s="12">
        <v>999</v>
      </c>
      <c r="W949" s="12"/>
      <c r="X949" s="12">
        <f t="shared" si="272"/>
        <v>5</v>
      </c>
      <c r="Y949"/>
      <c r="Z949" s="12" t="e">
        <f t="shared" si="268"/>
        <v>#REF!</v>
      </c>
      <c r="AA949" s="12" t="e">
        <f t="shared" si="269"/>
        <v>#REF!</v>
      </c>
      <c r="AB949"/>
      <c r="AC949" s="12">
        <f t="shared" si="273"/>
        <v>5</v>
      </c>
      <c r="AD949" s="12">
        <f t="shared" si="270"/>
        <v>0</v>
      </c>
      <c r="AE949" s="19"/>
      <c r="AF949" s="19"/>
      <c r="AG949" s="19">
        <f>AG948</f>
        <v>0</v>
      </c>
      <c r="AI949" s="19">
        <v>185</v>
      </c>
      <c r="AJ949" s="19">
        <f t="shared" si="259"/>
        <v>999</v>
      </c>
      <c r="AL949" s="19"/>
      <c r="AM949" s="19">
        <f t="shared" si="260"/>
        <v>999</v>
      </c>
      <c r="AP949" s="48" t="e">
        <f t="shared" si="261"/>
        <v>#REF!</v>
      </c>
      <c r="AQ949" s="48" t="e">
        <f t="shared" si="262"/>
        <v>#REF!</v>
      </c>
      <c r="AR949" s="16" t="e">
        <f t="shared" si="263"/>
        <v>#REF!</v>
      </c>
      <c r="AU949" s="49" t="str">
        <f t="shared" si="264"/>
        <v/>
      </c>
      <c r="AV949" s="49" t="str">
        <f t="shared" si="265"/>
        <v/>
      </c>
      <c r="AW949" s="49" t="str">
        <f t="shared" si="266"/>
        <v/>
      </c>
    </row>
    <row r="950" spans="1:49" s="16" customFormat="1" hidden="1" x14ac:dyDescent="0.25">
      <c r="A950" s="13" t="e">
        <f>'Vítězové kad'!#REF!</f>
        <v>#REF!</v>
      </c>
      <c r="B950" s="13"/>
      <c r="C950" s="13"/>
      <c r="D950" s="13"/>
      <c r="E950" s="13"/>
      <c r="F950" s="13" t="e">
        <f>'Vítězové kad'!#REF!</f>
        <v>#REF!</v>
      </c>
      <c r="G950" s="64" t="e">
        <f>'Vítězové kad'!#REF!</f>
        <v>#REF!</v>
      </c>
      <c r="H950" s="64"/>
      <c r="I950" s="64"/>
      <c r="J950" s="64"/>
      <c r="K950" s="64" t="e">
        <f>'Vítězové kad'!#REF!</f>
        <v>#REF!</v>
      </c>
      <c r="L950" s="64"/>
      <c r="M950" s="64"/>
      <c r="N950" s="64"/>
      <c r="O950" s="12">
        <f t="shared" si="271"/>
        <v>4</v>
      </c>
      <c r="P950"/>
      <c r="Q950" t="e">
        <f t="shared" si="267"/>
        <v>#REF!</v>
      </c>
      <c r="R950"/>
      <c r="S950"/>
      <c r="T950" s="12" t="e">
        <f t="shared" si="258"/>
        <v>#REF!</v>
      </c>
      <c r="U950" s="12"/>
      <c r="V950" s="12">
        <v>999</v>
      </c>
      <c r="W950" s="12"/>
      <c r="X950" s="12">
        <f t="shared" si="272"/>
        <v>6</v>
      </c>
      <c r="Y950"/>
      <c r="Z950" s="12" t="e">
        <f t="shared" si="268"/>
        <v>#REF!</v>
      </c>
      <c r="AA950" s="12" t="e">
        <f t="shared" si="269"/>
        <v>#REF!</v>
      </c>
      <c r="AB950"/>
      <c r="AC950" s="12">
        <f t="shared" si="273"/>
        <v>6</v>
      </c>
      <c r="AD950" s="12">
        <f t="shared" si="270"/>
        <v>0</v>
      </c>
      <c r="AE950" s="19"/>
      <c r="AF950" s="19"/>
      <c r="AG950" s="19">
        <f>AG948</f>
        <v>0</v>
      </c>
      <c r="AI950" s="19">
        <v>186</v>
      </c>
      <c r="AJ950" s="19">
        <f t="shared" si="259"/>
        <v>999</v>
      </c>
      <c r="AL950" s="19"/>
      <c r="AM950" s="19">
        <f t="shared" si="260"/>
        <v>999</v>
      </c>
      <c r="AP950" s="48" t="e">
        <f t="shared" si="261"/>
        <v>#REF!</v>
      </c>
      <c r="AQ950" s="48" t="e">
        <f t="shared" si="262"/>
        <v>#REF!</v>
      </c>
      <c r="AR950" s="16" t="e">
        <f t="shared" si="263"/>
        <v>#REF!</v>
      </c>
      <c r="AU950" s="49" t="str">
        <f t="shared" si="264"/>
        <v/>
      </c>
      <c r="AV950" s="49" t="str">
        <f t="shared" si="265"/>
        <v/>
      </c>
      <c r="AW950" s="49" t="str">
        <f t="shared" si="266"/>
        <v/>
      </c>
    </row>
    <row r="951" spans="1:49" s="16" customFormat="1" hidden="1" x14ac:dyDescent="0.25">
      <c r="A951" s="13" t="e">
        <f>'Vítězové kad'!#REF!</f>
        <v>#REF!</v>
      </c>
      <c r="B951" s="13"/>
      <c r="C951" s="13"/>
      <c r="D951" s="13"/>
      <c r="E951" s="13"/>
      <c r="F951" s="13" t="e">
        <f>'Vítězové kad'!#REF!</f>
        <v>#REF!</v>
      </c>
      <c r="G951" s="64" t="e">
        <f>'Vítězové kad'!#REF!</f>
        <v>#REF!</v>
      </c>
      <c r="H951" s="64"/>
      <c r="I951" s="64"/>
      <c r="J951" s="64"/>
      <c r="K951" s="64" t="e">
        <f>'Vítězové kad'!#REF!</f>
        <v>#REF!</v>
      </c>
      <c r="L951" s="64"/>
      <c r="M951" s="64"/>
      <c r="N951" s="64"/>
      <c r="O951" s="12">
        <f t="shared" si="271"/>
        <v>4</v>
      </c>
      <c r="P951"/>
      <c r="Q951" t="e">
        <f t="shared" si="267"/>
        <v>#REF!</v>
      </c>
      <c r="R951"/>
      <c r="S951"/>
      <c r="T951" s="12" t="e">
        <f t="shared" si="258"/>
        <v>#REF!</v>
      </c>
      <c r="U951" s="12"/>
      <c r="V951" s="12" t="e">
        <f>IF(T951="xxx",999,(T951))</f>
        <v>#REF!</v>
      </c>
      <c r="W951" s="12"/>
      <c r="X951" s="12">
        <f t="shared" si="272"/>
        <v>7</v>
      </c>
      <c r="Y951"/>
      <c r="Z951" s="12" t="e">
        <f t="shared" si="268"/>
        <v>#REF!</v>
      </c>
      <c r="AA951" s="12" t="e">
        <f t="shared" si="269"/>
        <v>#REF!</v>
      </c>
      <c r="AB951"/>
      <c r="AC951" s="12">
        <f t="shared" si="273"/>
        <v>7</v>
      </c>
      <c r="AD951" s="12">
        <f t="shared" si="270"/>
        <v>0</v>
      </c>
      <c r="AE951" s="19"/>
      <c r="AF951" s="19">
        <f>AF948+1</f>
        <v>3</v>
      </c>
      <c r="AG951" s="19">
        <f>IF(AD947="x",1,0)</f>
        <v>0</v>
      </c>
      <c r="AI951" s="19">
        <v>187</v>
      </c>
      <c r="AJ951" s="19">
        <f t="shared" si="259"/>
        <v>999</v>
      </c>
      <c r="AL951" s="19"/>
      <c r="AM951" s="19">
        <f t="shared" si="260"/>
        <v>999</v>
      </c>
      <c r="AP951" s="48" t="e">
        <f t="shared" si="261"/>
        <v>#REF!</v>
      </c>
      <c r="AQ951" s="48" t="e">
        <f t="shared" si="262"/>
        <v>#REF!</v>
      </c>
      <c r="AR951" s="16" t="e">
        <f t="shared" si="263"/>
        <v>#REF!</v>
      </c>
      <c r="AU951" s="49" t="str">
        <f t="shared" si="264"/>
        <v/>
      </c>
      <c r="AV951" s="49" t="str">
        <f t="shared" si="265"/>
        <v/>
      </c>
      <c r="AW951" s="49" t="str">
        <f t="shared" si="266"/>
        <v/>
      </c>
    </row>
    <row r="952" spans="1:49" s="16" customFormat="1" hidden="1" x14ac:dyDescent="0.25">
      <c r="A952" s="13" t="e">
        <f>'Vítězové kad'!#REF!</f>
        <v>#REF!</v>
      </c>
      <c r="B952" s="13"/>
      <c r="C952" s="13"/>
      <c r="D952" s="13"/>
      <c r="E952" s="13"/>
      <c r="F952" s="13" t="e">
        <f>'Vítězové kad'!#REF!</f>
        <v>#REF!</v>
      </c>
      <c r="G952" s="64" t="e">
        <f>'Vítězové kad'!#REF!</f>
        <v>#REF!</v>
      </c>
      <c r="H952" s="64"/>
      <c r="I952" s="64"/>
      <c r="J952" s="64"/>
      <c r="K952" s="64" t="e">
        <f>'Vítězové kad'!#REF!</f>
        <v>#REF!</v>
      </c>
      <c r="L952" s="64"/>
      <c r="M952" s="64"/>
      <c r="N952" s="64"/>
      <c r="O952" s="12">
        <f t="shared" si="271"/>
        <v>4</v>
      </c>
      <c r="P952"/>
      <c r="Q952" t="e">
        <f t="shared" si="267"/>
        <v>#REF!</v>
      </c>
      <c r="R952"/>
      <c r="S952"/>
      <c r="T952" s="12" t="e">
        <f t="shared" si="258"/>
        <v>#REF!</v>
      </c>
      <c r="U952" s="12"/>
      <c r="V952" s="12">
        <v>999</v>
      </c>
      <c r="W952" s="12"/>
      <c r="X952" s="12">
        <f t="shared" si="272"/>
        <v>8</v>
      </c>
      <c r="Y952"/>
      <c r="Z952" s="12" t="e">
        <f t="shared" si="268"/>
        <v>#REF!</v>
      </c>
      <c r="AA952" s="12" t="e">
        <f t="shared" si="269"/>
        <v>#REF!</v>
      </c>
      <c r="AB952"/>
      <c r="AC952" s="12">
        <f t="shared" si="273"/>
        <v>8</v>
      </c>
      <c r="AD952" s="12">
        <f t="shared" si="270"/>
        <v>0</v>
      </c>
      <c r="AE952" s="19"/>
      <c r="AF952" s="19"/>
      <c r="AG952" s="19">
        <f>AG951</f>
        <v>0</v>
      </c>
      <c r="AI952" s="19">
        <v>188</v>
      </c>
      <c r="AJ952" s="19">
        <f t="shared" si="259"/>
        <v>999</v>
      </c>
      <c r="AL952" s="19"/>
      <c r="AM952" s="19">
        <f t="shared" si="260"/>
        <v>999</v>
      </c>
      <c r="AP952" s="48" t="e">
        <f t="shared" si="261"/>
        <v>#REF!</v>
      </c>
      <c r="AQ952" s="48" t="e">
        <f t="shared" si="262"/>
        <v>#REF!</v>
      </c>
      <c r="AR952" s="16" t="e">
        <f t="shared" si="263"/>
        <v>#REF!</v>
      </c>
      <c r="AU952" s="49" t="str">
        <f t="shared" si="264"/>
        <v/>
      </c>
      <c r="AV952" s="49" t="str">
        <f t="shared" si="265"/>
        <v/>
      </c>
      <c r="AW952" s="49" t="str">
        <f t="shared" si="266"/>
        <v/>
      </c>
    </row>
    <row r="953" spans="1:49" s="16" customFormat="1" hidden="1" x14ac:dyDescent="0.25">
      <c r="A953" s="13" t="e">
        <f>'Vítězové kad'!#REF!</f>
        <v>#REF!</v>
      </c>
      <c r="B953" s="13"/>
      <c r="C953" s="13"/>
      <c r="D953" s="13"/>
      <c r="E953" s="13"/>
      <c r="F953" s="13" t="e">
        <f>'Vítězové kad'!#REF!</f>
        <v>#REF!</v>
      </c>
      <c r="G953" s="64" t="e">
        <f>'Vítězové kad'!#REF!</f>
        <v>#REF!</v>
      </c>
      <c r="H953" s="64"/>
      <c r="I953" s="64"/>
      <c r="J953" s="64"/>
      <c r="K953" s="64" t="e">
        <f>'Vítězové kad'!#REF!</f>
        <v>#REF!</v>
      </c>
      <c r="L953" s="64"/>
      <c r="M953" s="64"/>
      <c r="N953" s="64"/>
      <c r="O953" s="12">
        <f t="shared" si="271"/>
        <v>4</v>
      </c>
      <c r="P953"/>
      <c r="Q953" t="e">
        <f t="shared" si="267"/>
        <v>#REF!</v>
      </c>
      <c r="R953"/>
      <c r="S953"/>
      <c r="T953" s="12" t="e">
        <f t="shared" si="258"/>
        <v>#REF!</v>
      </c>
      <c r="U953" s="12"/>
      <c r="V953" s="12">
        <v>999</v>
      </c>
      <c r="W953" s="12"/>
      <c r="X953" s="12">
        <f t="shared" si="272"/>
        <v>9</v>
      </c>
      <c r="Y953"/>
      <c r="Z953" s="12" t="e">
        <f t="shared" si="268"/>
        <v>#REF!</v>
      </c>
      <c r="AA953" s="12" t="e">
        <f t="shared" si="269"/>
        <v>#REF!</v>
      </c>
      <c r="AB953"/>
      <c r="AC953" s="12">
        <f t="shared" si="273"/>
        <v>9</v>
      </c>
      <c r="AD953" s="12">
        <f t="shared" si="270"/>
        <v>0</v>
      </c>
      <c r="AE953" s="19"/>
      <c r="AF953" s="19"/>
      <c r="AG953" s="19">
        <f>AG951</f>
        <v>0</v>
      </c>
      <c r="AI953" s="19">
        <v>189</v>
      </c>
      <c r="AJ953" s="19">
        <f t="shared" si="259"/>
        <v>999</v>
      </c>
      <c r="AL953" s="19"/>
      <c r="AM953" s="19">
        <f t="shared" si="260"/>
        <v>999</v>
      </c>
      <c r="AP953" s="48" t="e">
        <f t="shared" si="261"/>
        <v>#REF!</v>
      </c>
      <c r="AQ953" s="48" t="e">
        <f t="shared" si="262"/>
        <v>#REF!</v>
      </c>
      <c r="AR953" s="16" t="e">
        <f t="shared" si="263"/>
        <v>#REF!</v>
      </c>
      <c r="AU953" s="49" t="str">
        <f t="shared" si="264"/>
        <v/>
      </c>
      <c r="AV953" s="49" t="str">
        <f t="shared" si="265"/>
        <v/>
      </c>
      <c r="AW953" s="49" t="str">
        <f t="shared" si="266"/>
        <v/>
      </c>
    </row>
    <row r="954" spans="1:49" s="16" customFormat="1" hidden="1" x14ac:dyDescent="0.25">
      <c r="A954" s="13" t="e">
        <f>'Vítězové kad'!#REF!</f>
        <v>#REF!</v>
      </c>
      <c r="B954" s="13"/>
      <c r="C954" s="13"/>
      <c r="D954" s="13"/>
      <c r="E954" s="13"/>
      <c r="F954" s="13" t="e">
        <f>'Vítězové kad'!#REF!</f>
        <v>#REF!</v>
      </c>
      <c r="G954" s="64" t="e">
        <f>'Vítězové kad'!#REF!</f>
        <v>#REF!</v>
      </c>
      <c r="H954" s="64"/>
      <c r="I954" s="64"/>
      <c r="J954" s="64"/>
      <c r="K954" s="64" t="e">
        <f>'Vítězové kad'!#REF!</f>
        <v>#REF!</v>
      </c>
      <c r="L954" s="64"/>
      <c r="M954" s="64"/>
      <c r="N954" s="64"/>
      <c r="O954" s="12">
        <f t="shared" si="271"/>
        <v>4</v>
      </c>
      <c r="P954"/>
      <c r="Q954" t="e">
        <f t="shared" si="267"/>
        <v>#REF!</v>
      </c>
      <c r="R954"/>
      <c r="S954"/>
      <c r="T954" s="12" t="e">
        <f t="shared" si="258"/>
        <v>#REF!</v>
      </c>
      <c r="U954" s="12"/>
      <c r="V954" s="12" t="e">
        <f>IF(T954="xxx",999,(T954))</f>
        <v>#REF!</v>
      </c>
      <c r="W954" s="12"/>
      <c r="X954" s="12">
        <f t="shared" si="272"/>
        <v>10</v>
      </c>
      <c r="Y954"/>
      <c r="Z954" s="12" t="e">
        <f t="shared" si="268"/>
        <v>#REF!</v>
      </c>
      <c r="AA954" s="12" t="e">
        <f t="shared" si="269"/>
        <v>#REF!</v>
      </c>
      <c r="AB954"/>
      <c r="AC954" s="12">
        <f t="shared" si="273"/>
        <v>10</v>
      </c>
      <c r="AD954" s="12">
        <f t="shared" si="270"/>
        <v>0</v>
      </c>
      <c r="AE954" s="19"/>
      <c r="AF954" s="19">
        <f>AF951+1</f>
        <v>4</v>
      </c>
      <c r="AG954" s="19">
        <f>IF(AD948="x",1,0)</f>
        <v>0</v>
      </c>
      <c r="AI954" s="19">
        <v>190</v>
      </c>
      <c r="AJ954" s="19">
        <f t="shared" si="259"/>
        <v>999</v>
      </c>
      <c r="AL954" s="19"/>
      <c r="AM954" s="19">
        <f t="shared" si="260"/>
        <v>999</v>
      </c>
      <c r="AP954" s="48" t="e">
        <f t="shared" si="261"/>
        <v>#REF!</v>
      </c>
      <c r="AQ954" s="48" t="e">
        <f t="shared" si="262"/>
        <v>#REF!</v>
      </c>
      <c r="AR954" s="16" t="e">
        <f t="shared" si="263"/>
        <v>#REF!</v>
      </c>
      <c r="AU954" s="49" t="str">
        <f t="shared" si="264"/>
        <v/>
      </c>
      <c r="AV954" s="49" t="str">
        <f t="shared" si="265"/>
        <v/>
      </c>
      <c r="AW954" s="49" t="str">
        <f t="shared" si="266"/>
        <v/>
      </c>
    </row>
    <row r="955" spans="1:49" s="16" customFormat="1" hidden="1" x14ac:dyDescent="0.25">
      <c r="A955" s="13" t="e">
        <f>'Vítězové kad'!#REF!</f>
        <v>#REF!</v>
      </c>
      <c r="B955" s="13"/>
      <c r="C955" s="13"/>
      <c r="D955" s="13"/>
      <c r="E955" s="13"/>
      <c r="F955" s="13" t="e">
        <f>'Vítězové kad'!#REF!</f>
        <v>#REF!</v>
      </c>
      <c r="G955" s="64" t="e">
        <f>'Vítězové kad'!#REF!</f>
        <v>#REF!</v>
      </c>
      <c r="H955" s="64"/>
      <c r="I955" s="64"/>
      <c r="J955" s="64"/>
      <c r="K955" s="64" t="e">
        <f>'Vítězové kad'!#REF!</f>
        <v>#REF!</v>
      </c>
      <c r="L955" s="64"/>
      <c r="M955" s="64"/>
      <c r="N955" s="64"/>
      <c r="O955" s="12">
        <f t="shared" si="271"/>
        <v>4</v>
      </c>
      <c r="P955"/>
      <c r="Q955" t="e">
        <f t="shared" si="267"/>
        <v>#REF!</v>
      </c>
      <c r="R955"/>
      <c r="S955"/>
      <c r="T955" s="12" t="e">
        <f t="shared" si="258"/>
        <v>#REF!</v>
      </c>
      <c r="U955" s="12"/>
      <c r="V955" s="12">
        <v>999</v>
      </c>
      <c r="W955" s="12"/>
      <c r="X955" s="12">
        <f t="shared" si="272"/>
        <v>11</v>
      </c>
      <c r="Y955"/>
      <c r="Z955" s="12" t="e">
        <f t="shared" si="268"/>
        <v>#REF!</v>
      </c>
      <c r="AA955" s="12" t="e">
        <f t="shared" si="269"/>
        <v>#REF!</v>
      </c>
      <c r="AB955"/>
      <c r="AC955" s="12">
        <f t="shared" si="273"/>
        <v>11</v>
      </c>
      <c r="AD955" s="12">
        <f t="shared" si="270"/>
        <v>0</v>
      </c>
      <c r="AE955" s="19"/>
      <c r="AF955" s="19"/>
      <c r="AG955" s="19">
        <f>AG954</f>
        <v>0</v>
      </c>
      <c r="AI955" s="19">
        <v>191</v>
      </c>
      <c r="AJ955" s="19">
        <f t="shared" si="259"/>
        <v>999</v>
      </c>
      <c r="AL955" s="19"/>
      <c r="AM955" s="19">
        <f t="shared" si="260"/>
        <v>999</v>
      </c>
      <c r="AP955" s="48" t="e">
        <f t="shared" si="261"/>
        <v>#REF!</v>
      </c>
      <c r="AQ955" s="48" t="e">
        <f t="shared" si="262"/>
        <v>#REF!</v>
      </c>
      <c r="AR955" s="16" t="e">
        <f t="shared" si="263"/>
        <v>#REF!</v>
      </c>
      <c r="AU955" s="49" t="str">
        <f t="shared" si="264"/>
        <v/>
      </c>
      <c r="AV955" s="49" t="str">
        <f t="shared" si="265"/>
        <v/>
      </c>
      <c r="AW955" s="49" t="str">
        <f t="shared" si="266"/>
        <v/>
      </c>
    </row>
    <row r="956" spans="1:49" s="16" customFormat="1" hidden="1" x14ac:dyDescent="0.25">
      <c r="A956" s="13" t="e">
        <f>'Vítězové kad'!#REF!</f>
        <v>#REF!</v>
      </c>
      <c r="B956" s="13"/>
      <c r="C956" s="13"/>
      <c r="D956" s="13"/>
      <c r="E956" s="13"/>
      <c r="F956" s="13" t="e">
        <f>'Vítězové kad'!#REF!</f>
        <v>#REF!</v>
      </c>
      <c r="G956" s="64" t="e">
        <f>'Vítězové kad'!#REF!</f>
        <v>#REF!</v>
      </c>
      <c r="H956" s="64"/>
      <c r="I956" s="64"/>
      <c r="J956" s="64"/>
      <c r="K956" s="64" t="e">
        <f>'Vítězové kad'!#REF!</f>
        <v>#REF!</v>
      </c>
      <c r="L956" s="64"/>
      <c r="M956" s="64"/>
      <c r="N956" s="64"/>
      <c r="O956" s="12">
        <f t="shared" si="271"/>
        <v>4</v>
      </c>
      <c r="P956"/>
      <c r="Q956" t="e">
        <f t="shared" si="267"/>
        <v>#REF!</v>
      </c>
      <c r="R956"/>
      <c r="S956"/>
      <c r="T956" s="12" t="e">
        <f t="shared" si="258"/>
        <v>#REF!</v>
      </c>
      <c r="U956" s="12"/>
      <c r="V956" s="12">
        <v>999</v>
      </c>
      <c r="W956" s="12"/>
      <c r="X956" s="12">
        <f t="shared" si="272"/>
        <v>12</v>
      </c>
      <c r="Y956"/>
      <c r="Z956" s="12" t="e">
        <f t="shared" si="268"/>
        <v>#REF!</v>
      </c>
      <c r="AA956" s="12" t="e">
        <f t="shared" si="269"/>
        <v>#REF!</v>
      </c>
      <c r="AB956"/>
      <c r="AC956" s="12">
        <f t="shared" si="273"/>
        <v>12</v>
      </c>
      <c r="AD956" s="12">
        <f t="shared" si="270"/>
        <v>0</v>
      </c>
      <c r="AE956" s="19"/>
      <c r="AF956" s="19"/>
      <c r="AG956" s="19">
        <f>AG954</f>
        <v>0</v>
      </c>
      <c r="AI956" s="19">
        <v>192</v>
      </c>
      <c r="AJ956" s="19">
        <f t="shared" si="259"/>
        <v>999</v>
      </c>
      <c r="AL956" s="19"/>
      <c r="AM956" s="19">
        <f t="shared" si="260"/>
        <v>999</v>
      </c>
      <c r="AP956" s="48" t="e">
        <f t="shared" si="261"/>
        <v>#REF!</v>
      </c>
      <c r="AQ956" s="48" t="e">
        <f t="shared" si="262"/>
        <v>#REF!</v>
      </c>
      <c r="AR956" s="16" t="e">
        <f t="shared" si="263"/>
        <v>#REF!</v>
      </c>
      <c r="AU956" s="49" t="str">
        <f t="shared" si="264"/>
        <v/>
      </c>
      <c r="AV956" s="49" t="str">
        <f t="shared" si="265"/>
        <v/>
      </c>
      <c r="AW956" s="49" t="str">
        <f t="shared" si="266"/>
        <v/>
      </c>
    </row>
    <row r="957" spans="1:49" s="16" customFormat="1" hidden="1" x14ac:dyDescent="0.25">
      <c r="A957" s="13" t="e">
        <f>'Vítězové kad'!#REF!</f>
        <v>#REF!</v>
      </c>
      <c r="B957" s="13"/>
      <c r="C957" s="13"/>
      <c r="D957" s="13"/>
      <c r="E957" s="13"/>
      <c r="F957" s="13" t="e">
        <f>'Vítězové kad'!#REF!</f>
        <v>#REF!</v>
      </c>
      <c r="G957" s="64" t="e">
        <f>'Vítězové kad'!#REF!</f>
        <v>#REF!</v>
      </c>
      <c r="H957" s="64"/>
      <c r="I957" s="64"/>
      <c r="J957" s="64"/>
      <c r="K957" s="64" t="e">
        <f>'Vítězové kad'!#REF!</f>
        <v>#REF!</v>
      </c>
      <c r="L957" s="64"/>
      <c r="M957" s="64"/>
      <c r="N957" s="64"/>
      <c r="O957" s="12">
        <f t="shared" si="271"/>
        <v>4</v>
      </c>
      <c r="P957"/>
      <c r="Q957" t="e">
        <f t="shared" si="267"/>
        <v>#REF!</v>
      </c>
      <c r="R957"/>
      <c r="S957"/>
      <c r="T957" s="12" t="e">
        <f t="shared" si="258"/>
        <v>#REF!</v>
      </c>
      <c r="U957" s="12"/>
      <c r="V957" s="12" t="e">
        <f>IF(T957="xxx",999,(T957))</f>
        <v>#REF!</v>
      </c>
      <c r="W957" s="12"/>
      <c r="X957" s="12">
        <f t="shared" si="272"/>
        <v>13</v>
      </c>
      <c r="Y957"/>
      <c r="Z957" s="12" t="e">
        <f t="shared" si="268"/>
        <v>#REF!</v>
      </c>
      <c r="AA957" s="12" t="e">
        <f t="shared" si="269"/>
        <v>#REF!</v>
      </c>
      <c r="AB957"/>
      <c r="AC957" s="12">
        <f t="shared" si="273"/>
        <v>13</v>
      </c>
      <c r="AD957" s="12">
        <f t="shared" si="270"/>
        <v>0</v>
      </c>
      <c r="AE957" s="19"/>
      <c r="AF957" s="19">
        <f>AF954+1</f>
        <v>5</v>
      </c>
      <c r="AG957" s="19">
        <f>IF(AD949="x",1,0)</f>
        <v>0</v>
      </c>
      <c r="AI957" s="19">
        <v>193</v>
      </c>
      <c r="AJ957" s="19">
        <f t="shared" si="259"/>
        <v>999</v>
      </c>
      <c r="AL957" s="19"/>
      <c r="AM957" s="19">
        <f t="shared" si="260"/>
        <v>999</v>
      </c>
      <c r="AP957" s="48" t="e">
        <f t="shared" si="261"/>
        <v>#REF!</v>
      </c>
      <c r="AQ957" s="48" t="e">
        <f t="shared" si="262"/>
        <v>#REF!</v>
      </c>
      <c r="AR957" s="16" t="e">
        <f t="shared" si="263"/>
        <v>#REF!</v>
      </c>
      <c r="AU957" s="49" t="str">
        <f t="shared" si="264"/>
        <v/>
      </c>
      <c r="AV957" s="49" t="str">
        <f t="shared" si="265"/>
        <v/>
      </c>
      <c r="AW957" s="49" t="str">
        <f t="shared" si="266"/>
        <v/>
      </c>
    </row>
    <row r="958" spans="1:49" s="16" customFormat="1" hidden="1" x14ac:dyDescent="0.25">
      <c r="A958" s="13" t="e">
        <f>'Vítězové kad'!#REF!</f>
        <v>#REF!</v>
      </c>
      <c r="B958" s="13"/>
      <c r="C958" s="13"/>
      <c r="D958" s="13"/>
      <c r="E958" s="13"/>
      <c r="F958" s="13" t="e">
        <f>'Vítězové kad'!#REF!</f>
        <v>#REF!</v>
      </c>
      <c r="G958" s="64" t="e">
        <f>'Vítězové kad'!#REF!</f>
        <v>#REF!</v>
      </c>
      <c r="H958" s="64"/>
      <c r="I958" s="64"/>
      <c r="J958" s="64"/>
      <c r="K958" s="64" t="e">
        <f>'Vítězové kad'!#REF!</f>
        <v>#REF!</v>
      </c>
      <c r="L958" s="64"/>
      <c r="M958" s="64"/>
      <c r="N958" s="64"/>
      <c r="O958" s="12">
        <f t="shared" si="271"/>
        <v>4</v>
      </c>
      <c r="P958"/>
      <c r="Q958" t="e">
        <f t="shared" si="267"/>
        <v>#REF!</v>
      </c>
      <c r="R958"/>
      <c r="S958"/>
      <c r="T958" s="12" t="e">
        <f t="shared" ref="T958:T1021" si="274">IF(Q958=0,"xxx",(IF((MID($A958,$Q958-10,1))="x","xxx",VALUE(MID($A958,$Q958-11,3)))))</f>
        <v>#REF!</v>
      </c>
      <c r="U958" s="12"/>
      <c r="V958" s="12">
        <v>999</v>
      </c>
      <c r="W958" s="12"/>
      <c r="X958" s="12">
        <f t="shared" si="272"/>
        <v>14</v>
      </c>
      <c r="Y958"/>
      <c r="Z958" s="12" t="e">
        <f t="shared" si="268"/>
        <v>#REF!</v>
      </c>
      <c r="AA958" s="12" t="e">
        <f t="shared" si="269"/>
        <v>#REF!</v>
      </c>
      <c r="AB958"/>
      <c r="AC958" s="12">
        <f t="shared" si="273"/>
        <v>14</v>
      </c>
      <c r="AD958" s="12">
        <f>R21</f>
        <v>0</v>
      </c>
      <c r="AE958" s="19"/>
      <c r="AF958" s="19"/>
      <c r="AG958" s="19">
        <f>AG957</f>
        <v>0</v>
      </c>
      <c r="AI958" s="19">
        <v>194</v>
      </c>
      <c r="AJ958" s="19">
        <f t="shared" ref="AJ958:AJ1021" si="275">IF(AG958=0,999,AI958)</f>
        <v>999</v>
      </c>
      <c r="AL958" s="19"/>
      <c r="AM958" s="19">
        <f t="shared" ref="AM958:AM1021" si="276">SMALL($AJ$765:$AJ$1244,AI958)</f>
        <v>999</v>
      </c>
      <c r="AP958" s="48" t="e">
        <f t="shared" ref="AP958:AP1021" si="277">G958</f>
        <v>#REF!</v>
      </c>
      <c r="AQ958" s="48" t="e">
        <f t="shared" ref="AQ958:AQ1021" si="278">K958</f>
        <v>#REF!</v>
      </c>
      <c r="AR958" s="16" t="e">
        <f t="shared" ref="AR958:AR1021" si="279">A958</f>
        <v>#REF!</v>
      </c>
      <c r="AU958" s="49" t="str">
        <f t="shared" ref="AU958:AU1021" si="280">IF(AM958=999,"",(INDEX($AP$765:$AP$1244,$AM958)))</f>
        <v/>
      </c>
      <c r="AV958" s="49" t="str">
        <f t="shared" ref="AV958:AV1021" si="281">IF(AM958=999,"",(INDEX($AQ$765:$AQ$1244,$AM958)))</f>
        <v/>
      </c>
      <c r="AW958" s="49" t="str">
        <f t="shared" ref="AW958:AW1021" si="282">IF(AM958=999,"",(INDEX($AR$765:$AR$1244,$AM958)))</f>
        <v/>
      </c>
    </row>
    <row r="959" spans="1:49" s="16" customFormat="1" hidden="1" x14ac:dyDescent="0.25">
      <c r="A959" s="13" t="e">
        <f>'Vítězové kad'!#REF!</f>
        <v>#REF!</v>
      </c>
      <c r="B959" s="13"/>
      <c r="C959" s="13"/>
      <c r="D959" s="13"/>
      <c r="E959" s="13"/>
      <c r="F959" s="13" t="e">
        <f>'Vítězové kad'!#REF!</f>
        <v>#REF!</v>
      </c>
      <c r="G959" s="64" t="e">
        <f>'Vítězové kad'!#REF!</f>
        <v>#REF!</v>
      </c>
      <c r="H959" s="64"/>
      <c r="I959" s="64"/>
      <c r="J959" s="64"/>
      <c r="K959" s="64" t="e">
        <f>'Vítězové kad'!#REF!</f>
        <v>#REF!</v>
      </c>
      <c r="L959" s="64"/>
      <c r="M959" s="64"/>
      <c r="N959" s="64"/>
      <c r="O959" s="12">
        <f t="shared" si="271"/>
        <v>4</v>
      </c>
      <c r="P959"/>
      <c r="Q959" t="e">
        <f t="shared" si="267"/>
        <v>#REF!</v>
      </c>
      <c r="R959"/>
      <c r="S959"/>
      <c r="T959" s="12" t="e">
        <f t="shared" si="274"/>
        <v>#REF!</v>
      </c>
      <c r="U959" s="12"/>
      <c r="V959" s="12">
        <v>999</v>
      </c>
      <c r="W959" s="12"/>
      <c r="X959" s="12">
        <f t="shared" si="272"/>
        <v>15</v>
      </c>
      <c r="Y959"/>
      <c r="Z959" s="12" t="e">
        <f t="shared" si="268"/>
        <v>#REF!</v>
      </c>
      <c r="AA959" s="12" t="e">
        <f t="shared" si="269"/>
        <v>#REF!</v>
      </c>
      <c r="AB959"/>
      <c r="AC959" s="12">
        <f t="shared" si="273"/>
        <v>15</v>
      </c>
      <c r="AD959" s="12">
        <f t="shared" si="270"/>
        <v>0</v>
      </c>
      <c r="AE959" s="19"/>
      <c r="AF959" s="19"/>
      <c r="AG959" s="19">
        <f>AG957</f>
        <v>0</v>
      </c>
      <c r="AI959" s="19">
        <v>195</v>
      </c>
      <c r="AJ959" s="19">
        <f t="shared" si="275"/>
        <v>999</v>
      </c>
      <c r="AL959" s="19"/>
      <c r="AM959" s="19">
        <f t="shared" si="276"/>
        <v>999</v>
      </c>
      <c r="AP959" s="48" t="e">
        <f t="shared" si="277"/>
        <v>#REF!</v>
      </c>
      <c r="AQ959" s="48" t="e">
        <f t="shared" si="278"/>
        <v>#REF!</v>
      </c>
      <c r="AR959" s="16" t="e">
        <f t="shared" si="279"/>
        <v>#REF!</v>
      </c>
      <c r="AU959" s="49" t="str">
        <f t="shared" si="280"/>
        <v/>
      </c>
      <c r="AV959" s="49" t="str">
        <f t="shared" si="281"/>
        <v/>
      </c>
      <c r="AW959" s="49" t="str">
        <f t="shared" si="282"/>
        <v/>
      </c>
    </row>
    <row r="960" spans="1:49" s="16" customFormat="1" hidden="1" x14ac:dyDescent="0.25">
      <c r="A960" s="13" t="str">
        <f>'Vítězové kad'!$B$7</f>
        <v xml:space="preserve">kad, ř.ř., 65 kg, </v>
      </c>
      <c r="B960" s="13"/>
      <c r="C960" s="13"/>
      <c r="D960" s="13"/>
      <c r="E960" s="13"/>
      <c r="F960" s="13">
        <f>'Vítězové kad'!$A$10</f>
        <v>1</v>
      </c>
      <c r="G960" s="64" t="str">
        <f>'Vítězové kad'!$B$10</f>
        <v>Kmetík Matyáš</v>
      </c>
      <c r="H960" s="64"/>
      <c r="I960" s="64"/>
      <c r="J960" s="64"/>
      <c r="K960" s="64" t="str">
        <f>'Vítězové kad'!$C$10</f>
        <v>Ostr.</v>
      </c>
      <c r="L960" s="64"/>
      <c r="M960" s="64"/>
      <c r="N960" s="64"/>
      <c r="O960" s="12">
        <f t="shared" si="271"/>
        <v>4</v>
      </c>
      <c r="P960"/>
      <c r="Q960">
        <f t="shared" si="267"/>
        <v>18</v>
      </c>
      <c r="R960"/>
      <c r="S960"/>
      <c r="T960" s="12" t="e">
        <f t="shared" si="274"/>
        <v>#VALUE!</v>
      </c>
      <c r="U960" s="12"/>
      <c r="V960" s="12" t="e">
        <f>IF(T960="xxx",999,(T960))</f>
        <v>#VALUE!</v>
      </c>
      <c r="W960" s="12"/>
      <c r="X960" s="12">
        <f t="shared" si="272"/>
        <v>16</v>
      </c>
      <c r="Y960"/>
      <c r="Z960" s="12" t="e">
        <f t="shared" si="268"/>
        <v>#REF!</v>
      </c>
      <c r="AA960" s="12" t="e">
        <f t="shared" si="269"/>
        <v>#REF!</v>
      </c>
      <c r="AB960"/>
      <c r="AC960" s="12">
        <f t="shared" si="273"/>
        <v>16</v>
      </c>
      <c r="AD960" s="12">
        <f t="shared" si="270"/>
        <v>0</v>
      </c>
      <c r="AE960" s="19"/>
      <c r="AF960" s="19">
        <f>AF957+1</f>
        <v>6</v>
      </c>
      <c r="AG960" s="19">
        <f>IF(AD950="x",1,0)</f>
        <v>0</v>
      </c>
      <c r="AI960" s="19">
        <v>196</v>
      </c>
      <c r="AJ960" s="19">
        <f t="shared" si="275"/>
        <v>999</v>
      </c>
      <c r="AL960" s="19"/>
      <c r="AM960" s="19">
        <f t="shared" si="276"/>
        <v>999</v>
      </c>
      <c r="AP960" s="48" t="str">
        <f t="shared" si="277"/>
        <v>Kmetík Matyáš</v>
      </c>
      <c r="AQ960" s="48" t="str">
        <f t="shared" si="278"/>
        <v>Ostr.</v>
      </c>
      <c r="AR960" s="16" t="str">
        <f t="shared" si="279"/>
        <v xml:space="preserve">kad, ř.ř., 65 kg, </v>
      </c>
      <c r="AU960" s="49" t="str">
        <f t="shared" si="280"/>
        <v/>
      </c>
      <c r="AV960" s="49" t="str">
        <f t="shared" si="281"/>
        <v/>
      </c>
      <c r="AW960" s="49" t="str">
        <f t="shared" si="282"/>
        <v/>
      </c>
    </row>
    <row r="961" spans="1:49" s="16" customFormat="1" hidden="1" x14ac:dyDescent="0.25">
      <c r="A961" s="13" t="str">
        <f>'Vítězové kad'!$B$7</f>
        <v xml:space="preserve">kad, ř.ř., 65 kg, </v>
      </c>
      <c r="B961" s="13"/>
      <c r="C961" s="13"/>
      <c r="D961" s="13"/>
      <c r="E961" s="13"/>
      <c r="F961" s="13">
        <f>'Vítězové kad'!$A$11</f>
        <v>2</v>
      </c>
      <c r="G961" s="64" t="str">
        <f>'Vítězové kad'!$B$11</f>
        <v>Lajčík Adam</v>
      </c>
      <c r="H961" s="64"/>
      <c r="I961" s="64"/>
      <c r="J961" s="64"/>
      <c r="K961" s="64" t="str">
        <f>'Vítězové kad'!$C$11</f>
        <v>Čech.</v>
      </c>
      <c r="L961" s="64"/>
      <c r="M961" s="64"/>
      <c r="N961" s="64"/>
      <c r="O961" s="12">
        <f t="shared" si="271"/>
        <v>4</v>
      </c>
      <c r="P961"/>
      <c r="Q961">
        <f t="shared" si="267"/>
        <v>18</v>
      </c>
      <c r="R961"/>
      <c r="S961"/>
      <c r="T961" s="12" t="e">
        <f t="shared" si="274"/>
        <v>#VALUE!</v>
      </c>
      <c r="U961" s="12"/>
      <c r="V961" s="12">
        <v>999</v>
      </c>
      <c r="W961" s="12"/>
      <c r="X961" s="12">
        <f t="shared" si="272"/>
        <v>17</v>
      </c>
      <c r="Y961"/>
      <c r="Z961" s="12" t="e">
        <f t="shared" si="268"/>
        <v>#REF!</v>
      </c>
      <c r="AA961" s="12" t="e">
        <f t="shared" si="269"/>
        <v>#REF!</v>
      </c>
      <c r="AB961"/>
      <c r="AC961" s="12">
        <f t="shared" si="273"/>
        <v>17</v>
      </c>
      <c r="AD961" s="12">
        <f t="shared" si="270"/>
        <v>0</v>
      </c>
      <c r="AE961" s="19"/>
      <c r="AF961" s="19"/>
      <c r="AG961" s="19">
        <f>AG960</f>
        <v>0</v>
      </c>
      <c r="AI961" s="19">
        <v>197</v>
      </c>
      <c r="AJ961" s="19">
        <f t="shared" si="275"/>
        <v>999</v>
      </c>
      <c r="AL961" s="19"/>
      <c r="AM961" s="19">
        <f t="shared" si="276"/>
        <v>999</v>
      </c>
      <c r="AP961" s="48" t="str">
        <f t="shared" si="277"/>
        <v>Lajčík Adam</v>
      </c>
      <c r="AQ961" s="48" t="str">
        <f t="shared" si="278"/>
        <v>Čech.</v>
      </c>
      <c r="AR961" s="16" t="str">
        <f t="shared" si="279"/>
        <v xml:space="preserve">kad, ř.ř., 65 kg, </v>
      </c>
      <c r="AU961" s="49" t="str">
        <f t="shared" si="280"/>
        <v/>
      </c>
      <c r="AV961" s="49" t="str">
        <f t="shared" si="281"/>
        <v/>
      </c>
      <c r="AW961" s="49" t="str">
        <f t="shared" si="282"/>
        <v/>
      </c>
    </row>
    <row r="962" spans="1:49" s="16" customFormat="1" hidden="1" x14ac:dyDescent="0.25">
      <c r="A962" s="13" t="str">
        <f>'Vítězové kad'!$B$7</f>
        <v xml:space="preserve">kad, ř.ř., 65 kg, </v>
      </c>
      <c r="B962" s="13"/>
      <c r="C962" s="13"/>
      <c r="D962" s="13"/>
      <c r="E962" s="13"/>
      <c r="F962" s="13" t="e">
        <f>'Vítězové kad'!#REF!</f>
        <v>#REF!</v>
      </c>
      <c r="G962" s="64" t="e">
        <f>'Vítězové kad'!#REF!</f>
        <v>#REF!</v>
      </c>
      <c r="H962" s="64"/>
      <c r="I962" s="64"/>
      <c r="J962" s="64"/>
      <c r="K962" s="64" t="e">
        <f>'Vítězové kad'!#REF!</f>
        <v>#REF!</v>
      </c>
      <c r="L962" s="64"/>
      <c r="M962" s="64"/>
      <c r="N962" s="64"/>
      <c r="O962" s="12">
        <f t="shared" si="271"/>
        <v>4</v>
      </c>
      <c r="P962"/>
      <c r="Q962">
        <f t="shared" si="267"/>
        <v>18</v>
      </c>
      <c r="R962"/>
      <c r="S962"/>
      <c r="T962" s="12" t="e">
        <f t="shared" si="274"/>
        <v>#VALUE!</v>
      </c>
      <c r="U962" s="12"/>
      <c r="V962" s="12">
        <v>999</v>
      </c>
      <c r="W962" s="12"/>
      <c r="X962" s="12">
        <f t="shared" si="272"/>
        <v>18</v>
      </c>
      <c r="Y962"/>
      <c r="Z962" s="12" t="e">
        <f t="shared" si="268"/>
        <v>#REF!</v>
      </c>
      <c r="AA962" s="12" t="e">
        <f t="shared" si="269"/>
        <v>#REF!</v>
      </c>
      <c r="AB962"/>
      <c r="AC962" s="12">
        <f t="shared" si="273"/>
        <v>18</v>
      </c>
      <c r="AD962" s="12">
        <f t="shared" si="270"/>
        <v>0</v>
      </c>
      <c r="AE962" s="19"/>
      <c r="AF962" s="19"/>
      <c r="AG962" s="19">
        <f>AG960</f>
        <v>0</v>
      </c>
      <c r="AI962" s="19">
        <v>198</v>
      </c>
      <c r="AJ962" s="19">
        <f t="shared" si="275"/>
        <v>999</v>
      </c>
      <c r="AL962" s="19"/>
      <c r="AM962" s="19">
        <f t="shared" si="276"/>
        <v>999</v>
      </c>
      <c r="AP962" s="48" t="e">
        <f t="shared" si="277"/>
        <v>#REF!</v>
      </c>
      <c r="AQ962" s="48" t="e">
        <f t="shared" si="278"/>
        <v>#REF!</v>
      </c>
      <c r="AR962" s="16" t="str">
        <f t="shared" si="279"/>
        <v xml:space="preserve">kad, ř.ř., 65 kg, </v>
      </c>
      <c r="AU962" s="49" t="str">
        <f t="shared" si="280"/>
        <v/>
      </c>
      <c r="AV962" s="49" t="str">
        <f t="shared" si="281"/>
        <v/>
      </c>
      <c r="AW962" s="49" t="str">
        <f t="shared" si="282"/>
        <v/>
      </c>
    </row>
    <row r="963" spans="1:49" s="16" customFormat="1" hidden="1" x14ac:dyDescent="0.25">
      <c r="A963" s="13" t="str">
        <f>'Vítězové kad'!$B$13</f>
        <v xml:space="preserve">kad, ř.ř., 71 kg, </v>
      </c>
      <c r="B963" s="13"/>
      <c r="C963" s="13"/>
      <c r="D963" s="13"/>
      <c r="E963" s="13"/>
      <c r="F963" s="13">
        <f>'Vítězové kad'!$A$16</f>
        <v>1</v>
      </c>
      <c r="G963" s="64">
        <f>'Vítězové kad'!$B$16</f>
        <v>1</v>
      </c>
      <c r="H963" s="64"/>
      <c r="I963" s="64"/>
      <c r="J963" s="64"/>
      <c r="K963" s="64">
        <f>'Vítězové kad'!$C$16</f>
        <v>1</v>
      </c>
      <c r="L963" s="64"/>
      <c r="M963" s="64"/>
      <c r="N963" s="64"/>
      <c r="O963" s="12">
        <f t="shared" si="271"/>
        <v>4</v>
      </c>
      <c r="P963"/>
      <c r="Q963">
        <f t="shared" si="267"/>
        <v>18</v>
      </c>
      <c r="R963"/>
      <c r="S963"/>
      <c r="T963" s="12" t="e">
        <f t="shared" si="274"/>
        <v>#VALUE!</v>
      </c>
      <c r="U963" s="12"/>
      <c r="V963" s="12" t="e">
        <f>IF(T963="xxx",999,(T963))</f>
        <v>#VALUE!</v>
      </c>
      <c r="W963" s="12"/>
      <c r="X963" s="12">
        <f t="shared" si="272"/>
        <v>19</v>
      </c>
      <c r="Y963"/>
      <c r="Z963" s="12" t="e">
        <f t="shared" si="268"/>
        <v>#REF!</v>
      </c>
      <c r="AA963" s="12" t="e">
        <f t="shared" si="269"/>
        <v>#REF!</v>
      </c>
      <c r="AB963"/>
      <c r="AC963" s="12">
        <f t="shared" si="273"/>
        <v>19</v>
      </c>
      <c r="AD963" s="12">
        <f t="shared" si="270"/>
        <v>0</v>
      </c>
      <c r="AE963" s="19"/>
      <c r="AF963" s="19">
        <f>AF960+1</f>
        <v>7</v>
      </c>
      <c r="AG963" s="19">
        <f>IF(AD951="x",1,0)</f>
        <v>0</v>
      </c>
      <c r="AI963" s="19">
        <v>199</v>
      </c>
      <c r="AJ963" s="19">
        <f t="shared" si="275"/>
        <v>999</v>
      </c>
      <c r="AL963" s="19"/>
      <c r="AM963" s="19">
        <f t="shared" si="276"/>
        <v>999</v>
      </c>
      <c r="AP963" s="48">
        <f t="shared" si="277"/>
        <v>1</v>
      </c>
      <c r="AQ963" s="48">
        <f t="shared" si="278"/>
        <v>1</v>
      </c>
      <c r="AR963" s="16" t="str">
        <f t="shared" si="279"/>
        <v xml:space="preserve">kad, ř.ř., 71 kg, </v>
      </c>
      <c r="AU963" s="49" t="str">
        <f t="shared" si="280"/>
        <v/>
      </c>
      <c r="AV963" s="49" t="str">
        <f t="shared" si="281"/>
        <v/>
      </c>
      <c r="AW963" s="49" t="str">
        <f t="shared" si="282"/>
        <v/>
      </c>
    </row>
    <row r="964" spans="1:49" s="16" customFormat="1" hidden="1" x14ac:dyDescent="0.25">
      <c r="A964" s="13" t="str">
        <f>'Vítězové kad'!$B$13</f>
        <v xml:space="preserve">kad, ř.ř., 71 kg, </v>
      </c>
      <c r="B964" s="13"/>
      <c r="C964" s="13"/>
      <c r="D964" s="13"/>
      <c r="E964" s="13"/>
      <c r="F964" s="13">
        <f>'Vítězové kad'!$A$17</f>
        <v>2</v>
      </c>
      <c r="G964" s="64">
        <f>'Vítězové kad'!$B$17</f>
        <v>2</v>
      </c>
      <c r="H964" s="64"/>
      <c r="I964" s="64"/>
      <c r="J964" s="64"/>
      <c r="K964" s="64">
        <f>'Vítězové kad'!$C$17</f>
        <v>2</v>
      </c>
      <c r="L964" s="64"/>
      <c r="M964" s="64"/>
      <c r="N964" s="64"/>
      <c r="O964" s="12">
        <f t="shared" si="271"/>
        <v>4</v>
      </c>
      <c r="P964"/>
      <c r="Q964">
        <f t="shared" si="267"/>
        <v>18</v>
      </c>
      <c r="R964"/>
      <c r="S964"/>
      <c r="T964" s="12" t="e">
        <f t="shared" si="274"/>
        <v>#VALUE!</v>
      </c>
      <c r="U964" s="12"/>
      <c r="V964" s="12">
        <v>999</v>
      </c>
      <c r="W964" s="12"/>
      <c r="X964" s="12">
        <f t="shared" si="272"/>
        <v>20</v>
      </c>
      <c r="Y964"/>
      <c r="Z964" s="12" t="e">
        <f t="shared" si="268"/>
        <v>#REF!</v>
      </c>
      <c r="AA964" s="12" t="e">
        <f t="shared" si="269"/>
        <v>#REF!</v>
      </c>
      <c r="AB964"/>
      <c r="AC964" s="12">
        <f t="shared" si="273"/>
        <v>20</v>
      </c>
      <c r="AD964" s="12">
        <f t="shared" si="270"/>
        <v>0</v>
      </c>
      <c r="AE964" s="19"/>
      <c r="AF964" s="19"/>
      <c r="AG964" s="19">
        <f>AG963</f>
        <v>0</v>
      </c>
      <c r="AI964" s="19">
        <v>200</v>
      </c>
      <c r="AJ964" s="19">
        <f t="shared" si="275"/>
        <v>999</v>
      </c>
      <c r="AL964" s="19"/>
      <c r="AM964" s="19">
        <f t="shared" si="276"/>
        <v>999</v>
      </c>
      <c r="AP964" s="48">
        <f t="shared" si="277"/>
        <v>2</v>
      </c>
      <c r="AQ964" s="48">
        <f t="shared" si="278"/>
        <v>2</v>
      </c>
      <c r="AR964" s="16" t="str">
        <f t="shared" si="279"/>
        <v xml:space="preserve">kad, ř.ř., 71 kg, </v>
      </c>
      <c r="AU964" s="49" t="str">
        <f t="shared" si="280"/>
        <v/>
      </c>
      <c r="AV964" s="49" t="str">
        <f t="shared" si="281"/>
        <v/>
      </c>
      <c r="AW964" s="49" t="str">
        <f t="shared" si="282"/>
        <v/>
      </c>
    </row>
    <row r="965" spans="1:49" s="16" customFormat="1" hidden="1" x14ac:dyDescent="0.25">
      <c r="A965" s="13" t="str">
        <f>'Vítězové kad'!$B$13</f>
        <v xml:space="preserve">kad, ř.ř., 71 kg, </v>
      </c>
      <c r="B965" s="13"/>
      <c r="C965" s="13"/>
      <c r="D965" s="13"/>
      <c r="E965" s="13"/>
      <c r="F965" s="13">
        <f>'Vítězové kad'!$A$18</f>
        <v>3</v>
      </c>
      <c r="G965" s="64">
        <f>'Vítězové kad'!$B$18</f>
        <v>3</v>
      </c>
      <c r="H965" s="64"/>
      <c r="I965" s="64"/>
      <c r="J965" s="64"/>
      <c r="K965" s="64">
        <f>'Vítězové kad'!$C$18</f>
        <v>3</v>
      </c>
      <c r="L965" s="64"/>
      <c r="M965" s="64"/>
      <c r="N965" s="64"/>
      <c r="O965" s="12">
        <f t="shared" si="271"/>
        <v>4</v>
      </c>
      <c r="P965"/>
      <c r="Q965">
        <f t="shared" si="267"/>
        <v>18</v>
      </c>
      <c r="R965"/>
      <c r="S965"/>
      <c r="T965" s="12" t="e">
        <f t="shared" si="274"/>
        <v>#VALUE!</v>
      </c>
      <c r="U965" s="12"/>
      <c r="V965" s="12">
        <v>999</v>
      </c>
      <c r="W965" s="12"/>
      <c r="X965" s="12">
        <f t="shared" si="272"/>
        <v>21</v>
      </c>
      <c r="Y965"/>
      <c r="Z965"/>
      <c r="AA965"/>
      <c r="AB965"/>
      <c r="AC965"/>
      <c r="AD965"/>
      <c r="AE965" s="19"/>
      <c r="AF965" s="19"/>
      <c r="AG965" s="19">
        <f>AG963</f>
        <v>0</v>
      </c>
      <c r="AI965" s="19">
        <v>201</v>
      </c>
      <c r="AJ965" s="19">
        <f t="shared" si="275"/>
        <v>999</v>
      </c>
      <c r="AL965" s="19"/>
      <c r="AM965" s="19">
        <f t="shared" si="276"/>
        <v>999</v>
      </c>
      <c r="AP965" s="48">
        <f t="shared" si="277"/>
        <v>3</v>
      </c>
      <c r="AQ965" s="48">
        <f t="shared" si="278"/>
        <v>3</v>
      </c>
      <c r="AR965" s="16" t="str">
        <f t="shared" si="279"/>
        <v xml:space="preserve">kad, ř.ř., 71 kg, </v>
      </c>
      <c r="AU965" s="49" t="str">
        <f t="shared" si="280"/>
        <v/>
      </c>
      <c r="AV965" s="49" t="str">
        <f t="shared" si="281"/>
        <v/>
      </c>
      <c r="AW965" s="49" t="str">
        <f t="shared" si="282"/>
        <v/>
      </c>
    </row>
    <row r="966" spans="1:49" s="16" customFormat="1" hidden="1" x14ac:dyDescent="0.25">
      <c r="A966" s="13" t="str">
        <f>'Vítězové kad'!$B$20</f>
        <v xml:space="preserve">kad, ř.ř., 80 kg, </v>
      </c>
      <c r="B966" s="13"/>
      <c r="C966" s="13"/>
      <c r="D966" s="13"/>
      <c r="E966" s="13"/>
      <c r="F966" s="13">
        <f>'Vítězové kad'!$A$23</f>
        <v>1</v>
      </c>
      <c r="G966" s="64" t="str">
        <f>'Vítězové kad'!$B$23</f>
        <v>Drábek Martin</v>
      </c>
      <c r="H966" s="64"/>
      <c r="I966" s="64"/>
      <c r="J966" s="64"/>
      <c r="K966" s="64" t="str">
        <f>'Vítězové kad'!$C$23</f>
        <v>Ostr.</v>
      </c>
      <c r="L966" s="64"/>
      <c r="M966" s="64"/>
      <c r="N966" s="64"/>
      <c r="O966" s="12">
        <f t="shared" si="271"/>
        <v>4</v>
      </c>
      <c r="P966"/>
      <c r="Q966">
        <f t="shared" si="267"/>
        <v>18</v>
      </c>
      <c r="R966"/>
      <c r="S966"/>
      <c r="T966" s="12" t="e">
        <f t="shared" si="274"/>
        <v>#VALUE!</v>
      </c>
      <c r="U966" s="12"/>
      <c r="V966" s="12" t="e">
        <f>IF(T966="xxx",999,(T966))</f>
        <v>#VALUE!</v>
      </c>
      <c r="W966" s="12"/>
      <c r="X966" s="12">
        <f t="shared" si="272"/>
        <v>22</v>
      </c>
      <c r="Y966"/>
      <c r="Z966"/>
      <c r="AA966"/>
      <c r="AB966"/>
      <c r="AC966"/>
      <c r="AD966"/>
      <c r="AE966" s="19"/>
      <c r="AF966" s="19">
        <f>AF963+1</f>
        <v>8</v>
      </c>
      <c r="AG966" s="19">
        <f>IF(AD952="x",1,0)</f>
        <v>0</v>
      </c>
      <c r="AI966" s="19">
        <v>202</v>
      </c>
      <c r="AJ966" s="19">
        <f t="shared" si="275"/>
        <v>999</v>
      </c>
      <c r="AL966" s="19"/>
      <c r="AM966" s="19">
        <f t="shared" si="276"/>
        <v>999</v>
      </c>
      <c r="AP966" s="48" t="str">
        <f t="shared" si="277"/>
        <v>Drábek Martin</v>
      </c>
      <c r="AQ966" s="48" t="str">
        <f t="shared" si="278"/>
        <v>Ostr.</v>
      </c>
      <c r="AR966" s="16" t="str">
        <f t="shared" si="279"/>
        <v xml:space="preserve">kad, ř.ř., 80 kg, </v>
      </c>
      <c r="AU966" s="49" t="str">
        <f t="shared" si="280"/>
        <v/>
      </c>
      <c r="AV966" s="49" t="str">
        <f t="shared" si="281"/>
        <v/>
      </c>
      <c r="AW966" s="49" t="str">
        <f t="shared" si="282"/>
        <v/>
      </c>
    </row>
    <row r="967" spans="1:49" s="16" customFormat="1" hidden="1" x14ac:dyDescent="0.25">
      <c r="A967" s="13" t="str">
        <f>'Vítězové kad'!$B$20</f>
        <v xml:space="preserve">kad, ř.ř., 80 kg, </v>
      </c>
      <c r="B967" s="13"/>
      <c r="C967" s="13"/>
      <c r="D967" s="13"/>
      <c r="E967" s="13"/>
      <c r="F967" s="13">
        <f>'Vítězové kad'!$A$24</f>
        <v>2</v>
      </c>
      <c r="G967" s="64" t="str">
        <f>'Vítězové kad'!$B$24</f>
        <v>Jelenčič Richard</v>
      </c>
      <c r="H967" s="64"/>
      <c r="I967" s="64"/>
      <c r="J967" s="64"/>
      <c r="K967" s="64" t="str">
        <f>'Vítězové kad'!$C$24</f>
        <v>Čech.</v>
      </c>
      <c r="L967" s="64"/>
      <c r="M967" s="64"/>
      <c r="N967" s="64"/>
      <c r="O967" s="12">
        <f t="shared" si="271"/>
        <v>4</v>
      </c>
      <c r="P967"/>
      <c r="Q967">
        <f t="shared" si="267"/>
        <v>18</v>
      </c>
      <c r="R967"/>
      <c r="S967"/>
      <c r="T967" s="12" t="e">
        <f t="shared" si="274"/>
        <v>#VALUE!</v>
      </c>
      <c r="U967" s="12"/>
      <c r="V967" s="12">
        <v>999</v>
      </c>
      <c r="W967" s="12"/>
      <c r="X967" s="12">
        <f t="shared" si="272"/>
        <v>23</v>
      </c>
      <c r="Y967"/>
      <c r="Z967"/>
      <c r="AA967"/>
      <c r="AB967"/>
      <c r="AC967"/>
      <c r="AD967"/>
      <c r="AE967" s="19"/>
      <c r="AF967" s="19"/>
      <c r="AG967" s="19">
        <f>AG966</f>
        <v>0</v>
      </c>
      <c r="AI967" s="19">
        <v>203</v>
      </c>
      <c r="AJ967" s="19">
        <f t="shared" si="275"/>
        <v>999</v>
      </c>
      <c r="AL967" s="19"/>
      <c r="AM967" s="19">
        <f t="shared" si="276"/>
        <v>999</v>
      </c>
      <c r="AP967" s="48" t="str">
        <f t="shared" si="277"/>
        <v>Jelenčič Richard</v>
      </c>
      <c r="AQ967" s="48" t="str">
        <f t="shared" si="278"/>
        <v>Čech.</v>
      </c>
      <c r="AR967" s="16" t="str">
        <f t="shared" si="279"/>
        <v xml:space="preserve">kad, ř.ř., 80 kg, </v>
      </c>
      <c r="AU967" s="49" t="str">
        <f t="shared" si="280"/>
        <v/>
      </c>
      <c r="AV967" s="49" t="str">
        <f t="shared" si="281"/>
        <v/>
      </c>
      <c r="AW967" s="49" t="str">
        <f t="shared" si="282"/>
        <v/>
      </c>
    </row>
    <row r="968" spans="1:49" s="16" customFormat="1" hidden="1" x14ac:dyDescent="0.25">
      <c r="A968" s="13" t="str">
        <f>'Vítězové kad'!$B$20</f>
        <v xml:space="preserve">kad, ř.ř., 80 kg, </v>
      </c>
      <c r="B968" s="13"/>
      <c r="C968" s="13"/>
      <c r="D968" s="13"/>
      <c r="E968" s="13"/>
      <c r="F968" s="13" t="e">
        <f>'Vítězové kad'!#REF!</f>
        <v>#REF!</v>
      </c>
      <c r="G968" s="64" t="e">
        <f>'Vítězové kad'!#REF!</f>
        <v>#REF!</v>
      </c>
      <c r="H968" s="64"/>
      <c r="I968" s="64"/>
      <c r="J968" s="64"/>
      <c r="K968" s="64" t="e">
        <f>'Vítězové kad'!#REF!</f>
        <v>#REF!</v>
      </c>
      <c r="L968" s="64"/>
      <c r="M968" s="64"/>
      <c r="N968" s="64"/>
      <c r="O968" s="12">
        <f t="shared" si="271"/>
        <v>4</v>
      </c>
      <c r="P968"/>
      <c r="Q968">
        <f t="shared" si="267"/>
        <v>18</v>
      </c>
      <c r="R968"/>
      <c r="S968"/>
      <c r="T968" s="12" t="e">
        <f t="shared" si="274"/>
        <v>#VALUE!</v>
      </c>
      <c r="U968" s="12"/>
      <c r="V968" s="12">
        <v>999</v>
      </c>
      <c r="W968" s="12"/>
      <c r="X968" s="12">
        <f t="shared" si="272"/>
        <v>24</v>
      </c>
      <c r="Y968"/>
      <c r="Z968"/>
      <c r="AA968"/>
      <c r="AB968"/>
      <c r="AC968"/>
      <c r="AD968"/>
      <c r="AE968" s="19"/>
      <c r="AF968" s="19"/>
      <c r="AG968" s="19">
        <f>AG966</f>
        <v>0</v>
      </c>
      <c r="AI968" s="19">
        <v>204</v>
      </c>
      <c r="AJ968" s="19">
        <f t="shared" si="275"/>
        <v>999</v>
      </c>
      <c r="AL968" s="19"/>
      <c r="AM968" s="19">
        <f t="shared" si="276"/>
        <v>999</v>
      </c>
      <c r="AP968" s="48" t="e">
        <f t="shared" si="277"/>
        <v>#REF!</v>
      </c>
      <c r="AQ968" s="48" t="e">
        <f t="shared" si="278"/>
        <v>#REF!</v>
      </c>
      <c r="AR968" s="16" t="str">
        <f t="shared" si="279"/>
        <v xml:space="preserve">kad, ř.ř., 80 kg, </v>
      </c>
      <c r="AU968" s="49" t="str">
        <f t="shared" si="280"/>
        <v/>
      </c>
      <c r="AV968" s="49" t="str">
        <f t="shared" si="281"/>
        <v/>
      </c>
      <c r="AW968" s="49" t="str">
        <f t="shared" si="282"/>
        <v/>
      </c>
    </row>
    <row r="969" spans="1:49" s="16" customFormat="1" hidden="1" x14ac:dyDescent="0.25">
      <c r="A969" s="13" t="e">
        <f>'Vítězové kad'!#REF!</f>
        <v>#REF!</v>
      </c>
      <c r="B969" s="13"/>
      <c r="C969" s="13"/>
      <c r="D969" s="13"/>
      <c r="E969" s="13"/>
      <c r="F969" s="13" t="e">
        <f>'Vítězové kad'!#REF!</f>
        <v>#REF!</v>
      </c>
      <c r="G969" s="64" t="e">
        <f>'Vítězové kad'!#REF!</f>
        <v>#REF!</v>
      </c>
      <c r="H969" s="64"/>
      <c r="I969" s="64"/>
      <c r="J969" s="64"/>
      <c r="K969" s="64" t="e">
        <f>'Vítězové kad'!#REF!</f>
        <v>#REF!</v>
      </c>
      <c r="L969" s="64"/>
      <c r="M969" s="64"/>
      <c r="N969" s="64"/>
      <c r="O969" s="12">
        <f t="shared" si="271"/>
        <v>4</v>
      </c>
      <c r="P969"/>
      <c r="Q969" t="e">
        <f t="shared" si="267"/>
        <v>#REF!</v>
      </c>
      <c r="R969"/>
      <c r="S969"/>
      <c r="T969" s="12" t="e">
        <f t="shared" si="274"/>
        <v>#REF!</v>
      </c>
      <c r="U969" s="12"/>
      <c r="V969" s="12" t="e">
        <f>IF(T969="xxx",999,(T969))</f>
        <v>#REF!</v>
      </c>
      <c r="W969" s="12"/>
      <c r="X969" s="12">
        <f t="shared" si="272"/>
        <v>25</v>
      </c>
      <c r="Y969"/>
      <c r="Z969"/>
      <c r="AA969"/>
      <c r="AB969"/>
      <c r="AC969"/>
      <c r="AD969"/>
      <c r="AE969" s="19"/>
      <c r="AF969" s="19">
        <f>AF966+1</f>
        <v>9</v>
      </c>
      <c r="AG969" s="19">
        <f>IF(AD953="x",1,0)</f>
        <v>0</v>
      </c>
      <c r="AI969" s="19">
        <v>205</v>
      </c>
      <c r="AJ969" s="19">
        <f t="shared" si="275"/>
        <v>999</v>
      </c>
      <c r="AL969" s="19"/>
      <c r="AM969" s="19">
        <f t="shared" si="276"/>
        <v>999</v>
      </c>
      <c r="AP969" s="48" t="e">
        <f t="shared" si="277"/>
        <v>#REF!</v>
      </c>
      <c r="AQ969" s="48" t="e">
        <f t="shared" si="278"/>
        <v>#REF!</v>
      </c>
      <c r="AR969" s="16" t="e">
        <f t="shared" si="279"/>
        <v>#REF!</v>
      </c>
      <c r="AU969" s="49" t="str">
        <f t="shared" si="280"/>
        <v/>
      </c>
      <c r="AV969" s="49" t="str">
        <f t="shared" si="281"/>
        <v/>
      </c>
      <c r="AW969" s="49" t="str">
        <f t="shared" si="282"/>
        <v/>
      </c>
    </row>
    <row r="970" spans="1:49" s="16" customFormat="1" hidden="1" x14ac:dyDescent="0.25">
      <c r="A970" s="13" t="e">
        <f>'Vítězové kad'!#REF!</f>
        <v>#REF!</v>
      </c>
      <c r="B970" s="13"/>
      <c r="C970" s="13"/>
      <c r="D970" s="13"/>
      <c r="E970" s="13"/>
      <c r="F970" s="13" t="e">
        <f>'Vítězové kad'!#REF!</f>
        <v>#REF!</v>
      </c>
      <c r="G970" s="64" t="e">
        <f>'Vítězové kad'!#REF!</f>
        <v>#REF!</v>
      </c>
      <c r="H970" s="64"/>
      <c r="I970" s="64"/>
      <c r="J970" s="64"/>
      <c r="K970" s="64" t="e">
        <f>'Vítězové kad'!#REF!</f>
        <v>#REF!</v>
      </c>
      <c r="L970" s="64"/>
      <c r="M970" s="64"/>
      <c r="N970" s="64"/>
      <c r="O970" s="12">
        <f t="shared" si="271"/>
        <v>4</v>
      </c>
      <c r="P970"/>
      <c r="Q970" t="e">
        <f t="shared" si="267"/>
        <v>#REF!</v>
      </c>
      <c r="R970"/>
      <c r="S970"/>
      <c r="T970" s="12" t="e">
        <f t="shared" si="274"/>
        <v>#REF!</v>
      </c>
      <c r="U970" s="12"/>
      <c r="V970" s="12">
        <v>999</v>
      </c>
      <c r="W970" s="12"/>
      <c r="X970" s="12">
        <f t="shared" si="272"/>
        <v>26</v>
      </c>
      <c r="Y970"/>
      <c r="Z970"/>
      <c r="AA970"/>
      <c r="AB970"/>
      <c r="AC970"/>
      <c r="AD970"/>
      <c r="AE970" s="19"/>
      <c r="AF970" s="19"/>
      <c r="AG970" s="19">
        <f>AG969</f>
        <v>0</v>
      </c>
      <c r="AI970" s="19">
        <v>206</v>
      </c>
      <c r="AJ970" s="19">
        <f t="shared" si="275"/>
        <v>999</v>
      </c>
      <c r="AL970" s="19"/>
      <c r="AM970" s="19">
        <f t="shared" si="276"/>
        <v>999</v>
      </c>
      <c r="AP970" s="48" t="e">
        <f t="shared" si="277"/>
        <v>#REF!</v>
      </c>
      <c r="AQ970" s="48" t="e">
        <f t="shared" si="278"/>
        <v>#REF!</v>
      </c>
      <c r="AR970" s="16" t="e">
        <f t="shared" si="279"/>
        <v>#REF!</v>
      </c>
      <c r="AU970" s="49" t="str">
        <f t="shared" si="280"/>
        <v/>
      </c>
      <c r="AV970" s="49" t="str">
        <f t="shared" si="281"/>
        <v/>
      </c>
      <c r="AW970" s="49" t="str">
        <f t="shared" si="282"/>
        <v/>
      </c>
    </row>
    <row r="971" spans="1:49" s="16" customFormat="1" hidden="1" x14ac:dyDescent="0.25">
      <c r="A971" s="13" t="e">
        <f>'Vítězové kad'!#REF!</f>
        <v>#REF!</v>
      </c>
      <c r="B971" s="13"/>
      <c r="C971" s="13"/>
      <c r="D971" s="13"/>
      <c r="E971" s="13"/>
      <c r="F971" s="13" t="e">
        <f>'Vítězové kad'!#REF!</f>
        <v>#REF!</v>
      </c>
      <c r="G971" s="64" t="e">
        <f>'Vítězové kad'!#REF!</f>
        <v>#REF!</v>
      </c>
      <c r="H971" s="64"/>
      <c r="I971" s="64"/>
      <c r="J971" s="64"/>
      <c r="K971" s="64" t="e">
        <f>'Vítězové kad'!#REF!</f>
        <v>#REF!</v>
      </c>
      <c r="L971" s="64"/>
      <c r="M971" s="64"/>
      <c r="N971" s="64"/>
      <c r="O971" s="12">
        <f t="shared" si="271"/>
        <v>4</v>
      </c>
      <c r="P971"/>
      <c r="Q971" t="e">
        <f t="shared" si="267"/>
        <v>#REF!</v>
      </c>
      <c r="R971"/>
      <c r="S971"/>
      <c r="T971" s="12" t="e">
        <f t="shared" si="274"/>
        <v>#REF!</v>
      </c>
      <c r="U971" s="12"/>
      <c r="V971" s="12">
        <v>999</v>
      </c>
      <c r="W971" s="12"/>
      <c r="X971" s="12">
        <f t="shared" si="272"/>
        <v>27</v>
      </c>
      <c r="Y971"/>
      <c r="Z971"/>
      <c r="AA971"/>
      <c r="AB971"/>
      <c r="AC971"/>
      <c r="AD971"/>
      <c r="AE971" s="19"/>
      <c r="AF971" s="19"/>
      <c r="AG971" s="19">
        <f>AG969</f>
        <v>0</v>
      </c>
      <c r="AI971" s="19">
        <v>207</v>
      </c>
      <c r="AJ971" s="19">
        <f t="shared" si="275"/>
        <v>999</v>
      </c>
      <c r="AL971" s="19"/>
      <c r="AM971" s="19">
        <f t="shared" si="276"/>
        <v>999</v>
      </c>
      <c r="AP971" s="48" t="e">
        <f t="shared" si="277"/>
        <v>#REF!</v>
      </c>
      <c r="AQ971" s="48" t="e">
        <f t="shared" si="278"/>
        <v>#REF!</v>
      </c>
      <c r="AR971" s="16" t="e">
        <f t="shared" si="279"/>
        <v>#REF!</v>
      </c>
      <c r="AU971" s="49" t="str">
        <f t="shared" si="280"/>
        <v/>
      </c>
      <c r="AV971" s="49" t="str">
        <f t="shared" si="281"/>
        <v/>
      </c>
      <c r="AW971" s="49" t="str">
        <f t="shared" si="282"/>
        <v/>
      </c>
    </row>
    <row r="972" spans="1:49" s="16" customFormat="1" hidden="1" x14ac:dyDescent="0.25">
      <c r="A972" s="13" t="e">
        <f>'Vítězové kad'!#REF!</f>
        <v>#REF!</v>
      </c>
      <c r="B972" s="13"/>
      <c r="C972" s="13"/>
      <c r="D972" s="13"/>
      <c r="E972" s="13"/>
      <c r="F972" s="13" t="e">
        <f>'Vítězové kad'!#REF!</f>
        <v>#REF!</v>
      </c>
      <c r="G972" s="64" t="e">
        <f>'Vítězové kad'!#REF!</f>
        <v>#REF!</v>
      </c>
      <c r="H972" s="64"/>
      <c r="I972" s="64"/>
      <c r="J972" s="64"/>
      <c r="K972" s="64" t="e">
        <f>'Vítězové kad'!#REF!</f>
        <v>#REF!</v>
      </c>
      <c r="L972" s="64"/>
      <c r="M972" s="64"/>
      <c r="N972" s="64"/>
      <c r="O972" s="12">
        <f t="shared" si="271"/>
        <v>4</v>
      </c>
      <c r="P972"/>
      <c r="Q972" t="e">
        <f t="shared" si="267"/>
        <v>#REF!</v>
      </c>
      <c r="R972"/>
      <c r="S972"/>
      <c r="T972" s="12" t="e">
        <f t="shared" si="274"/>
        <v>#REF!</v>
      </c>
      <c r="U972" s="12"/>
      <c r="V972" s="12" t="e">
        <f>IF(T972="xxx",999,(T972))</f>
        <v>#REF!</v>
      </c>
      <c r="W972" s="12"/>
      <c r="X972" s="12">
        <f t="shared" si="272"/>
        <v>28</v>
      </c>
      <c r="Y972"/>
      <c r="Z972"/>
      <c r="AA972"/>
      <c r="AB972"/>
      <c r="AC972"/>
      <c r="AD972"/>
      <c r="AE972" s="19"/>
      <c r="AF972" s="19">
        <f>AF969+1</f>
        <v>10</v>
      </c>
      <c r="AG972" s="19">
        <f>IF(AD954="x",1,0)</f>
        <v>0</v>
      </c>
      <c r="AI972" s="19">
        <v>208</v>
      </c>
      <c r="AJ972" s="19">
        <f t="shared" si="275"/>
        <v>999</v>
      </c>
      <c r="AL972" s="19"/>
      <c r="AM972" s="19">
        <f t="shared" si="276"/>
        <v>999</v>
      </c>
      <c r="AP972" s="48" t="e">
        <f t="shared" si="277"/>
        <v>#REF!</v>
      </c>
      <c r="AQ972" s="48" t="e">
        <f t="shared" si="278"/>
        <v>#REF!</v>
      </c>
      <c r="AR972" s="16" t="e">
        <f t="shared" si="279"/>
        <v>#REF!</v>
      </c>
      <c r="AU972" s="49" t="str">
        <f t="shared" si="280"/>
        <v/>
      </c>
      <c r="AV972" s="49" t="str">
        <f t="shared" si="281"/>
        <v/>
      </c>
      <c r="AW972" s="49" t="str">
        <f t="shared" si="282"/>
        <v/>
      </c>
    </row>
    <row r="973" spans="1:49" s="16" customFormat="1" hidden="1" x14ac:dyDescent="0.25">
      <c r="A973" s="13" t="e">
        <f>'Vítězové kad'!#REF!</f>
        <v>#REF!</v>
      </c>
      <c r="B973" s="13"/>
      <c r="C973" s="13"/>
      <c r="D973" s="13"/>
      <c r="E973" s="13"/>
      <c r="F973" s="13" t="e">
        <f>'Vítězové kad'!#REF!</f>
        <v>#REF!</v>
      </c>
      <c r="G973" s="64" t="e">
        <f>'Vítězové kad'!#REF!</f>
        <v>#REF!</v>
      </c>
      <c r="H973" s="64"/>
      <c r="I973" s="64"/>
      <c r="J973" s="64"/>
      <c r="K973" s="64" t="e">
        <f>'Vítězové kad'!#REF!</f>
        <v>#REF!</v>
      </c>
      <c r="L973" s="64"/>
      <c r="M973" s="64"/>
      <c r="N973" s="64"/>
      <c r="O973" s="12">
        <f t="shared" si="271"/>
        <v>4</v>
      </c>
      <c r="P973"/>
      <c r="Q973" t="e">
        <f t="shared" si="267"/>
        <v>#REF!</v>
      </c>
      <c r="R973"/>
      <c r="S973"/>
      <c r="T973" s="12" t="e">
        <f t="shared" si="274"/>
        <v>#REF!</v>
      </c>
      <c r="U973" s="12"/>
      <c r="V973" s="12">
        <v>999</v>
      </c>
      <c r="W973" s="12"/>
      <c r="X973" s="12">
        <f t="shared" si="272"/>
        <v>29</v>
      </c>
      <c r="Y973"/>
      <c r="Z973"/>
      <c r="AA973"/>
      <c r="AB973"/>
      <c r="AC973"/>
      <c r="AD973"/>
      <c r="AE973" s="19"/>
      <c r="AF973" s="19"/>
      <c r="AG973" s="19">
        <f>AG972</f>
        <v>0</v>
      </c>
      <c r="AI973" s="19">
        <v>209</v>
      </c>
      <c r="AJ973" s="19">
        <f t="shared" si="275"/>
        <v>999</v>
      </c>
      <c r="AL973" s="19"/>
      <c r="AM973" s="19">
        <f t="shared" si="276"/>
        <v>999</v>
      </c>
      <c r="AP973" s="48" t="e">
        <f t="shared" si="277"/>
        <v>#REF!</v>
      </c>
      <c r="AQ973" s="48" t="e">
        <f t="shared" si="278"/>
        <v>#REF!</v>
      </c>
      <c r="AR973" s="16" t="e">
        <f t="shared" si="279"/>
        <v>#REF!</v>
      </c>
      <c r="AU973" s="49" t="str">
        <f t="shared" si="280"/>
        <v/>
      </c>
      <c r="AV973" s="49" t="str">
        <f t="shared" si="281"/>
        <v/>
      </c>
      <c r="AW973" s="49" t="str">
        <f t="shared" si="282"/>
        <v/>
      </c>
    </row>
    <row r="974" spans="1:49" s="16" customFormat="1" hidden="1" x14ac:dyDescent="0.25">
      <c r="A974" s="13" t="e">
        <f>'Vítězové kad'!#REF!</f>
        <v>#REF!</v>
      </c>
      <c r="B974" s="13"/>
      <c r="C974" s="13"/>
      <c r="D974" s="13"/>
      <c r="E974" s="13"/>
      <c r="F974" s="13" t="e">
        <f>'Vítězové kad'!#REF!</f>
        <v>#REF!</v>
      </c>
      <c r="G974" s="64" t="e">
        <f>'Vítězové kad'!#REF!</f>
        <v>#REF!</v>
      </c>
      <c r="H974" s="64"/>
      <c r="I974" s="64"/>
      <c r="J974" s="64"/>
      <c r="K974" s="64" t="e">
        <f>'Vítězové kad'!#REF!</f>
        <v>#REF!</v>
      </c>
      <c r="L974" s="64"/>
      <c r="M974" s="64"/>
      <c r="N974" s="64"/>
      <c r="O974" s="12">
        <f t="shared" si="271"/>
        <v>4</v>
      </c>
      <c r="P974"/>
      <c r="Q974" t="e">
        <f t="shared" si="267"/>
        <v>#REF!</v>
      </c>
      <c r="R974"/>
      <c r="S974"/>
      <c r="T974" s="12" t="e">
        <f t="shared" si="274"/>
        <v>#REF!</v>
      </c>
      <c r="U974" s="12"/>
      <c r="V974" s="12">
        <v>999</v>
      </c>
      <c r="W974" s="12"/>
      <c r="X974" s="12">
        <f t="shared" si="272"/>
        <v>30</v>
      </c>
      <c r="Y974"/>
      <c r="Z974"/>
      <c r="AA974"/>
      <c r="AB974"/>
      <c r="AC974"/>
      <c r="AD974"/>
      <c r="AE974" s="19"/>
      <c r="AF974" s="19"/>
      <c r="AG974" s="19">
        <f>AG972</f>
        <v>0</v>
      </c>
      <c r="AI974" s="19">
        <v>210</v>
      </c>
      <c r="AJ974" s="19">
        <f t="shared" si="275"/>
        <v>999</v>
      </c>
      <c r="AL974" s="19"/>
      <c r="AM974" s="19">
        <f t="shared" si="276"/>
        <v>999</v>
      </c>
      <c r="AP974" s="48" t="e">
        <f t="shared" si="277"/>
        <v>#REF!</v>
      </c>
      <c r="AQ974" s="48" t="e">
        <f t="shared" si="278"/>
        <v>#REF!</v>
      </c>
      <c r="AR974" s="16" t="e">
        <f t="shared" si="279"/>
        <v>#REF!</v>
      </c>
      <c r="AU974" s="49" t="str">
        <f t="shared" si="280"/>
        <v/>
      </c>
      <c r="AV974" s="49" t="str">
        <f t="shared" si="281"/>
        <v/>
      </c>
      <c r="AW974" s="49" t="str">
        <f t="shared" si="282"/>
        <v/>
      </c>
    </row>
    <row r="975" spans="1:49" s="16" customFormat="1" hidden="1" x14ac:dyDescent="0.25">
      <c r="A975" s="13" t="e">
        <f>'Vítězové kad'!#REF!</f>
        <v>#REF!</v>
      </c>
      <c r="B975" s="13"/>
      <c r="C975" s="13"/>
      <c r="D975" s="13"/>
      <c r="E975" s="13"/>
      <c r="F975" s="13" t="e">
        <f>'Vítězové kad'!#REF!</f>
        <v>#REF!</v>
      </c>
      <c r="G975" s="64" t="e">
        <f>'Vítězové kad'!#REF!</f>
        <v>#REF!</v>
      </c>
      <c r="H975" s="64"/>
      <c r="I975" s="64"/>
      <c r="J975" s="64"/>
      <c r="K975" s="64" t="e">
        <f>'Vítězové kad'!#REF!</f>
        <v>#REF!</v>
      </c>
      <c r="L975" s="64"/>
      <c r="M975" s="64"/>
      <c r="N975" s="64"/>
      <c r="O975" s="12">
        <f t="shared" si="271"/>
        <v>4</v>
      </c>
      <c r="P975"/>
      <c r="Q975" t="e">
        <f t="shared" si="267"/>
        <v>#REF!</v>
      </c>
      <c r="R975"/>
      <c r="S975"/>
      <c r="T975" s="12" t="e">
        <f t="shared" si="274"/>
        <v>#REF!</v>
      </c>
      <c r="U975" s="12"/>
      <c r="V975" s="12" t="e">
        <f>IF(T975="xxx",999,(T975))</f>
        <v>#REF!</v>
      </c>
      <c r="W975" s="12"/>
      <c r="X975" s="12">
        <f t="shared" si="272"/>
        <v>31</v>
      </c>
      <c r="Y975"/>
      <c r="Z975"/>
      <c r="AA975"/>
      <c r="AB975"/>
      <c r="AC975"/>
      <c r="AD975"/>
      <c r="AE975" s="19"/>
      <c r="AF975" s="19">
        <f>AF972+1</f>
        <v>11</v>
      </c>
      <c r="AG975" s="19">
        <f>IF(AD955="x",1,0)</f>
        <v>0</v>
      </c>
      <c r="AI975" s="19">
        <v>211</v>
      </c>
      <c r="AJ975" s="19">
        <f t="shared" si="275"/>
        <v>999</v>
      </c>
      <c r="AL975" s="19"/>
      <c r="AM975" s="19">
        <f t="shared" si="276"/>
        <v>999</v>
      </c>
      <c r="AP975" s="48" t="e">
        <f t="shared" si="277"/>
        <v>#REF!</v>
      </c>
      <c r="AQ975" s="48" t="e">
        <f t="shared" si="278"/>
        <v>#REF!</v>
      </c>
      <c r="AR975" s="16" t="e">
        <f t="shared" si="279"/>
        <v>#REF!</v>
      </c>
      <c r="AU975" s="49" t="str">
        <f t="shared" si="280"/>
        <v/>
      </c>
      <c r="AV975" s="49" t="str">
        <f t="shared" si="281"/>
        <v/>
      </c>
      <c r="AW975" s="49" t="str">
        <f t="shared" si="282"/>
        <v/>
      </c>
    </row>
    <row r="976" spans="1:49" s="16" customFormat="1" hidden="1" x14ac:dyDescent="0.25">
      <c r="A976" s="13" t="e">
        <f>'Vítězové kad'!#REF!</f>
        <v>#REF!</v>
      </c>
      <c r="B976" s="13"/>
      <c r="C976" s="13"/>
      <c r="D976" s="13"/>
      <c r="E976" s="13"/>
      <c r="F976" s="13" t="e">
        <f>'Vítězové kad'!#REF!</f>
        <v>#REF!</v>
      </c>
      <c r="G976" s="64" t="e">
        <f>'Vítězové kad'!#REF!</f>
        <v>#REF!</v>
      </c>
      <c r="H976" s="64"/>
      <c r="I976" s="64"/>
      <c r="J976" s="64"/>
      <c r="K976" s="64" t="e">
        <f>'Vítězové kad'!#REF!</f>
        <v>#REF!</v>
      </c>
      <c r="L976" s="64"/>
      <c r="M976" s="64"/>
      <c r="N976" s="64"/>
      <c r="O976" s="12">
        <f t="shared" si="271"/>
        <v>4</v>
      </c>
      <c r="P976"/>
      <c r="Q976" t="e">
        <f t="shared" si="267"/>
        <v>#REF!</v>
      </c>
      <c r="R976"/>
      <c r="S976"/>
      <c r="T976" s="12" t="e">
        <f t="shared" si="274"/>
        <v>#REF!</v>
      </c>
      <c r="U976" s="12"/>
      <c r="V976" s="12">
        <v>999</v>
      </c>
      <c r="W976" s="12"/>
      <c r="X976" s="12">
        <f t="shared" si="272"/>
        <v>32</v>
      </c>
      <c r="Y976"/>
      <c r="Z976"/>
      <c r="AA976"/>
      <c r="AB976"/>
      <c r="AC976"/>
      <c r="AD976"/>
      <c r="AE976" s="19"/>
      <c r="AF976" s="19"/>
      <c r="AG976" s="19">
        <f>AG975</f>
        <v>0</v>
      </c>
      <c r="AI976" s="19">
        <v>212</v>
      </c>
      <c r="AJ976" s="19">
        <f t="shared" si="275"/>
        <v>999</v>
      </c>
      <c r="AL976" s="19"/>
      <c r="AM976" s="19">
        <f t="shared" si="276"/>
        <v>999</v>
      </c>
      <c r="AP976" s="48" t="e">
        <f t="shared" si="277"/>
        <v>#REF!</v>
      </c>
      <c r="AQ976" s="48" t="e">
        <f t="shared" si="278"/>
        <v>#REF!</v>
      </c>
      <c r="AR976" s="16" t="e">
        <f t="shared" si="279"/>
        <v>#REF!</v>
      </c>
      <c r="AU976" s="49" t="str">
        <f t="shared" si="280"/>
        <v/>
      </c>
      <c r="AV976" s="49" t="str">
        <f t="shared" si="281"/>
        <v/>
      </c>
      <c r="AW976" s="49" t="str">
        <f t="shared" si="282"/>
        <v/>
      </c>
    </row>
    <row r="977" spans="1:49" s="16" customFormat="1" hidden="1" x14ac:dyDescent="0.25">
      <c r="A977" s="13" t="e">
        <f>'Vítězové kad'!#REF!</f>
        <v>#REF!</v>
      </c>
      <c r="B977" s="13"/>
      <c r="C977" s="13"/>
      <c r="D977" s="13"/>
      <c r="E977" s="13"/>
      <c r="F977" s="13" t="e">
        <f>'Vítězové kad'!#REF!</f>
        <v>#REF!</v>
      </c>
      <c r="G977" s="64" t="e">
        <f>'Vítězové kad'!#REF!</f>
        <v>#REF!</v>
      </c>
      <c r="H977" s="64"/>
      <c r="I977" s="64"/>
      <c r="J977" s="64"/>
      <c r="K977" s="64" t="e">
        <f>'Vítězové kad'!#REF!</f>
        <v>#REF!</v>
      </c>
      <c r="L977" s="64"/>
      <c r="M977" s="64"/>
      <c r="N977" s="64"/>
      <c r="O977" s="12">
        <f t="shared" si="271"/>
        <v>4</v>
      </c>
      <c r="P977"/>
      <c r="Q977" t="e">
        <f t="shared" si="267"/>
        <v>#REF!</v>
      </c>
      <c r="R977"/>
      <c r="S977"/>
      <c r="T977" s="12" t="e">
        <f t="shared" si="274"/>
        <v>#REF!</v>
      </c>
      <c r="U977" s="12"/>
      <c r="V977" s="12">
        <v>999</v>
      </c>
      <c r="W977" s="12"/>
      <c r="X977" s="12">
        <f t="shared" si="272"/>
        <v>33</v>
      </c>
      <c r="Y977"/>
      <c r="Z977"/>
      <c r="AA977"/>
      <c r="AB977"/>
      <c r="AC977"/>
      <c r="AD977"/>
      <c r="AE977" s="19"/>
      <c r="AF977" s="19"/>
      <c r="AG977" s="19">
        <f>AG975</f>
        <v>0</v>
      </c>
      <c r="AI977" s="19">
        <v>213</v>
      </c>
      <c r="AJ977" s="19">
        <f t="shared" si="275"/>
        <v>999</v>
      </c>
      <c r="AL977" s="19"/>
      <c r="AM977" s="19">
        <f t="shared" si="276"/>
        <v>999</v>
      </c>
      <c r="AP977" s="48" t="e">
        <f t="shared" si="277"/>
        <v>#REF!</v>
      </c>
      <c r="AQ977" s="48" t="e">
        <f t="shared" si="278"/>
        <v>#REF!</v>
      </c>
      <c r="AR977" s="16" t="e">
        <f t="shared" si="279"/>
        <v>#REF!</v>
      </c>
      <c r="AU977" s="49" t="str">
        <f t="shared" si="280"/>
        <v/>
      </c>
      <c r="AV977" s="49" t="str">
        <f t="shared" si="281"/>
        <v/>
      </c>
      <c r="AW977" s="49" t="str">
        <f t="shared" si="282"/>
        <v/>
      </c>
    </row>
    <row r="978" spans="1:49" s="16" customFormat="1" hidden="1" x14ac:dyDescent="0.25">
      <c r="A978" s="13" t="e">
        <f>'Vítězové kad'!#REF!</f>
        <v>#REF!</v>
      </c>
      <c r="B978" s="13"/>
      <c r="C978" s="13"/>
      <c r="D978" s="13"/>
      <c r="E978" s="13"/>
      <c r="F978" s="13" t="e">
        <f>'Vítězové kad'!#REF!</f>
        <v>#REF!</v>
      </c>
      <c r="G978" s="64" t="e">
        <f>'Vítězové kad'!#REF!</f>
        <v>#REF!</v>
      </c>
      <c r="H978" s="64"/>
      <c r="I978" s="64"/>
      <c r="J978" s="64"/>
      <c r="K978" s="64" t="e">
        <f>'Vítězové kad'!#REF!</f>
        <v>#REF!</v>
      </c>
      <c r="L978" s="64"/>
      <c r="M978" s="64"/>
      <c r="N978" s="64"/>
      <c r="O978" s="12">
        <f t="shared" si="271"/>
        <v>4</v>
      </c>
      <c r="P978"/>
      <c r="Q978" t="e">
        <f t="shared" si="267"/>
        <v>#REF!</v>
      </c>
      <c r="R978"/>
      <c r="S978"/>
      <c r="T978" s="12" t="e">
        <f t="shared" si="274"/>
        <v>#REF!</v>
      </c>
      <c r="U978" s="12"/>
      <c r="V978" s="12" t="e">
        <f>IF(T978="xxx",999,(T978))</f>
        <v>#REF!</v>
      </c>
      <c r="W978" s="12"/>
      <c r="X978" s="12">
        <f t="shared" si="272"/>
        <v>34</v>
      </c>
      <c r="Y978"/>
      <c r="Z978"/>
      <c r="AA978"/>
      <c r="AB978"/>
      <c r="AC978"/>
      <c r="AD978"/>
      <c r="AE978" s="19"/>
      <c r="AF978" s="19">
        <f>AF975+1</f>
        <v>12</v>
      </c>
      <c r="AG978" s="19">
        <f>IF(AD956="x",1,0)</f>
        <v>0</v>
      </c>
      <c r="AI978" s="19">
        <v>214</v>
      </c>
      <c r="AJ978" s="19">
        <f t="shared" si="275"/>
        <v>999</v>
      </c>
      <c r="AL978" s="19"/>
      <c r="AM978" s="19">
        <f t="shared" si="276"/>
        <v>999</v>
      </c>
      <c r="AP978" s="48" t="e">
        <f t="shared" si="277"/>
        <v>#REF!</v>
      </c>
      <c r="AQ978" s="48" t="e">
        <f t="shared" si="278"/>
        <v>#REF!</v>
      </c>
      <c r="AR978" s="16" t="e">
        <f t="shared" si="279"/>
        <v>#REF!</v>
      </c>
      <c r="AU978" s="49" t="str">
        <f t="shared" si="280"/>
        <v/>
      </c>
      <c r="AV978" s="49" t="str">
        <f t="shared" si="281"/>
        <v/>
      </c>
      <c r="AW978" s="49" t="str">
        <f t="shared" si="282"/>
        <v/>
      </c>
    </row>
    <row r="979" spans="1:49" s="16" customFormat="1" hidden="1" x14ac:dyDescent="0.25">
      <c r="A979" s="13" t="e">
        <f>'Vítězové kad'!#REF!</f>
        <v>#REF!</v>
      </c>
      <c r="B979" s="13"/>
      <c r="C979" s="13"/>
      <c r="D979" s="13"/>
      <c r="E979" s="13"/>
      <c r="F979" s="13" t="e">
        <f>'Vítězové kad'!#REF!</f>
        <v>#REF!</v>
      </c>
      <c r="G979" s="64" t="e">
        <f>'Vítězové kad'!#REF!</f>
        <v>#REF!</v>
      </c>
      <c r="H979" s="64"/>
      <c r="I979" s="64"/>
      <c r="J979" s="64"/>
      <c r="K979" s="64" t="e">
        <f>'Vítězové kad'!#REF!</f>
        <v>#REF!</v>
      </c>
      <c r="L979" s="64"/>
      <c r="M979" s="64"/>
      <c r="N979" s="64"/>
      <c r="O979" s="12">
        <f t="shared" si="271"/>
        <v>4</v>
      </c>
      <c r="P979"/>
      <c r="Q979" t="e">
        <f t="shared" si="267"/>
        <v>#REF!</v>
      </c>
      <c r="R979"/>
      <c r="S979"/>
      <c r="T979" s="12" t="e">
        <f t="shared" si="274"/>
        <v>#REF!</v>
      </c>
      <c r="U979" s="12"/>
      <c r="V979" s="12">
        <v>999</v>
      </c>
      <c r="W979" s="12"/>
      <c r="X979" s="12">
        <f t="shared" si="272"/>
        <v>35</v>
      </c>
      <c r="Y979"/>
      <c r="Z979"/>
      <c r="AA979"/>
      <c r="AB979"/>
      <c r="AC979"/>
      <c r="AD979"/>
      <c r="AE979" s="19"/>
      <c r="AF979" s="19"/>
      <c r="AG979" s="19">
        <f>AG978</f>
        <v>0</v>
      </c>
      <c r="AI979" s="19">
        <v>215</v>
      </c>
      <c r="AJ979" s="19">
        <f t="shared" si="275"/>
        <v>999</v>
      </c>
      <c r="AL979" s="19"/>
      <c r="AM979" s="19">
        <f t="shared" si="276"/>
        <v>999</v>
      </c>
      <c r="AP979" s="48" t="e">
        <f t="shared" si="277"/>
        <v>#REF!</v>
      </c>
      <c r="AQ979" s="48" t="e">
        <f t="shared" si="278"/>
        <v>#REF!</v>
      </c>
      <c r="AR979" s="16" t="e">
        <f t="shared" si="279"/>
        <v>#REF!</v>
      </c>
      <c r="AU979" s="49" t="str">
        <f t="shared" si="280"/>
        <v/>
      </c>
      <c r="AV979" s="49" t="str">
        <f t="shared" si="281"/>
        <v/>
      </c>
      <c r="AW979" s="49" t="str">
        <f t="shared" si="282"/>
        <v/>
      </c>
    </row>
    <row r="980" spans="1:49" s="16" customFormat="1" hidden="1" x14ac:dyDescent="0.25">
      <c r="A980" s="13" t="e">
        <f>'Vítězové kad'!#REF!</f>
        <v>#REF!</v>
      </c>
      <c r="B980" s="13"/>
      <c r="C980" s="13"/>
      <c r="D980" s="13"/>
      <c r="E980" s="13"/>
      <c r="F980" s="13" t="e">
        <f>'Vítězové kad'!#REF!</f>
        <v>#REF!</v>
      </c>
      <c r="G980" s="64" t="e">
        <f>'Vítězové kad'!#REF!</f>
        <v>#REF!</v>
      </c>
      <c r="H980" s="64"/>
      <c r="I980" s="64"/>
      <c r="J980" s="64"/>
      <c r="K980" s="64" t="e">
        <f>'Vítězové kad'!#REF!</f>
        <v>#REF!</v>
      </c>
      <c r="L980" s="64"/>
      <c r="M980" s="64"/>
      <c r="N980" s="64"/>
      <c r="O980" s="12">
        <f t="shared" si="271"/>
        <v>4</v>
      </c>
      <c r="P980"/>
      <c r="Q980" t="e">
        <f t="shared" si="267"/>
        <v>#REF!</v>
      </c>
      <c r="R980"/>
      <c r="S980"/>
      <c r="T980" s="12" t="e">
        <f t="shared" si="274"/>
        <v>#REF!</v>
      </c>
      <c r="U980" s="12"/>
      <c r="V980" s="12">
        <v>999</v>
      </c>
      <c r="W980" s="12"/>
      <c r="X980" s="12">
        <f t="shared" si="272"/>
        <v>36</v>
      </c>
      <c r="Y980"/>
      <c r="Z980"/>
      <c r="AA980"/>
      <c r="AB980"/>
      <c r="AC980"/>
      <c r="AD980"/>
      <c r="AE980" s="19"/>
      <c r="AF980" s="19"/>
      <c r="AG980" s="19">
        <f>AG978</f>
        <v>0</v>
      </c>
      <c r="AI980" s="19">
        <v>216</v>
      </c>
      <c r="AJ980" s="19">
        <f t="shared" si="275"/>
        <v>999</v>
      </c>
      <c r="AL980" s="19"/>
      <c r="AM980" s="19">
        <f t="shared" si="276"/>
        <v>999</v>
      </c>
      <c r="AP980" s="48" t="e">
        <f t="shared" si="277"/>
        <v>#REF!</v>
      </c>
      <c r="AQ980" s="48" t="e">
        <f t="shared" si="278"/>
        <v>#REF!</v>
      </c>
      <c r="AR980" s="16" t="e">
        <f t="shared" si="279"/>
        <v>#REF!</v>
      </c>
      <c r="AU980" s="49" t="str">
        <f t="shared" si="280"/>
        <v/>
      </c>
      <c r="AV980" s="49" t="str">
        <f t="shared" si="281"/>
        <v/>
      </c>
      <c r="AW980" s="49" t="str">
        <f t="shared" si="282"/>
        <v/>
      </c>
    </row>
    <row r="981" spans="1:49" s="16" customFormat="1" hidden="1" x14ac:dyDescent="0.25">
      <c r="A981" s="13" t="e">
        <f>'Vítězové kad'!#REF!</f>
        <v>#REF!</v>
      </c>
      <c r="B981" s="13"/>
      <c r="C981" s="13"/>
      <c r="D981" s="13"/>
      <c r="E981" s="13"/>
      <c r="F981" s="13" t="e">
        <f>'Vítězové kad'!#REF!</f>
        <v>#REF!</v>
      </c>
      <c r="G981" s="64" t="e">
        <f>'Vítězové kad'!#REF!</f>
        <v>#REF!</v>
      </c>
      <c r="H981" s="64"/>
      <c r="I981" s="64"/>
      <c r="J981" s="64"/>
      <c r="K981" s="64" t="e">
        <f>'Vítězové kad'!#REF!</f>
        <v>#REF!</v>
      </c>
      <c r="L981" s="64"/>
      <c r="M981" s="64"/>
      <c r="N981" s="64"/>
      <c r="O981" s="12">
        <f t="shared" si="271"/>
        <v>4</v>
      </c>
      <c r="P981"/>
      <c r="Q981" t="e">
        <f t="shared" si="267"/>
        <v>#REF!</v>
      </c>
      <c r="R981"/>
      <c r="S981"/>
      <c r="T981" s="12" t="e">
        <f t="shared" si="274"/>
        <v>#REF!</v>
      </c>
      <c r="U981" s="12"/>
      <c r="V981" s="12" t="e">
        <f>IF(T981="xxx",999,(T981))</f>
        <v>#REF!</v>
      </c>
      <c r="W981" s="12"/>
      <c r="X981" s="12">
        <f t="shared" si="272"/>
        <v>37</v>
      </c>
      <c r="Y981"/>
      <c r="Z981"/>
      <c r="AA981"/>
      <c r="AB981"/>
      <c r="AC981"/>
      <c r="AD981"/>
      <c r="AE981" s="19"/>
      <c r="AF981" s="19">
        <f>AF978+1</f>
        <v>13</v>
      </c>
      <c r="AG981" s="19">
        <f>IF(AD957="x",1,0)</f>
        <v>0</v>
      </c>
      <c r="AI981" s="19">
        <v>217</v>
      </c>
      <c r="AJ981" s="19">
        <f t="shared" si="275"/>
        <v>999</v>
      </c>
      <c r="AL981" s="19"/>
      <c r="AM981" s="19">
        <f t="shared" si="276"/>
        <v>999</v>
      </c>
      <c r="AP981" s="48" t="e">
        <f t="shared" si="277"/>
        <v>#REF!</v>
      </c>
      <c r="AQ981" s="48" t="e">
        <f t="shared" si="278"/>
        <v>#REF!</v>
      </c>
      <c r="AR981" s="16" t="e">
        <f t="shared" si="279"/>
        <v>#REF!</v>
      </c>
      <c r="AU981" s="49" t="str">
        <f t="shared" si="280"/>
        <v/>
      </c>
      <c r="AV981" s="49" t="str">
        <f t="shared" si="281"/>
        <v/>
      </c>
      <c r="AW981" s="49" t="str">
        <f t="shared" si="282"/>
        <v/>
      </c>
    </row>
    <row r="982" spans="1:49" s="16" customFormat="1" hidden="1" x14ac:dyDescent="0.25">
      <c r="A982" s="13" t="e">
        <f>'Vítězové kad'!#REF!</f>
        <v>#REF!</v>
      </c>
      <c r="B982" s="13"/>
      <c r="C982" s="13"/>
      <c r="D982" s="13"/>
      <c r="E982" s="13"/>
      <c r="F982" s="13" t="e">
        <f>'Vítězové kad'!#REF!</f>
        <v>#REF!</v>
      </c>
      <c r="G982" s="64" t="e">
        <f>'Vítězové kad'!#REF!</f>
        <v>#REF!</v>
      </c>
      <c r="H982" s="64"/>
      <c r="I982" s="64"/>
      <c r="J982" s="64"/>
      <c r="K982" s="64" t="e">
        <f>'Vítězové kad'!#REF!</f>
        <v>#REF!</v>
      </c>
      <c r="L982" s="64"/>
      <c r="M982" s="64"/>
      <c r="N982" s="64"/>
      <c r="O982" s="12">
        <f t="shared" si="271"/>
        <v>4</v>
      </c>
      <c r="P982"/>
      <c r="Q982" t="e">
        <f t="shared" si="267"/>
        <v>#REF!</v>
      </c>
      <c r="R982"/>
      <c r="S982"/>
      <c r="T982" s="12" t="e">
        <f t="shared" si="274"/>
        <v>#REF!</v>
      </c>
      <c r="U982" s="12"/>
      <c r="V982" s="12">
        <v>999</v>
      </c>
      <c r="W982" s="12"/>
      <c r="X982" s="12">
        <f t="shared" si="272"/>
        <v>38</v>
      </c>
      <c r="Y982"/>
      <c r="Z982"/>
      <c r="AA982"/>
      <c r="AB982"/>
      <c r="AC982"/>
      <c r="AD982"/>
      <c r="AE982" s="19"/>
      <c r="AF982" s="19"/>
      <c r="AG982" s="19">
        <f>AG981</f>
        <v>0</v>
      </c>
      <c r="AI982" s="19">
        <v>218</v>
      </c>
      <c r="AJ982" s="19">
        <f t="shared" si="275"/>
        <v>999</v>
      </c>
      <c r="AL982" s="19"/>
      <c r="AM982" s="19">
        <f t="shared" si="276"/>
        <v>999</v>
      </c>
      <c r="AP982" s="48" t="e">
        <f t="shared" si="277"/>
        <v>#REF!</v>
      </c>
      <c r="AQ982" s="48" t="e">
        <f t="shared" si="278"/>
        <v>#REF!</v>
      </c>
      <c r="AR982" s="16" t="e">
        <f t="shared" si="279"/>
        <v>#REF!</v>
      </c>
      <c r="AU982" s="49" t="str">
        <f t="shared" si="280"/>
        <v/>
      </c>
      <c r="AV982" s="49" t="str">
        <f t="shared" si="281"/>
        <v/>
      </c>
      <c r="AW982" s="49" t="str">
        <f t="shared" si="282"/>
        <v/>
      </c>
    </row>
    <row r="983" spans="1:49" s="16" customFormat="1" hidden="1" x14ac:dyDescent="0.25">
      <c r="A983" s="13" t="e">
        <f>'Vítězové kad'!#REF!</f>
        <v>#REF!</v>
      </c>
      <c r="B983" s="13"/>
      <c r="C983" s="13"/>
      <c r="D983" s="13"/>
      <c r="E983" s="13"/>
      <c r="F983" s="13" t="e">
        <f>'Vítězové kad'!#REF!</f>
        <v>#REF!</v>
      </c>
      <c r="G983" s="64" t="e">
        <f>'Vítězové kad'!#REF!</f>
        <v>#REF!</v>
      </c>
      <c r="H983" s="64"/>
      <c r="I983" s="64"/>
      <c r="J983" s="64"/>
      <c r="K983" s="64" t="e">
        <f>'Vítězové kad'!#REF!</f>
        <v>#REF!</v>
      </c>
      <c r="L983" s="64"/>
      <c r="M983" s="64"/>
      <c r="N983" s="64"/>
      <c r="O983" s="12">
        <f t="shared" si="271"/>
        <v>4</v>
      </c>
      <c r="P983"/>
      <c r="Q983" t="e">
        <f t="shared" si="267"/>
        <v>#REF!</v>
      </c>
      <c r="R983"/>
      <c r="S983"/>
      <c r="T983" s="12" t="e">
        <f t="shared" si="274"/>
        <v>#REF!</v>
      </c>
      <c r="U983" s="12"/>
      <c r="V983" s="12">
        <v>999</v>
      </c>
      <c r="W983" s="12"/>
      <c r="X983" s="12">
        <f t="shared" si="272"/>
        <v>39</v>
      </c>
      <c r="Y983"/>
      <c r="Z983"/>
      <c r="AA983"/>
      <c r="AB983"/>
      <c r="AC983"/>
      <c r="AD983"/>
      <c r="AE983" s="19"/>
      <c r="AF983" s="19"/>
      <c r="AG983" s="19">
        <f>AG981</f>
        <v>0</v>
      </c>
      <c r="AI983" s="19">
        <v>219</v>
      </c>
      <c r="AJ983" s="19">
        <f t="shared" si="275"/>
        <v>999</v>
      </c>
      <c r="AL983" s="19"/>
      <c r="AM983" s="19">
        <f t="shared" si="276"/>
        <v>999</v>
      </c>
      <c r="AP983" s="48" t="e">
        <f t="shared" si="277"/>
        <v>#REF!</v>
      </c>
      <c r="AQ983" s="48" t="e">
        <f t="shared" si="278"/>
        <v>#REF!</v>
      </c>
      <c r="AR983" s="16" t="e">
        <f t="shared" si="279"/>
        <v>#REF!</v>
      </c>
      <c r="AU983" s="49" t="str">
        <f t="shared" si="280"/>
        <v/>
      </c>
      <c r="AV983" s="49" t="str">
        <f t="shared" si="281"/>
        <v/>
      </c>
      <c r="AW983" s="49" t="str">
        <f t="shared" si="282"/>
        <v/>
      </c>
    </row>
    <row r="984" spans="1:49" s="16" customFormat="1" hidden="1" x14ac:dyDescent="0.25">
      <c r="A984" s="13" t="e">
        <f>'Vítězové kad'!#REF!</f>
        <v>#REF!</v>
      </c>
      <c r="B984" s="13"/>
      <c r="C984" s="13"/>
      <c r="D984" s="13"/>
      <c r="E984" s="13"/>
      <c r="F984" s="13" t="e">
        <f>'Vítězové kad'!#REF!</f>
        <v>#REF!</v>
      </c>
      <c r="G984" s="64" t="e">
        <f>'Vítězové kad'!#REF!</f>
        <v>#REF!</v>
      </c>
      <c r="H984" s="64"/>
      <c r="I984" s="64"/>
      <c r="J984" s="64"/>
      <c r="K984" s="64" t="e">
        <f>'Vítězové kad'!#REF!</f>
        <v>#REF!</v>
      </c>
      <c r="L984" s="64"/>
      <c r="M984" s="64"/>
      <c r="N984" s="64"/>
      <c r="O984" s="12">
        <f t="shared" si="271"/>
        <v>4</v>
      </c>
      <c r="P984"/>
      <c r="Q984" t="e">
        <f t="shared" si="267"/>
        <v>#REF!</v>
      </c>
      <c r="R984"/>
      <c r="S984"/>
      <c r="T984" s="12" t="e">
        <f t="shared" si="274"/>
        <v>#REF!</v>
      </c>
      <c r="U984" s="12"/>
      <c r="V984" s="12" t="e">
        <f>IF(T984="xxx",999,(T984))</f>
        <v>#REF!</v>
      </c>
      <c r="W984" s="12"/>
      <c r="X984" s="12">
        <f t="shared" si="272"/>
        <v>40</v>
      </c>
      <c r="Y984"/>
      <c r="Z984"/>
      <c r="AA984"/>
      <c r="AB984"/>
      <c r="AC984"/>
      <c r="AD984"/>
      <c r="AE984" s="19"/>
      <c r="AF984" s="19">
        <f>AF981+1</f>
        <v>14</v>
      </c>
      <c r="AG984" s="19">
        <f>IF(AD958="x",1,0)</f>
        <v>0</v>
      </c>
      <c r="AI984" s="19">
        <v>220</v>
      </c>
      <c r="AJ984" s="19">
        <f t="shared" si="275"/>
        <v>999</v>
      </c>
      <c r="AL984" s="19"/>
      <c r="AM984" s="19">
        <f t="shared" si="276"/>
        <v>999</v>
      </c>
      <c r="AP984" s="48" t="e">
        <f t="shared" si="277"/>
        <v>#REF!</v>
      </c>
      <c r="AQ984" s="48" t="e">
        <f t="shared" si="278"/>
        <v>#REF!</v>
      </c>
      <c r="AR984" s="16" t="e">
        <f t="shared" si="279"/>
        <v>#REF!</v>
      </c>
      <c r="AU984" s="49" t="str">
        <f t="shared" si="280"/>
        <v/>
      </c>
      <c r="AV984" s="49" t="str">
        <f t="shared" si="281"/>
        <v/>
      </c>
      <c r="AW984" s="49" t="str">
        <f t="shared" si="282"/>
        <v/>
      </c>
    </row>
    <row r="985" spans="1:49" s="16" customFormat="1" hidden="1" x14ac:dyDescent="0.25">
      <c r="A985" s="13" t="e">
        <f>'Vítězové kad'!#REF!</f>
        <v>#REF!</v>
      </c>
      <c r="B985" s="13"/>
      <c r="C985" s="13"/>
      <c r="D985" s="13"/>
      <c r="E985" s="13"/>
      <c r="F985" s="13" t="e">
        <f>'Vítězové kad'!#REF!</f>
        <v>#REF!</v>
      </c>
      <c r="G985" s="64" t="e">
        <f>'Vítězové kad'!#REF!</f>
        <v>#REF!</v>
      </c>
      <c r="H985" s="64"/>
      <c r="I985" s="64"/>
      <c r="J985" s="64"/>
      <c r="K985" s="64" t="e">
        <f>'Vítězové kad'!#REF!</f>
        <v>#REF!</v>
      </c>
      <c r="L985" s="64"/>
      <c r="M985" s="64"/>
      <c r="N985" s="64"/>
      <c r="O985" s="12">
        <f t="shared" si="271"/>
        <v>4</v>
      </c>
      <c r="P985"/>
      <c r="Q985" t="e">
        <f t="shared" si="267"/>
        <v>#REF!</v>
      </c>
      <c r="R985"/>
      <c r="S985"/>
      <c r="T985" s="12" t="e">
        <f t="shared" si="274"/>
        <v>#REF!</v>
      </c>
      <c r="U985" s="12"/>
      <c r="V985" s="12">
        <v>999</v>
      </c>
      <c r="W985" s="12"/>
      <c r="X985" s="12">
        <f t="shared" si="272"/>
        <v>41</v>
      </c>
      <c r="Y985"/>
      <c r="Z985"/>
      <c r="AA985"/>
      <c r="AB985"/>
      <c r="AC985"/>
      <c r="AD985"/>
      <c r="AE985" s="19"/>
      <c r="AF985" s="19"/>
      <c r="AG985" s="19">
        <f>AG984</f>
        <v>0</v>
      </c>
      <c r="AI985" s="19">
        <v>221</v>
      </c>
      <c r="AJ985" s="19">
        <f t="shared" si="275"/>
        <v>999</v>
      </c>
      <c r="AL985" s="19"/>
      <c r="AM985" s="19">
        <f t="shared" si="276"/>
        <v>999</v>
      </c>
      <c r="AP985" s="48" t="e">
        <f t="shared" si="277"/>
        <v>#REF!</v>
      </c>
      <c r="AQ985" s="48" t="e">
        <f t="shared" si="278"/>
        <v>#REF!</v>
      </c>
      <c r="AR985" s="16" t="e">
        <f t="shared" si="279"/>
        <v>#REF!</v>
      </c>
      <c r="AU985" s="49" t="str">
        <f t="shared" si="280"/>
        <v/>
      </c>
      <c r="AV985" s="49" t="str">
        <f t="shared" si="281"/>
        <v/>
      </c>
      <c r="AW985" s="49" t="str">
        <f t="shared" si="282"/>
        <v/>
      </c>
    </row>
    <row r="986" spans="1:49" s="16" customFormat="1" hidden="1" x14ac:dyDescent="0.25">
      <c r="A986" s="13" t="e">
        <f>'Vítězové kad'!#REF!</f>
        <v>#REF!</v>
      </c>
      <c r="B986" s="13"/>
      <c r="C986" s="13"/>
      <c r="D986" s="13"/>
      <c r="E986" s="13"/>
      <c r="F986" s="13" t="e">
        <f>'Vítězové kad'!#REF!</f>
        <v>#REF!</v>
      </c>
      <c r="G986" s="64" t="e">
        <f>'Vítězové kad'!#REF!</f>
        <v>#REF!</v>
      </c>
      <c r="H986" s="64"/>
      <c r="I986" s="64"/>
      <c r="J986" s="64"/>
      <c r="K986" s="64" t="e">
        <f>'Vítězové kad'!#REF!</f>
        <v>#REF!</v>
      </c>
      <c r="L986" s="64"/>
      <c r="M986" s="64"/>
      <c r="N986" s="64"/>
      <c r="O986" s="12">
        <f t="shared" si="271"/>
        <v>4</v>
      </c>
      <c r="P986"/>
      <c r="Q986" t="e">
        <f t="shared" si="267"/>
        <v>#REF!</v>
      </c>
      <c r="R986"/>
      <c r="S986"/>
      <c r="T986" s="12" t="e">
        <f t="shared" si="274"/>
        <v>#REF!</v>
      </c>
      <c r="U986" s="12"/>
      <c r="V986" s="12">
        <v>999</v>
      </c>
      <c r="W986" s="12"/>
      <c r="X986" s="12">
        <f t="shared" si="272"/>
        <v>42</v>
      </c>
      <c r="Y986"/>
      <c r="Z986"/>
      <c r="AA986"/>
      <c r="AB986"/>
      <c r="AC986"/>
      <c r="AD986"/>
      <c r="AE986" s="19"/>
      <c r="AF986" s="19"/>
      <c r="AG986" s="19">
        <f>AG984</f>
        <v>0</v>
      </c>
      <c r="AI986" s="19">
        <v>222</v>
      </c>
      <c r="AJ986" s="19">
        <f t="shared" si="275"/>
        <v>999</v>
      </c>
      <c r="AL986" s="19"/>
      <c r="AM986" s="19">
        <f t="shared" si="276"/>
        <v>999</v>
      </c>
      <c r="AP986" s="48" t="e">
        <f t="shared" si="277"/>
        <v>#REF!</v>
      </c>
      <c r="AQ986" s="48" t="e">
        <f t="shared" si="278"/>
        <v>#REF!</v>
      </c>
      <c r="AR986" s="16" t="e">
        <f t="shared" si="279"/>
        <v>#REF!</v>
      </c>
      <c r="AU986" s="49" t="str">
        <f t="shared" si="280"/>
        <v/>
      </c>
      <c r="AV986" s="49" t="str">
        <f t="shared" si="281"/>
        <v/>
      </c>
      <c r="AW986" s="49" t="str">
        <f t="shared" si="282"/>
        <v/>
      </c>
    </row>
    <row r="987" spans="1:49" s="16" customFormat="1" hidden="1" x14ac:dyDescent="0.25">
      <c r="A987" s="13" t="e">
        <f>'Vítězové kad'!#REF!</f>
        <v>#REF!</v>
      </c>
      <c r="B987" s="13"/>
      <c r="C987" s="13"/>
      <c r="D987" s="13"/>
      <c r="E987" s="13"/>
      <c r="F987" s="13" t="e">
        <f>'Vítězové kad'!#REF!</f>
        <v>#REF!</v>
      </c>
      <c r="G987" s="64" t="e">
        <f>'Vítězové kad'!#REF!</f>
        <v>#REF!</v>
      </c>
      <c r="H987" s="64"/>
      <c r="I987" s="64"/>
      <c r="J987" s="64"/>
      <c r="K987" s="64" t="e">
        <f>'Vítězové kad'!#REF!</f>
        <v>#REF!</v>
      </c>
      <c r="L987" s="64"/>
      <c r="M987" s="64"/>
      <c r="N987" s="64"/>
      <c r="O987" s="12">
        <f t="shared" si="271"/>
        <v>4</v>
      </c>
      <c r="P987"/>
      <c r="Q987" t="e">
        <f t="shared" si="267"/>
        <v>#REF!</v>
      </c>
      <c r="R987"/>
      <c r="S987"/>
      <c r="T987" s="12" t="e">
        <f t="shared" si="274"/>
        <v>#REF!</v>
      </c>
      <c r="U987" s="12"/>
      <c r="V987" s="12" t="e">
        <f>IF(T987="xxx",999,(T987))</f>
        <v>#REF!</v>
      </c>
      <c r="W987" s="12"/>
      <c r="X987" s="12">
        <f t="shared" si="272"/>
        <v>43</v>
      </c>
      <c r="Y987"/>
      <c r="Z987"/>
      <c r="AA987"/>
      <c r="AB987"/>
      <c r="AC987"/>
      <c r="AD987"/>
      <c r="AE987" s="19"/>
      <c r="AF987" s="19">
        <f>AF984+1</f>
        <v>15</v>
      </c>
      <c r="AG987" s="19">
        <f>IF(AD959="x",1,0)</f>
        <v>0</v>
      </c>
      <c r="AI987" s="19">
        <v>223</v>
      </c>
      <c r="AJ987" s="19">
        <f t="shared" si="275"/>
        <v>999</v>
      </c>
      <c r="AL987" s="19"/>
      <c r="AM987" s="19">
        <f t="shared" si="276"/>
        <v>999</v>
      </c>
      <c r="AP987" s="48" t="e">
        <f t="shared" si="277"/>
        <v>#REF!</v>
      </c>
      <c r="AQ987" s="48" t="e">
        <f t="shared" si="278"/>
        <v>#REF!</v>
      </c>
      <c r="AR987" s="16" t="e">
        <f t="shared" si="279"/>
        <v>#REF!</v>
      </c>
      <c r="AU987" s="49" t="str">
        <f t="shared" si="280"/>
        <v/>
      </c>
      <c r="AV987" s="49" t="str">
        <f t="shared" si="281"/>
        <v/>
      </c>
      <c r="AW987" s="49" t="str">
        <f t="shared" si="282"/>
        <v/>
      </c>
    </row>
    <row r="988" spans="1:49" s="16" customFormat="1" hidden="1" x14ac:dyDescent="0.25">
      <c r="A988" s="13" t="e">
        <f>'Vítězové kad'!#REF!</f>
        <v>#REF!</v>
      </c>
      <c r="B988" s="13"/>
      <c r="C988" s="13"/>
      <c r="D988" s="13"/>
      <c r="E988" s="13"/>
      <c r="F988" s="13" t="e">
        <f>'Vítězové kad'!#REF!</f>
        <v>#REF!</v>
      </c>
      <c r="G988" s="64" t="e">
        <f>'Vítězové kad'!#REF!</f>
        <v>#REF!</v>
      </c>
      <c r="H988" s="64"/>
      <c r="I988" s="64"/>
      <c r="J988" s="64"/>
      <c r="K988" s="64" t="e">
        <f>'Vítězové kad'!#REF!</f>
        <v>#REF!</v>
      </c>
      <c r="L988" s="64"/>
      <c r="M988" s="64"/>
      <c r="N988" s="64"/>
      <c r="O988" s="12">
        <f t="shared" si="271"/>
        <v>4</v>
      </c>
      <c r="P988"/>
      <c r="Q988" t="e">
        <f t="shared" si="267"/>
        <v>#REF!</v>
      </c>
      <c r="R988"/>
      <c r="S988"/>
      <c r="T988" s="12" t="e">
        <f t="shared" si="274"/>
        <v>#REF!</v>
      </c>
      <c r="U988" s="12"/>
      <c r="V988" s="12">
        <v>999</v>
      </c>
      <c r="W988" s="12"/>
      <c r="X988" s="12">
        <f t="shared" si="272"/>
        <v>44</v>
      </c>
      <c r="Y988"/>
      <c r="Z988"/>
      <c r="AA988"/>
      <c r="AB988"/>
      <c r="AC988"/>
      <c r="AD988"/>
      <c r="AE988" s="19"/>
      <c r="AF988" s="19"/>
      <c r="AG988" s="19">
        <f>AG987</f>
        <v>0</v>
      </c>
      <c r="AI988" s="19">
        <v>224</v>
      </c>
      <c r="AJ988" s="19">
        <f t="shared" si="275"/>
        <v>999</v>
      </c>
      <c r="AL988" s="19"/>
      <c r="AM988" s="19">
        <f t="shared" si="276"/>
        <v>999</v>
      </c>
      <c r="AP988" s="48" t="e">
        <f t="shared" si="277"/>
        <v>#REF!</v>
      </c>
      <c r="AQ988" s="48" t="e">
        <f t="shared" si="278"/>
        <v>#REF!</v>
      </c>
      <c r="AR988" s="16" t="e">
        <f t="shared" si="279"/>
        <v>#REF!</v>
      </c>
      <c r="AU988" s="49" t="str">
        <f t="shared" si="280"/>
        <v/>
      </c>
      <c r="AV988" s="49" t="str">
        <f t="shared" si="281"/>
        <v/>
      </c>
      <c r="AW988" s="49" t="str">
        <f t="shared" si="282"/>
        <v/>
      </c>
    </row>
    <row r="989" spans="1:49" s="16" customFormat="1" hidden="1" x14ac:dyDescent="0.25">
      <c r="A989" s="13" t="e">
        <f>'Vítězové kad'!#REF!</f>
        <v>#REF!</v>
      </c>
      <c r="B989" s="13"/>
      <c r="C989" s="13"/>
      <c r="D989" s="13"/>
      <c r="E989" s="13"/>
      <c r="F989" s="13" t="e">
        <f>'Vítězové kad'!#REF!</f>
        <v>#REF!</v>
      </c>
      <c r="G989" s="64" t="e">
        <f>'Vítězové kad'!#REF!</f>
        <v>#REF!</v>
      </c>
      <c r="H989" s="64"/>
      <c r="I989" s="64"/>
      <c r="J989" s="64"/>
      <c r="K989" s="64" t="e">
        <f>'Vítězové kad'!#REF!</f>
        <v>#REF!</v>
      </c>
      <c r="L989" s="64"/>
      <c r="M989" s="64"/>
      <c r="N989" s="64"/>
      <c r="O989" s="12">
        <f t="shared" si="271"/>
        <v>4</v>
      </c>
      <c r="P989"/>
      <c r="Q989" t="e">
        <f t="shared" si="267"/>
        <v>#REF!</v>
      </c>
      <c r="R989"/>
      <c r="S989"/>
      <c r="T989" s="12" t="e">
        <f t="shared" si="274"/>
        <v>#REF!</v>
      </c>
      <c r="U989" s="12"/>
      <c r="V989" s="12">
        <v>999</v>
      </c>
      <c r="W989" s="12"/>
      <c r="X989" s="12">
        <f t="shared" si="272"/>
        <v>45</v>
      </c>
      <c r="Y989"/>
      <c r="Z989"/>
      <c r="AA989"/>
      <c r="AB989"/>
      <c r="AC989"/>
      <c r="AD989"/>
      <c r="AE989" s="19"/>
      <c r="AF989" s="19"/>
      <c r="AG989" s="19">
        <f>AG987</f>
        <v>0</v>
      </c>
      <c r="AI989" s="19">
        <v>225</v>
      </c>
      <c r="AJ989" s="19">
        <f t="shared" si="275"/>
        <v>999</v>
      </c>
      <c r="AL989" s="19"/>
      <c r="AM989" s="19">
        <f t="shared" si="276"/>
        <v>999</v>
      </c>
      <c r="AP989" s="48" t="e">
        <f t="shared" si="277"/>
        <v>#REF!</v>
      </c>
      <c r="AQ989" s="48" t="e">
        <f t="shared" si="278"/>
        <v>#REF!</v>
      </c>
      <c r="AR989" s="16" t="e">
        <f t="shared" si="279"/>
        <v>#REF!</v>
      </c>
      <c r="AU989" s="49" t="str">
        <f t="shared" si="280"/>
        <v/>
      </c>
      <c r="AV989" s="49" t="str">
        <f t="shared" si="281"/>
        <v/>
      </c>
      <c r="AW989" s="49" t="str">
        <f t="shared" si="282"/>
        <v/>
      </c>
    </row>
    <row r="990" spans="1:49" s="16" customFormat="1" hidden="1" x14ac:dyDescent="0.25">
      <c r="A990" s="13" t="e">
        <f>'Vítězové kad'!#REF!</f>
        <v>#REF!</v>
      </c>
      <c r="B990" s="13"/>
      <c r="C990" s="13"/>
      <c r="D990" s="13"/>
      <c r="E990" s="13"/>
      <c r="F990" s="13" t="e">
        <f>'Vítězové kad'!#REF!</f>
        <v>#REF!</v>
      </c>
      <c r="G990" s="64" t="e">
        <f>'Vítězové kad'!#REF!</f>
        <v>#REF!</v>
      </c>
      <c r="H990" s="64"/>
      <c r="I990" s="64"/>
      <c r="J990" s="64"/>
      <c r="K990" s="64" t="e">
        <f>'Vítězové kad'!#REF!</f>
        <v>#REF!</v>
      </c>
      <c r="L990" s="64"/>
      <c r="M990" s="64"/>
      <c r="N990" s="64"/>
      <c r="O990" s="12">
        <f t="shared" si="271"/>
        <v>4</v>
      </c>
      <c r="P990"/>
      <c r="Q990" t="e">
        <f t="shared" si="267"/>
        <v>#REF!</v>
      </c>
      <c r="R990"/>
      <c r="S990"/>
      <c r="T990" s="12" t="e">
        <f t="shared" si="274"/>
        <v>#REF!</v>
      </c>
      <c r="U990" s="12"/>
      <c r="V990" s="12" t="e">
        <f>IF(T990="xxx",999,(T990))</f>
        <v>#REF!</v>
      </c>
      <c r="W990" s="12"/>
      <c r="X990" s="12">
        <f t="shared" si="272"/>
        <v>46</v>
      </c>
      <c r="Y990"/>
      <c r="Z990"/>
      <c r="AA990"/>
      <c r="AB990"/>
      <c r="AC990"/>
      <c r="AD990"/>
      <c r="AE990" s="19"/>
      <c r="AF990" s="19">
        <f>AF987+1</f>
        <v>16</v>
      </c>
      <c r="AG990" s="19">
        <f>IF(AD960="x",1,0)</f>
        <v>0</v>
      </c>
      <c r="AI990" s="19">
        <v>226</v>
      </c>
      <c r="AJ990" s="19">
        <f t="shared" si="275"/>
        <v>999</v>
      </c>
      <c r="AL990" s="19"/>
      <c r="AM990" s="19">
        <f t="shared" si="276"/>
        <v>999</v>
      </c>
      <c r="AP990" s="48" t="e">
        <f t="shared" si="277"/>
        <v>#REF!</v>
      </c>
      <c r="AQ990" s="48" t="e">
        <f t="shared" si="278"/>
        <v>#REF!</v>
      </c>
      <c r="AR990" s="16" t="e">
        <f t="shared" si="279"/>
        <v>#REF!</v>
      </c>
      <c r="AU990" s="49" t="str">
        <f t="shared" si="280"/>
        <v/>
      </c>
      <c r="AV990" s="49" t="str">
        <f t="shared" si="281"/>
        <v/>
      </c>
      <c r="AW990" s="49" t="str">
        <f t="shared" si="282"/>
        <v/>
      </c>
    </row>
    <row r="991" spans="1:49" s="16" customFormat="1" hidden="1" x14ac:dyDescent="0.25">
      <c r="A991" s="13" t="e">
        <f>'Vítězové kad'!#REF!</f>
        <v>#REF!</v>
      </c>
      <c r="B991" s="13"/>
      <c r="C991" s="13"/>
      <c r="D991" s="13"/>
      <c r="E991" s="13"/>
      <c r="F991" s="13" t="e">
        <f>'Vítězové kad'!#REF!</f>
        <v>#REF!</v>
      </c>
      <c r="G991" s="64" t="e">
        <f>'Vítězové kad'!#REF!</f>
        <v>#REF!</v>
      </c>
      <c r="H991" s="64"/>
      <c r="I991" s="64"/>
      <c r="J991" s="64"/>
      <c r="K991" s="64" t="e">
        <f>'Vítězové kad'!#REF!</f>
        <v>#REF!</v>
      </c>
      <c r="L991" s="64"/>
      <c r="M991" s="64"/>
      <c r="N991" s="64"/>
      <c r="O991" s="12">
        <f t="shared" si="271"/>
        <v>4</v>
      </c>
      <c r="P991"/>
      <c r="Q991" t="e">
        <f t="shared" si="267"/>
        <v>#REF!</v>
      </c>
      <c r="R991"/>
      <c r="S991"/>
      <c r="T991" s="12" t="e">
        <f t="shared" si="274"/>
        <v>#REF!</v>
      </c>
      <c r="U991" s="12"/>
      <c r="V991" s="12">
        <v>999</v>
      </c>
      <c r="W991" s="12"/>
      <c r="X991" s="12">
        <f t="shared" si="272"/>
        <v>47</v>
      </c>
      <c r="Y991"/>
      <c r="Z991"/>
      <c r="AA991"/>
      <c r="AB991"/>
      <c r="AC991"/>
      <c r="AD991"/>
      <c r="AE991" s="19"/>
      <c r="AF991" s="19"/>
      <c r="AG991" s="19">
        <f>AG990</f>
        <v>0</v>
      </c>
      <c r="AI991" s="19">
        <v>227</v>
      </c>
      <c r="AJ991" s="19">
        <f t="shared" si="275"/>
        <v>999</v>
      </c>
      <c r="AL991" s="19"/>
      <c r="AM991" s="19">
        <f t="shared" si="276"/>
        <v>999</v>
      </c>
      <c r="AP991" s="48" t="e">
        <f t="shared" si="277"/>
        <v>#REF!</v>
      </c>
      <c r="AQ991" s="48" t="e">
        <f t="shared" si="278"/>
        <v>#REF!</v>
      </c>
      <c r="AR991" s="16" t="e">
        <f t="shared" si="279"/>
        <v>#REF!</v>
      </c>
      <c r="AU991" s="49" t="str">
        <f t="shared" si="280"/>
        <v/>
      </c>
      <c r="AV991" s="49" t="str">
        <f t="shared" si="281"/>
        <v/>
      </c>
      <c r="AW991" s="49" t="str">
        <f t="shared" si="282"/>
        <v/>
      </c>
    </row>
    <row r="992" spans="1:49" s="16" customFormat="1" hidden="1" x14ac:dyDescent="0.25">
      <c r="A992" s="13" t="e">
        <f>'Vítězové kad'!#REF!</f>
        <v>#REF!</v>
      </c>
      <c r="B992" s="13"/>
      <c r="C992" s="13"/>
      <c r="D992" s="13"/>
      <c r="E992" s="13"/>
      <c r="F992" s="13" t="e">
        <f>'Vítězové kad'!#REF!</f>
        <v>#REF!</v>
      </c>
      <c r="G992" s="64" t="e">
        <f>'Vítězové kad'!#REF!</f>
        <v>#REF!</v>
      </c>
      <c r="H992" s="64"/>
      <c r="I992" s="64"/>
      <c r="J992" s="64"/>
      <c r="K992" s="64" t="e">
        <f>'Vítězové kad'!#REF!</f>
        <v>#REF!</v>
      </c>
      <c r="L992" s="64"/>
      <c r="M992" s="64"/>
      <c r="N992" s="64"/>
      <c r="O992" s="12">
        <f t="shared" si="271"/>
        <v>4</v>
      </c>
      <c r="P992"/>
      <c r="Q992" t="e">
        <f t="shared" si="267"/>
        <v>#REF!</v>
      </c>
      <c r="R992"/>
      <c r="S992"/>
      <c r="T992" s="12" t="e">
        <f t="shared" si="274"/>
        <v>#REF!</v>
      </c>
      <c r="U992" s="12"/>
      <c r="V992" s="12">
        <v>999</v>
      </c>
      <c r="W992" s="12"/>
      <c r="X992" s="12">
        <f t="shared" si="272"/>
        <v>48</v>
      </c>
      <c r="Y992"/>
      <c r="Z992"/>
      <c r="AA992"/>
      <c r="AB992"/>
      <c r="AC992"/>
      <c r="AD992"/>
      <c r="AE992" s="19"/>
      <c r="AF992" s="19"/>
      <c r="AG992" s="19">
        <f>AG990</f>
        <v>0</v>
      </c>
      <c r="AI992" s="19">
        <v>228</v>
      </c>
      <c r="AJ992" s="19">
        <f t="shared" si="275"/>
        <v>999</v>
      </c>
      <c r="AL992" s="19"/>
      <c r="AM992" s="19">
        <f t="shared" si="276"/>
        <v>999</v>
      </c>
      <c r="AP992" s="48" t="e">
        <f t="shared" si="277"/>
        <v>#REF!</v>
      </c>
      <c r="AQ992" s="48" t="e">
        <f t="shared" si="278"/>
        <v>#REF!</v>
      </c>
      <c r="AR992" s="16" t="e">
        <f t="shared" si="279"/>
        <v>#REF!</v>
      </c>
      <c r="AU992" s="49" t="str">
        <f t="shared" si="280"/>
        <v/>
      </c>
      <c r="AV992" s="49" t="str">
        <f t="shared" si="281"/>
        <v/>
      </c>
      <c r="AW992" s="49" t="str">
        <f t="shared" si="282"/>
        <v/>
      </c>
    </row>
    <row r="993" spans="1:49" s="16" customFormat="1" hidden="1" x14ac:dyDescent="0.25">
      <c r="A993" s="13" t="e">
        <f>'Vítězové kad'!#REF!</f>
        <v>#REF!</v>
      </c>
      <c r="B993" s="13"/>
      <c r="C993" s="13"/>
      <c r="D993" s="13"/>
      <c r="E993" s="13"/>
      <c r="F993" s="13" t="e">
        <f>'Vítězové kad'!#REF!</f>
        <v>#REF!</v>
      </c>
      <c r="G993" s="64" t="e">
        <f>'Vítězové kad'!#REF!</f>
        <v>#REF!</v>
      </c>
      <c r="H993" s="64"/>
      <c r="I993" s="64"/>
      <c r="J993" s="64"/>
      <c r="K993" s="64" t="e">
        <f>'Vítězové kad'!#REF!</f>
        <v>#REF!</v>
      </c>
      <c r="L993" s="64"/>
      <c r="M993" s="64"/>
      <c r="N993" s="64"/>
      <c r="O993" s="12">
        <f t="shared" si="271"/>
        <v>4</v>
      </c>
      <c r="P993"/>
      <c r="Q993" t="e">
        <f t="shared" si="267"/>
        <v>#REF!</v>
      </c>
      <c r="R993"/>
      <c r="S993"/>
      <c r="T993" s="12" t="e">
        <f t="shared" si="274"/>
        <v>#REF!</v>
      </c>
      <c r="U993" s="12"/>
      <c r="V993" s="12" t="e">
        <f>IF(T993="xxx",999,(T993))</f>
        <v>#REF!</v>
      </c>
      <c r="W993" s="12"/>
      <c r="X993" s="12">
        <f t="shared" si="272"/>
        <v>49</v>
      </c>
      <c r="Y993"/>
      <c r="Z993"/>
      <c r="AA993"/>
      <c r="AB993"/>
      <c r="AC993"/>
      <c r="AD993"/>
      <c r="AE993" s="19"/>
      <c r="AF993" s="19">
        <f>AF990+1</f>
        <v>17</v>
      </c>
      <c r="AG993" s="19">
        <f>IF(AD961="x",1,0)</f>
        <v>0</v>
      </c>
      <c r="AI993" s="19">
        <v>229</v>
      </c>
      <c r="AJ993" s="19">
        <f t="shared" si="275"/>
        <v>999</v>
      </c>
      <c r="AL993" s="19"/>
      <c r="AM993" s="19">
        <f t="shared" si="276"/>
        <v>999</v>
      </c>
      <c r="AP993" s="48" t="e">
        <f t="shared" si="277"/>
        <v>#REF!</v>
      </c>
      <c r="AQ993" s="48" t="e">
        <f t="shared" si="278"/>
        <v>#REF!</v>
      </c>
      <c r="AR993" s="16" t="e">
        <f t="shared" si="279"/>
        <v>#REF!</v>
      </c>
      <c r="AU993" s="49" t="str">
        <f t="shared" si="280"/>
        <v/>
      </c>
      <c r="AV993" s="49" t="str">
        <f t="shared" si="281"/>
        <v/>
      </c>
      <c r="AW993" s="49" t="str">
        <f t="shared" si="282"/>
        <v/>
      </c>
    </row>
    <row r="994" spans="1:49" s="16" customFormat="1" hidden="1" x14ac:dyDescent="0.25">
      <c r="A994" s="13" t="e">
        <f>'Vítězové kad'!#REF!</f>
        <v>#REF!</v>
      </c>
      <c r="B994" s="13"/>
      <c r="C994" s="13"/>
      <c r="D994" s="13"/>
      <c r="E994" s="13"/>
      <c r="F994" s="13" t="e">
        <f>'Vítězové kad'!#REF!</f>
        <v>#REF!</v>
      </c>
      <c r="G994" s="64" t="e">
        <f>'Vítězové kad'!#REF!</f>
        <v>#REF!</v>
      </c>
      <c r="H994" s="64"/>
      <c r="I994" s="64"/>
      <c r="J994" s="64"/>
      <c r="K994" s="64" t="e">
        <f>'Vítězové kad'!#REF!</f>
        <v>#REF!</v>
      </c>
      <c r="L994" s="64"/>
      <c r="M994" s="64"/>
      <c r="N994" s="64"/>
      <c r="O994" s="12">
        <f t="shared" si="271"/>
        <v>4</v>
      </c>
      <c r="P994"/>
      <c r="Q994" t="e">
        <f t="shared" si="267"/>
        <v>#REF!</v>
      </c>
      <c r="R994"/>
      <c r="S994"/>
      <c r="T994" s="12" t="e">
        <f t="shared" si="274"/>
        <v>#REF!</v>
      </c>
      <c r="U994" s="12"/>
      <c r="V994" s="12">
        <v>999</v>
      </c>
      <c r="W994" s="12"/>
      <c r="X994" s="12">
        <f t="shared" si="272"/>
        <v>50</v>
      </c>
      <c r="Y994"/>
      <c r="Z994"/>
      <c r="AA994"/>
      <c r="AB994"/>
      <c r="AC994"/>
      <c r="AD994"/>
      <c r="AE994" s="19"/>
      <c r="AF994" s="19"/>
      <c r="AG994" s="19">
        <f>AG993</f>
        <v>0</v>
      </c>
      <c r="AI994" s="19">
        <v>230</v>
      </c>
      <c r="AJ994" s="19">
        <f t="shared" si="275"/>
        <v>999</v>
      </c>
      <c r="AL994" s="19"/>
      <c r="AM994" s="19">
        <f t="shared" si="276"/>
        <v>999</v>
      </c>
      <c r="AP994" s="48" t="e">
        <f t="shared" si="277"/>
        <v>#REF!</v>
      </c>
      <c r="AQ994" s="48" t="e">
        <f t="shared" si="278"/>
        <v>#REF!</v>
      </c>
      <c r="AR994" s="16" t="e">
        <f t="shared" si="279"/>
        <v>#REF!</v>
      </c>
      <c r="AU994" s="49" t="str">
        <f t="shared" si="280"/>
        <v/>
      </c>
      <c r="AV994" s="49" t="str">
        <f t="shared" si="281"/>
        <v/>
      </c>
      <c r="AW994" s="49" t="str">
        <f t="shared" si="282"/>
        <v/>
      </c>
    </row>
    <row r="995" spans="1:49" s="16" customFormat="1" hidden="1" x14ac:dyDescent="0.25">
      <c r="A995" s="13" t="e">
        <f>'Vítězové kad'!#REF!</f>
        <v>#REF!</v>
      </c>
      <c r="B995" s="13"/>
      <c r="C995" s="13"/>
      <c r="D995" s="13"/>
      <c r="E995" s="13"/>
      <c r="F995" s="13" t="e">
        <f>'Vítězové kad'!#REF!</f>
        <v>#REF!</v>
      </c>
      <c r="G995" s="64" t="e">
        <f>'Vítězové kad'!#REF!</f>
        <v>#REF!</v>
      </c>
      <c r="H995" s="64"/>
      <c r="I995" s="64"/>
      <c r="J995" s="64"/>
      <c r="K995" s="64" t="e">
        <f>'Vítězové kad'!#REF!</f>
        <v>#REF!</v>
      </c>
      <c r="L995" s="64"/>
      <c r="M995" s="64"/>
      <c r="N995" s="64"/>
      <c r="O995" s="12">
        <f t="shared" si="271"/>
        <v>4</v>
      </c>
      <c r="P995"/>
      <c r="Q995" t="e">
        <f t="shared" si="267"/>
        <v>#REF!</v>
      </c>
      <c r="R995"/>
      <c r="S995"/>
      <c r="T995" s="12" t="e">
        <f t="shared" si="274"/>
        <v>#REF!</v>
      </c>
      <c r="U995" s="12"/>
      <c r="V995" s="12">
        <v>999</v>
      </c>
      <c r="W995" s="12"/>
      <c r="X995" s="12">
        <f t="shared" si="272"/>
        <v>51</v>
      </c>
      <c r="Y995"/>
      <c r="Z995"/>
      <c r="AA995"/>
      <c r="AB995"/>
      <c r="AC995"/>
      <c r="AD995"/>
      <c r="AE995" s="19"/>
      <c r="AF995" s="19"/>
      <c r="AG995" s="19">
        <f>AG993</f>
        <v>0</v>
      </c>
      <c r="AI995" s="19">
        <v>231</v>
      </c>
      <c r="AJ995" s="19">
        <f t="shared" si="275"/>
        <v>999</v>
      </c>
      <c r="AL995" s="19"/>
      <c r="AM995" s="19">
        <f t="shared" si="276"/>
        <v>999</v>
      </c>
      <c r="AP995" s="48" t="e">
        <f t="shared" si="277"/>
        <v>#REF!</v>
      </c>
      <c r="AQ995" s="48" t="e">
        <f t="shared" si="278"/>
        <v>#REF!</v>
      </c>
      <c r="AR995" s="16" t="e">
        <f t="shared" si="279"/>
        <v>#REF!</v>
      </c>
      <c r="AU995" s="49" t="str">
        <f t="shared" si="280"/>
        <v/>
      </c>
      <c r="AV995" s="49" t="str">
        <f t="shared" si="281"/>
        <v/>
      </c>
      <c r="AW995" s="49" t="str">
        <f t="shared" si="282"/>
        <v/>
      </c>
    </row>
    <row r="996" spans="1:49" s="16" customFormat="1" hidden="1" x14ac:dyDescent="0.25">
      <c r="A996" s="13" t="e">
        <f>'Vítězové kad'!#REF!</f>
        <v>#REF!</v>
      </c>
      <c r="B996" s="13"/>
      <c r="C996" s="13"/>
      <c r="D996" s="13"/>
      <c r="E996" s="13"/>
      <c r="F996" s="13" t="e">
        <f>'Vítězové kad'!#REF!</f>
        <v>#REF!</v>
      </c>
      <c r="G996" s="64" t="e">
        <f>'Vítězové kad'!#REF!</f>
        <v>#REF!</v>
      </c>
      <c r="H996" s="64"/>
      <c r="I996" s="64"/>
      <c r="J996" s="64"/>
      <c r="K996" s="64" t="e">
        <f>'Vítězové kad'!#REF!</f>
        <v>#REF!</v>
      </c>
      <c r="L996" s="64"/>
      <c r="M996" s="64"/>
      <c r="N996" s="64"/>
      <c r="O996" s="12">
        <f t="shared" si="271"/>
        <v>4</v>
      </c>
      <c r="P996"/>
      <c r="Q996" t="e">
        <f t="shared" si="267"/>
        <v>#REF!</v>
      </c>
      <c r="R996"/>
      <c r="S996"/>
      <c r="T996" s="12" t="e">
        <f t="shared" si="274"/>
        <v>#REF!</v>
      </c>
      <c r="U996" s="12"/>
      <c r="V996" s="12" t="e">
        <f>IF(T996="xxx",999,(T996))</f>
        <v>#REF!</v>
      </c>
      <c r="W996" s="12"/>
      <c r="X996" s="12">
        <f t="shared" si="272"/>
        <v>52</v>
      </c>
      <c r="Y996"/>
      <c r="Z996"/>
      <c r="AA996"/>
      <c r="AB996"/>
      <c r="AC996"/>
      <c r="AD996"/>
      <c r="AE996" s="19"/>
      <c r="AF996" s="19">
        <f>AF993+1</f>
        <v>18</v>
      </c>
      <c r="AG996" s="19">
        <f>IF(AD962="x",1,0)</f>
        <v>0</v>
      </c>
      <c r="AI996" s="19">
        <v>232</v>
      </c>
      <c r="AJ996" s="19">
        <f t="shared" si="275"/>
        <v>999</v>
      </c>
      <c r="AL996" s="19"/>
      <c r="AM996" s="19">
        <f t="shared" si="276"/>
        <v>999</v>
      </c>
      <c r="AP996" s="48" t="e">
        <f t="shared" si="277"/>
        <v>#REF!</v>
      </c>
      <c r="AQ996" s="48" t="e">
        <f t="shared" si="278"/>
        <v>#REF!</v>
      </c>
      <c r="AR996" s="16" t="e">
        <f t="shared" si="279"/>
        <v>#REF!</v>
      </c>
      <c r="AU996" s="49" t="str">
        <f t="shared" si="280"/>
        <v/>
      </c>
      <c r="AV996" s="49" t="str">
        <f t="shared" si="281"/>
        <v/>
      </c>
      <c r="AW996" s="49" t="str">
        <f t="shared" si="282"/>
        <v/>
      </c>
    </row>
    <row r="997" spans="1:49" s="16" customFormat="1" hidden="1" x14ac:dyDescent="0.25">
      <c r="A997" s="13" t="e">
        <f>'Vítězové kad'!#REF!</f>
        <v>#REF!</v>
      </c>
      <c r="B997" s="13"/>
      <c r="C997" s="13"/>
      <c r="D997" s="13"/>
      <c r="E997" s="13"/>
      <c r="F997" s="13" t="e">
        <f>'Vítězové kad'!#REF!</f>
        <v>#REF!</v>
      </c>
      <c r="G997" s="64" t="e">
        <f>'Vítězové kad'!#REF!</f>
        <v>#REF!</v>
      </c>
      <c r="H997" s="64"/>
      <c r="I997" s="64"/>
      <c r="J997" s="64"/>
      <c r="K997" s="64" t="e">
        <f>'Vítězové kad'!#REF!</f>
        <v>#REF!</v>
      </c>
      <c r="L997" s="64"/>
      <c r="M997" s="64"/>
      <c r="N997" s="64"/>
      <c r="O997" s="12">
        <f t="shared" si="271"/>
        <v>4</v>
      </c>
      <c r="P997"/>
      <c r="Q997" t="e">
        <f t="shared" si="267"/>
        <v>#REF!</v>
      </c>
      <c r="R997"/>
      <c r="S997"/>
      <c r="T997" s="12" t="e">
        <f t="shared" si="274"/>
        <v>#REF!</v>
      </c>
      <c r="U997" s="12"/>
      <c r="V997" s="12">
        <v>999</v>
      </c>
      <c r="W997" s="12"/>
      <c r="X997" s="12">
        <f t="shared" si="272"/>
        <v>53</v>
      </c>
      <c r="Y997"/>
      <c r="Z997"/>
      <c r="AA997"/>
      <c r="AB997"/>
      <c r="AC997"/>
      <c r="AD997"/>
      <c r="AE997" s="19"/>
      <c r="AF997" s="19"/>
      <c r="AG997" s="19">
        <f>AG996</f>
        <v>0</v>
      </c>
      <c r="AI997" s="19">
        <v>233</v>
      </c>
      <c r="AJ997" s="19">
        <f t="shared" si="275"/>
        <v>999</v>
      </c>
      <c r="AL997" s="19"/>
      <c r="AM997" s="19">
        <f t="shared" si="276"/>
        <v>999</v>
      </c>
      <c r="AP997" s="48" t="e">
        <f t="shared" si="277"/>
        <v>#REF!</v>
      </c>
      <c r="AQ997" s="48" t="e">
        <f t="shared" si="278"/>
        <v>#REF!</v>
      </c>
      <c r="AR997" s="16" t="e">
        <f t="shared" si="279"/>
        <v>#REF!</v>
      </c>
      <c r="AU997" s="49" t="str">
        <f t="shared" si="280"/>
        <v/>
      </c>
      <c r="AV997" s="49" t="str">
        <f t="shared" si="281"/>
        <v/>
      </c>
      <c r="AW997" s="49" t="str">
        <f t="shared" si="282"/>
        <v/>
      </c>
    </row>
    <row r="998" spans="1:49" s="16" customFormat="1" hidden="1" x14ac:dyDescent="0.25">
      <c r="A998" s="13" t="e">
        <f>'Vítězové kad'!#REF!</f>
        <v>#REF!</v>
      </c>
      <c r="B998" s="13"/>
      <c r="C998" s="13"/>
      <c r="D998" s="13"/>
      <c r="E998" s="13"/>
      <c r="F998" s="13" t="e">
        <f>'Vítězové kad'!#REF!</f>
        <v>#REF!</v>
      </c>
      <c r="G998" s="64" t="e">
        <f>'Vítězové kad'!#REF!</f>
        <v>#REF!</v>
      </c>
      <c r="H998" s="64"/>
      <c r="I998" s="64"/>
      <c r="J998" s="64"/>
      <c r="K998" s="64" t="e">
        <f>'Vítězové kad'!#REF!</f>
        <v>#REF!</v>
      </c>
      <c r="L998" s="64"/>
      <c r="M998" s="64"/>
      <c r="N998" s="64"/>
      <c r="O998" s="12">
        <f t="shared" si="271"/>
        <v>4</v>
      </c>
      <c r="P998"/>
      <c r="Q998" t="e">
        <f t="shared" si="267"/>
        <v>#REF!</v>
      </c>
      <c r="R998"/>
      <c r="S998"/>
      <c r="T998" s="12" t="e">
        <f t="shared" si="274"/>
        <v>#REF!</v>
      </c>
      <c r="U998" s="12"/>
      <c r="V998" s="12">
        <v>999</v>
      </c>
      <c r="W998" s="12"/>
      <c r="X998" s="12">
        <f t="shared" si="272"/>
        <v>54</v>
      </c>
      <c r="Y998"/>
      <c r="Z998"/>
      <c r="AA998"/>
      <c r="AB998"/>
      <c r="AC998"/>
      <c r="AD998"/>
      <c r="AE998" s="19"/>
      <c r="AF998" s="19"/>
      <c r="AG998" s="19">
        <f>AG996</f>
        <v>0</v>
      </c>
      <c r="AI998" s="19">
        <v>234</v>
      </c>
      <c r="AJ998" s="19">
        <f t="shared" si="275"/>
        <v>999</v>
      </c>
      <c r="AL998" s="19"/>
      <c r="AM998" s="19">
        <f t="shared" si="276"/>
        <v>999</v>
      </c>
      <c r="AP998" s="48" t="e">
        <f t="shared" si="277"/>
        <v>#REF!</v>
      </c>
      <c r="AQ998" s="48" t="e">
        <f t="shared" si="278"/>
        <v>#REF!</v>
      </c>
      <c r="AR998" s="16" t="e">
        <f t="shared" si="279"/>
        <v>#REF!</v>
      </c>
      <c r="AU998" s="49" t="str">
        <f t="shared" si="280"/>
        <v/>
      </c>
      <c r="AV998" s="49" t="str">
        <f t="shared" si="281"/>
        <v/>
      </c>
      <c r="AW998" s="49" t="str">
        <f t="shared" si="282"/>
        <v/>
      </c>
    </row>
    <row r="999" spans="1:49" s="16" customFormat="1" hidden="1" x14ac:dyDescent="0.25">
      <c r="A999" s="13" t="e">
        <f>'Vítězové kad'!#REF!</f>
        <v>#REF!</v>
      </c>
      <c r="B999" s="13"/>
      <c r="C999" s="13"/>
      <c r="D999" s="13"/>
      <c r="E999" s="13"/>
      <c r="F999" s="13" t="e">
        <f>'Vítězové kad'!#REF!</f>
        <v>#REF!</v>
      </c>
      <c r="G999" s="64" t="e">
        <f>'Vítězové kad'!#REF!</f>
        <v>#REF!</v>
      </c>
      <c r="H999" s="64"/>
      <c r="I999" s="64"/>
      <c r="J999" s="64"/>
      <c r="K999" s="64" t="e">
        <f>'Vítězové kad'!#REF!</f>
        <v>#REF!</v>
      </c>
      <c r="L999" s="64"/>
      <c r="M999" s="64"/>
      <c r="N999" s="64"/>
      <c r="O999" s="12">
        <f t="shared" si="271"/>
        <v>4</v>
      </c>
      <c r="P999"/>
      <c r="Q999" t="e">
        <f t="shared" si="267"/>
        <v>#REF!</v>
      </c>
      <c r="R999"/>
      <c r="S999"/>
      <c r="T999" s="12" t="e">
        <f t="shared" si="274"/>
        <v>#REF!</v>
      </c>
      <c r="U999" s="12"/>
      <c r="V999" s="12" t="e">
        <f>IF(T999="xxx",999,(T999))</f>
        <v>#REF!</v>
      </c>
      <c r="W999" s="12"/>
      <c r="X999" s="12">
        <f t="shared" si="272"/>
        <v>55</v>
      </c>
      <c r="Y999"/>
      <c r="Z999"/>
      <c r="AA999"/>
      <c r="AB999"/>
      <c r="AC999"/>
      <c r="AD999"/>
      <c r="AE999" s="19"/>
      <c r="AF999" s="19">
        <f>AF996+1</f>
        <v>19</v>
      </c>
      <c r="AG999" s="19">
        <f>IF(AD963="x",1,0)</f>
        <v>0</v>
      </c>
      <c r="AI999" s="19">
        <v>235</v>
      </c>
      <c r="AJ999" s="19">
        <f t="shared" si="275"/>
        <v>999</v>
      </c>
      <c r="AL999" s="19"/>
      <c r="AM999" s="19">
        <f t="shared" si="276"/>
        <v>999</v>
      </c>
      <c r="AP999" s="48" t="e">
        <f t="shared" si="277"/>
        <v>#REF!</v>
      </c>
      <c r="AQ999" s="48" t="e">
        <f t="shared" si="278"/>
        <v>#REF!</v>
      </c>
      <c r="AR999" s="16" t="e">
        <f t="shared" si="279"/>
        <v>#REF!</v>
      </c>
      <c r="AU999" s="49" t="str">
        <f t="shared" si="280"/>
        <v/>
      </c>
      <c r="AV999" s="49" t="str">
        <f t="shared" si="281"/>
        <v/>
      </c>
      <c r="AW999" s="49" t="str">
        <f t="shared" si="282"/>
        <v/>
      </c>
    </row>
    <row r="1000" spans="1:49" s="16" customFormat="1" hidden="1" x14ac:dyDescent="0.25">
      <c r="A1000" s="13" t="e">
        <f>'Vítězové kad'!#REF!</f>
        <v>#REF!</v>
      </c>
      <c r="B1000" s="13"/>
      <c r="C1000" s="13"/>
      <c r="D1000" s="13"/>
      <c r="E1000" s="13"/>
      <c r="F1000" s="13" t="e">
        <f>'Vítězové kad'!#REF!</f>
        <v>#REF!</v>
      </c>
      <c r="G1000" s="64" t="e">
        <f>'Vítězové kad'!#REF!</f>
        <v>#REF!</v>
      </c>
      <c r="H1000" s="64"/>
      <c r="I1000" s="64"/>
      <c r="J1000" s="64"/>
      <c r="K1000" s="64" t="e">
        <f>'Vítězové kad'!#REF!</f>
        <v>#REF!</v>
      </c>
      <c r="L1000" s="64"/>
      <c r="M1000" s="64"/>
      <c r="N1000" s="64"/>
      <c r="O1000" s="12">
        <f t="shared" si="271"/>
        <v>4</v>
      </c>
      <c r="P1000"/>
      <c r="Q1000" t="e">
        <f t="shared" si="267"/>
        <v>#REF!</v>
      </c>
      <c r="R1000"/>
      <c r="S1000"/>
      <c r="T1000" s="12" t="e">
        <f t="shared" si="274"/>
        <v>#REF!</v>
      </c>
      <c r="U1000" s="12"/>
      <c r="V1000" s="12">
        <v>999</v>
      </c>
      <c r="W1000" s="12"/>
      <c r="X1000" s="12">
        <f t="shared" si="272"/>
        <v>56</v>
      </c>
      <c r="Y1000"/>
      <c r="Z1000"/>
      <c r="AA1000"/>
      <c r="AB1000"/>
      <c r="AC1000"/>
      <c r="AD1000"/>
      <c r="AE1000" s="19"/>
      <c r="AF1000" s="19"/>
      <c r="AG1000" s="19">
        <f>AG999</f>
        <v>0</v>
      </c>
      <c r="AI1000" s="19">
        <v>236</v>
      </c>
      <c r="AJ1000" s="19">
        <f t="shared" si="275"/>
        <v>999</v>
      </c>
      <c r="AL1000" s="19"/>
      <c r="AM1000" s="19">
        <f t="shared" si="276"/>
        <v>999</v>
      </c>
      <c r="AP1000" s="48" t="e">
        <f t="shared" si="277"/>
        <v>#REF!</v>
      </c>
      <c r="AQ1000" s="48" t="e">
        <f t="shared" si="278"/>
        <v>#REF!</v>
      </c>
      <c r="AR1000" s="16" t="e">
        <f t="shared" si="279"/>
        <v>#REF!</v>
      </c>
      <c r="AU1000" s="49" t="str">
        <f t="shared" si="280"/>
        <v/>
      </c>
      <c r="AV1000" s="49" t="str">
        <f t="shared" si="281"/>
        <v/>
      </c>
      <c r="AW1000" s="49" t="str">
        <f t="shared" si="282"/>
        <v/>
      </c>
    </row>
    <row r="1001" spans="1:49" s="16" customFormat="1" hidden="1" x14ac:dyDescent="0.25">
      <c r="A1001" s="13" t="e">
        <f>'Vítězové kad'!#REF!</f>
        <v>#REF!</v>
      </c>
      <c r="B1001" s="13"/>
      <c r="C1001" s="13"/>
      <c r="D1001" s="13"/>
      <c r="E1001" s="13"/>
      <c r="F1001" s="13" t="e">
        <f>'Vítězové kad'!#REF!</f>
        <v>#REF!</v>
      </c>
      <c r="G1001" s="64" t="e">
        <f>'Vítězové kad'!#REF!</f>
        <v>#REF!</v>
      </c>
      <c r="H1001" s="64"/>
      <c r="I1001" s="64"/>
      <c r="J1001" s="64"/>
      <c r="K1001" s="64" t="e">
        <f>'Vítězové kad'!#REF!</f>
        <v>#REF!</v>
      </c>
      <c r="L1001" s="64"/>
      <c r="M1001" s="64"/>
      <c r="N1001" s="64"/>
      <c r="O1001" s="12">
        <f t="shared" si="271"/>
        <v>4</v>
      </c>
      <c r="P1001"/>
      <c r="Q1001" t="e">
        <f t="shared" si="267"/>
        <v>#REF!</v>
      </c>
      <c r="R1001"/>
      <c r="S1001"/>
      <c r="T1001" s="12" t="e">
        <f t="shared" si="274"/>
        <v>#REF!</v>
      </c>
      <c r="U1001" s="12"/>
      <c r="V1001" s="12">
        <v>999</v>
      </c>
      <c r="W1001" s="12"/>
      <c r="X1001" s="12">
        <f t="shared" si="272"/>
        <v>57</v>
      </c>
      <c r="Y1001"/>
      <c r="Z1001"/>
      <c r="AA1001"/>
      <c r="AB1001"/>
      <c r="AC1001"/>
      <c r="AD1001"/>
      <c r="AE1001" s="19"/>
      <c r="AF1001" s="19"/>
      <c r="AG1001" s="19">
        <f>AG999</f>
        <v>0</v>
      </c>
      <c r="AI1001" s="19">
        <v>237</v>
      </c>
      <c r="AJ1001" s="19">
        <f t="shared" si="275"/>
        <v>999</v>
      </c>
      <c r="AL1001" s="19"/>
      <c r="AM1001" s="19">
        <f t="shared" si="276"/>
        <v>999</v>
      </c>
      <c r="AP1001" s="48" t="e">
        <f t="shared" si="277"/>
        <v>#REF!</v>
      </c>
      <c r="AQ1001" s="48" t="e">
        <f t="shared" si="278"/>
        <v>#REF!</v>
      </c>
      <c r="AR1001" s="16" t="e">
        <f t="shared" si="279"/>
        <v>#REF!</v>
      </c>
      <c r="AU1001" s="49" t="str">
        <f t="shared" si="280"/>
        <v/>
      </c>
      <c r="AV1001" s="49" t="str">
        <f t="shared" si="281"/>
        <v/>
      </c>
      <c r="AW1001" s="49" t="str">
        <f t="shared" si="282"/>
        <v/>
      </c>
    </row>
    <row r="1002" spans="1:49" s="16" customFormat="1" hidden="1" x14ac:dyDescent="0.25">
      <c r="A1002" s="13" t="e">
        <f>'Vítězové kad'!#REF!</f>
        <v>#REF!</v>
      </c>
      <c r="B1002" s="13"/>
      <c r="C1002" s="13"/>
      <c r="D1002" s="13"/>
      <c r="E1002" s="13"/>
      <c r="F1002" s="13" t="e">
        <f>'Vítězové kad'!#REF!</f>
        <v>#REF!</v>
      </c>
      <c r="G1002" s="64" t="e">
        <f>'Vítězové kad'!#REF!</f>
        <v>#REF!</v>
      </c>
      <c r="H1002" s="64"/>
      <c r="I1002" s="64"/>
      <c r="J1002" s="64"/>
      <c r="K1002" s="64" t="e">
        <f>'Vítězové kad'!#REF!</f>
        <v>#REF!</v>
      </c>
      <c r="L1002" s="64"/>
      <c r="M1002" s="64"/>
      <c r="N1002" s="64"/>
      <c r="O1002" s="12">
        <f t="shared" si="271"/>
        <v>4</v>
      </c>
      <c r="P1002"/>
      <c r="Q1002" t="e">
        <f t="shared" si="267"/>
        <v>#REF!</v>
      </c>
      <c r="R1002"/>
      <c r="S1002"/>
      <c r="T1002" s="12" t="e">
        <f t="shared" si="274"/>
        <v>#REF!</v>
      </c>
      <c r="U1002" s="12"/>
      <c r="V1002" s="12" t="e">
        <f>IF(T1002="xxx",999,(T1002))</f>
        <v>#REF!</v>
      </c>
      <c r="W1002" s="12"/>
      <c r="X1002" s="12">
        <f t="shared" si="272"/>
        <v>58</v>
      </c>
      <c r="Y1002"/>
      <c r="Z1002"/>
      <c r="AA1002"/>
      <c r="AB1002"/>
      <c r="AC1002"/>
      <c r="AD1002"/>
      <c r="AE1002" s="19"/>
      <c r="AF1002" s="19">
        <f>AF999+1</f>
        <v>20</v>
      </c>
      <c r="AG1002" s="19">
        <f>IF(AD964="x",1,0)</f>
        <v>0</v>
      </c>
      <c r="AI1002" s="19">
        <v>238</v>
      </c>
      <c r="AJ1002" s="19">
        <f t="shared" si="275"/>
        <v>999</v>
      </c>
      <c r="AL1002" s="19"/>
      <c r="AM1002" s="19">
        <f t="shared" si="276"/>
        <v>999</v>
      </c>
      <c r="AP1002" s="48" t="e">
        <f t="shared" si="277"/>
        <v>#REF!</v>
      </c>
      <c r="AQ1002" s="48" t="e">
        <f t="shared" si="278"/>
        <v>#REF!</v>
      </c>
      <c r="AR1002" s="16" t="e">
        <f t="shared" si="279"/>
        <v>#REF!</v>
      </c>
      <c r="AU1002" s="49" t="str">
        <f t="shared" si="280"/>
        <v/>
      </c>
      <c r="AV1002" s="49" t="str">
        <f t="shared" si="281"/>
        <v/>
      </c>
      <c r="AW1002" s="49" t="str">
        <f t="shared" si="282"/>
        <v/>
      </c>
    </row>
    <row r="1003" spans="1:49" s="16" customFormat="1" hidden="1" x14ac:dyDescent="0.25">
      <c r="A1003" s="13" t="e">
        <f>'Vítězové kad'!#REF!</f>
        <v>#REF!</v>
      </c>
      <c r="B1003" s="13"/>
      <c r="C1003" s="13"/>
      <c r="D1003" s="13"/>
      <c r="E1003" s="13"/>
      <c r="F1003" s="13" t="e">
        <f>'Vítězové kad'!#REF!</f>
        <v>#REF!</v>
      </c>
      <c r="G1003" s="64" t="e">
        <f>'Vítězové kad'!#REF!</f>
        <v>#REF!</v>
      </c>
      <c r="H1003" s="64"/>
      <c r="I1003" s="64"/>
      <c r="J1003" s="64"/>
      <c r="K1003" s="64" t="e">
        <f>'Vítězové kad'!#REF!</f>
        <v>#REF!</v>
      </c>
      <c r="L1003" s="64"/>
      <c r="M1003" s="64"/>
      <c r="N1003" s="64"/>
      <c r="O1003" s="12">
        <f t="shared" si="271"/>
        <v>4</v>
      </c>
      <c r="P1003"/>
      <c r="Q1003" t="e">
        <f t="shared" si="267"/>
        <v>#REF!</v>
      </c>
      <c r="R1003"/>
      <c r="S1003"/>
      <c r="T1003" s="12" t="e">
        <f t="shared" si="274"/>
        <v>#REF!</v>
      </c>
      <c r="U1003" s="12"/>
      <c r="V1003" s="12">
        <v>999</v>
      </c>
      <c r="W1003" s="12"/>
      <c r="X1003" s="12">
        <f t="shared" si="272"/>
        <v>59</v>
      </c>
      <c r="Y1003"/>
      <c r="Z1003"/>
      <c r="AA1003"/>
      <c r="AB1003"/>
      <c r="AC1003"/>
      <c r="AD1003"/>
      <c r="AE1003" s="19"/>
      <c r="AF1003" s="19"/>
      <c r="AG1003" s="19">
        <f>AG1002</f>
        <v>0</v>
      </c>
      <c r="AI1003" s="19">
        <v>239</v>
      </c>
      <c r="AJ1003" s="19">
        <f t="shared" si="275"/>
        <v>999</v>
      </c>
      <c r="AL1003" s="19"/>
      <c r="AM1003" s="19">
        <f t="shared" si="276"/>
        <v>999</v>
      </c>
      <c r="AP1003" s="48" t="e">
        <f t="shared" si="277"/>
        <v>#REF!</v>
      </c>
      <c r="AQ1003" s="48" t="e">
        <f t="shared" si="278"/>
        <v>#REF!</v>
      </c>
      <c r="AR1003" s="16" t="e">
        <f t="shared" si="279"/>
        <v>#REF!</v>
      </c>
      <c r="AU1003" s="49" t="str">
        <f t="shared" si="280"/>
        <v/>
      </c>
      <c r="AV1003" s="49" t="str">
        <f t="shared" si="281"/>
        <v/>
      </c>
      <c r="AW1003" s="49" t="str">
        <f t="shared" si="282"/>
        <v/>
      </c>
    </row>
    <row r="1004" spans="1:49" s="16" customFormat="1" hidden="1" x14ac:dyDescent="0.25">
      <c r="A1004" s="13" t="e">
        <f>'Vítězové kad'!#REF!</f>
        <v>#REF!</v>
      </c>
      <c r="B1004" s="13"/>
      <c r="C1004" s="13"/>
      <c r="D1004" s="13"/>
      <c r="E1004" s="13"/>
      <c r="F1004" s="13" t="e">
        <f>'Vítězové kad'!#REF!</f>
        <v>#REF!</v>
      </c>
      <c r="G1004" s="64" t="e">
        <f>'Vítězové kad'!#REF!</f>
        <v>#REF!</v>
      </c>
      <c r="H1004" s="64"/>
      <c r="I1004" s="64"/>
      <c r="J1004" s="64"/>
      <c r="K1004" s="64" t="e">
        <f>'Vítězové kad'!#REF!</f>
        <v>#REF!</v>
      </c>
      <c r="L1004" s="64"/>
      <c r="M1004" s="64"/>
      <c r="N1004" s="64"/>
      <c r="O1004" s="12">
        <f t="shared" si="271"/>
        <v>4</v>
      </c>
      <c r="P1004"/>
      <c r="Q1004" t="e">
        <f t="shared" si="267"/>
        <v>#REF!</v>
      </c>
      <c r="R1004"/>
      <c r="S1004"/>
      <c r="T1004" s="12" t="e">
        <f t="shared" si="274"/>
        <v>#REF!</v>
      </c>
      <c r="U1004" s="12"/>
      <c r="V1004" s="12">
        <v>999</v>
      </c>
      <c r="W1004" s="12"/>
      <c r="X1004" s="12">
        <f t="shared" si="272"/>
        <v>60</v>
      </c>
      <c r="Y1004"/>
      <c r="Z1004"/>
      <c r="AA1004"/>
      <c r="AB1004"/>
      <c r="AC1004"/>
      <c r="AD1004"/>
      <c r="AE1004" s="19"/>
      <c r="AF1004" s="19"/>
      <c r="AG1004" s="19">
        <f>AG1002</f>
        <v>0</v>
      </c>
      <c r="AI1004" s="19">
        <v>240</v>
      </c>
      <c r="AJ1004" s="19">
        <f t="shared" si="275"/>
        <v>999</v>
      </c>
      <c r="AL1004" s="19"/>
      <c r="AM1004" s="19">
        <f t="shared" si="276"/>
        <v>999</v>
      </c>
      <c r="AP1004" s="48" t="e">
        <f t="shared" si="277"/>
        <v>#REF!</v>
      </c>
      <c r="AQ1004" s="48" t="e">
        <f t="shared" si="278"/>
        <v>#REF!</v>
      </c>
      <c r="AR1004" s="16" t="e">
        <f t="shared" si="279"/>
        <v>#REF!</v>
      </c>
      <c r="AU1004" s="49" t="str">
        <f t="shared" si="280"/>
        <v/>
      </c>
      <c r="AV1004" s="49" t="str">
        <f t="shared" si="281"/>
        <v/>
      </c>
      <c r="AW1004" s="49" t="str">
        <f t="shared" si="282"/>
        <v/>
      </c>
    </row>
    <row r="1005" spans="1:49" s="16" customFormat="1" hidden="1" x14ac:dyDescent="0.25">
      <c r="A1005" s="13" t="e">
        <f>'Vítězové ž-žáci'!#REF!</f>
        <v>#REF!</v>
      </c>
      <c r="B1005" s="13"/>
      <c r="C1005" s="13"/>
      <c r="D1005" s="13"/>
      <c r="E1005" s="13"/>
      <c r="F1005" s="13" t="e">
        <f>'Vítězové ž-žáci'!#REF!</f>
        <v>#REF!</v>
      </c>
      <c r="G1005" s="64" t="e">
        <f>'Vítězové ž-žáci'!#REF!</f>
        <v>#REF!</v>
      </c>
      <c r="H1005" s="64"/>
      <c r="I1005" s="64"/>
      <c r="J1005" s="64"/>
      <c r="K1005" s="64" t="e">
        <f>'Vítězové ž-žáci'!#REF!</f>
        <v>#REF!</v>
      </c>
      <c r="L1005" s="64"/>
      <c r="M1005" s="64"/>
      <c r="N1005" s="64"/>
      <c r="O1005" s="12">
        <v>5</v>
      </c>
      <c r="P1005"/>
      <c r="Q1005" t="e">
        <f>LEN(A1005)</f>
        <v>#REF!</v>
      </c>
      <c r="R1005"/>
      <c r="S1005"/>
      <c r="T1005" s="12" t="e">
        <f t="shared" si="274"/>
        <v>#REF!</v>
      </c>
      <c r="U1005" s="12"/>
      <c r="V1005" s="12" t="e">
        <f>IF(T1005="xxx",999,(T1005))</f>
        <v>#REF!</v>
      </c>
      <c r="W1005" s="12"/>
      <c r="X1005" s="12">
        <v>1</v>
      </c>
      <c r="Y1005"/>
      <c r="Z1005" s="12" t="e">
        <f>SMALL($V$1005:$V$1064,X1005)</f>
        <v>#REF!</v>
      </c>
      <c r="AA1005" s="12" t="e">
        <f>IF(Z1005=999,"xxx",Z1005)</f>
        <v>#REF!</v>
      </c>
      <c r="AB1005"/>
      <c r="AC1005" s="12">
        <v>1</v>
      </c>
      <c r="AD1005" s="12">
        <f>W8</f>
        <v>0</v>
      </c>
      <c r="AE1005" s="19"/>
      <c r="AF1005" s="19">
        <v>1</v>
      </c>
      <c r="AG1005" s="19">
        <f>IF(AD1005="x",1,0)</f>
        <v>0</v>
      </c>
      <c r="AI1005" s="19">
        <v>241</v>
      </c>
      <c r="AJ1005" s="19">
        <f t="shared" si="275"/>
        <v>999</v>
      </c>
      <c r="AL1005" s="19"/>
      <c r="AM1005" s="19">
        <f t="shared" si="276"/>
        <v>999</v>
      </c>
      <c r="AP1005" s="48" t="e">
        <f t="shared" si="277"/>
        <v>#REF!</v>
      </c>
      <c r="AQ1005" s="48" t="e">
        <f t="shared" si="278"/>
        <v>#REF!</v>
      </c>
      <c r="AR1005" s="16" t="e">
        <f t="shared" si="279"/>
        <v>#REF!</v>
      </c>
      <c r="AU1005" s="49" t="str">
        <f t="shared" si="280"/>
        <v/>
      </c>
      <c r="AV1005" s="49" t="str">
        <f t="shared" si="281"/>
        <v/>
      </c>
      <c r="AW1005" s="49" t="str">
        <f t="shared" si="282"/>
        <v/>
      </c>
    </row>
    <row r="1006" spans="1:49" s="16" customFormat="1" hidden="1" x14ac:dyDescent="0.25">
      <c r="A1006" s="13" t="e">
        <f>'Vítězové ž-žáci'!#REF!</f>
        <v>#REF!</v>
      </c>
      <c r="B1006" s="13"/>
      <c r="C1006" s="13"/>
      <c r="D1006" s="13"/>
      <c r="E1006" s="13"/>
      <c r="F1006" s="13" t="e">
        <f>'Vítězové ž-žáci'!#REF!</f>
        <v>#REF!</v>
      </c>
      <c r="G1006" s="64" t="e">
        <f>'Vítězové ž-žáci'!#REF!</f>
        <v>#REF!</v>
      </c>
      <c r="H1006" s="64"/>
      <c r="I1006" s="64"/>
      <c r="J1006" s="64"/>
      <c r="K1006" s="64" t="e">
        <f>'Vítězové ž-žáci'!#REF!</f>
        <v>#REF!</v>
      </c>
      <c r="L1006" s="64"/>
      <c r="M1006" s="64"/>
      <c r="N1006" s="64"/>
      <c r="O1006" s="12">
        <f>O1005</f>
        <v>5</v>
      </c>
      <c r="P1006"/>
      <c r="Q1006" t="e">
        <f t="shared" ref="Q1006:Q1064" si="283">LEN(A1006)</f>
        <v>#REF!</v>
      </c>
      <c r="R1006"/>
      <c r="S1006"/>
      <c r="T1006" s="12" t="e">
        <f t="shared" si="274"/>
        <v>#REF!</v>
      </c>
      <c r="U1006" s="12"/>
      <c r="V1006" s="12">
        <v>999</v>
      </c>
      <c r="W1006" s="12"/>
      <c r="X1006" s="12">
        <f>X1005+1</f>
        <v>2</v>
      </c>
      <c r="Y1006"/>
      <c r="Z1006" s="12" t="e">
        <f t="shared" ref="Z1006:Z1024" si="284">SMALL($V$1005:$V$1064,X1006)</f>
        <v>#REF!</v>
      </c>
      <c r="AA1006" s="12" t="e">
        <f t="shared" ref="AA1006:AA1024" si="285">IF(Z1006=999,"xxx",Z1006)</f>
        <v>#REF!</v>
      </c>
      <c r="AB1006"/>
      <c r="AC1006" s="12">
        <f>AC1005+1</f>
        <v>2</v>
      </c>
      <c r="AD1006" s="12">
        <f t="shared" ref="AD1006:AD1024" si="286">W9</f>
        <v>0</v>
      </c>
      <c r="AE1006" s="19"/>
      <c r="AF1006" s="19"/>
      <c r="AG1006" s="19">
        <f>AG1005</f>
        <v>0</v>
      </c>
      <c r="AI1006" s="19">
        <v>242</v>
      </c>
      <c r="AJ1006" s="19">
        <f t="shared" si="275"/>
        <v>999</v>
      </c>
      <c r="AL1006" s="19"/>
      <c r="AM1006" s="19">
        <f t="shared" si="276"/>
        <v>999</v>
      </c>
      <c r="AP1006" s="48" t="e">
        <f t="shared" si="277"/>
        <v>#REF!</v>
      </c>
      <c r="AQ1006" s="48" t="e">
        <f t="shared" si="278"/>
        <v>#REF!</v>
      </c>
      <c r="AR1006" s="16" t="e">
        <f t="shared" si="279"/>
        <v>#REF!</v>
      </c>
      <c r="AU1006" s="49" t="str">
        <f t="shared" si="280"/>
        <v/>
      </c>
      <c r="AV1006" s="49" t="str">
        <f t="shared" si="281"/>
        <v/>
      </c>
      <c r="AW1006" s="49" t="str">
        <f t="shared" si="282"/>
        <v/>
      </c>
    </row>
    <row r="1007" spans="1:49" s="16" customFormat="1" hidden="1" x14ac:dyDescent="0.25">
      <c r="A1007" s="13" t="e">
        <f>'Vítězové ž-žáci'!#REF!</f>
        <v>#REF!</v>
      </c>
      <c r="B1007" s="13"/>
      <c r="C1007" s="13"/>
      <c r="D1007" s="13"/>
      <c r="E1007" s="13"/>
      <c r="F1007" s="13" t="e">
        <f>'Vítězové ž-žáci'!#REF!</f>
        <v>#REF!</v>
      </c>
      <c r="G1007" s="64" t="e">
        <f>'Vítězové ž-žáci'!#REF!</f>
        <v>#REF!</v>
      </c>
      <c r="H1007" s="64"/>
      <c r="I1007" s="64"/>
      <c r="J1007" s="64"/>
      <c r="K1007" s="64" t="e">
        <f>'Vítězové ž-žáci'!#REF!</f>
        <v>#REF!</v>
      </c>
      <c r="L1007" s="64"/>
      <c r="M1007" s="64"/>
      <c r="N1007" s="64"/>
      <c r="O1007" s="12">
        <f t="shared" ref="O1007:O1064" si="287">O1006</f>
        <v>5</v>
      </c>
      <c r="P1007"/>
      <c r="Q1007" t="e">
        <f t="shared" si="283"/>
        <v>#REF!</v>
      </c>
      <c r="R1007"/>
      <c r="S1007"/>
      <c r="T1007" s="12" t="e">
        <f t="shared" si="274"/>
        <v>#REF!</v>
      </c>
      <c r="U1007" s="12"/>
      <c r="V1007" s="12">
        <v>999</v>
      </c>
      <c r="W1007" s="12"/>
      <c r="X1007" s="12">
        <f t="shared" ref="X1007:X1064" si="288">X1006+1</f>
        <v>3</v>
      </c>
      <c r="Y1007"/>
      <c r="Z1007" s="12" t="e">
        <f t="shared" si="284"/>
        <v>#REF!</v>
      </c>
      <c r="AA1007" s="12" t="e">
        <f t="shared" si="285"/>
        <v>#REF!</v>
      </c>
      <c r="AB1007"/>
      <c r="AC1007" s="12">
        <f t="shared" ref="AC1007:AC1024" si="289">AC1006+1</f>
        <v>3</v>
      </c>
      <c r="AD1007" s="12">
        <f t="shared" si="286"/>
        <v>0</v>
      </c>
      <c r="AE1007" s="19"/>
      <c r="AF1007" s="19"/>
      <c r="AG1007" s="19">
        <f>AG1005</f>
        <v>0</v>
      </c>
      <c r="AI1007" s="19">
        <v>243</v>
      </c>
      <c r="AJ1007" s="19">
        <f t="shared" si="275"/>
        <v>999</v>
      </c>
      <c r="AL1007" s="19"/>
      <c r="AM1007" s="19">
        <f t="shared" si="276"/>
        <v>999</v>
      </c>
      <c r="AP1007" s="48" t="e">
        <f t="shared" si="277"/>
        <v>#REF!</v>
      </c>
      <c r="AQ1007" s="48" t="e">
        <f t="shared" si="278"/>
        <v>#REF!</v>
      </c>
      <c r="AR1007" s="16" t="e">
        <f t="shared" si="279"/>
        <v>#REF!</v>
      </c>
      <c r="AU1007" s="49" t="str">
        <f t="shared" si="280"/>
        <v/>
      </c>
      <c r="AV1007" s="49" t="str">
        <f t="shared" si="281"/>
        <v/>
      </c>
      <c r="AW1007" s="49" t="str">
        <f t="shared" si="282"/>
        <v/>
      </c>
    </row>
    <row r="1008" spans="1:49" s="16" customFormat="1" hidden="1" x14ac:dyDescent="0.25">
      <c r="A1008" s="13" t="e">
        <f>'Vítězové ž-žáci'!#REF!</f>
        <v>#REF!</v>
      </c>
      <c r="B1008" s="13"/>
      <c r="C1008" s="13"/>
      <c r="D1008" s="13"/>
      <c r="E1008" s="13"/>
      <c r="F1008" s="13" t="e">
        <f>'Vítězové ž-žáci'!#REF!</f>
        <v>#REF!</v>
      </c>
      <c r="G1008" s="64" t="e">
        <f>'Vítězové ž-žáci'!#REF!</f>
        <v>#REF!</v>
      </c>
      <c r="H1008" s="64"/>
      <c r="I1008" s="64"/>
      <c r="J1008" s="64"/>
      <c r="K1008" s="64" t="e">
        <f>'Vítězové ž-žáci'!#REF!</f>
        <v>#REF!</v>
      </c>
      <c r="L1008" s="64"/>
      <c r="M1008" s="64"/>
      <c r="N1008" s="64"/>
      <c r="O1008" s="12">
        <f t="shared" si="287"/>
        <v>5</v>
      </c>
      <c r="P1008"/>
      <c r="Q1008" t="e">
        <f t="shared" si="283"/>
        <v>#REF!</v>
      </c>
      <c r="R1008"/>
      <c r="S1008"/>
      <c r="T1008" s="12" t="e">
        <f t="shared" si="274"/>
        <v>#REF!</v>
      </c>
      <c r="U1008" s="12"/>
      <c r="V1008" s="12" t="e">
        <f>IF(T1008="xxx",999,(T1008))</f>
        <v>#REF!</v>
      </c>
      <c r="W1008" s="12"/>
      <c r="X1008" s="12">
        <f t="shared" si="288"/>
        <v>4</v>
      </c>
      <c r="Y1008"/>
      <c r="Z1008" s="12" t="e">
        <f t="shared" si="284"/>
        <v>#REF!</v>
      </c>
      <c r="AA1008" s="12" t="e">
        <f t="shared" si="285"/>
        <v>#REF!</v>
      </c>
      <c r="AB1008"/>
      <c r="AC1008" s="12">
        <f t="shared" si="289"/>
        <v>4</v>
      </c>
      <c r="AD1008" s="12">
        <f t="shared" si="286"/>
        <v>0</v>
      </c>
      <c r="AE1008" s="19"/>
      <c r="AF1008" s="19">
        <f>AF1005+1</f>
        <v>2</v>
      </c>
      <c r="AG1008" s="19">
        <f>IF(AD1006="x",1,0)</f>
        <v>0</v>
      </c>
      <c r="AI1008" s="19">
        <v>244</v>
      </c>
      <c r="AJ1008" s="19">
        <f t="shared" si="275"/>
        <v>999</v>
      </c>
      <c r="AL1008" s="19"/>
      <c r="AM1008" s="19">
        <f t="shared" si="276"/>
        <v>999</v>
      </c>
      <c r="AP1008" s="48" t="e">
        <f t="shared" si="277"/>
        <v>#REF!</v>
      </c>
      <c r="AQ1008" s="48" t="e">
        <f t="shared" si="278"/>
        <v>#REF!</v>
      </c>
      <c r="AR1008" s="16" t="e">
        <f t="shared" si="279"/>
        <v>#REF!</v>
      </c>
      <c r="AU1008" s="49" t="str">
        <f t="shared" si="280"/>
        <v/>
      </c>
      <c r="AV1008" s="49" t="str">
        <f t="shared" si="281"/>
        <v/>
      </c>
      <c r="AW1008" s="49" t="str">
        <f t="shared" si="282"/>
        <v/>
      </c>
    </row>
    <row r="1009" spans="1:49" s="16" customFormat="1" hidden="1" x14ac:dyDescent="0.25">
      <c r="A1009" s="13" t="e">
        <f>'Vítězové ž-žáci'!#REF!</f>
        <v>#REF!</v>
      </c>
      <c r="B1009" s="13"/>
      <c r="C1009" s="13"/>
      <c r="D1009" s="13"/>
      <c r="E1009" s="13"/>
      <c r="F1009" s="13" t="e">
        <f>'Vítězové ž-žáci'!#REF!</f>
        <v>#REF!</v>
      </c>
      <c r="G1009" s="64" t="e">
        <f>'Vítězové ž-žáci'!#REF!</f>
        <v>#REF!</v>
      </c>
      <c r="H1009" s="64"/>
      <c r="I1009" s="64"/>
      <c r="J1009" s="64"/>
      <c r="K1009" s="64" t="e">
        <f>'Vítězové ž-žáci'!#REF!</f>
        <v>#REF!</v>
      </c>
      <c r="L1009" s="64"/>
      <c r="M1009" s="64"/>
      <c r="N1009" s="64"/>
      <c r="O1009" s="12">
        <f t="shared" si="287"/>
        <v>5</v>
      </c>
      <c r="P1009"/>
      <c r="Q1009" t="e">
        <f t="shared" si="283"/>
        <v>#REF!</v>
      </c>
      <c r="R1009"/>
      <c r="S1009"/>
      <c r="T1009" s="12" t="e">
        <f t="shared" si="274"/>
        <v>#REF!</v>
      </c>
      <c r="U1009" s="12"/>
      <c r="V1009" s="12">
        <v>999</v>
      </c>
      <c r="W1009" s="12"/>
      <c r="X1009" s="12">
        <f t="shared" si="288"/>
        <v>5</v>
      </c>
      <c r="Y1009"/>
      <c r="Z1009" s="12" t="e">
        <f t="shared" si="284"/>
        <v>#REF!</v>
      </c>
      <c r="AA1009" s="12" t="e">
        <f t="shared" si="285"/>
        <v>#REF!</v>
      </c>
      <c r="AB1009"/>
      <c r="AC1009" s="12">
        <f t="shared" si="289"/>
        <v>5</v>
      </c>
      <c r="AD1009" s="12">
        <f t="shared" si="286"/>
        <v>0</v>
      </c>
      <c r="AE1009" s="19"/>
      <c r="AF1009" s="19"/>
      <c r="AG1009" s="19">
        <f>AG1008</f>
        <v>0</v>
      </c>
      <c r="AI1009" s="19">
        <v>245</v>
      </c>
      <c r="AJ1009" s="19">
        <f t="shared" si="275"/>
        <v>999</v>
      </c>
      <c r="AL1009" s="19"/>
      <c r="AM1009" s="19">
        <f t="shared" si="276"/>
        <v>999</v>
      </c>
      <c r="AP1009" s="48" t="e">
        <f t="shared" si="277"/>
        <v>#REF!</v>
      </c>
      <c r="AQ1009" s="48" t="e">
        <f t="shared" si="278"/>
        <v>#REF!</v>
      </c>
      <c r="AR1009" s="16" t="e">
        <f t="shared" si="279"/>
        <v>#REF!</v>
      </c>
      <c r="AU1009" s="49" t="str">
        <f t="shared" si="280"/>
        <v/>
      </c>
      <c r="AV1009" s="49" t="str">
        <f t="shared" si="281"/>
        <v/>
      </c>
      <c r="AW1009" s="49" t="str">
        <f t="shared" si="282"/>
        <v/>
      </c>
    </row>
    <row r="1010" spans="1:49" s="16" customFormat="1" hidden="1" x14ac:dyDescent="0.25">
      <c r="A1010" s="13" t="e">
        <f>'Vítězové ž-žáci'!#REF!</f>
        <v>#REF!</v>
      </c>
      <c r="B1010" s="13"/>
      <c r="C1010" s="13"/>
      <c r="D1010" s="13"/>
      <c r="E1010" s="13"/>
      <c r="F1010" s="13" t="e">
        <f>'Vítězové ž-žáci'!#REF!</f>
        <v>#REF!</v>
      </c>
      <c r="G1010" s="64" t="e">
        <f>'Vítězové ž-žáci'!#REF!</f>
        <v>#REF!</v>
      </c>
      <c r="H1010" s="64"/>
      <c r="I1010" s="64"/>
      <c r="J1010" s="64"/>
      <c r="K1010" s="64" t="e">
        <f>'Vítězové ž-žáci'!#REF!</f>
        <v>#REF!</v>
      </c>
      <c r="L1010" s="64"/>
      <c r="M1010" s="64"/>
      <c r="N1010" s="64"/>
      <c r="O1010" s="12">
        <f t="shared" si="287"/>
        <v>5</v>
      </c>
      <c r="P1010"/>
      <c r="Q1010" t="e">
        <f t="shared" si="283"/>
        <v>#REF!</v>
      </c>
      <c r="R1010"/>
      <c r="S1010"/>
      <c r="T1010" s="12" t="e">
        <f t="shared" si="274"/>
        <v>#REF!</v>
      </c>
      <c r="U1010" s="12"/>
      <c r="V1010" s="12">
        <v>999</v>
      </c>
      <c r="W1010" s="12"/>
      <c r="X1010" s="12">
        <f t="shared" si="288"/>
        <v>6</v>
      </c>
      <c r="Y1010"/>
      <c r="Z1010" s="12" t="e">
        <f t="shared" si="284"/>
        <v>#REF!</v>
      </c>
      <c r="AA1010" s="12" t="e">
        <f t="shared" si="285"/>
        <v>#REF!</v>
      </c>
      <c r="AB1010"/>
      <c r="AC1010" s="12">
        <f t="shared" si="289"/>
        <v>6</v>
      </c>
      <c r="AD1010" s="12">
        <f t="shared" si="286"/>
        <v>0</v>
      </c>
      <c r="AE1010" s="19"/>
      <c r="AF1010" s="19"/>
      <c r="AG1010" s="19">
        <f>AG1008</f>
        <v>0</v>
      </c>
      <c r="AI1010" s="19">
        <v>246</v>
      </c>
      <c r="AJ1010" s="19">
        <f t="shared" si="275"/>
        <v>999</v>
      </c>
      <c r="AL1010" s="19"/>
      <c r="AM1010" s="19">
        <f t="shared" si="276"/>
        <v>999</v>
      </c>
      <c r="AP1010" s="48" t="e">
        <f t="shared" si="277"/>
        <v>#REF!</v>
      </c>
      <c r="AQ1010" s="48" t="e">
        <f t="shared" si="278"/>
        <v>#REF!</v>
      </c>
      <c r="AR1010" s="16" t="e">
        <f t="shared" si="279"/>
        <v>#REF!</v>
      </c>
      <c r="AU1010" s="49" t="str">
        <f t="shared" si="280"/>
        <v/>
      </c>
      <c r="AV1010" s="49" t="str">
        <f t="shared" si="281"/>
        <v/>
      </c>
      <c r="AW1010" s="49" t="str">
        <f t="shared" si="282"/>
        <v/>
      </c>
    </row>
    <row r="1011" spans="1:49" s="16" customFormat="1" hidden="1" x14ac:dyDescent="0.25">
      <c r="A1011" s="13" t="e">
        <f>'Vítězové ž-žáci'!#REF!</f>
        <v>#REF!</v>
      </c>
      <c r="B1011" s="13"/>
      <c r="C1011" s="13"/>
      <c r="D1011" s="13"/>
      <c r="E1011" s="13"/>
      <c r="F1011" s="13" t="e">
        <f>'Vítězové ž-žáci'!#REF!</f>
        <v>#REF!</v>
      </c>
      <c r="G1011" s="64" t="e">
        <f>'Vítězové ž-žáci'!#REF!</f>
        <v>#REF!</v>
      </c>
      <c r="H1011" s="64"/>
      <c r="I1011" s="64"/>
      <c r="J1011" s="64"/>
      <c r="K1011" s="64" t="e">
        <f>'Vítězové ž-žáci'!#REF!</f>
        <v>#REF!</v>
      </c>
      <c r="L1011" s="64"/>
      <c r="M1011" s="64"/>
      <c r="N1011" s="64"/>
      <c r="O1011" s="12">
        <f t="shared" si="287"/>
        <v>5</v>
      </c>
      <c r="P1011"/>
      <c r="Q1011" t="e">
        <f t="shared" si="283"/>
        <v>#REF!</v>
      </c>
      <c r="R1011"/>
      <c r="S1011"/>
      <c r="T1011" s="12" t="e">
        <f t="shared" si="274"/>
        <v>#REF!</v>
      </c>
      <c r="U1011" s="12"/>
      <c r="V1011" s="12" t="e">
        <f>IF(T1011="xxx",999,(T1011))</f>
        <v>#REF!</v>
      </c>
      <c r="W1011" s="12"/>
      <c r="X1011" s="12">
        <f t="shared" si="288"/>
        <v>7</v>
      </c>
      <c r="Y1011"/>
      <c r="Z1011" s="12" t="e">
        <f t="shared" si="284"/>
        <v>#REF!</v>
      </c>
      <c r="AA1011" s="12" t="e">
        <f t="shared" si="285"/>
        <v>#REF!</v>
      </c>
      <c r="AB1011"/>
      <c r="AC1011" s="12">
        <f t="shared" si="289"/>
        <v>7</v>
      </c>
      <c r="AD1011" s="12">
        <f t="shared" si="286"/>
        <v>0</v>
      </c>
      <c r="AE1011" s="19"/>
      <c r="AF1011" s="19">
        <f>AF1008+1</f>
        <v>3</v>
      </c>
      <c r="AG1011" s="19">
        <f>IF(AD1007="x",1,0)</f>
        <v>0</v>
      </c>
      <c r="AI1011" s="19">
        <v>247</v>
      </c>
      <c r="AJ1011" s="19">
        <f t="shared" si="275"/>
        <v>999</v>
      </c>
      <c r="AL1011" s="19"/>
      <c r="AM1011" s="19">
        <f t="shared" si="276"/>
        <v>999</v>
      </c>
      <c r="AP1011" s="48" t="e">
        <f t="shared" si="277"/>
        <v>#REF!</v>
      </c>
      <c r="AQ1011" s="48" t="e">
        <f t="shared" si="278"/>
        <v>#REF!</v>
      </c>
      <c r="AR1011" s="16" t="e">
        <f t="shared" si="279"/>
        <v>#REF!</v>
      </c>
      <c r="AU1011" s="49" t="str">
        <f t="shared" si="280"/>
        <v/>
      </c>
      <c r="AV1011" s="49" t="str">
        <f t="shared" si="281"/>
        <v/>
      </c>
      <c r="AW1011" s="49" t="str">
        <f t="shared" si="282"/>
        <v/>
      </c>
    </row>
    <row r="1012" spans="1:49" s="16" customFormat="1" hidden="1" x14ac:dyDescent="0.25">
      <c r="A1012" s="13" t="e">
        <f>'Vítězové ž-žáci'!#REF!</f>
        <v>#REF!</v>
      </c>
      <c r="B1012" s="13"/>
      <c r="C1012" s="13"/>
      <c r="D1012" s="13"/>
      <c r="E1012" s="13"/>
      <c r="F1012" s="13" t="e">
        <f>'Vítězové ž-žáci'!#REF!</f>
        <v>#REF!</v>
      </c>
      <c r="G1012" s="64" t="e">
        <f>'Vítězové ž-žáci'!#REF!</f>
        <v>#REF!</v>
      </c>
      <c r="H1012" s="64"/>
      <c r="I1012" s="64"/>
      <c r="J1012" s="64"/>
      <c r="K1012" s="64" t="e">
        <f>'Vítězové ž-žáci'!#REF!</f>
        <v>#REF!</v>
      </c>
      <c r="L1012" s="64"/>
      <c r="M1012" s="64"/>
      <c r="N1012" s="64"/>
      <c r="O1012" s="12">
        <f t="shared" si="287"/>
        <v>5</v>
      </c>
      <c r="P1012"/>
      <c r="Q1012" t="e">
        <f t="shared" si="283"/>
        <v>#REF!</v>
      </c>
      <c r="R1012"/>
      <c r="S1012"/>
      <c r="T1012" s="12" t="e">
        <f t="shared" si="274"/>
        <v>#REF!</v>
      </c>
      <c r="U1012" s="12"/>
      <c r="V1012" s="12">
        <v>999</v>
      </c>
      <c r="W1012" s="12"/>
      <c r="X1012" s="12">
        <f t="shared" si="288"/>
        <v>8</v>
      </c>
      <c r="Y1012"/>
      <c r="Z1012" s="12" t="e">
        <f t="shared" si="284"/>
        <v>#REF!</v>
      </c>
      <c r="AA1012" s="12" t="e">
        <f t="shared" si="285"/>
        <v>#REF!</v>
      </c>
      <c r="AB1012"/>
      <c r="AC1012" s="12">
        <f t="shared" si="289"/>
        <v>8</v>
      </c>
      <c r="AD1012" s="12">
        <f t="shared" si="286"/>
        <v>0</v>
      </c>
      <c r="AE1012" s="19"/>
      <c r="AF1012" s="19"/>
      <c r="AG1012" s="19">
        <f>AG1011</f>
        <v>0</v>
      </c>
      <c r="AI1012" s="19">
        <v>248</v>
      </c>
      <c r="AJ1012" s="19">
        <f t="shared" si="275"/>
        <v>999</v>
      </c>
      <c r="AL1012" s="19"/>
      <c r="AM1012" s="19">
        <f t="shared" si="276"/>
        <v>999</v>
      </c>
      <c r="AP1012" s="48" t="e">
        <f t="shared" si="277"/>
        <v>#REF!</v>
      </c>
      <c r="AQ1012" s="48" t="e">
        <f t="shared" si="278"/>
        <v>#REF!</v>
      </c>
      <c r="AR1012" s="16" t="e">
        <f t="shared" si="279"/>
        <v>#REF!</v>
      </c>
      <c r="AU1012" s="49" t="str">
        <f t="shared" si="280"/>
        <v/>
      </c>
      <c r="AV1012" s="49" t="str">
        <f t="shared" si="281"/>
        <v/>
      </c>
      <c r="AW1012" s="49" t="str">
        <f t="shared" si="282"/>
        <v/>
      </c>
    </row>
    <row r="1013" spans="1:49" s="16" customFormat="1" hidden="1" x14ac:dyDescent="0.25">
      <c r="A1013" s="13" t="e">
        <f>'Vítězové ž-žáci'!#REF!</f>
        <v>#REF!</v>
      </c>
      <c r="B1013" s="13"/>
      <c r="C1013" s="13"/>
      <c r="D1013" s="13"/>
      <c r="E1013" s="13"/>
      <c r="F1013" s="13" t="e">
        <f>'Vítězové ž-žáci'!#REF!</f>
        <v>#REF!</v>
      </c>
      <c r="G1013" s="64" t="e">
        <f>'Vítězové ž-žáci'!#REF!</f>
        <v>#REF!</v>
      </c>
      <c r="H1013" s="64"/>
      <c r="I1013" s="64"/>
      <c r="J1013" s="64"/>
      <c r="K1013" s="64" t="e">
        <f>'Vítězové ž-žáci'!#REF!</f>
        <v>#REF!</v>
      </c>
      <c r="L1013" s="64"/>
      <c r="M1013" s="64"/>
      <c r="N1013" s="64"/>
      <c r="O1013" s="12">
        <f t="shared" si="287"/>
        <v>5</v>
      </c>
      <c r="P1013"/>
      <c r="Q1013" t="e">
        <f t="shared" si="283"/>
        <v>#REF!</v>
      </c>
      <c r="R1013"/>
      <c r="S1013"/>
      <c r="T1013" s="12" t="e">
        <f t="shared" si="274"/>
        <v>#REF!</v>
      </c>
      <c r="U1013" s="12"/>
      <c r="V1013" s="12">
        <v>999</v>
      </c>
      <c r="W1013" s="12"/>
      <c r="X1013" s="12">
        <f t="shared" si="288"/>
        <v>9</v>
      </c>
      <c r="Y1013"/>
      <c r="Z1013" s="12" t="e">
        <f t="shared" si="284"/>
        <v>#REF!</v>
      </c>
      <c r="AA1013" s="12" t="e">
        <f t="shared" si="285"/>
        <v>#REF!</v>
      </c>
      <c r="AB1013"/>
      <c r="AC1013" s="12">
        <f t="shared" si="289"/>
        <v>9</v>
      </c>
      <c r="AD1013" s="12">
        <f t="shared" si="286"/>
        <v>0</v>
      </c>
      <c r="AE1013" s="19"/>
      <c r="AF1013" s="19"/>
      <c r="AG1013" s="19">
        <f>AG1011</f>
        <v>0</v>
      </c>
      <c r="AI1013" s="19">
        <v>249</v>
      </c>
      <c r="AJ1013" s="19">
        <f t="shared" si="275"/>
        <v>999</v>
      </c>
      <c r="AL1013" s="19"/>
      <c r="AM1013" s="19">
        <f t="shared" si="276"/>
        <v>999</v>
      </c>
      <c r="AP1013" s="48" t="e">
        <f t="shared" si="277"/>
        <v>#REF!</v>
      </c>
      <c r="AQ1013" s="48" t="e">
        <f t="shared" si="278"/>
        <v>#REF!</v>
      </c>
      <c r="AR1013" s="16" t="e">
        <f t="shared" si="279"/>
        <v>#REF!</v>
      </c>
      <c r="AU1013" s="49" t="str">
        <f t="shared" si="280"/>
        <v/>
      </c>
      <c r="AV1013" s="49" t="str">
        <f t="shared" si="281"/>
        <v/>
      </c>
      <c r="AW1013" s="49" t="str">
        <f t="shared" si="282"/>
        <v/>
      </c>
    </row>
    <row r="1014" spans="1:49" s="16" customFormat="1" hidden="1" x14ac:dyDescent="0.25">
      <c r="A1014" s="13" t="e">
        <f>'Vítězové ž-žáci'!#REF!</f>
        <v>#REF!</v>
      </c>
      <c r="B1014" s="13"/>
      <c r="C1014" s="13"/>
      <c r="D1014" s="13"/>
      <c r="E1014" s="13"/>
      <c r="F1014" s="13" t="e">
        <f>'Vítězové ž-žáci'!#REF!</f>
        <v>#REF!</v>
      </c>
      <c r="G1014" s="64" t="e">
        <f>'Vítězové ž-žáci'!#REF!</f>
        <v>#REF!</v>
      </c>
      <c r="H1014" s="64"/>
      <c r="I1014" s="64"/>
      <c r="J1014" s="64"/>
      <c r="K1014" s="64" t="e">
        <f>'Vítězové ž-žáci'!#REF!</f>
        <v>#REF!</v>
      </c>
      <c r="L1014" s="64"/>
      <c r="M1014" s="64"/>
      <c r="N1014" s="64"/>
      <c r="O1014" s="12">
        <f t="shared" si="287"/>
        <v>5</v>
      </c>
      <c r="P1014"/>
      <c r="Q1014" t="e">
        <f t="shared" si="283"/>
        <v>#REF!</v>
      </c>
      <c r="R1014"/>
      <c r="S1014"/>
      <c r="T1014" s="12" t="e">
        <f t="shared" si="274"/>
        <v>#REF!</v>
      </c>
      <c r="U1014" s="12"/>
      <c r="V1014" s="12" t="e">
        <f>IF(T1014="xxx",999,(T1014))</f>
        <v>#REF!</v>
      </c>
      <c r="W1014" s="12"/>
      <c r="X1014" s="12">
        <f t="shared" si="288"/>
        <v>10</v>
      </c>
      <c r="Y1014"/>
      <c r="Z1014" s="12" t="e">
        <f t="shared" si="284"/>
        <v>#REF!</v>
      </c>
      <c r="AA1014" s="12" t="e">
        <f t="shared" si="285"/>
        <v>#REF!</v>
      </c>
      <c r="AB1014"/>
      <c r="AC1014" s="12">
        <f t="shared" si="289"/>
        <v>10</v>
      </c>
      <c r="AD1014" s="12">
        <f t="shared" si="286"/>
        <v>0</v>
      </c>
      <c r="AE1014" s="19"/>
      <c r="AF1014" s="19">
        <f>AF1011+1</f>
        <v>4</v>
      </c>
      <c r="AG1014" s="19">
        <f>IF(AD1008="x",1,0)</f>
        <v>0</v>
      </c>
      <c r="AI1014" s="19">
        <v>250</v>
      </c>
      <c r="AJ1014" s="19">
        <f t="shared" si="275"/>
        <v>999</v>
      </c>
      <c r="AL1014" s="19"/>
      <c r="AM1014" s="19">
        <f t="shared" si="276"/>
        <v>999</v>
      </c>
      <c r="AP1014" s="48" t="e">
        <f t="shared" si="277"/>
        <v>#REF!</v>
      </c>
      <c r="AQ1014" s="48" t="e">
        <f t="shared" si="278"/>
        <v>#REF!</v>
      </c>
      <c r="AR1014" s="16" t="e">
        <f t="shared" si="279"/>
        <v>#REF!</v>
      </c>
      <c r="AU1014" s="49" t="str">
        <f t="shared" si="280"/>
        <v/>
      </c>
      <c r="AV1014" s="49" t="str">
        <f t="shared" si="281"/>
        <v/>
      </c>
      <c r="AW1014" s="49" t="str">
        <f t="shared" si="282"/>
        <v/>
      </c>
    </row>
    <row r="1015" spans="1:49" s="16" customFormat="1" hidden="1" x14ac:dyDescent="0.25">
      <c r="A1015" s="13" t="e">
        <f>'Vítězové ž-žáci'!#REF!</f>
        <v>#REF!</v>
      </c>
      <c r="B1015" s="13"/>
      <c r="C1015" s="13"/>
      <c r="D1015" s="13"/>
      <c r="E1015" s="13"/>
      <c r="F1015" s="13" t="e">
        <f>'Vítězové ž-žáci'!#REF!</f>
        <v>#REF!</v>
      </c>
      <c r="G1015" s="64" t="e">
        <f>'Vítězové ž-žáci'!#REF!</f>
        <v>#REF!</v>
      </c>
      <c r="H1015" s="64"/>
      <c r="I1015" s="64"/>
      <c r="J1015" s="64"/>
      <c r="K1015" s="64" t="e">
        <f>'Vítězové ž-žáci'!#REF!</f>
        <v>#REF!</v>
      </c>
      <c r="L1015" s="64"/>
      <c r="M1015" s="64"/>
      <c r="N1015" s="64"/>
      <c r="O1015" s="12">
        <f t="shared" si="287"/>
        <v>5</v>
      </c>
      <c r="P1015"/>
      <c r="Q1015" t="e">
        <f t="shared" si="283"/>
        <v>#REF!</v>
      </c>
      <c r="R1015"/>
      <c r="S1015"/>
      <c r="T1015" s="12" t="e">
        <f t="shared" si="274"/>
        <v>#REF!</v>
      </c>
      <c r="U1015" s="12"/>
      <c r="V1015" s="12">
        <v>999</v>
      </c>
      <c r="W1015" s="12"/>
      <c r="X1015" s="12">
        <f t="shared" si="288"/>
        <v>11</v>
      </c>
      <c r="Y1015"/>
      <c r="Z1015" s="12" t="e">
        <f t="shared" si="284"/>
        <v>#REF!</v>
      </c>
      <c r="AA1015" s="12" t="e">
        <f t="shared" si="285"/>
        <v>#REF!</v>
      </c>
      <c r="AB1015"/>
      <c r="AC1015" s="12">
        <f t="shared" si="289"/>
        <v>11</v>
      </c>
      <c r="AD1015" s="12">
        <f t="shared" si="286"/>
        <v>0</v>
      </c>
      <c r="AE1015" s="19"/>
      <c r="AF1015" s="19"/>
      <c r="AG1015" s="19">
        <f>AG1014</f>
        <v>0</v>
      </c>
      <c r="AI1015" s="19">
        <v>251</v>
      </c>
      <c r="AJ1015" s="19">
        <f t="shared" si="275"/>
        <v>999</v>
      </c>
      <c r="AL1015" s="19"/>
      <c r="AM1015" s="19">
        <f t="shared" si="276"/>
        <v>999</v>
      </c>
      <c r="AP1015" s="48" t="e">
        <f t="shared" si="277"/>
        <v>#REF!</v>
      </c>
      <c r="AQ1015" s="48" t="e">
        <f t="shared" si="278"/>
        <v>#REF!</v>
      </c>
      <c r="AR1015" s="16" t="e">
        <f t="shared" si="279"/>
        <v>#REF!</v>
      </c>
      <c r="AU1015" s="49" t="str">
        <f t="shared" si="280"/>
        <v/>
      </c>
      <c r="AV1015" s="49" t="str">
        <f t="shared" si="281"/>
        <v/>
      </c>
      <c r="AW1015" s="49" t="str">
        <f t="shared" si="282"/>
        <v/>
      </c>
    </row>
    <row r="1016" spans="1:49" s="16" customFormat="1" hidden="1" x14ac:dyDescent="0.25">
      <c r="A1016" s="13" t="e">
        <f>'Vítězové ž-žáci'!#REF!</f>
        <v>#REF!</v>
      </c>
      <c r="B1016" s="13"/>
      <c r="C1016" s="13"/>
      <c r="D1016" s="13"/>
      <c r="E1016" s="13"/>
      <c r="F1016" s="13" t="e">
        <f>'Vítězové ž-žáci'!#REF!</f>
        <v>#REF!</v>
      </c>
      <c r="G1016" s="64" t="e">
        <f>'Vítězové ž-žáci'!#REF!</f>
        <v>#REF!</v>
      </c>
      <c r="H1016" s="64"/>
      <c r="I1016" s="64"/>
      <c r="J1016" s="64"/>
      <c r="K1016" s="64" t="e">
        <f>'Vítězové ž-žáci'!#REF!</f>
        <v>#REF!</v>
      </c>
      <c r="L1016" s="64"/>
      <c r="M1016" s="64"/>
      <c r="N1016" s="64"/>
      <c r="O1016" s="12">
        <f t="shared" si="287"/>
        <v>5</v>
      </c>
      <c r="P1016"/>
      <c r="Q1016" t="e">
        <f t="shared" si="283"/>
        <v>#REF!</v>
      </c>
      <c r="R1016"/>
      <c r="S1016"/>
      <c r="T1016" s="12" t="e">
        <f t="shared" si="274"/>
        <v>#REF!</v>
      </c>
      <c r="U1016" s="12"/>
      <c r="V1016" s="12">
        <v>999</v>
      </c>
      <c r="W1016" s="12"/>
      <c r="X1016" s="12">
        <f t="shared" si="288"/>
        <v>12</v>
      </c>
      <c r="Y1016"/>
      <c r="Z1016" s="12" t="e">
        <f t="shared" si="284"/>
        <v>#REF!</v>
      </c>
      <c r="AA1016" s="12" t="e">
        <f t="shared" si="285"/>
        <v>#REF!</v>
      </c>
      <c r="AB1016"/>
      <c r="AC1016" s="12">
        <f t="shared" si="289"/>
        <v>12</v>
      </c>
      <c r="AD1016" s="12">
        <f t="shared" si="286"/>
        <v>0</v>
      </c>
      <c r="AE1016" s="19"/>
      <c r="AF1016" s="19"/>
      <c r="AG1016" s="19">
        <f>AG1014</f>
        <v>0</v>
      </c>
      <c r="AI1016" s="19">
        <v>252</v>
      </c>
      <c r="AJ1016" s="19">
        <f t="shared" si="275"/>
        <v>999</v>
      </c>
      <c r="AL1016" s="19"/>
      <c r="AM1016" s="19">
        <f t="shared" si="276"/>
        <v>999</v>
      </c>
      <c r="AP1016" s="48" t="e">
        <f t="shared" si="277"/>
        <v>#REF!</v>
      </c>
      <c r="AQ1016" s="48" t="e">
        <f t="shared" si="278"/>
        <v>#REF!</v>
      </c>
      <c r="AR1016" s="16" t="e">
        <f t="shared" si="279"/>
        <v>#REF!</v>
      </c>
      <c r="AU1016" s="49" t="str">
        <f t="shared" si="280"/>
        <v/>
      </c>
      <c r="AV1016" s="49" t="str">
        <f t="shared" si="281"/>
        <v/>
      </c>
      <c r="AW1016" s="49" t="str">
        <f t="shared" si="282"/>
        <v/>
      </c>
    </row>
    <row r="1017" spans="1:49" s="16" customFormat="1" hidden="1" x14ac:dyDescent="0.25">
      <c r="A1017" s="13" t="e">
        <f>'Vítězové ž-žáci'!#REF!</f>
        <v>#REF!</v>
      </c>
      <c r="B1017" s="13"/>
      <c r="C1017" s="13"/>
      <c r="D1017" s="13"/>
      <c r="E1017" s="13"/>
      <c r="F1017" s="13" t="e">
        <f>'Vítězové ž-žáci'!#REF!</f>
        <v>#REF!</v>
      </c>
      <c r="G1017" s="64" t="e">
        <f>'Vítězové ž-žáci'!#REF!</f>
        <v>#REF!</v>
      </c>
      <c r="H1017" s="64"/>
      <c r="I1017" s="64"/>
      <c r="J1017" s="64"/>
      <c r="K1017" s="64" t="e">
        <f>'Vítězové ž-žáci'!#REF!</f>
        <v>#REF!</v>
      </c>
      <c r="L1017" s="64"/>
      <c r="M1017" s="64"/>
      <c r="N1017" s="64"/>
      <c r="O1017" s="12">
        <f t="shared" si="287"/>
        <v>5</v>
      </c>
      <c r="P1017"/>
      <c r="Q1017" t="e">
        <f t="shared" si="283"/>
        <v>#REF!</v>
      </c>
      <c r="R1017"/>
      <c r="S1017"/>
      <c r="T1017" s="12" t="e">
        <f t="shared" si="274"/>
        <v>#REF!</v>
      </c>
      <c r="U1017" s="12"/>
      <c r="V1017" s="12" t="e">
        <f>IF(T1017="xxx",999,(T1017))</f>
        <v>#REF!</v>
      </c>
      <c r="W1017" s="12"/>
      <c r="X1017" s="12">
        <f t="shared" si="288"/>
        <v>13</v>
      </c>
      <c r="Y1017"/>
      <c r="Z1017" s="12" t="e">
        <f t="shared" si="284"/>
        <v>#REF!</v>
      </c>
      <c r="AA1017" s="12" t="e">
        <f t="shared" si="285"/>
        <v>#REF!</v>
      </c>
      <c r="AB1017"/>
      <c r="AC1017" s="12">
        <f t="shared" si="289"/>
        <v>13</v>
      </c>
      <c r="AD1017" s="12">
        <f t="shared" si="286"/>
        <v>0</v>
      </c>
      <c r="AE1017" s="19"/>
      <c r="AF1017" s="19">
        <f>AF1014+1</f>
        <v>5</v>
      </c>
      <c r="AG1017" s="19">
        <f>IF(AD1009="x",1,0)</f>
        <v>0</v>
      </c>
      <c r="AI1017" s="19">
        <v>253</v>
      </c>
      <c r="AJ1017" s="19">
        <f t="shared" si="275"/>
        <v>999</v>
      </c>
      <c r="AL1017" s="19"/>
      <c r="AM1017" s="19">
        <f t="shared" si="276"/>
        <v>999</v>
      </c>
      <c r="AP1017" s="48" t="e">
        <f t="shared" si="277"/>
        <v>#REF!</v>
      </c>
      <c r="AQ1017" s="48" t="e">
        <f t="shared" si="278"/>
        <v>#REF!</v>
      </c>
      <c r="AR1017" s="16" t="e">
        <f t="shared" si="279"/>
        <v>#REF!</v>
      </c>
      <c r="AU1017" s="49" t="str">
        <f t="shared" si="280"/>
        <v/>
      </c>
      <c r="AV1017" s="49" t="str">
        <f t="shared" si="281"/>
        <v/>
      </c>
      <c r="AW1017" s="49" t="str">
        <f t="shared" si="282"/>
        <v/>
      </c>
    </row>
    <row r="1018" spans="1:49" s="16" customFormat="1" hidden="1" x14ac:dyDescent="0.25">
      <c r="A1018" s="13" t="e">
        <f>'Vítězové ž-žáci'!#REF!</f>
        <v>#REF!</v>
      </c>
      <c r="B1018" s="13"/>
      <c r="C1018" s="13"/>
      <c r="D1018" s="13"/>
      <c r="E1018" s="13"/>
      <c r="F1018" s="13" t="e">
        <f>'Vítězové ž-žáci'!#REF!</f>
        <v>#REF!</v>
      </c>
      <c r="G1018" s="64" t="e">
        <f>'Vítězové ž-žáci'!#REF!</f>
        <v>#REF!</v>
      </c>
      <c r="H1018" s="64"/>
      <c r="I1018" s="64"/>
      <c r="J1018" s="64"/>
      <c r="K1018" s="64" t="e">
        <f>'Vítězové ž-žáci'!#REF!</f>
        <v>#REF!</v>
      </c>
      <c r="L1018" s="64"/>
      <c r="M1018" s="64"/>
      <c r="N1018" s="64"/>
      <c r="O1018" s="12">
        <f t="shared" si="287"/>
        <v>5</v>
      </c>
      <c r="P1018"/>
      <c r="Q1018" t="e">
        <f t="shared" si="283"/>
        <v>#REF!</v>
      </c>
      <c r="R1018"/>
      <c r="S1018"/>
      <c r="T1018" s="12" t="e">
        <f t="shared" si="274"/>
        <v>#REF!</v>
      </c>
      <c r="U1018" s="12"/>
      <c r="V1018" s="12">
        <v>999</v>
      </c>
      <c r="W1018" s="12"/>
      <c r="X1018" s="12">
        <f t="shared" si="288"/>
        <v>14</v>
      </c>
      <c r="Y1018"/>
      <c r="Z1018" s="12" t="e">
        <f t="shared" si="284"/>
        <v>#REF!</v>
      </c>
      <c r="AA1018" s="12" t="e">
        <f t="shared" si="285"/>
        <v>#REF!</v>
      </c>
      <c r="AB1018"/>
      <c r="AC1018" s="12">
        <f t="shared" si="289"/>
        <v>14</v>
      </c>
      <c r="AD1018" s="12">
        <f t="shared" si="286"/>
        <v>0</v>
      </c>
      <c r="AE1018" s="19"/>
      <c r="AF1018" s="19"/>
      <c r="AG1018" s="19">
        <f>AG1017</f>
        <v>0</v>
      </c>
      <c r="AI1018" s="19">
        <v>254</v>
      </c>
      <c r="AJ1018" s="19">
        <f t="shared" si="275"/>
        <v>999</v>
      </c>
      <c r="AL1018" s="19"/>
      <c r="AM1018" s="19">
        <f t="shared" si="276"/>
        <v>999</v>
      </c>
      <c r="AP1018" s="48" t="e">
        <f t="shared" si="277"/>
        <v>#REF!</v>
      </c>
      <c r="AQ1018" s="48" t="e">
        <f t="shared" si="278"/>
        <v>#REF!</v>
      </c>
      <c r="AR1018" s="16" t="e">
        <f t="shared" si="279"/>
        <v>#REF!</v>
      </c>
      <c r="AU1018" s="49" t="str">
        <f t="shared" si="280"/>
        <v/>
      </c>
      <c r="AV1018" s="49" t="str">
        <f t="shared" si="281"/>
        <v/>
      </c>
      <c r="AW1018" s="49" t="str">
        <f t="shared" si="282"/>
        <v/>
      </c>
    </row>
    <row r="1019" spans="1:49" s="16" customFormat="1" hidden="1" x14ac:dyDescent="0.25">
      <c r="A1019" s="13" t="e">
        <f>'Vítězové ž-žáci'!#REF!</f>
        <v>#REF!</v>
      </c>
      <c r="B1019" s="13"/>
      <c r="C1019" s="13"/>
      <c r="D1019" s="13"/>
      <c r="E1019" s="13"/>
      <c r="F1019" s="13" t="e">
        <f>'Vítězové ž-žáci'!#REF!</f>
        <v>#REF!</v>
      </c>
      <c r="G1019" s="64" t="e">
        <f>'Vítězové ž-žáci'!#REF!</f>
        <v>#REF!</v>
      </c>
      <c r="H1019" s="64"/>
      <c r="I1019" s="64"/>
      <c r="J1019" s="64"/>
      <c r="K1019" s="64" t="e">
        <f>'Vítězové ž-žáci'!#REF!</f>
        <v>#REF!</v>
      </c>
      <c r="L1019" s="64"/>
      <c r="M1019" s="64"/>
      <c r="N1019" s="64"/>
      <c r="O1019" s="12">
        <f t="shared" si="287"/>
        <v>5</v>
      </c>
      <c r="P1019"/>
      <c r="Q1019" t="e">
        <f t="shared" si="283"/>
        <v>#REF!</v>
      </c>
      <c r="R1019"/>
      <c r="S1019"/>
      <c r="T1019" s="12" t="e">
        <f t="shared" si="274"/>
        <v>#REF!</v>
      </c>
      <c r="U1019" s="12"/>
      <c r="V1019" s="12">
        <v>999</v>
      </c>
      <c r="W1019" s="12"/>
      <c r="X1019" s="12">
        <f t="shared" si="288"/>
        <v>15</v>
      </c>
      <c r="Y1019"/>
      <c r="Z1019" s="12" t="e">
        <f t="shared" si="284"/>
        <v>#REF!</v>
      </c>
      <c r="AA1019" s="12" t="e">
        <f t="shared" si="285"/>
        <v>#REF!</v>
      </c>
      <c r="AB1019"/>
      <c r="AC1019" s="12">
        <f t="shared" si="289"/>
        <v>15</v>
      </c>
      <c r="AD1019" s="12">
        <f t="shared" si="286"/>
        <v>0</v>
      </c>
      <c r="AE1019" s="19"/>
      <c r="AF1019" s="19"/>
      <c r="AG1019" s="19">
        <f>AG1017</f>
        <v>0</v>
      </c>
      <c r="AI1019" s="19">
        <v>255</v>
      </c>
      <c r="AJ1019" s="19">
        <f t="shared" si="275"/>
        <v>999</v>
      </c>
      <c r="AL1019" s="19"/>
      <c r="AM1019" s="19">
        <f t="shared" si="276"/>
        <v>999</v>
      </c>
      <c r="AP1019" s="48" t="e">
        <f t="shared" si="277"/>
        <v>#REF!</v>
      </c>
      <c r="AQ1019" s="48" t="e">
        <f t="shared" si="278"/>
        <v>#REF!</v>
      </c>
      <c r="AR1019" s="16" t="e">
        <f t="shared" si="279"/>
        <v>#REF!</v>
      </c>
      <c r="AU1019" s="49" t="str">
        <f t="shared" si="280"/>
        <v/>
      </c>
      <c r="AV1019" s="49" t="str">
        <f t="shared" si="281"/>
        <v/>
      </c>
      <c r="AW1019" s="49" t="str">
        <f t="shared" si="282"/>
        <v/>
      </c>
    </row>
    <row r="1020" spans="1:49" s="16" customFormat="1" hidden="1" x14ac:dyDescent="0.25">
      <c r="A1020" s="13" t="e">
        <f>'Vítězové ž-žáci'!#REF!</f>
        <v>#REF!</v>
      </c>
      <c r="B1020" s="13"/>
      <c r="C1020" s="13"/>
      <c r="D1020" s="13"/>
      <c r="E1020" s="13"/>
      <c r="F1020" s="13" t="e">
        <f>'Vítězové ž-žáci'!#REF!</f>
        <v>#REF!</v>
      </c>
      <c r="G1020" s="64" t="e">
        <f>'Vítězové ž-žáci'!#REF!</f>
        <v>#REF!</v>
      </c>
      <c r="H1020" s="64"/>
      <c r="I1020" s="64"/>
      <c r="J1020" s="64"/>
      <c r="K1020" s="64" t="e">
        <f>'Vítězové ž-žáci'!#REF!</f>
        <v>#REF!</v>
      </c>
      <c r="L1020" s="64"/>
      <c r="M1020" s="64"/>
      <c r="N1020" s="64"/>
      <c r="O1020" s="12">
        <f t="shared" si="287"/>
        <v>5</v>
      </c>
      <c r="P1020"/>
      <c r="Q1020" t="e">
        <f t="shared" si="283"/>
        <v>#REF!</v>
      </c>
      <c r="R1020"/>
      <c r="S1020"/>
      <c r="T1020" s="12" t="e">
        <f t="shared" si="274"/>
        <v>#REF!</v>
      </c>
      <c r="U1020" s="12"/>
      <c r="V1020" s="12" t="e">
        <f>IF(T1020="xxx",999,(T1020))</f>
        <v>#REF!</v>
      </c>
      <c r="W1020" s="12"/>
      <c r="X1020" s="12">
        <f t="shared" si="288"/>
        <v>16</v>
      </c>
      <c r="Y1020"/>
      <c r="Z1020" s="12" t="e">
        <f t="shared" si="284"/>
        <v>#REF!</v>
      </c>
      <c r="AA1020" s="12" t="e">
        <f t="shared" si="285"/>
        <v>#REF!</v>
      </c>
      <c r="AB1020"/>
      <c r="AC1020" s="12">
        <f t="shared" si="289"/>
        <v>16</v>
      </c>
      <c r="AD1020" s="12">
        <f t="shared" si="286"/>
        <v>0</v>
      </c>
      <c r="AE1020" s="19"/>
      <c r="AF1020" s="19">
        <f>AF1017+1</f>
        <v>6</v>
      </c>
      <c r="AG1020" s="19">
        <f>IF(AD1010="x",1,0)</f>
        <v>0</v>
      </c>
      <c r="AI1020" s="19">
        <v>256</v>
      </c>
      <c r="AJ1020" s="19">
        <f t="shared" si="275"/>
        <v>999</v>
      </c>
      <c r="AL1020" s="19"/>
      <c r="AM1020" s="19">
        <f t="shared" si="276"/>
        <v>999</v>
      </c>
      <c r="AP1020" s="48" t="e">
        <f t="shared" si="277"/>
        <v>#REF!</v>
      </c>
      <c r="AQ1020" s="48" t="e">
        <f t="shared" si="278"/>
        <v>#REF!</v>
      </c>
      <c r="AR1020" s="16" t="e">
        <f t="shared" si="279"/>
        <v>#REF!</v>
      </c>
      <c r="AU1020" s="49" t="str">
        <f t="shared" si="280"/>
        <v/>
      </c>
      <c r="AV1020" s="49" t="str">
        <f t="shared" si="281"/>
        <v/>
      </c>
      <c r="AW1020" s="49" t="str">
        <f t="shared" si="282"/>
        <v/>
      </c>
    </row>
    <row r="1021" spans="1:49" s="16" customFormat="1" hidden="1" x14ac:dyDescent="0.25">
      <c r="A1021" s="13" t="e">
        <f>'Vítězové ž-žáci'!#REF!</f>
        <v>#REF!</v>
      </c>
      <c r="B1021" s="13"/>
      <c r="C1021" s="13"/>
      <c r="D1021" s="13"/>
      <c r="E1021" s="13"/>
      <c r="F1021" s="13" t="e">
        <f>'Vítězové ž-žáci'!#REF!</f>
        <v>#REF!</v>
      </c>
      <c r="G1021" s="64" t="e">
        <f>'Vítězové ž-žáci'!#REF!</f>
        <v>#REF!</v>
      </c>
      <c r="H1021" s="64"/>
      <c r="I1021" s="64"/>
      <c r="J1021" s="64"/>
      <c r="K1021" s="64" t="e">
        <f>'Vítězové ž-žáci'!#REF!</f>
        <v>#REF!</v>
      </c>
      <c r="L1021" s="64"/>
      <c r="M1021" s="64"/>
      <c r="N1021" s="64"/>
      <c r="O1021" s="12">
        <f t="shared" si="287"/>
        <v>5</v>
      </c>
      <c r="P1021"/>
      <c r="Q1021" t="e">
        <f t="shared" si="283"/>
        <v>#REF!</v>
      </c>
      <c r="R1021"/>
      <c r="S1021"/>
      <c r="T1021" s="12" t="e">
        <f t="shared" si="274"/>
        <v>#REF!</v>
      </c>
      <c r="U1021" s="12"/>
      <c r="V1021" s="12">
        <v>999</v>
      </c>
      <c r="W1021" s="12"/>
      <c r="X1021" s="12">
        <f t="shared" si="288"/>
        <v>17</v>
      </c>
      <c r="Y1021"/>
      <c r="Z1021" s="12" t="e">
        <f t="shared" si="284"/>
        <v>#REF!</v>
      </c>
      <c r="AA1021" s="12" t="e">
        <f t="shared" si="285"/>
        <v>#REF!</v>
      </c>
      <c r="AB1021"/>
      <c r="AC1021" s="12">
        <f t="shared" si="289"/>
        <v>17</v>
      </c>
      <c r="AD1021" s="12">
        <f t="shared" si="286"/>
        <v>0</v>
      </c>
      <c r="AE1021" s="19"/>
      <c r="AF1021" s="19"/>
      <c r="AG1021" s="19">
        <f>AG1020</f>
        <v>0</v>
      </c>
      <c r="AI1021" s="19">
        <v>257</v>
      </c>
      <c r="AJ1021" s="19">
        <f t="shared" si="275"/>
        <v>999</v>
      </c>
      <c r="AL1021" s="19"/>
      <c r="AM1021" s="19">
        <f t="shared" si="276"/>
        <v>999</v>
      </c>
      <c r="AP1021" s="48" t="e">
        <f t="shared" si="277"/>
        <v>#REF!</v>
      </c>
      <c r="AQ1021" s="48" t="e">
        <f t="shared" si="278"/>
        <v>#REF!</v>
      </c>
      <c r="AR1021" s="16" t="e">
        <f t="shared" si="279"/>
        <v>#REF!</v>
      </c>
      <c r="AU1021" s="49" t="str">
        <f t="shared" si="280"/>
        <v/>
      </c>
      <c r="AV1021" s="49" t="str">
        <f t="shared" si="281"/>
        <v/>
      </c>
      <c r="AW1021" s="49" t="str">
        <f t="shared" si="282"/>
        <v/>
      </c>
    </row>
    <row r="1022" spans="1:49" s="16" customFormat="1" hidden="1" x14ac:dyDescent="0.25">
      <c r="A1022" s="13" t="e">
        <f>'Vítězové ž-žáci'!#REF!</f>
        <v>#REF!</v>
      </c>
      <c r="B1022" s="13"/>
      <c r="C1022" s="13"/>
      <c r="D1022" s="13"/>
      <c r="E1022" s="13"/>
      <c r="F1022" s="13" t="e">
        <f>'Vítězové ž-žáci'!#REF!</f>
        <v>#REF!</v>
      </c>
      <c r="G1022" s="64" t="e">
        <f>'Vítězové ž-žáci'!#REF!</f>
        <v>#REF!</v>
      </c>
      <c r="H1022" s="64"/>
      <c r="I1022" s="64"/>
      <c r="J1022" s="64"/>
      <c r="K1022" s="64" t="e">
        <f>'Vítězové ž-žáci'!#REF!</f>
        <v>#REF!</v>
      </c>
      <c r="L1022" s="64"/>
      <c r="M1022" s="64"/>
      <c r="N1022" s="64"/>
      <c r="O1022" s="12">
        <f t="shared" si="287"/>
        <v>5</v>
      </c>
      <c r="P1022"/>
      <c r="Q1022" t="e">
        <f t="shared" si="283"/>
        <v>#REF!</v>
      </c>
      <c r="R1022"/>
      <c r="S1022"/>
      <c r="T1022" s="12" t="e">
        <f t="shared" ref="T1022:T1085" si="290">IF(Q1022=0,"xxx",(IF((MID($A1022,$Q1022-10,1))="x","xxx",VALUE(MID($A1022,$Q1022-11,3)))))</f>
        <v>#REF!</v>
      </c>
      <c r="U1022" s="12"/>
      <c r="V1022" s="12">
        <v>999</v>
      </c>
      <c r="W1022" s="12"/>
      <c r="X1022" s="12">
        <f t="shared" si="288"/>
        <v>18</v>
      </c>
      <c r="Y1022"/>
      <c r="Z1022" s="12" t="e">
        <f t="shared" si="284"/>
        <v>#REF!</v>
      </c>
      <c r="AA1022" s="12" t="e">
        <f t="shared" si="285"/>
        <v>#REF!</v>
      </c>
      <c r="AB1022"/>
      <c r="AC1022" s="12">
        <f t="shared" si="289"/>
        <v>18</v>
      </c>
      <c r="AD1022" s="12">
        <f t="shared" si="286"/>
        <v>0</v>
      </c>
      <c r="AE1022" s="19"/>
      <c r="AF1022" s="19"/>
      <c r="AG1022" s="19">
        <f>AG1020</f>
        <v>0</v>
      </c>
      <c r="AI1022" s="19">
        <v>258</v>
      </c>
      <c r="AJ1022" s="19">
        <f t="shared" ref="AJ1022:AJ1085" si="291">IF(AG1022=0,999,AI1022)</f>
        <v>999</v>
      </c>
      <c r="AL1022" s="19"/>
      <c r="AM1022" s="19">
        <f t="shared" ref="AM1022:AM1085" si="292">SMALL($AJ$765:$AJ$1244,AI1022)</f>
        <v>999</v>
      </c>
      <c r="AP1022" s="48" t="e">
        <f t="shared" ref="AP1022:AP1085" si="293">G1022</f>
        <v>#REF!</v>
      </c>
      <c r="AQ1022" s="48" t="e">
        <f t="shared" ref="AQ1022:AQ1085" si="294">K1022</f>
        <v>#REF!</v>
      </c>
      <c r="AR1022" s="16" t="e">
        <f t="shared" ref="AR1022:AR1085" si="295">A1022</f>
        <v>#REF!</v>
      </c>
      <c r="AU1022" s="49" t="str">
        <f t="shared" ref="AU1022:AU1085" si="296">IF(AM1022=999,"",(INDEX($AP$765:$AP$1244,$AM1022)))</f>
        <v/>
      </c>
      <c r="AV1022" s="49" t="str">
        <f t="shared" ref="AV1022:AV1085" si="297">IF(AM1022=999,"",(INDEX($AQ$765:$AQ$1244,$AM1022)))</f>
        <v/>
      </c>
      <c r="AW1022" s="49" t="str">
        <f t="shared" ref="AW1022:AW1085" si="298">IF(AM1022=999,"",(INDEX($AR$765:$AR$1244,$AM1022)))</f>
        <v/>
      </c>
    </row>
    <row r="1023" spans="1:49" s="16" customFormat="1" hidden="1" x14ac:dyDescent="0.25">
      <c r="A1023" s="13" t="e">
        <f>'Vítězové ž-žáci'!#REF!</f>
        <v>#REF!</v>
      </c>
      <c r="B1023" s="13"/>
      <c r="C1023" s="13"/>
      <c r="D1023" s="13"/>
      <c r="E1023" s="13"/>
      <c r="F1023" s="13" t="e">
        <f>'Vítězové ž-žáci'!#REF!</f>
        <v>#REF!</v>
      </c>
      <c r="G1023" s="64" t="e">
        <f>'Vítězové ž-žáci'!#REF!</f>
        <v>#REF!</v>
      </c>
      <c r="H1023" s="64"/>
      <c r="I1023" s="64"/>
      <c r="J1023" s="64"/>
      <c r="K1023" s="64" t="e">
        <f>'Vítězové ž-žáci'!#REF!</f>
        <v>#REF!</v>
      </c>
      <c r="L1023" s="64"/>
      <c r="M1023" s="64"/>
      <c r="N1023" s="64"/>
      <c r="O1023" s="12">
        <f t="shared" si="287"/>
        <v>5</v>
      </c>
      <c r="P1023"/>
      <c r="Q1023" t="e">
        <f t="shared" si="283"/>
        <v>#REF!</v>
      </c>
      <c r="R1023"/>
      <c r="S1023"/>
      <c r="T1023" s="12" t="e">
        <f t="shared" si="290"/>
        <v>#REF!</v>
      </c>
      <c r="U1023" s="12"/>
      <c r="V1023" s="12" t="e">
        <f>IF(T1023="xxx",999,(T1023))</f>
        <v>#REF!</v>
      </c>
      <c r="W1023" s="12"/>
      <c r="X1023" s="12">
        <f t="shared" si="288"/>
        <v>19</v>
      </c>
      <c r="Y1023"/>
      <c r="Z1023" s="12" t="e">
        <f t="shared" si="284"/>
        <v>#REF!</v>
      </c>
      <c r="AA1023" s="12" t="e">
        <f t="shared" si="285"/>
        <v>#REF!</v>
      </c>
      <c r="AB1023"/>
      <c r="AC1023" s="12">
        <f t="shared" si="289"/>
        <v>19</v>
      </c>
      <c r="AD1023" s="12">
        <f t="shared" si="286"/>
        <v>0</v>
      </c>
      <c r="AE1023" s="19"/>
      <c r="AF1023" s="19">
        <f>AF1020+1</f>
        <v>7</v>
      </c>
      <c r="AG1023" s="19">
        <f>IF(AD1011="x",1,0)</f>
        <v>0</v>
      </c>
      <c r="AI1023" s="19">
        <v>259</v>
      </c>
      <c r="AJ1023" s="19">
        <f t="shared" si="291"/>
        <v>999</v>
      </c>
      <c r="AL1023" s="19"/>
      <c r="AM1023" s="19">
        <f t="shared" si="292"/>
        <v>999</v>
      </c>
      <c r="AP1023" s="48" t="e">
        <f t="shared" si="293"/>
        <v>#REF!</v>
      </c>
      <c r="AQ1023" s="48" t="e">
        <f t="shared" si="294"/>
        <v>#REF!</v>
      </c>
      <c r="AR1023" s="16" t="e">
        <f t="shared" si="295"/>
        <v>#REF!</v>
      </c>
      <c r="AU1023" s="49" t="str">
        <f t="shared" si="296"/>
        <v/>
      </c>
      <c r="AV1023" s="49" t="str">
        <f t="shared" si="297"/>
        <v/>
      </c>
      <c r="AW1023" s="49" t="str">
        <f t="shared" si="298"/>
        <v/>
      </c>
    </row>
    <row r="1024" spans="1:49" s="16" customFormat="1" hidden="1" x14ac:dyDescent="0.25">
      <c r="A1024" s="13" t="e">
        <f>'Vítězové ž-žáci'!#REF!</f>
        <v>#REF!</v>
      </c>
      <c r="B1024" s="13"/>
      <c r="C1024" s="13"/>
      <c r="D1024" s="13"/>
      <c r="E1024" s="13"/>
      <c r="F1024" s="13" t="e">
        <f>'Vítězové ž-žáci'!#REF!</f>
        <v>#REF!</v>
      </c>
      <c r="G1024" s="64" t="e">
        <f>'Vítězové ž-žáci'!#REF!</f>
        <v>#REF!</v>
      </c>
      <c r="H1024" s="64"/>
      <c r="I1024" s="64"/>
      <c r="J1024" s="64"/>
      <c r="K1024" s="64" t="e">
        <f>'Vítězové ž-žáci'!#REF!</f>
        <v>#REF!</v>
      </c>
      <c r="L1024" s="64"/>
      <c r="M1024" s="64"/>
      <c r="N1024" s="64"/>
      <c r="O1024" s="12">
        <f t="shared" si="287"/>
        <v>5</v>
      </c>
      <c r="P1024"/>
      <c r="Q1024" t="e">
        <f t="shared" si="283"/>
        <v>#REF!</v>
      </c>
      <c r="R1024"/>
      <c r="S1024"/>
      <c r="T1024" s="12" t="e">
        <f t="shared" si="290"/>
        <v>#REF!</v>
      </c>
      <c r="U1024" s="12"/>
      <c r="V1024" s="12">
        <v>999</v>
      </c>
      <c r="W1024" s="12"/>
      <c r="X1024" s="12">
        <f t="shared" si="288"/>
        <v>20</v>
      </c>
      <c r="Y1024"/>
      <c r="Z1024" s="12" t="e">
        <f t="shared" si="284"/>
        <v>#REF!</v>
      </c>
      <c r="AA1024" s="12" t="e">
        <f t="shared" si="285"/>
        <v>#REF!</v>
      </c>
      <c r="AB1024"/>
      <c r="AC1024" s="12">
        <f t="shared" si="289"/>
        <v>20</v>
      </c>
      <c r="AD1024" s="12">
        <f t="shared" si="286"/>
        <v>0</v>
      </c>
      <c r="AE1024" s="19"/>
      <c r="AF1024" s="19"/>
      <c r="AG1024" s="19">
        <f>AG1023</f>
        <v>0</v>
      </c>
      <c r="AI1024" s="19">
        <v>260</v>
      </c>
      <c r="AJ1024" s="19">
        <f t="shared" si="291"/>
        <v>999</v>
      </c>
      <c r="AL1024" s="19"/>
      <c r="AM1024" s="19">
        <f t="shared" si="292"/>
        <v>999</v>
      </c>
      <c r="AP1024" s="48" t="e">
        <f t="shared" si="293"/>
        <v>#REF!</v>
      </c>
      <c r="AQ1024" s="48" t="e">
        <f t="shared" si="294"/>
        <v>#REF!</v>
      </c>
      <c r="AR1024" s="16" t="e">
        <f t="shared" si="295"/>
        <v>#REF!</v>
      </c>
      <c r="AU1024" s="49" t="str">
        <f t="shared" si="296"/>
        <v/>
      </c>
      <c r="AV1024" s="49" t="str">
        <f t="shared" si="297"/>
        <v/>
      </c>
      <c r="AW1024" s="49" t="str">
        <f t="shared" si="298"/>
        <v/>
      </c>
    </row>
    <row r="1025" spans="1:49" s="16" customFormat="1" hidden="1" x14ac:dyDescent="0.25">
      <c r="A1025" s="13" t="e">
        <f>'Vítězové ž-žáci'!#REF!</f>
        <v>#REF!</v>
      </c>
      <c r="B1025" s="13"/>
      <c r="C1025" s="13"/>
      <c r="D1025" s="13"/>
      <c r="E1025" s="13"/>
      <c r="F1025" s="13" t="e">
        <f>'Vítězové ž-žáci'!#REF!</f>
        <v>#REF!</v>
      </c>
      <c r="G1025" s="64" t="e">
        <f>'Vítězové ž-žáci'!#REF!</f>
        <v>#REF!</v>
      </c>
      <c r="H1025" s="64"/>
      <c r="I1025" s="64"/>
      <c r="J1025" s="64"/>
      <c r="K1025" s="64" t="e">
        <f>'Vítězové ž-žáci'!#REF!</f>
        <v>#REF!</v>
      </c>
      <c r="L1025" s="64"/>
      <c r="M1025" s="64"/>
      <c r="N1025" s="64"/>
      <c r="O1025" s="12">
        <f t="shared" si="287"/>
        <v>5</v>
      </c>
      <c r="P1025"/>
      <c r="Q1025" t="e">
        <f t="shared" si="283"/>
        <v>#REF!</v>
      </c>
      <c r="R1025"/>
      <c r="S1025"/>
      <c r="T1025" s="12" t="e">
        <f t="shared" si="290"/>
        <v>#REF!</v>
      </c>
      <c r="U1025" s="12"/>
      <c r="V1025" s="12">
        <v>999</v>
      </c>
      <c r="W1025" s="12"/>
      <c r="X1025" s="12">
        <f t="shared" si="288"/>
        <v>21</v>
      </c>
      <c r="Y1025"/>
      <c r="Z1025"/>
      <c r="AA1025"/>
      <c r="AB1025"/>
      <c r="AC1025"/>
      <c r="AD1025" s="12"/>
      <c r="AE1025" s="19"/>
      <c r="AF1025" s="19"/>
      <c r="AG1025" s="19">
        <f>AG1023</f>
        <v>0</v>
      </c>
      <c r="AI1025" s="19">
        <v>261</v>
      </c>
      <c r="AJ1025" s="19">
        <f t="shared" si="291"/>
        <v>999</v>
      </c>
      <c r="AL1025" s="19"/>
      <c r="AM1025" s="19">
        <f t="shared" si="292"/>
        <v>999</v>
      </c>
      <c r="AP1025" s="48" t="e">
        <f t="shared" si="293"/>
        <v>#REF!</v>
      </c>
      <c r="AQ1025" s="48" t="e">
        <f t="shared" si="294"/>
        <v>#REF!</v>
      </c>
      <c r="AR1025" s="16" t="e">
        <f t="shared" si="295"/>
        <v>#REF!</v>
      </c>
      <c r="AU1025" s="49" t="str">
        <f t="shared" si="296"/>
        <v/>
      </c>
      <c r="AV1025" s="49" t="str">
        <f t="shared" si="297"/>
        <v/>
      </c>
      <c r="AW1025" s="49" t="str">
        <f t="shared" si="298"/>
        <v/>
      </c>
    </row>
    <row r="1026" spans="1:49" s="16" customFormat="1" hidden="1" x14ac:dyDescent="0.25">
      <c r="A1026" s="13" t="e">
        <f>'Vítězové ž-žáci'!#REF!</f>
        <v>#REF!</v>
      </c>
      <c r="B1026" s="13"/>
      <c r="C1026" s="13"/>
      <c r="D1026" s="13"/>
      <c r="E1026" s="13"/>
      <c r="F1026" s="13" t="e">
        <f>'Vítězové ž-žáci'!#REF!</f>
        <v>#REF!</v>
      </c>
      <c r="G1026" s="64" t="e">
        <f>'Vítězové ž-žáci'!#REF!</f>
        <v>#REF!</v>
      </c>
      <c r="H1026" s="64"/>
      <c r="I1026" s="64"/>
      <c r="J1026" s="64"/>
      <c r="K1026" s="64" t="e">
        <f>'Vítězové ž-žáci'!#REF!</f>
        <v>#REF!</v>
      </c>
      <c r="L1026" s="64"/>
      <c r="M1026" s="64"/>
      <c r="N1026" s="64"/>
      <c r="O1026" s="12">
        <f t="shared" si="287"/>
        <v>5</v>
      </c>
      <c r="P1026"/>
      <c r="Q1026" t="e">
        <f t="shared" si="283"/>
        <v>#REF!</v>
      </c>
      <c r="R1026"/>
      <c r="S1026"/>
      <c r="T1026" s="12" t="e">
        <f t="shared" si="290"/>
        <v>#REF!</v>
      </c>
      <c r="U1026" s="12"/>
      <c r="V1026" s="12" t="e">
        <f>IF(T1026="xxx",999,(T1026))</f>
        <v>#REF!</v>
      </c>
      <c r="W1026" s="12"/>
      <c r="X1026" s="12">
        <f t="shared" si="288"/>
        <v>22</v>
      </c>
      <c r="Y1026"/>
      <c r="Z1026"/>
      <c r="AA1026"/>
      <c r="AB1026"/>
      <c r="AC1026"/>
      <c r="AD1026" s="12"/>
      <c r="AE1026" s="19"/>
      <c r="AF1026" s="19">
        <f>AF1023+1</f>
        <v>8</v>
      </c>
      <c r="AG1026" s="19">
        <f>IF(AD1012="x",1,0)</f>
        <v>0</v>
      </c>
      <c r="AI1026" s="19">
        <v>262</v>
      </c>
      <c r="AJ1026" s="19">
        <f t="shared" si="291"/>
        <v>999</v>
      </c>
      <c r="AL1026" s="19"/>
      <c r="AM1026" s="19">
        <f t="shared" si="292"/>
        <v>999</v>
      </c>
      <c r="AP1026" s="48" t="e">
        <f t="shared" si="293"/>
        <v>#REF!</v>
      </c>
      <c r="AQ1026" s="48" t="e">
        <f t="shared" si="294"/>
        <v>#REF!</v>
      </c>
      <c r="AR1026" s="16" t="e">
        <f t="shared" si="295"/>
        <v>#REF!</v>
      </c>
      <c r="AU1026" s="49" t="str">
        <f t="shared" si="296"/>
        <v/>
      </c>
      <c r="AV1026" s="49" t="str">
        <f t="shared" si="297"/>
        <v/>
      </c>
      <c r="AW1026" s="49" t="str">
        <f t="shared" si="298"/>
        <v/>
      </c>
    </row>
    <row r="1027" spans="1:49" s="16" customFormat="1" hidden="1" x14ac:dyDescent="0.25">
      <c r="A1027" s="13" t="e">
        <f>'Vítězové ž-žáci'!#REF!</f>
        <v>#REF!</v>
      </c>
      <c r="B1027" s="13"/>
      <c r="C1027" s="13"/>
      <c r="D1027" s="13"/>
      <c r="E1027" s="13"/>
      <c r="F1027" s="13" t="e">
        <f>'Vítězové ž-žáci'!#REF!</f>
        <v>#REF!</v>
      </c>
      <c r="G1027" s="64" t="e">
        <f>'Vítězové ž-žáci'!#REF!</f>
        <v>#REF!</v>
      </c>
      <c r="H1027" s="64"/>
      <c r="I1027" s="64"/>
      <c r="J1027" s="64"/>
      <c r="K1027" s="64" t="e">
        <f>'Vítězové ž-žáci'!#REF!</f>
        <v>#REF!</v>
      </c>
      <c r="L1027" s="64"/>
      <c r="M1027" s="64"/>
      <c r="N1027" s="64"/>
      <c r="O1027" s="12">
        <f t="shared" si="287"/>
        <v>5</v>
      </c>
      <c r="P1027"/>
      <c r="Q1027" t="e">
        <f t="shared" si="283"/>
        <v>#REF!</v>
      </c>
      <c r="R1027"/>
      <c r="S1027"/>
      <c r="T1027" s="12" t="e">
        <f t="shared" si="290"/>
        <v>#REF!</v>
      </c>
      <c r="U1027" s="12"/>
      <c r="V1027" s="12">
        <v>999</v>
      </c>
      <c r="W1027" s="12"/>
      <c r="X1027" s="12">
        <f t="shared" si="288"/>
        <v>23</v>
      </c>
      <c r="Y1027"/>
      <c r="Z1027"/>
      <c r="AA1027"/>
      <c r="AB1027"/>
      <c r="AC1027"/>
      <c r="AD1027"/>
      <c r="AE1027" s="19"/>
      <c r="AF1027" s="19"/>
      <c r="AG1027" s="19">
        <f>AG1026</f>
        <v>0</v>
      </c>
      <c r="AI1027" s="19">
        <v>263</v>
      </c>
      <c r="AJ1027" s="19">
        <f t="shared" si="291"/>
        <v>999</v>
      </c>
      <c r="AL1027" s="19"/>
      <c r="AM1027" s="19">
        <f t="shared" si="292"/>
        <v>999</v>
      </c>
      <c r="AP1027" s="48" t="e">
        <f t="shared" si="293"/>
        <v>#REF!</v>
      </c>
      <c r="AQ1027" s="48" t="e">
        <f t="shared" si="294"/>
        <v>#REF!</v>
      </c>
      <c r="AR1027" s="16" t="e">
        <f t="shared" si="295"/>
        <v>#REF!</v>
      </c>
      <c r="AU1027" s="49" t="str">
        <f t="shared" si="296"/>
        <v/>
      </c>
      <c r="AV1027" s="49" t="str">
        <f t="shared" si="297"/>
        <v/>
      </c>
      <c r="AW1027" s="49" t="str">
        <f t="shared" si="298"/>
        <v/>
      </c>
    </row>
    <row r="1028" spans="1:49" s="16" customFormat="1" hidden="1" x14ac:dyDescent="0.25">
      <c r="A1028" s="13" t="e">
        <f>'Vítězové ž-žáci'!#REF!</f>
        <v>#REF!</v>
      </c>
      <c r="B1028" s="13"/>
      <c r="C1028" s="13"/>
      <c r="D1028" s="13"/>
      <c r="E1028" s="13"/>
      <c r="F1028" s="13" t="e">
        <f>'Vítězové ž-žáci'!#REF!</f>
        <v>#REF!</v>
      </c>
      <c r="G1028" s="64" t="e">
        <f>'Vítězové ž-žáci'!#REF!</f>
        <v>#REF!</v>
      </c>
      <c r="H1028" s="64"/>
      <c r="I1028" s="64"/>
      <c r="J1028" s="64"/>
      <c r="K1028" s="64" t="e">
        <f>'Vítězové ž-žáci'!#REF!</f>
        <v>#REF!</v>
      </c>
      <c r="L1028" s="64"/>
      <c r="M1028" s="64"/>
      <c r="N1028" s="64"/>
      <c r="O1028" s="12">
        <f t="shared" si="287"/>
        <v>5</v>
      </c>
      <c r="P1028"/>
      <c r="Q1028" t="e">
        <f t="shared" si="283"/>
        <v>#REF!</v>
      </c>
      <c r="R1028"/>
      <c r="S1028"/>
      <c r="T1028" s="12" t="e">
        <f t="shared" si="290"/>
        <v>#REF!</v>
      </c>
      <c r="U1028" s="12"/>
      <c r="V1028" s="12">
        <v>999</v>
      </c>
      <c r="W1028" s="12"/>
      <c r="X1028" s="12">
        <f t="shared" si="288"/>
        <v>24</v>
      </c>
      <c r="Y1028"/>
      <c r="Z1028"/>
      <c r="AA1028"/>
      <c r="AB1028"/>
      <c r="AC1028"/>
      <c r="AD1028"/>
      <c r="AE1028" s="19"/>
      <c r="AF1028" s="19"/>
      <c r="AG1028" s="19">
        <f>AG1026</f>
        <v>0</v>
      </c>
      <c r="AI1028" s="19">
        <v>264</v>
      </c>
      <c r="AJ1028" s="19">
        <f t="shared" si="291"/>
        <v>999</v>
      </c>
      <c r="AL1028" s="19"/>
      <c r="AM1028" s="19">
        <f t="shared" si="292"/>
        <v>999</v>
      </c>
      <c r="AP1028" s="48" t="e">
        <f t="shared" si="293"/>
        <v>#REF!</v>
      </c>
      <c r="AQ1028" s="48" t="e">
        <f t="shared" si="294"/>
        <v>#REF!</v>
      </c>
      <c r="AR1028" s="16" t="e">
        <f t="shared" si="295"/>
        <v>#REF!</v>
      </c>
      <c r="AU1028" s="49" t="str">
        <f t="shared" si="296"/>
        <v/>
      </c>
      <c r="AV1028" s="49" t="str">
        <f t="shared" si="297"/>
        <v/>
      </c>
      <c r="AW1028" s="49" t="str">
        <f t="shared" si="298"/>
        <v/>
      </c>
    </row>
    <row r="1029" spans="1:49" s="16" customFormat="1" hidden="1" x14ac:dyDescent="0.25">
      <c r="A1029" s="13" t="e">
        <f>'Vítězové ž-žáci'!#REF!</f>
        <v>#REF!</v>
      </c>
      <c r="B1029" s="13"/>
      <c r="C1029" s="13"/>
      <c r="D1029" s="13"/>
      <c r="E1029" s="13"/>
      <c r="F1029" s="13" t="e">
        <f>'Vítězové ž-žáci'!#REF!</f>
        <v>#REF!</v>
      </c>
      <c r="G1029" s="64" t="e">
        <f>'Vítězové ž-žáci'!#REF!</f>
        <v>#REF!</v>
      </c>
      <c r="H1029" s="64"/>
      <c r="I1029" s="64"/>
      <c r="J1029" s="64"/>
      <c r="K1029" s="64" t="e">
        <f>'Vítězové ž-žáci'!#REF!</f>
        <v>#REF!</v>
      </c>
      <c r="L1029" s="64"/>
      <c r="M1029" s="64"/>
      <c r="N1029" s="64"/>
      <c r="O1029" s="12">
        <f t="shared" si="287"/>
        <v>5</v>
      </c>
      <c r="P1029"/>
      <c r="Q1029" t="e">
        <f t="shared" si="283"/>
        <v>#REF!</v>
      </c>
      <c r="R1029"/>
      <c r="S1029"/>
      <c r="T1029" s="12" t="e">
        <f t="shared" si="290"/>
        <v>#REF!</v>
      </c>
      <c r="U1029" s="12"/>
      <c r="V1029" s="12" t="e">
        <f>IF(T1029="xxx",999,(T1029))</f>
        <v>#REF!</v>
      </c>
      <c r="W1029" s="12"/>
      <c r="X1029" s="12">
        <f t="shared" si="288"/>
        <v>25</v>
      </c>
      <c r="Y1029"/>
      <c r="Z1029"/>
      <c r="AA1029"/>
      <c r="AB1029"/>
      <c r="AC1029"/>
      <c r="AD1029"/>
      <c r="AE1029" s="19"/>
      <c r="AF1029" s="19">
        <f>AF1026+1</f>
        <v>9</v>
      </c>
      <c r="AG1029" s="19">
        <f>IF(AD1013="x",1,0)</f>
        <v>0</v>
      </c>
      <c r="AI1029" s="19">
        <v>265</v>
      </c>
      <c r="AJ1029" s="19">
        <f t="shared" si="291"/>
        <v>999</v>
      </c>
      <c r="AL1029" s="19"/>
      <c r="AM1029" s="19">
        <f t="shared" si="292"/>
        <v>999</v>
      </c>
      <c r="AP1029" s="48" t="e">
        <f t="shared" si="293"/>
        <v>#REF!</v>
      </c>
      <c r="AQ1029" s="48" t="e">
        <f t="shared" si="294"/>
        <v>#REF!</v>
      </c>
      <c r="AR1029" s="16" t="e">
        <f t="shared" si="295"/>
        <v>#REF!</v>
      </c>
      <c r="AU1029" s="49" t="str">
        <f t="shared" si="296"/>
        <v/>
      </c>
      <c r="AV1029" s="49" t="str">
        <f t="shared" si="297"/>
        <v/>
      </c>
      <c r="AW1029" s="49" t="str">
        <f t="shared" si="298"/>
        <v/>
      </c>
    </row>
    <row r="1030" spans="1:49" s="16" customFormat="1" hidden="1" x14ac:dyDescent="0.25">
      <c r="A1030" s="13" t="e">
        <f>'Vítězové ž-žáci'!#REF!</f>
        <v>#REF!</v>
      </c>
      <c r="B1030" s="13"/>
      <c r="C1030" s="13"/>
      <c r="D1030" s="13"/>
      <c r="E1030" s="13"/>
      <c r="F1030" s="13" t="e">
        <f>'Vítězové ž-žáci'!#REF!</f>
        <v>#REF!</v>
      </c>
      <c r="G1030" s="64" t="e">
        <f>'Vítězové ž-žáci'!#REF!</f>
        <v>#REF!</v>
      </c>
      <c r="H1030" s="64"/>
      <c r="I1030" s="64"/>
      <c r="J1030" s="64"/>
      <c r="K1030" s="64" t="e">
        <f>'Vítězové ž-žáci'!#REF!</f>
        <v>#REF!</v>
      </c>
      <c r="L1030" s="64"/>
      <c r="M1030" s="64"/>
      <c r="N1030" s="64"/>
      <c r="O1030" s="12">
        <f t="shared" si="287"/>
        <v>5</v>
      </c>
      <c r="P1030"/>
      <c r="Q1030" t="e">
        <f t="shared" si="283"/>
        <v>#REF!</v>
      </c>
      <c r="R1030"/>
      <c r="S1030"/>
      <c r="T1030" s="12" t="e">
        <f t="shared" si="290"/>
        <v>#REF!</v>
      </c>
      <c r="U1030" s="12"/>
      <c r="V1030" s="12">
        <v>999</v>
      </c>
      <c r="W1030" s="12"/>
      <c r="X1030" s="12">
        <f t="shared" si="288"/>
        <v>26</v>
      </c>
      <c r="Y1030"/>
      <c r="Z1030"/>
      <c r="AA1030"/>
      <c r="AB1030"/>
      <c r="AC1030"/>
      <c r="AD1030"/>
      <c r="AE1030" s="19"/>
      <c r="AF1030" s="19"/>
      <c r="AG1030" s="19">
        <f>AG1029</f>
        <v>0</v>
      </c>
      <c r="AI1030" s="19">
        <v>266</v>
      </c>
      <c r="AJ1030" s="19">
        <f t="shared" si="291"/>
        <v>999</v>
      </c>
      <c r="AL1030" s="19"/>
      <c r="AM1030" s="19">
        <f t="shared" si="292"/>
        <v>999</v>
      </c>
      <c r="AP1030" s="48" t="e">
        <f t="shared" si="293"/>
        <v>#REF!</v>
      </c>
      <c r="AQ1030" s="48" t="e">
        <f t="shared" si="294"/>
        <v>#REF!</v>
      </c>
      <c r="AR1030" s="16" t="e">
        <f t="shared" si="295"/>
        <v>#REF!</v>
      </c>
      <c r="AU1030" s="49" t="str">
        <f t="shared" si="296"/>
        <v/>
      </c>
      <c r="AV1030" s="49" t="str">
        <f t="shared" si="297"/>
        <v/>
      </c>
      <c r="AW1030" s="49" t="str">
        <f t="shared" si="298"/>
        <v/>
      </c>
    </row>
    <row r="1031" spans="1:49" s="16" customFormat="1" hidden="1" x14ac:dyDescent="0.25">
      <c r="A1031" s="13" t="e">
        <f>'Vítězové ž-žáci'!#REF!</f>
        <v>#REF!</v>
      </c>
      <c r="B1031" s="13"/>
      <c r="C1031" s="13"/>
      <c r="D1031" s="13"/>
      <c r="E1031" s="13"/>
      <c r="F1031" s="13" t="e">
        <f>'Vítězové ž-žáci'!#REF!</f>
        <v>#REF!</v>
      </c>
      <c r="G1031" s="64" t="e">
        <f>'Vítězové ž-žáci'!#REF!</f>
        <v>#REF!</v>
      </c>
      <c r="H1031" s="64"/>
      <c r="I1031" s="64"/>
      <c r="J1031" s="64"/>
      <c r="K1031" s="64" t="e">
        <f>'Vítězové ž-žáci'!#REF!</f>
        <v>#REF!</v>
      </c>
      <c r="L1031" s="64"/>
      <c r="M1031" s="64"/>
      <c r="N1031" s="64"/>
      <c r="O1031" s="12">
        <f t="shared" si="287"/>
        <v>5</v>
      </c>
      <c r="P1031"/>
      <c r="Q1031" t="e">
        <f t="shared" si="283"/>
        <v>#REF!</v>
      </c>
      <c r="R1031"/>
      <c r="S1031"/>
      <c r="T1031" s="12" t="e">
        <f t="shared" si="290"/>
        <v>#REF!</v>
      </c>
      <c r="U1031" s="12"/>
      <c r="V1031" s="12">
        <v>999</v>
      </c>
      <c r="W1031" s="12"/>
      <c r="X1031" s="12">
        <f t="shared" si="288"/>
        <v>27</v>
      </c>
      <c r="Y1031"/>
      <c r="Z1031"/>
      <c r="AA1031"/>
      <c r="AB1031"/>
      <c r="AC1031"/>
      <c r="AD1031"/>
      <c r="AE1031" s="19"/>
      <c r="AF1031" s="19"/>
      <c r="AG1031" s="19">
        <f>AG1029</f>
        <v>0</v>
      </c>
      <c r="AI1031" s="19">
        <v>267</v>
      </c>
      <c r="AJ1031" s="19">
        <f t="shared" si="291"/>
        <v>999</v>
      </c>
      <c r="AL1031" s="19"/>
      <c r="AM1031" s="19">
        <f t="shared" si="292"/>
        <v>999</v>
      </c>
      <c r="AP1031" s="48" t="e">
        <f t="shared" si="293"/>
        <v>#REF!</v>
      </c>
      <c r="AQ1031" s="48" t="e">
        <f t="shared" si="294"/>
        <v>#REF!</v>
      </c>
      <c r="AR1031" s="16" t="e">
        <f t="shared" si="295"/>
        <v>#REF!</v>
      </c>
      <c r="AU1031" s="49" t="str">
        <f t="shared" si="296"/>
        <v/>
      </c>
      <c r="AV1031" s="49" t="str">
        <f t="shared" si="297"/>
        <v/>
      </c>
      <c r="AW1031" s="49" t="str">
        <f t="shared" si="298"/>
        <v/>
      </c>
    </row>
    <row r="1032" spans="1:49" s="16" customFormat="1" hidden="1" x14ac:dyDescent="0.25">
      <c r="A1032" s="13" t="str">
        <f>'Vítězové ž-žáci'!$B$7</f>
        <v xml:space="preserve">ž-žák, v.s., 66 kg, </v>
      </c>
      <c r="B1032" s="13"/>
      <c r="C1032" s="13"/>
      <c r="D1032" s="13"/>
      <c r="E1032" s="13"/>
      <c r="F1032" s="13">
        <f>'Vítězové ž-žáci'!$A$10</f>
        <v>1</v>
      </c>
      <c r="G1032" s="64" t="str">
        <f>'Vítězové ž-žáci'!$B$10</f>
        <v>Polanská Kristýna</v>
      </c>
      <c r="H1032" s="64"/>
      <c r="I1032" s="64"/>
      <c r="J1032" s="64"/>
      <c r="K1032" s="64" t="str">
        <f>'Vítězové ž-žáci'!$C$10</f>
        <v>Čech.</v>
      </c>
      <c r="L1032" s="64"/>
      <c r="M1032" s="64"/>
      <c r="N1032" s="64"/>
      <c r="O1032" s="12">
        <f t="shared" si="287"/>
        <v>5</v>
      </c>
      <c r="P1032"/>
      <c r="Q1032">
        <f t="shared" si="283"/>
        <v>20</v>
      </c>
      <c r="R1032"/>
      <c r="S1032"/>
      <c r="T1032" s="12" t="e">
        <f t="shared" si="290"/>
        <v>#VALUE!</v>
      </c>
      <c r="U1032" s="12"/>
      <c r="V1032" s="12" t="e">
        <f>IF(T1032="xxx",999,(T1032))</f>
        <v>#VALUE!</v>
      </c>
      <c r="W1032" s="12"/>
      <c r="X1032" s="12">
        <f t="shared" si="288"/>
        <v>28</v>
      </c>
      <c r="Y1032"/>
      <c r="Z1032"/>
      <c r="AA1032"/>
      <c r="AB1032"/>
      <c r="AC1032"/>
      <c r="AD1032"/>
      <c r="AE1032" s="19"/>
      <c r="AF1032" s="19">
        <f>AF1029+1</f>
        <v>10</v>
      </c>
      <c r="AG1032" s="19">
        <f>IF(AD1014="x",1,0)</f>
        <v>0</v>
      </c>
      <c r="AI1032" s="19">
        <v>268</v>
      </c>
      <c r="AJ1032" s="19">
        <f t="shared" si="291"/>
        <v>999</v>
      </c>
      <c r="AL1032" s="19"/>
      <c r="AM1032" s="19">
        <f t="shared" si="292"/>
        <v>999</v>
      </c>
      <c r="AP1032" s="48" t="str">
        <f t="shared" si="293"/>
        <v>Polanská Kristýna</v>
      </c>
      <c r="AQ1032" s="48" t="str">
        <f t="shared" si="294"/>
        <v>Čech.</v>
      </c>
      <c r="AR1032" s="16" t="str">
        <f t="shared" si="295"/>
        <v xml:space="preserve">ž-žák, v.s., 66 kg, </v>
      </c>
      <c r="AU1032" s="49" t="str">
        <f t="shared" si="296"/>
        <v/>
      </c>
      <c r="AV1032" s="49" t="str">
        <f t="shared" si="297"/>
        <v/>
      </c>
      <c r="AW1032" s="49" t="str">
        <f t="shared" si="298"/>
        <v/>
      </c>
    </row>
    <row r="1033" spans="1:49" s="16" customFormat="1" hidden="1" x14ac:dyDescent="0.25">
      <c r="A1033" s="13" t="str">
        <f>'Vítězové ž-žáci'!$B$7</f>
        <v xml:space="preserve">ž-žák, v.s., 66 kg, </v>
      </c>
      <c r="B1033" s="13"/>
      <c r="C1033" s="13"/>
      <c r="D1033" s="13"/>
      <c r="E1033" s="13"/>
      <c r="F1033" s="13">
        <f>'Vítězové ž-žáci'!$A$11</f>
        <v>2</v>
      </c>
      <c r="G1033" s="64" t="str">
        <f>'Vítězové ž-žáci'!$B$11</f>
        <v>Viktoria Foldesova</v>
      </c>
      <c r="H1033" s="64"/>
      <c r="I1033" s="64"/>
      <c r="J1033" s="64"/>
      <c r="K1033" s="64" t="str">
        <f>'Vítězové ž-žáci'!$C$11</f>
        <v>Tr. Hr.</v>
      </c>
      <c r="L1033" s="64"/>
      <c r="M1033" s="64"/>
      <c r="N1033" s="64"/>
      <c r="O1033" s="12">
        <f t="shared" si="287"/>
        <v>5</v>
      </c>
      <c r="P1033"/>
      <c r="Q1033">
        <f t="shared" si="283"/>
        <v>20</v>
      </c>
      <c r="R1033"/>
      <c r="S1033"/>
      <c r="T1033" s="12" t="e">
        <f t="shared" si="290"/>
        <v>#VALUE!</v>
      </c>
      <c r="U1033" s="12"/>
      <c r="V1033" s="12">
        <v>999</v>
      </c>
      <c r="W1033" s="12"/>
      <c r="X1033" s="12">
        <f t="shared" si="288"/>
        <v>29</v>
      </c>
      <c r="Y1033"/>
      <c r="Z1033"/>
      <c r="AA1033"/>
      <c r="AB1033"/>
      <c r="AC1033"/>
      <c r="AD1033"/>
      <c r="AE1033" s="19"/>
      <c r="AF1033" s="19"/>
      <c r="AG1033" s="19">
        <f>AG1032</f>
        <v>0</v>
      </c>
      <c r="AI1033" s="19">
        <v>269</v>
      </c>
      <c r="AJ1033" s="19">
        <f t="shared" si="291"/>
        <v>999</v>
      </c>
      <c r="AL1033" s="19"/>
      <c r="AM1033" s="19">
        <f t="shared" si="292"/>
        <v>999</v>
      </c>
      <c r="AP1033" s="48" t="str">
        <f t="shared" si="293"/>
        <v>Viktoria Foldesova</v>
      </c>
      <c r="AQ1033" s="48" t="str">
        <f t="shared" si="294"/>
        <v>Tr. Hr.</v>
      </c>
      <c r="AR1033" s="16" t="str">
        <f t="shared" si="295"/>
        <v xml:space="preserve">ž-žák, v.s., 66 kg, </v>
      </c>
      <c r="AU1033" s="49" t="str">
        <f t="shared" si="296"/>
        <v/>
      </c>
      <c r="AV1033" s="49" t="str">
        <f t="shared" si="297"/>
        <v/>
      </c>
      <c r="AW1033" s="49" t="str">
        <f t="shared" si="298"/>
        <v/>
      </c>
    </row>
    <row r="1034" spans="1:49" s="16" customFormat="1" hidden="1" x14ac:dyDescent="0.25">
      <c r="A1034" s="13" t="str">
        <f>'Vítězové ž-žáci'!$B$7</f>
        <v xml:space="preserve">ž-žák, v.s., 66 kg, </v>
      </c>
      <c r="B1034" s="13"/>
      <c r="C1034" s="13"/>
      <c r="D1034" s="13"/>
      <c r="E1034" s="13"/>
      <c r="F1034" s="13">
        <f>'Vítězové ž-žáci'!$A$12</f>
        <v>3</v>
      </c>
      <c r="G1034" s="64" t="str">
        <f>'Vítězové ž-žáci'!$B$12</f>
        <v>Nina Lukáčeková</v>
      </c>
      <c r="H1034" s="64"/>
      <c r="I1034" s="64"/>
      <c r="J1034" s="64"/>
      <c r="K1034" s="64" t="str">
        <f>'Vítězové ž-žáci'!$C$12</f>
        <v>Šam.</v>
      </c>
      <c r="L1034" s="64"/>
      <c r="M1034" s="64"/>
      <c r="N1034" s="64"/>
      <c r="O1034" s="12">
        <f t="shared" si="287"/>
        <v>5</v>
      </c>
      <c r="P1034"/>
      <c r="Q1034">
        <f t="shared" si="283"/>
        <v>20</v>
      </c>
      <c r="R1034"/>
      <c r="S1034"/>
      <c r="T1034" s="12" t="e">
        <f t="shared" si="290"/>
        <v>#VALUE!</v>
      </c>
      <c r="U1034" s="12"/>
      <c r="V1034" s="12">
        <v>999</v>
      </c>
      <c r="W1034" s="12"/>
      <c r="X1034" s="12">
        <f t="shared" si="288"/>
        <v>30</v>
      </c>
      <c r="Y1034"/>
      <c r="Z1034"/>
      <c r="AA1034"/>
      <c r="AB1034"/>
      <c r="AC1034"/>
      <c r="AD1034"/>
      <c r="AE1034" s="19"/>
      <c r="AF1034" s="19"/>
      <c r="AG1034" s="19">
        <f>AG1032</f>
        <v>0</v>
      </c>
      <c r="AI1034" s="19">
        <v>270</v>
      </c>
      <c r="AJ1034" s="19">
        <f t="shared" si="291"/>
        <v>999</v>
      </c>
      <c r="AL1034" s="19"/>
      <c r="AM1034" s="19">
        <f t="shared" si="292"/>
        <v>999</v>
      </c>
      <c r="AP1034" s="48" t="str">
        <f t="shared" si="293"/>
        <v>Nina Lukáčeková</v>
      </c>
      <c r="AQ1034" s="48" t="str">
        <f t="shared" si="294"/>
        <v>Šam.</v>
      </c>
      <c r="AR1034" s="16" t="str">
        <f t="shared" si="295"/>
        <v xml:space="preserve">ž-žák, v.s., 66 kg, </v>
      </c>
      <c r="AU1034" s="49" t="str">
        <f t="shared" si="296"/>
        <v/>
      </c>
      <c r="AV1034" s="49" t="str">
        <f t="shared" si="297"/>
        <v/>
      </c>
      <c r="AW1034" s="49" t="str">
        <f t="shared" si="298"/>
        <v/>
      </c>
    </row>
    <row r="1035" spans="1:49" s="16" customFormat="1" hidden="1" x14ac:dyDescent="0.25">
      <c r="A1035" s="13" t="e">
        <f>'Vítězové ž-žáci'!#REF!</f>
        <v>#REF!</v>
      </c>
      <c r="B1035" s="13"/>
      <c r="C1035" s="13"/>
      <c r="D1035" s="13"/>
      <c r="E1035" s="13"/>
      <c r="F1035" s="13" t="e">
        <f>'Vítězové ž-žáci'!#REF!</f>
        <v>#REF!</v>
      </c>
      <c r="G1035" s="64" t="e">
        <f>'Vítězové ž-žáci'!#REF!</f>
        <v>#REF!</v>
      </c>
      <c r="H1035" s="64"/>
      <c r="I1035" s="64"/>
      <c r="J1035" s="64"/>
      <c r="K1035" s="64" t="e">
        <f>'Vítězové ž-žáci'!#REF!</f>
        <v>#REF!</v>
      </c>
      <c r="L1035" s="64"/>
      <c r="M1035" s="64"/>
      <c r="N1035" s="64"/>
      <c r="O1035" s="12">
        <f t="shared" si="287"/>
        <v>5</v>
      </c>
      <c r="P1035"/>
      <c r="Q1035" t="e">
        <f t="shared" si="283"/>
        <v>#REF!</v>
      </c>
      <c r="R1035"/>
      <c r="S1035"/>
      <c r="T1035" s="12" t="e">
        <f t="shared" si="290"/>
        <v>#REF!</v>
      </c>
      <c r="U1035" s="12"/>
      <c r="V1035" s="12" t="e">
        <f>IF(T1035="xxx",999,(T1035))</f>
        <v>#REF!</v>
      </c>
      <c r="W1035" s="12"/>
      <c r="X1035" s="12">
        <f t="shared" si="288"/>
        <v>31</v>
      </c>
      <c r="Y1035"/>
      <c r="Z1035"/>
      <c r="AA1035"/>
      <c r="AB1035"/>
      <c r="AC1035"/>
      <c r="AD1035"/>
      <c r="AE1035" s="19"/>
      <c r="AF1035" s="19">
        <f>AF1032+1</f>
        <v>11</v>
      </c>
      <c r="AG1035" s="19">
        <f>IF(AD1015="x",1,0)</f>
        <v>0</v>
      </c>
      <c r="AI1035" s="19">
        <v>271</v>
      </c>
      <c r="AJ1035" s="19">
        <f t="shared" si="291"/>
        <v>999</v>
      </c>
      <c r="AL1035" s="19"/>
      <c r="AM1035" s="19">
        <f t="shared" si="292"/>
        <v>999</v>
      </c>
      <c r="AP1035" s="48" t="e">
        <f t="shared" si="293"/>
        <v>#REF!</v>
      </c>
      <c r="AQ1035" s="48" t="e">
        <f t="shared" si="294"/>
        <v>#REF!</v>
      </c>
      <c r="AR1035" s="16" t="e">
        <f t="shared" si="295"/>
        <v>#REF!</v>
      </c>
      <c r="AU1035" s="49" t="str">
        <f t="shared" si="296"/>
        <v/>
      </c>
      <c r="AV1035" s="49" t="str">
        <f t="shared" si="297"/>
        <v/>
      </c>
      <c r="AW1035" s="49" t="str">
        <f t="shared" si="298"/>
        <v/>
      </c>
    </row>
    <row r="1036" spans="1:49" s="16" customFormat="1" hidden="1" x14ac:dyDescent="0.25">
      <c r="A1036" s="13" t="e">
        <f>'Vítězové ž-žáci'!#REF!</f>
        <v>#REF!</v>
      </c>
      <c r="B1036" s="13"/>
      <c r="C1036" s="13"/>
      <c r="D1036" s="13"/>
      <c r="E1036" s="13"/>
      <c r="F1036" s="13" t="e">
        <f>'Vítězové ž-žáci'!#REF!</f>
        <v>#REF!</v>
      </c>
      <c r="G1036" s="64" t="e">
        <f>'Vítězové ž-žáci'!#REF!</f>
        <v>#REF!</v>
      </c>
      <c r="H1036" s="64"/>
      <c r="I1036" s="64"/>
      <c r="J1036" s="64"/>
      <c r="K1036" s="64" t="e">
        <f>'Vítězové ž-žáci'!#REF!</f>
        <v>#REF!</v>
      </c>
      <c r="L1036" s="64"/>
      <c r="M1036" s="64"/>
      <c r="N1036" s="64"/>
      <c r="O1036" s="12">
        <f t="shared" si="287"/>
        <v>5</v>
      </c>
      <c r="P1036"/>
      <c r="Q1036" t="e">
        <f t="shared" si="283"/>
        <v>#REF!</v>
      </c>
      <c r="R1036"/>
      <c r="S1036"/>
      <c r="T1036" s="12" t="e">
        <f t="shared" si="290"/>
        <v>#REF!</v>
      </c>
      <c r="U1036" s="12"/>
      <c r="V1036" s="12">
        <v>999</v>
      </c>
      <c r="W1036" s="12"/>
      <c r="X1036" s="12">
        <f t="shared" si="288"/>
        <v>32</v>
      </c>
      <c r="Y1036"/>
      <c r="Z1036"/>
      <c r="AA1036"/>
      <c r="AB1036"/>
      <c r="AC1036"/>
      <c r="AD1036"/>
      <c r="AE1036" s="19"/>
      <c r="AF1036" s="19"/>
      <c r="AG1036" s="19">
        <f>AG1035</f>
        <v>0</v>
      </c>
      <c r="AI1036" s="19">
        <v>272</v>
      </c>
      <c r="AJ1036" s="19">
        <f t="shared" si="291"/>
        <v>999</v>
      </c>
      <c r="AL1036" s="19"/>
      <c r="AM1036" s="19">
        <f t="shared" si="292"/>
        <v>999</v>
      </c>
      <c r="AP1036" s="48" t="e">
        <f t="shared" si="293"/>
        <v>#REF!</v>
      </c>
      <c r="AQ1036" s="48" t="e">
        <f t="shared" si="294"/>
        <v>#REF!</v>
      </c>
      <c r="AR1036" s="16" t="e">
        <f t="shared" si="295"/>
        <v>#REF!</v>
      </c>
      <c r="AU1036" s="49" t="str">
        <f t="shared" si="296"/>
        <v/>
      </c>
      <c r="AV1036" s="49" t="str">
        <f t="shared" si="297"/>
        <v/>
      </c>
      <c r="AW1036" s="49" t="str">
        <f t="shared" si="298"/>
        <v/>
      </c>
    </row>
    <row r="1037" spans="1:49" s="16" customFormat="1" hidden="1" x14ac:dyDescent="0.25">
      <c r="A1037" s="13" t="e">
        <f>'Vítězové ž-žáci'!#REF!</f>
        <v>#REF!</v>
      </c>
      <c r="B1037" s="13"/>
      <c r="C1037" s="13"/>
      <c r="D1037" s="13"/>
      <c r="E1037" s="13"/>
      <c r="F1037" s="13" t="e">
        <f>'Vítězové ž-žáci'!#REF!</f>
        <v>#REF!</v>
      </c>
      <c r="G1037" s="64" t="e">
        <f>'Vítězové ž-žáci'!#REF!</f>
        <v>#REF!</v>
      </c>
      <c r="H1037" s="64"/>
      <c r="I1037" s="64"/>
      <c r="J1037" s="64"/>
      <c r="K1037" s="64" t="e">
        <f>'Vítězové ž-žáci'!#REF!</f>
        <v>#REF!</v>
      </c>
      <c r="L1037" s="64"/>
      <c r="M1037" s="64"/>
      <c r="N1037" s="64"/>
      <c r="O1037" s="12">
        <f t="shared" si="287"/>
        <v>5</v>
      </c>
      <c r="P1037"/>
      <c r="Q1037" t="e">
        <f t="shared" si="283"/>
        <v>#REF!</v>
      </c>
      <c r="R1037"/>
      <c r="S1037"/>
      <c r="T1037" s="12" t="e">
        <f t="shared" si="290"/>
        <v>#REF!</v>
      </c>
      <c r="U1037" s="12"/>
      <c r="V1037" s="12">
        <v>999</v>
      </c>
      <c r="W1037" s="12"/>
      <c r="X1037" s="12">
        <f t="shared" si="288"/>
        <v>33</v>
      </c>
      <c r="Y1037"/>
      <c r="Z1037"/>
      <c r="AA1037"/>
      <c r="AB1037"/>
      <c r="AC1037"/>
      <c r="AD1037"/>
      <c r="AE1037" s="19"/>
      <c r="AF1037" s="19"/>
      <c r="AG1037" s="19">
        <f>AG1035</f>
        <v>0</v>
      </c>
      <c r="AI1037" s="19">
        <v>273</v>
      </c>
      <c r="AJ1037" s="19">
        <f t="shared" si="291"/>
        <v>999</v>
      </c>
      <c r="AL1037" s="19"/>
      <c r="AM1037" s="19">
        <f t="shared" si="292"/>
        <v>999</v>
      </c>
      <c r="AP1037" s="48" t="e">
        <f t="shared" si="293"/>
        <v>#REF!</v>
      </c>
      <c r="AQ1037" s="48" t="e">
        <f t="shared" si="294"/>
        <v>#REF!</v>
      </c>
      <c r="AR1037" s="16" t="e">
        <f t="shared" si="295"/>
        <v>#REF!</v>
      </c>
      <c r="AU1037" s="49" t="str">
        <f t="shared" si="296"/>
        <v/>
      </c>
      <c r="AV1037" s="49" t="str">
        <f t="shared" si="297"/>
        <v/>
      </c>
      <c r="AW1037" s="49" t="str">
        <f t="shared" si="298"/>
        <v/>
      </c>
    </row>
    <row r="1038" spans="1:49" s="16" customFormat="1" hidden="1" x14ac:dyDescent="0.25">
      <c r="A1038" s="13" t="e">
        <f>'Vítězové ž-žáci'!#REF!</f>
        <v>#REF!</v>
      </c>
      <c r="B1038" s="13"/>
      <c r="C1038" s="13"/>
      <c r="D1038" s="13"/>
      <c r="E1038" s="13"/>
      <c r="F1038" s="13" t="e">
        <f>'Vítězové ž-žáci'!#REF!</f>
        <v>#REF!</v>
      </c>
      <c r="G1038" s="64" t="e">
        <f>'Vítězové ž-žáci'!#REF!</f>
        <v>#REF!</v>
      </c>
      <c r="H1038" s="64"/>
      <c r="I1038" s="64"/>
      <c r="J1038" s="64"/>
      <c r="K1038" s="64" t="e">
        <f>'Vítězové ž-žáci'!#REF!</f>
        <v>#REF!</v>
      </c>
      <c r="L1038" s="64"/>
      <c r="M1038" s="64"/>
      <c r="N1038" s="64"/>
      <c r="O1038" s="12">
        <f t="shared" si="287"/>
        <v>5</v>
      </c>
      <c r="P1038"/>
      <c r="Q1038" t="e">
        <f t="shared" si="283"/>
        <v>#REF!</v>
      </c>
      <c r="R1038"/>
      <c r="S1038"/>
      <c r="T1038" s="12" t="e">
        <f t="shared" si="290"/>
        <v>#REF!</v>
      </c>
      <c r="U1038" s="12"/>
      <c r="V1038" s="12" t="e">
        <f>IF(T1038="xxx",999,(T1038))</f>
        <v>#REF!</v>
      </c>
      <c r="W1038" s="12"/>
      <c r="X1038" s="12">
        <f t="shared" si="288"/>
        <v>34</v>
      </c>
      <c r="Y1038"/>
      <c r="Z1038"/>
      <c r="AA1038"/>
      <c r="AB1038"/>
      <c r="AC1038"/>
      <c r="AD1038"/>
      <c r="AE1038" s="19"/>
      <c r="AF1038" s="19">
        <f>AF1035+1</f>
        <v>12</v>
      </c>
      <c r="AG1038" s="19">
        <f>IF(AD1016="x",1,0)</f>
        <v>0</v>
      </c>
      <c r="AI1038" s="19">
        <v>274</v>
      </c>
      <c r="AJ1038" s="19">
        <f t="shared" si="291"/>
        <v>999</v>
      </c>
      <c r="AL1038" s="19"/>
      <c r="AM1038" s="19">
        <f t="shared" si="292"/>
        <v>999</v>
      </c>
      <c r="AP1038" s="48" t="e">
        <f t="shared" si="293"/>
        <v>#REF!</v>
      </c>
      <c r="AQ1038" s="48" t="e">
        <f t="shared" si="294"/>
        <v>#REF!</v>
      </c>
      <c r="AR1038" s="16" t="e">
        <f t="shared" si="295"/>
        <v>#REF!</v>
      </c>
      <c r="AU1038" s="49" t="str">
        <f t="shared" si="296"/>
        <v/>
      </c>
      <c r="AV1038" s="49" t="str">
        <f t="shared" si="297"/>
        <v/>
      </c>
      <c r="AW1038" s="49" t="str">
        <f t="shared" si="298"/>
        <v/>
      </c>
    </row>
    <row r="1039" spans="1:49" s="16" customFormat="1" hidden="1" x14ac:dyDescent="0.25">
      <c r="A1039" s="13" t="e">
        <f>'Vítězové ž-žáci'!#REF!</f>
        <v>#REF!</v>
      </c>
      <c r="B1039" s="13"/>
      <c r="C1039" s="13"/>
      <c r="D1039" s="13"/>
      <c r="E1039" s="13"/>
      <c r="F1039" s="13" t="e">
        <f>'Vítězové ž-žáci'!#REF!</f>
        <v>#REF!</v>
      </c>
      <c r="G1039" s="64" t="e">
        <f>'Vítězové ž-žáci'!#REF!</f>
        <v>#REF!</v>
      </c>
      <c r="H1039" s="64"/>
      <c r="I1039" s="64"/>
      <c r="J1039" s="64"/>
      <c r="K1039" s="64" t="e">
        <f>'Vítězové ž-žáci'!#REF!</f>
        <v>#REF!</v>
      </c>
      <c r="L1039" s="64"/>
      <c r="M1039" s="64"/>
      <c r="N1039" s="64"/>
      <c r="O1039" s="12">
        <f t="shared" si="287"/>
        <v>5</v>
      </c>
      <c r="P1039"/>
      <c r="Q1039" t="e">
        <f t="shared" si="283"/>
        <v>#REF!</v>
      </c>
      <c r="R1039"/>
      <c r="S1039"/>
      <c r="T1039" s="12" t="e">
        <f t="shared" si="290"/>
        <v>#REF!</v>
      </c>
      <c r="U1039" s="12"/>
      <c r="V1039" s="12">
        <v>999</v>
      </c>
      <c r="W1039" s="12"/>
      <c r="X1039" s="12">
        <f t="shared" si="288"/>
        <v>35</v>
      </c>
      <c r="Y1039"/>
      <c r="Z1039"/>
      <c r="AA1039"/>
      <c r="AB1039"/>
      <c r="AC1039"/>
      <c r="AD1039"/>
      <c r="AE1039" s="19"/>
      <c r="AF1039" s="19"/>
      <c r="AG1039" s="19">
        <f>AG1038</f>
        <v>0</v>
      </c>
      <c r="AI1039" s="19">
        <v>275</v>
      </c>
      <c r="AJ1039" s="19">
        <f t="shared" si="291"/>
        <v>999</v>
      </c>
      <c r="AL1039" s="19"/>
      <c r="AM1039" s="19">
        <f t="shared" si="292"/>
        <v>999</v>
      </c>
      <c r="AP1039" s="48" t="e">
        <f t="shared" si="293"/>
        <v>#REF!</v>
      </c>
      <c r="AQ1039" s="48" t="e">
        <f t="shared" si="294"/>
        <v>#REF!</v>
      </c>
      <c r="AR1039" s="16" t="e">
        <f t="shared" si="295"/>
        <v>#REF!</v>
      </c>
      <c r="AU1039" s="49" t="str">
        <f t="shared" si="296"/>
        <v/>
      </c>
      <c r="AV1039" s="49" t="str">
        <f t="shared" si="297"/>
        <v/>
      </c>
      <c r="AW1039" s="49" t="str">
        <f t="shared" si="298"/>
        <v/>
      </c>
    </row>
    <row r="1040" spans="1:49" s="16" customFormat="1" hidden="1" x14ac:dyDescent="0.25">
      <c r="A1040" s="13" t="e">
        <f>'Vítězové ž-žáci'!#REF!</f>
        <v>#REF!</v>
      </c>
      <c r="B1040" s="13"/>
      <c r="C1040" s="13"/>
      <c r="D1040" s="13"/>
      <c r="E1040" s="13"/>
      <c r="F1040" s="13" t="e">
        <f>'Vítězové ž-žáci'!#REF!</f>
        <v>#REF!</v>
      </c>
      <c r="G1040" s="64" t="e">
        <f>'Vítězové ž-žáci'!#REF!</f>
        <v>#REF!</v>
      </c>
      <c r="H1040" s="64"/>
      <c r="I1040" s="64"/>
      <c r="J1040" s="64"/>
      <c r="K1040" s="64" t="e">
        <f>'Vítězové ž-žáci'!#REF!</f>
        <v>#REF!</v>
      </c>
      <c r="L1040" s="64"/>
      <c r="M1040" s="64"/>
      <c r="N1040" s="64"/>
      <c r="O1040" s="12">
        <f t="shared" si="287"/>
        <v>5</v>
      </c>
      <c r="P1040"/>
      <c r="Q1040" t="e">
        <f t="shared" si="283"/>
        <v>#REF!</v>
      </c>
      <c r="R1040"/>
      <c r="S1040"/>
      <c r="T1040" s="12" t="e">
        <f t="shared" si="290"/>
        <v>#REF!</v>
      </c>
      <c r="U1040" s="12"/>
      <c r="V1040" s="12">
        <v>999</v>
      </c>
      <c r="W1040" s="12"/>
      <c r="X1040" s="12">
        <f t="shared" si="288"/>
        <v>36</v>
      </c>
      <c r="Y1040"/>
      <c r="Z1040"/>
      <c r="AA1040"/>
      <c r="AB1040"/>
      <c r="AC1040"/>
      <c r="AD1040"/>
      <c r="AE1040" s="19"/>
      <c r="AF1040" s="19"/>
      <c r="AG1040" s="19">
        <f>AG1038</f>
        <v>0</v>
      </c>
      <c r="AI1040" s="19">
        <v>276</v>
      </c>
      <c r="AJ1040" s="19">
        <f t="shared" si="291"/>
        <v>999</v>
      </c>
      <c r="AL1040" s="19"/>
      <c r="AM1040" s="19">
        <f t="shared" si="292"/>
        <v>999</v>
      </c>
      <c r="AP1040" s="48" t="e">
        <f t="shared" si="293"/>
        <v>#REF!</v>
      </c>
      <c r="AQ1040" s="48" t="e">
        <f t="shared" si="294"/>
        <v>#REF!</v>
      </c>
      <c r="AR1040" s="16" t="e">
        <f t="shared" si="295"/>
        <v>#REF!</v>
      </c>
      <c r="AU1040" s="49" t="str">
        <f t="shared" si="296"/>
        <v/>
      </c>
      <c r="AV1040" s="49" t="str">
        <f t="shared" si="297"/>
        <v/>
      </c>
      <c r="AW1040" s="49" t="str">
        <f t="shared" si="298"/>
        <v/>
      </c>
    </row>
    <row r="1041" spans="1:49" s="16" customFormat="1" hidden="1" x14ac:dyDescent="0.25">
      <c r="A1041" s="13" t="e">
        <f>'Vítězové ž-žáci'!#REF!</f>
        <v>#REF!</v>
      </c>
      <c r="B1041" s="13"/>
      <c r="C1041" s="13"/>
      <c r="D1041" s="13"/>
      <c r="E1041" s="13"/>
      <c r="F1041" s="13" t="e">
        <f>'Vítězové ž-žáci'!#REF!</f>
        <v>#REF!</v>
      </c>
      <c r="G1041" s="64" t="e">
        <f>'Vítězové ž-žáci'!#REF!</f>
        <v>#REF!</v>
      </c>
      <c r="H1041" s="64"/>
      <c r="I1041" s="64"/>
      <c r="J1041" s="64"/>
      <c r="K1041" s="64" t="e">
        <f>'Vítězové ž-žáci'!#REF!</f>
        <v>#REF!</v>
      </c>
      <c r="L1041" s="64"/>
      <c r="M1041" s="64"/>
      <c r="N1041" s="64"/>
      <c r="O1041" s="12">
        <f t="shared" si="287"/>
        <v>5</v>
      </c>
      <c r="P1041"/>
      <c r="Q1041" t="e">
        <f t="shared" si="283"/>
        <v>#REF!</v>
      </c>
      <c r="R1041"/>
      <c r="S1041"/>
      <c r="T1041" s="12" t="e">
        <f t="shared" si="290"/>
        <v>#REF!</v>
      </c>
      <c r="U1041" s="12"/>
      <c r="V1041" s="12" t="e">
        <f>IF(T1041="xxx",999,(T1041))</f>
        <v>#REF!</v>
      </c>
      <c r="W1041" s="12"/>
      <c r="X1041" s="12">
        <f t="shared" si="288"/>
        <v>37</v>
      </c>
      <c r="Y1041"/>
      <c r="Z1041"/>
      <c r="AA1041"/>
      <c r="AB1041"/>
      <c r="AC1041"/>
      <c r="AD1041"/>
      <c r="AE1041" s="19"/>
      <c r="AF1041" s="19">
        <f>AF1038+1</f>
        <v>13</v>
      </c>
      <c r="AG1041" s="19">
        <f>IF(AD1017="x",1,0)</f>
        <v>0</v>
      </c>
      <c r="AI1041" s="19">
        <v>277</v>
      </c>
      <c r="AJ1041" s="19">
        <f t="shared" si="291"/>
        <v>999</v>
      </c>
      <c r="AL1041" s="19"/>
      <c r="AM1041" s="19">
        <f t="shared" si="292"/>
        <v>999</v>
      </c>
      <c r="AP1041" s="48" t="e">
        <f t="shared" si="293"/>
        <v>#REF!</v>
      </c>
      <c r="AQ1041" s="48" t="e">
        <f t="shared" si="294"/>
        <v>#REF!</v>
      </c>
      <c r="AR1041" s="16" t="e">
        <f t="shared" si="295"/>
        <v>#REF!</v>
      </c>
      <c r="AU1041" s="49" t="str">
        <f t="shared" si="296"/>
        <v/>
      </c>
      <c r="AV1041" s="49" t="str">
        <f t="shared" si="297"/>
        <v/>
      </c>
      <c r="AW1041" s="49" t="str">
        <f t="shared" si="298"/>
        <v/>
      </c>
    </row>
    <row r="1042" spans="1:49" s="16" customFormat="1" hidden="1" x14ac:dyDescent="0.25">
      <c r="A1042" s="13" t="e">
        <f>'Vítězové ž-žáci'!#REF!</f>
        <v>#REF!</v>
      </c>
      <c r="B1042" s="13"/>
      <c r="C1042" s="13"/>
      <c r="D1042" s="13"/>
      <c r="E1042" s="13"/>
      <c r="F1042" s="13" t="e">
        <f>'Vítězové ž-žáci'!#REF!</f>
        <v>#REF!</v>
      </c>
      <c r="G1042" s="64" t="e">
        <f>'Vítězové ž-žáci'!#REF!</f>
        <v>#REF!</v>
      </c>
      <c r="H1042" s="64"/>
      <c r="I1042" s="64"/>
      <c r="J1042" s="64"/>
      <c r="K1042" s="64" t="e">
        <f>'Vítězové ž-žáci'!#REF!</f>
        <v>#REF!</v>
      </c>
      <c r="L1042" s="64"/>
      <c r="M1042" s="64"/>
      <c r="N1042" s="64"/>
      <c r="O1042" s="12">
        <f t="shared" si="287"/>
        <v>5</v>
      </c>
      <c r="P1042"/>
      <c r="Q1042" t="e">
        <f t="shared" si="283"/>
        <v>#REF!</v>
      </c>
      <c r="R1042"/>
      <c r="S1042"/>
      <c r="T1042" s="12" t="e">
        <f t="shared" si="290"/>
        <v>#REF!</v>
      </c>
      <c r="U1042" s="12"/>
      <c r="V1042" s="12">
        <v>999</v>
      </c>
      <c r="W1042" s="12"/>
      <c r="X1042" s="12">
        <f t="shared" si="288"/>
        <v>38</v>
      </c>
      <c r="Y1042"/>
      <c r="Z1042"/>
      <c r="AA1042"/>
      <c r="AB1042"/>
      <c r="AC1042"/>
      <c r="AD1042"/>
      <c r="AE1042" s="19"/>
      <c r="AF1042" s="19"/>
      <c r="AG1042" s="19">
        <f>AG1041</f>
        <v>0</v>
      </c>
      <c r="AI1042" s="19">
        <v>278</v>
      </c>
      <c r="AJ1042" s="19">
        <f t="shared" si="291"/>
        <v>999</v>
      </c>
      <c r="AL1042" s="19"/>
      <c r="AM1042" s="19">
        <f t="shared" si="292"/>
        <v>999</v>
      </c>
      <c r="AP1042" s="48" t="e">
        <f t="shared" si="293"/>
        <v>#REF!</v>
      </c>
      <c r="AQ1042" s="48" t="e">
        <f t="shared" si="294"/>
        <v>#REF!</v>
      </c>
      <c r="AR1042" s="16" t="e">
        <f t="shared" si="295"/>
        <v>#REF!</v>
      </c>
      <c r="AU1042" s="49" t="str">
        <f t="shared" si="296"/>
        <v/>
      </c>
      <c r="AV1042" s="49" t="str">
        <f t="shared" si="297"/>
        <v/>
      </c>
      <c r="AW1042" s="49" t="str">
        <f t="shared" si="298"/>
        <v/>
      </c>
    </row>
    <row r="1043" spans="1:49" s="16" customFormat="1" hidden="1" x14ac:dyDescent="0.25">
      <c r="A1043" s="13" t="e">
        <f>'Vítězové ž-žáci'!#REF!</f>
        <v>#REF!</v>
      </c>
      <c r="B1043" s="13"/>
      <c r="C1043" s="13"/>
      <c r="D1043" s="13"/>
      <c r="E1043" s="13"/>
      <c r="F1043" s="13" t="e">
        <f>'Vítězové ž-žáci'!#REF!</f>
        <v>#REF!</v>
      </c>
      <c r="G1043" s="64" t="e">
        <f>'Vítězové ž-žáci'!#REF!</f>
        <v>#REF!</v>
      </c>
      <c r="H1043" s="64"/>
      <c r="I1043" s="64"/>
      <c r="J1043" s="64"/>
      <c r="K1043" s="64" t="e">
        <f>'Vítězové ž-žáci'!#REF!</f>
        <v>#REF!</v>
      </c>
      <c r="L1043" s="64"/>
      <c r="M1043" s="64"/>
      <c r="N1043" s="64"/>
      <c r="O1043" s="12">
        <f t="shared" si="287"/>
        <v>5</v>
      </c>
      <c r="P1043"/>
      <c r="Q1043" t="e">
        <f t="shared" si="283"/>
        <v>#REF!</v>
      </c>
      <c r="R1043"/>
      <c r="S1043"/>
      <c r="T1043" s="12" t="e">
        <f t="shared" si="290"/>
        <v>#REF!</v>
      </c>
      <c r="U1043" s="12"/>
      <c r="V1043" s="12">
        <v>999</v>
      </c>
      <c r="W1043" s="12"/>
      <c r="X1043" s="12">
        <f t="shared" si="288"/>
        <v>39</v>
      </c>
      <c r="Y1043"/>
      <c r="Z1043"/>
      <c r="AA1043"/>
      <c r="AB1043"/>
      <c r="AC1043"/>
      <c r="AD1043"/>
      <c r="AE1043" s="19"/>
      <c r="AF1043" s="19"/>
      <c r="AG1043" s="19">
        <f>AG1041</f>
        <v>0</v>
      </c>
      <c r="AI1043" s="19">
        <v>279</v>
      </c>
      <c r="AJ1043" s="19">
        <f t="shared" si="291"/>
        <v>999</v>
      </c>
      <c r="AL1043" s="19"/>
      <c r="AM1043" s="19">
        <f t="shared" si="292"/>
        <v>999</v>
      </c>
      <c r="AP1043" s="48" t="e">
        <f t="shared" si="293"/>
        <v>#REF!</v>
      </c>
      <c r="AQ1043" s="48" t="e">
        <f t="shared" si="294"/>
        <v>#REF!</v>
      </c>
      <c r="AR1043" s="16" t="e">
        <f t="shared" si="295"/>
        <v>#REF!</v>
      </c>
      <c r="AU1043" s="49" t="str">
        <f t="shared" si="296"/>
        <v/>
      </c>
      <c r="AV1043" s="49" t="str">
        <f t="shared" si="297"/>
        <v/>
      </c>
      <c r="AW1043" s="49" t="str">
        <f t="shared" si="298"/>
        <v/>
      </c>
    </row>
    <row r="1044" spans="1:49" s="16" customFormat="1" hidden="1" x14ac:dyDescent="0.25">
      <c r="A1044" s="13" t="e">
        <f>'Vítězové ž-žáci'!#REF!</f>
        <v>#REF!</v>
      </c>
      <c r="B1044" s="13"/>
      <c r="C1044" s="13"/>
      <c r="D1044" s="13"/>
      <c r="E1044" s="13"/>
      <c r="F1044" s="13" t="e">
        <f>'Vítězové ž-žáci'!#REF!</f>
        <v>#REF!</v>
      </c>
      <c r="G1044" s="64" t="e">
        <f>'Vítězové ž-žáci'!#REF!</f>
        <v>#REF!</v>
      </c>
      <c r="H1044" s="64"/>
      <c r="I1044" s="64"/>
      <c r="J1044" s="64"/>
      <c r="K1044" s="64" t="e">
        <f>'Vítězové ž-žáci'!#REF!</f>
        <v>#REF!</v>
      </c>
      <c r="L1044" s="64"/>
      <c r="M1044" s="64"/>
      <c r="N1044" s="64"/>
      <c r="O1044" s="12">
        <f t="shared" si="287"/>
        <v>5</v>
      </c>
      <c r="P1044"/>
      <c r="Q1044" t="e">
        <f t="shared" si="283"/>
        <v>#REF!</v>
      </c>
      <c r="R1044"/>
      <c r="S1044"/>
      <c r="T1044" s="12" t="e">
        <f t="shared" si="290"/>
        <v>#REF!</v>
      </c>
      <c r="U1044" s="12"/>
      <c r="V1044" s="12" t="e">
        <f>IF(T1044="xxx",999,(T1044))</f>
        <v>#REF!</v>
      </c>
      <c r="W1044" s="12"/>
      <c r="X1044" s="12">
        <f t="shared" si="288"/>
        <v>40</v>
      </c>
      <c r="Y1044"/>
      <c r="Z1044"/>
      <c r="AA1044"/>
      <c r="AB1044"/>
      <c r="AC1044"/>
      <c r="AD1044"/>
      <c r="AE1044" s="19"/>
      <c r="AF1044" s="19">
        <f>AF1041+1</f>
        <v>14</v>
      </c>
      <c r="AG1044" s="19">
        <f>IF(AD1018="x",1,0)</f>
        <v>0</v>
      </c>
      <c r="AI1044" s="19">
        <v>280</v>
      </c>
      <c r="AJ1044" s="19">
        <f t="shared" si="291"/>
        <v>999</v>
      </c>
      <c r="AL1044" s="19"/>
      <c r="AM1044" s="19">
        <f t="shared" si="292"/>
        <v>999</v>
      </c>
      <c r="AP1044" s="48" t="e">
        <f t="shared" si="293"/>
        <v>#REF!</v>
      </c>
      <c r="AQ1044" s="48" t="e">
        <f t="shared" si="294"/>
        <v>#REF!</v>
      </c>
      <c r="AR1044" s="16" t="e">
        <f t="shared" si="295"/>
        <v>#REF!</v>
      </c>
      <c r="AU1044" s="49" t="str">
        <f t="shared" si="296"/>
        <v/>
      </c>
      <c r="AV1044" s="49" t="str">
        <f t="shared" si="297"/>
        <v/>
      </c>
      <c r="AW1044" s="49" t="str">
        <f t="shared" si="298"/>
        <v/>
      </c>
    </row>
    <row r="1045" spans="1:49" s="16" customFormat="1" hidden="1" x14ac:dyDescent="0.25">
      <c r="A1045" s="13" t="e">
        <f>'Vítězové ž-žáci'!#REF!</f>
        <v>#REF!</v>
      </c>
      <c r="B1045" s="13"/>
      <c r="C1045" s="13"/>
      <c r="D1045" s="13"/>
      <c r="E1045" s="13"/>
      <c r="F1045" s="13" t="e">
        <f>'Vítězové ž-žáci'!#REF!</f>
        <v>#REF!</v>
      </c>
      <c r="G1045" s="64" t="e">
        <f>'Vítězové ž-žáci'!#REF!</f>
        <v>#REF!</v>
      </c>
      <c r="H1045" s="64"/>
      <c r="I1045" s="64"/>
      <c r="J1045" s="64"/>
      <c r="K1045" s="64" t="e">
        <f>'Vítězové ž-žáci'!#REF!</f>
        <v>#REF!</v>
      </c>
      <c r="L1045" s="64"/>
      <c r="M1045" s="64"/>
      <c r="N1045" s="64"/>
      <c r="O1045" s="12">
        <f t="shared" si="287"/>
        <v>5</v>
      </c>
      <c r="P1045"/>
      <c r="Q1045" t="e">
        <f t="shared" si="283"/>
        <v>#REF!</v>
      </c>
      <c r="R1045"/>
      <c r="S1045"/>
      <c r="T1045" s="12" t="e">
        <f t="shared" si="290"/>
        <v>#REF!</v>
      </c>
      <c r="U1045" s="12"/>
      <c r="V1045" s="12">
        <v>999</v>
      </c>
      <c r="W1045" s="12"/>
      <c r="X1045" s="12">
        <f t="shared" si="288"/>
        <v>41</v>
      </c>
      <c r="Y1045"/>
      <c r="Z1045"/>
      <c r="AA1045"/>
      <c r="AB1045"/>
      <c r="AC1045"/>
      <c r="AD1045"/>
      <c r="AE1045" s="19"/>
      <c r="AF1045" s="19"/>
      <c r="AG1045" s="19">
        <f>AG1044</f>
        <v>0</v>
      </c>
      <c r="AI1045" s="19">
        <v>281</v>
      </c>
      <c r="AJ1045" s="19">
        <f t="shared" si="291"/>
        <v>999</v>
      </c>
      <c r="AL1045" s="19"/>
      <c r="AM1045" s="19">
        <f t="shared" si="292"/>
        <v>999</v>
      </c>
      <c r="AP1045" s="48" t="e">
        <f t="shared" si="293"/>
        <v>#REF!</v>
      </c>
      <c r="AQ1045" s="48" t="e">
        <f t="shared" si="294"/>
        <v>#REF!</v>
      </c>
      <c r="AR1045" s="16" t="e">
        <f t="shared" si="295"/>
        <v>#REF!</v>
      </c>
      <c r="AU1045" s="49" t="str">
        <f t="shared" si="296"/>
        <v/>
      </c>
      <c r="AV1045" s="49" t="str">
        <f t="shared" si="297"/>
        <v/>
      </c>
      <c r="AW1045" s="49" t="str">
        <f t="shared" si="298"/>
        <v/>
      </c>
    </row>
    <row r="1046" spans="1:49" s="16" customFormat="1" hidden="1" x14ac:dyDescent="0.25">
      <c r="A1046" s="13" t="e">
        <f>'Vítězové ž-žáci'!#REF!</f>
        <v>#REF!</v>
      </c>
      <c r="B1046" s="13"/>
      <c r="C1046" s="13"/>
      <c r="D1046" s="13"/>
      <c r="E1046" s="13"/>
      <c r="F1046" s="13" t="e">
        <f>'Vítězové ž-žáci'!#REF!</f>
        <v>#REF!</v>
      </c>
      <c r="G1046" s="64" t="e">
        <f>'Vítězové ž-žáci'!#REF!</f>
        <v>#REF!</v>
      </c>
      <c r="H1046" s="64"/>
      <c r="I1046" s="64"/>
      <c r="J1046" s="64"/>
      <c r="K1046" s="64" t="e">
        <f>'Vítězové ž-žáci'!#REF!</f>
        <v>#REF!</v>
      </c>
      <c r="L1046" s="64"/>
      <c r="M1046" s="64"/>
      <c r="N1046" s="64"/>
      <c r="O1046" s="12">
        <f t="shared" si="287"/>
        <v>5</v>
      </c>
      <c r="P1046"/>
      <c r="Q1046" t="e">
        <f t="shared" si="283"/>
        <v>#REF!</v>
      </c>
      <c r="R1046"/>
      <c r="S1046"/>
      <c r="T1046" s="12" t="e">
        <f t="shared" si="290"/>
        <v>#REF!</v>
      </c>
      <c r="U1046" s="12"/>
      <c r="V1046" s="12">
        <v>999</v>
      </c>
      <c r="W1046" s="12"/>
      <c r="X1046" s="12">
        <f t="shared" si="288"/>
        <v>42</v>
      </c>
      <c r="Y1046"/>
      <c r="Z1046"/>
      <c r="AA1046"/>
      <c r="AB1046"/>
      <c r="AC1046"/>
      <c r="AD1046"/>
      <c r="AE1046" s="19"/>
      <c r="AF1046" s="19"/>
      <c r="AG1046" s="19">
        <f>AG1044</f>
        <v>0</v>
      </c>
      <c r="AI1046" s="19">
        <v>282</v>
      </c>
      <c r="AJ1046" s="19">
        <f t="shared" si="291"/>
        <v>999</v>
      </c>
      <c r="AL1046" s="19"/>
      <c r="AM1046" s="19">
        <f t="shared" si="292"/>
        <v>999</v>
      </c>
      <c r="AP1046" s="48" t="e">
        <f t="shared" si="293"/>
        <v>#REF!</v>
      </c>
      <c r="AQ1046" s="48" t="e">
        <f t="shared" si="294"/>
        <v>#REF!</v>
      </c>
      <c r="AR1046" s="16" t="e">
        <f t="shared" si="295"/>
        <v>#REF!</v>
      </c>
      <c r="AU1046" s="49" t="str">
        <f t="shared" si="296"/>
        <v/>
      </c>
      <c r="AV1046" s="49" t="str">
        <f t="shared" si="297"/>
        <v/>
      </c>
      <c r="AW1046" s="49" t="str">
        <f t="shared" si="298"/>
        <v/>
      </c>
    </row>
    <row r="1047" spans="1:49" s="16" customFormat="1" hidden="1" x14ac:dyDescent="0.25">
      <c r="A1047" s="13" t="e">
        <f>'Vítězové ž-žáci'!#REF!</f>
        <v>#REF!</v>
      </c>
      <c r="B1047" s="13"/>
      <c r="C1047" s="13"/>
      <c r="D1047" s="13"/>
      <c r="E1047" s="13"/>
      <c r="F1047" s="13" t="e">
        <f>'Vítězové ž-žáci'!#REF!</f>
        <v>#REF!</v>
      </c>
      <c r="G1047" s="64" t="e">
        <f>'Vítězové ž-žáci'!#REF!</f>
        <v>#REF!</v>
      </c>
      <c r="H1047" s="64"/>
      <c r="I1047" s="64"/>
      <c r="J1047" s="64"/>
      <c r="K1047" s="64" t="e">
        <f>'Vítězové ž-žáci'!#REF!</f>
        <v>#REF!</v>
      </c>
      <c r="L1047" s="64"/>
      <c r="M1047" s="64"/>
      <c r="N1047" s="64"/>
      <c r="O1047" s="12">
        <f t="shared" si="287"/>
        <v>5</v>
      </c>
      <c r="P1047"/>
      <c r="Q1047" t="e">
        <f t="shared" si="283"/>
        <v>#REF!</v>
      </c>
      <c r="R1047"/>
      <c r="S1047"/>
      <c r="T1047" s="12" t="e">
        <f t="shared" si="290"/>
        <v>#REF!</v>
      </c>
      <c r="U1047" s="12"/>
      <c r="V1047" s="12" t="e">
        <f>IF(T1047="xxx",999,(T1047))</f>
        <v>#REF!</v>
      </c>
      <c r="W1047" s="12"/>
      <c r="X1047" s="12">
        <f t="shared" si="288"/>
        <v>43</v>
      </c>
      <c r="Y1047"/>
      <c r="Z1047"/>
      <c r="AA1047"/>
      <c r="AB1047"/>
      <c r="AC1047"/>
      <c r="AD1047"/>
      <c r="AE1047" s="19"/>
      <c r="AF1047" s="19">
        <f>AF1044+1</f>
        <v>15</v>
      </c>
      <c r="AG1047" s="19">
        <f>IF(AD1019="x",1,0)</f>
        <v>0</v>
      </c>
      <c r="AI1047" s="19">
        <v>283</v>
      </c>
      <c r="AJ1047" s="19">
        <f t="shared" si="291"/>
        <v>999</v>
      </c>
      <c r="AL1047" s="19"/>
      <c r="AM1047" s="19">
        <f t="shared" si="292"/>
        <v>999</v>
      </c>
      <c r="AP1047" s="48" t="e">
        <f t="shared" si="293"/>
        <v>#REF!</v>
      </c>
      <c r="AQ1047" s="48" t="e">
        <f t="shared" si="294"/>
        <v>#REF!</v>
      </c>
      <c r="AR1047" s="16" t="e">
        <f t="shared" si="295"/>
        <v>#REF!</v>
      </c>
      <c r="AU1047" s="49" t="str">
        <f t="shared" si="296"/>
        <v/>
      </c>
      <c r="AV1047" s="49" t="str">
        <f t="shared" si="297"/>
        <v/>
      </c>
      <c r="AW1047" s="49" t="str">
        <f t="shared" si="298"/>
        <v/>
      </c>
    </row>
    <row r="1048" spans="1:49" s="16" customFormat="1" hidden="1" x14ac:dyDescent="0.25">
      <c r="A1048" s="13" t="e">
        <f>'Vítězové ž-žáci'!#REF!</f>
        <v>#REF!</v>
      </c>
      <c r="B1048" s="13"/>
      <c r="C1048" s="13"/>
      <c r="D1048" s="13"/>
      <c r="E1048" s="13"/>
      <c r="F1048" s="13" t="e">
        <f>'Vítězové ž-žáci'!#REF!</f>
        <v>#REF!</v>
      </c>
      <c r="G1048" s="64" t="e">
        <f>'Vítězové ž-žáci'!#REF!</f>
        <v>#REF!</v>
      </c>
      <c r="H1048" s="64"/>
      <c r="I1048" s="64"/>
      <c r="J1048" s="64"/>
      <c r="K1048" s="64" t="e">
        <f>'Vítězové ž-žáci'!#REF!</f>
        <v>#REF!</v>
      </c>
      <c r="L1048" s="64"/>
      <c r="M1048" s="64"/>
      <c r="N1048" s="64"/>
      <c r="O1048" s="12">
        <f t="shared" si="287"/>
        <v>5</v>
      </c>
      <c r="P1048"/>
      <c r="Q1048" t="e">
        <f t="shared" si="283"/>
        <v>#REF!</v>
      </c>
      <c r="R1048"/>
      <c r="S1048"/>
      <c r="T1048" s="12" t="e">
        <f t="shared" si="290"/>
        <v>#REF!</v>
      </c>
      <c r="U1048" s="12"/>
      <c r="V1048" s="12">
        <v>999</v>
      </c>
      <c r="W1048" s="12"/>
      <c r="X1048" s="12">
        <f t="shared" si="288"/>
        <v>44</v>
      </c>
      <c r="Y1048"/>
      <c r="Z1048"/>
      <c r="AA1048"/>
      <c r="AB1048"/>
      <c r="AC1048"/>
      <c r="AD1048"/>
      <c r="AE1048" s="19"/>
      <c r="AF1048" s="19"/>
      <c r="AG1048" s="19">
        <f>AG1047</f>
        <v>0</v>
      </c>
      <c r="AI1048" s="19">
        <v>284</v>
      </c>
      <c r="AJ1048" s="19">
        <f t="shared" si="291"/>
        <v>999</v>
      </c>
      <c r="AL1048" s="19"/>
      <c r="AM1048" s="19">
        <f t="shared" si="292"/>
        <v>999</v>
      </c>
      <c r="AP1048" s="48" t="e">
        <f t="shared" si="293"/>
        <v>#REF!</v>
      </c>
      <c r="AQ1048" s="48" t="e">
        <f t="shared" si="294"/>
        <v>#REF!</v>
      </c>
      <c r="AR1048" s="16" t="e">
        <f t="shared" si="295"/>
        <v>#REF!</v>
      </c>
      <c r="AU1048" s="49" t="str">
        <f t="shared" si="296"/>
        <v/>
      </c>
      <c r="AV1048" s="49" t="str">
        <f t="shared" si="297"/>
        <v/>
      </c>
      <c r="AW1048" s="49" t="str">
        <f t="shared" si="298"/>
        <v/>
      </c>
    </row>
    <row r="1049" spans="1:49" s="16" customFormat="1" hidden="1" x14ac:dyDescent="0.25">
      <c r="A1049" s="13" t="e">
        <f>'Vítězové ž-žáci'!#REF!</f>
        <v>#REF!</v>
      </c>
      <c r="B1049" s="13"/>
      <c r="C1049" s="13"/>
      <c r="D1049" s="13"/>
      <c r="E1049" s="13"/>
      <c r="F1049" s="13" t="e">
        <f>'Vítězové ž-žáci'!#REF!</f>
        <v>#REF!</v>
      </c>
      <c r="G1049" s="64" t="e">
        <f>'Vítězové ž-žáci'!#REF!</f>
        <v>#REF!</v>
      </c>
      <c r="H1049" s="64"/>
      <c r="I1049" s="64"/>
      <c r="J1049" s="64"/>
      <c r="K1049" s="64" t="e">
        <f>'Vítězové ž-žáci'!#REF!</f>
        <v>#REF!</v>
      </c>
      <c r="L1049" s="64"/>
      <c r="M1049" s="64"/>
      <c r="N1049" s="64"/>
      <c r="O1049" s="12">
        <f t="shared" si="287"/>
        <v>5</v>
      </c>
      <c r="P1049"/>
      <c r="Q1049" t="e">
        <f t="shared" si="283"/>
        <v>#REF!</v>
      </c>
      <c r="R1049"/>
      <c r="S1049"/>
      <c r="T1049" s="12" t="e">
        <f t="shared" si="290"/>
        <v>#REF!</v>
      </c>
      <c r="U1049" s="12"/>
      <c r="V1049" s="12">
        <v>999</v>
      </c>
      <c r="W1049" s="12"/>
      <c r="X1049" s="12">
        <f t="shared" si="288"/>
        <v>45</v>
      </c>
      <c r="Y1049"/>
      <c r="Z1049"/>
      <c r="AA1049"/>
      <c r="AB1049"/>
      <c r="AC1049"/>
      <c r="AD1049"/>
      <c r="AE1049" s="19"/>
      <c r="AF1049" s="19"/>
      <c r="AG1049" s="19">
        <f>AG1047</f>
        <v>0</v>
      </c>
      <c r="AI1049" s="19">
        <v>285</v>
      </c>
      <c r="AJ1049" s="19">
        <f t="shared" si="291"/>
        <v>999</v>
      </c>
      <c r="AL1049" s="19"/>
      <c r="AM1049" s="19">
        <f t="shared" si="292"/>
        <v>999</v>
      </c>
      <c r="AP1049" s="48" t="e">
        <f t="shared" si="293"/>
        <v>#REF!</v>
      </c>
      <c r="AQ1049" s="48" t="e">
        <f t="shared" si="294"/>
        <v>#REF!</v>
      </c>
      <c r="AR1049" s="16" t="e">
        <f t="shared" si="295"/>
        <v>#REF!</v>
      </c>
      <c r="AU1049" s="49" t="str">
        <f t="shared" si="296"/>
        <v/>
      </c>
      <c r="AV1049" s="49" t="str">
        <f t="shared" si="297"/>
        <v/>
      </c>
      <c r="AW1049" s="49" t="str">
        <f t="shared" si="298"/>
        <v/>
      </c>
    </row>
    <row r="1050" spans="1:49" s="16" customFormat="1" hidden="1" x14ac:dyDescent="0.25">
      <c r="A1050" s="13" t="e">
        <f>'Vítězové ž-žáci'!#REF!</f>
        <v>#REF!</v>
      </c>
      <c r="B1050" s="13"/>
      <c r="C1050" s="13"/>
      <c r="D1050" s="13"/>
      <c r="E1050" s="13"/>
      <c r="F1050" s="13" t="e">
        <f>'Vítězové ž-žáci'!#REF!</f>
        <v>#REF!</v>
      </c>
      <c r="G1050" s="64" t="e">
        <f>'Vítězové ž-žáci'!#REF!</f>
        <v>#REF!</v>
      </c>
      <c r="H1050" s="64"/>
      <c r="I1050" s="64"/>
      <c r="J1050" s="64"/>
      <c r="K1050" s="64" t="e">
        <f>'Vítězové ž-žáci'!#REF!</f>
        <v>#REF!</v>
      </c>
      <c r="L1050" s="64"/>
      <c r="M1050" s="64"/>
      <c r="N1050" s="64"/>
      <c r="O1050" s="12">
        <f t="shared" si="287"/>
        <v>5</v>
      </c>
      <c r="P1050"/>
      <c r="Q1050" t="e">
        <f t="shared" si="283"/>
        <v>#REF!</v>
      </c>
      <c r="R1050"/>
      <c r="S1050"/>
      <c r="T1050" s="12" t="e">
        <f t="shared" si="290"/>
        <v>#REF!</v>
      </c>
      <c r="U1050" s="12"/>
      <c r="V1050" s="12" t="e">
        <f>IF(T1050="xxx",999,(T1050))</f>
        <v>#REF!</v>
      </c>
      <c r="W1050" s="12"/>
      <c r="X1050" s="12">
        <f t="shared" si="288"/>
        <v>46</v>
      </c>
      <c r="Y1050"/>
      <c r="Z1050"/>
      <c r="AA1050"/>
      <c r="AB1050"/>
      <c r="AC1050"/>
      <c r="AD1050"/>
      <c r="AE1050" s="19"/>
      <c r="AF1050" s="19">
        <f>AF1047+1</f>
        <v>16</v>
      </c>
      <c r="AG1050" s="19">
        <f>IF(AD1020="x",1,0)</f>
        <v>0</v>
      </c>
      <c r="AI1050" s="19">
        <v>286</v>
      </c>
      <c r="AJ1050" s="19">
        <f t="shared" si="291"/>
        <v>999</v>
      </c>
      <c r="AL1050" s="19"/>
      <c r="AM1050" s="19">
        <f t="shared" si="292"/>
        <v>999</v>
      </c>
      <c r="AP1050" s="48" t="e">
        <f t="shared" si="293"/>
        <v>#REF!</v>
      </c>
      <c r="AQ1050" s="48" t="e">
        <f t="shared" si="294"/>
        <v>#REF!</v>
      </c>
      <c r="AR1050" s="16" t="e">
        <f t="shared" si="295"/>
        <v>#REF!</v>
      </c>
      <c r="AU1050" s="49" t="str">
        <f t="shared" si="296"/>
        <v/>
      </c>
      <c r="AV1050" s="49" t="str">
        <f t="shared" si="297"/>
        <v/>
      </c>
      <c r="AW1050" s="49" t="str">
        <f t="shared" si="298"/>
        <v/>
      </c>
    </row>
    <row r="1051" spans="1:49" s="16" customFormat="1" hidden="1" x14ac:dyDescent="0.25">
      <c r="A1051" s="13" t="e">
        <f>'Vítězové ž-žáci'!#REF!</f>
        <v>#REF!</v>
      </c>
      <c r="B1051" s="13"/>
      <c r="C1051" s="13"/>
      <c r="D1051" s="13"/>
      <c r="E1051" s="13"/>
      <c r="F1051" s="13" t="e">
        <f>'Vítězové ž-žáci'!#REF!</f>
        <v>#REF!</v>
      </c>
      <c r="G1051" s="64" t="e">
        <f>'Vítězové ž-žáci'!#REF!</f>
        <v>#REF!</v>
      </c>
      <c r="H1051" s="64"/>
      <c r="I1051" s="64"/>
      <c r="J1051" s="64"/>
      <c r="K1051" s="64" t="e">
        <f>'Vítězové ž-žáci'!#REF!</f>
        <v>#REF!</v>
      </c>
      <c r="L1051" s="64"/>
      <c r="M1051" s="64"/>
      <c r="N1051" s="64"/>
      <c r="O1051" s="12">
        <f t="shared" si="287"/>
        <v>5</v>
      </c>
      <c r="P1051"/>
      <c r="Q1051" t="e">
        <f t="shared" si="283"/>
        <v>#REF!</v>
      </c>
      <c r="R1051"/>
      <c r="S1051"/>
      <c r="T1051" s="12" t="e">
        <f t="shared" si="290"/>
        <v>#REF!</v>
      </c>
      <c r="U1051" s="12"/>
      <c r="V1051" s="12">
        <v>999</v>
      </c>
      <c r="W1051" s="12"/>
      <c r="X1051" s="12">
        <f t="shared" si="288"/>
        <v>47</v>
      </c>
      <c r="Y1051"/>
      <c r="Z1051"/>
      <c r="AA1051"/>
      <c r="AB1051"/>
      <c r="AC1051"/>
      <c r="AD1051"/>
      <c r="AE1051" s="19"/>
      <c r="AF1051" s="19"/>
      <c r="AG1051" s="19">
        <f>AG1050</f>
        <v>0</v>
      </c>
      <c r="AI1051" s="19">
        <v>287</v>
      </c>
      <c r="AJ1051" s="19">
        <f t="shared" si="291"/>
        <v>999</v>
      </c>
      <c r="AL1051" s="19"/>
      <c r="AM1051" s="19">
        <f t="shared" si="292"/>
        <v>999</v>
      </c>
      <c r="AP1051" s="48" t="e">
        <f t="shared" si="293"/>
        <v>#REF!</v>
      </c>
      <c r="AQ1051" s="48" t="e">
        <f t="shared" si="294"/>
        <v>#REF!</v>
      </c>
      <c r="AR1051" s="16" t="e">
        <f t="shared" si="295"/>
        <v>#REF!</v>
      </c>
      <c r="AU1051" s="49" t="str">
        <f t="shared" si="296"/>
        <v/>
      </c>
      <c r="AV1051" s="49" t="str">
        <f t="shared" si="297"/>
        <v/>
      </c>
      <c r="AW1051" s="49" t="str">
        <f t="shared" si="298"/>
        <v/>
      </c>
    </row>
    <row r="1052" spans="1:49" s="16" customFormat="1" hidden="1" x14ac:dyDescent="0.25">
      <c r="A1052" s="13" t="e">
        <f>'Vítězové ž-žáci'!#REF!</f>
        <v>#REF!</v>
      </c>
      <c r="B1052" s="13"/>
      <c r="C1052" s="13"/>
      <c r="D1052" s="13"/>
      <c r="E1052" s="13"/>
      <c r="F1052" s="13" t="e">
        <f>'Vítězové ž-žáci'!#REF!</f>
        <v>#REF!</v>
      </c>
      <c r="G1052" s="64" t="e">
        <f>'Vítězové ž-žáci'!#REF!</f>
        <v>#REF!</v>
      </c>
      <c r="H1052" s="64"/>
      <c r="I1052" s="64"/>
      <c r="J1052" s="64"/>
      <c r="K1052" s="64" t="e">
        <f>'Vítězové ž-žáci'!#REF!</f>
        <v>#REF!</v>
      </c>
      <c r="L1052" s="64"/>
      <c r="M1052" s="64"/>
      <c r="N1052" s="64"/>
      <c r="O1052" s="12">
        <f t="shared" si="287"/>
        <v>5</v>
      </c>
      <c r="P1052"/>
      <c r="Q1052" t="e">
        <f t="shared" si="283"/>
        <v>#REF!</v>
      </c>
      <c r="R1052"/>
      <c r="S1052"/>
      <c r="T1052" s="12" t="e">
        <f t="shared" si="290"/>
        <v>#REF!</v>
      </c>
      <c r="U1052" s="12"/>
      <c r="V1052" s="12">
        <v>999</v>
      </c>
      <c r="W1052" s="12"/>
      <c r="X1052" s="12">
        <f t="shared" si="288"/>
        <v>48</v>
      </c>
      <c r="Y1052"/>
      <c r="Z1052"/>
      <c r="AA1052"/>
      <c r="AB1052"/>
      <c r="AC1052"/>
      <c r="AD1052"/>
      <c r="AE1052" s="19"/>
      <c r="AF1052" s="19"/>
      <c r="AG1052" s="19">
        <f>AG1050</f>
        <v>0</v>
      </c>
      <c r="AI1052" s="19">
        <v>288</v>
      </c>
      <c r="AJ1052" s="19">
        <f t="shared" si="291"/>
        <v>999</v>
      </c>
      <c r="AL1052" s="19"/>
      <c r="AM1052" s="19">
        <f t="shared" si="292"/>
        <v>999</v>
      </c>
      <c r="AP1052" s="48" t="e">
        <f t="shared" si="293"/>
        <v>#REF!</v>
      </c>
      <c r="AQ1052" s="48" t="e">
        <f t="shared" si="294"/>
        <v>#REF!</v>
      </c>
      <c r="AR1052" s="16" t="e">
        <f t="shared" si="295"/>
        <v>#REF!</v>
      </c>
      <c r="AU1052" s="49" t="str">
        <f t="shared" si="296"/>
        <v/>
      </c>
      <c r="AV1052" s="49" t="str">
        <f t="shared" si="297"/>
        <v/>
      </c>
      <c r="AW1052" s="49" t="str">
        <f t="shared" si="298"/>
        <v/>
      </c>
    </row>
    <row r="1053" spans="1:49" s="16" customFormat="1" hidden="1" x14ac:dyDescent="0.25">
      <c r="A1053" s="13" t="e">
        <f>'Vítězové ž-žáci'!#REF!</f>
        <v>#REF!</v>
      </c>
      <c r="B1053" s="13"/>
      <c r="C1053" s="13"/>
      <c r="D1053" s="13"/>
      <c r="E1053" s="13"/>
      <c r="F1053" s="13" t="e">
        <f>'Vítězové ž-žáci'!#REF!</f>
        <v>#REF!</v>
      </c>
      <c r="G1053" s="64" t="e">
        <f>'Vítězové ž-žáci'!#REF!</f>
        <v>#REF!</v>
      </c>
      <c r="H1053" s="64"/>
      <c r="I1053" s="64"/>
      <c r="J1053" s="64"/>
      <c r="K1053" s="64" t="e">
        <f>'Vítězové ž-žáci'!#REF!</f>
        <v>#REF!</v>
      </c>
      <c r="L1053" s="64"/>
      <c r="M1053" s="64"/>
      <c r="N1053" s="64"/>
      <c r="O1053" s="12">
        <f t="shared" si="287"/>
        <v>5</v>
      </c>
      <c r="P1053"/>
      <c r="Q1053" t="e">
        <f t="shared" si="283"/>
        <v>#REF!</v>
      </c>
      <c r="R1053"/>
      <c r="S1053"/>
      <c r="T1053" s="12" t="e">
        <f t="shared" si="290"/>
        <v>#REF!</v>
      </c>
      <c r="U1053" s="12"/>
      <c r="V1053" s="12" t="e">
        <f>IF(T1053="xxx",999,(T1053))</f>
        <v>#REF!</v>
      </c>
      <c r="W1053" s="12"/>
      <c r="X1053" s="12">
        <f t="shared" si="288"/>
        <v>49</v>
      </c>
      <c r="Y1053"/>
      <c r="Z1053"/>
      <c r="AA1053"/>
      <c r="AB1053"/>
      <c r="AC1053"/>
      <c r="AD1053"/>
      <c r="AE1053" s="19"/>
      <c r="AF1053" s="19">
        <f>AF1050+1</f>
        <v>17</v>
      </c>
      <c r="AG1053" s="19">
        <f>IF(AD1021="x",1,0)</f>
        <v>0</v>
      </c>
      <c r="AI1053" s="19">
        <v>289</v>
      </c>
      <c r="AJ1053" s="19">
        <f t="shared" si="291"/>
        <v>999</v>
      </c>
      <c r="AL1053" s="19"/>
      <c r="AM1053" s="19">
        <f t="shared" si="292"/>
        <v>999</v>
      </c>
      <c r="AP1053" s="48" t="e">
        <f t="shared" si="293"/>
        <v>#REF!</v>
      </c>
      <c r="AQ1053" s="48" t="e">
        <f t="shared" si="294"/>
        <v>#REF!</v>
      </c>
      <c r="AR1053" s="16" t="e">
        <f t="shared" si="295"/>
        <v>#REF!</v>
      </c>
      <c r="AU1053" s="49" t="str">
        <f t="shared" si="296"/>
        <v/>
      </c>
      <c r="AV1053" s="49" t="str">
        <f t="shared" si="297"/>
        <v/>
      </c>
      <c r="AW1053" s="49" t="str">
        <f t="shared" si="298"/>
        <v/>
      </c>
    </row>
    <row r="1054" spans="1:49" s="16" customFormat="1" hidden="1" x14ac:dyDescent="0.25">
      <c r="A1054" s="13" t="e">
        <f>'Vítězové ž-žáci'!#REF!</f>
        <v>#REF!</v>
      </c>
      <c r="B1054" s="13"/>
      <c r="C1054" s="13"/>
      <c r="D1054" s="13"/>
      <c r="E1054" s="13"/>
      <c r="F1054" s="13" t="e">
        <f>'Vítězové ž-žáci'!#REF!</f>
        <v>#REF!</v>
      </c>
      <c r="G1054" s="64" t="e">
        <f>'Vítězové ž-žáci'!#REF!</f>
        <v>#REF!</v>
      </c>
      <c r="H1054" s="64"/>
      <c r="I1054" s="64"/>
      <c r="J1054" s="64"/>
      <c r="K1054" s="64" t="e">
        <f>'Vítězové ž-žáci'!#REF!</f>
        <v>#REF!</v>
      </c>
      <c r="L1054" s="64"/>
      <c r="M1054" s="64"/>
      <c r="N1054" s="64"/>
      <c r="O1054" s="12">
        <f t="shared" si="287"/>
        <v>5</v>
      </c>
      <c r="P1054"/>
      <c r="Q1054" t="e">
        <f t="shared" si="283"/>
        <v>#REF!</v>
      </c>
      <c r="R1054"/>
      <c r="S1054"/>
      <c r="T1054" s="12" t="e">
        <f t="shared" si="290"/>
        <v>#REF!</v>
      </c>
      <c r="U1054" s="12"/>
      <c r="V1054" s="12">
        <v>999</v>
      </c>
      <c r="W1054" s="12"/>
      <c r="X1054" s="12">
        <f t="shared" si="288"/>
        <v>50</v>
      </c>
      <c r="Y1054"/>
      <c r="Z1054"/>
      <c r="AA1054"/>
      <c r="AB1054"/>
      <c r="AC1054"/>
      <c r="AD1054"/>
      <c r="AE1054" s="19"/>
      <c r="AF1054" s="19"/>
      <c r="AG1054" s="19">
        <f>AG1053</f>
        <v>0</v>
      </c>
      <c r="AI1054" s="19">
        <v>290</v>
      </c>
      <c r="AJ1054" s="19">
        <f t="shared" si="291"/>
        <v>999</v>
      </c>
      <c r="AL1054" s="19"/>
      <c r="AM1054" s="19">
        <f t="shared" si="292"/>
        <v>999</v>
      </c>
      <c r="AP1054" s="48" t="e">
        <f t="shared" si="293"/>
        <v>#REF!</v>
      </c>
      <c r="AQ1054" s="48" t="e">
        <f t="shared" si="294"/>
        <v>#REF!</v>
      </c>
      <c r="AR1054" s="16" t="e">
        <f t="shared" si="295"/>
        <v>#REF!</v>
      </c>
      <c r="AU1054" s="49" t="str">
        <f t="shared" si="296"/>
        <v/>
      </c>
      <c r="AV1054" s="49" t="str">
        <f t="shared" si="297"/>
        <v/>
      </c>
      <c r="AW1054" s="49" t="str">
        <f t="shared" si="298"/>
        <v/>
      </c>
    </row>
    <row r="1055" spans="1:49" s="16" customFormat="1" hidden="1" x14ac:dyDescent="0.25">
      <c r="A1055" s="13" t="e">
        <f>'Vítězové ž-žáci'!#REF!</f>
        <v>#REF!</v>
      </c>
      <c r="B1055" s="13"/>
      <c r="C1055" s="13"/>
      <c r="D1055" s="13"/>
      <c r="E1055" s="13"/>
      <c r="F1055" s="13" t="e">
        <f>'Vítězové ž-žáci'!#REF!</f>
        <v>#REF!</v>
      </c>
      <c r="G1055" s="64" t="e">
        <f>'Vítězové ž-žáci'!#REF!</f>
        <v>#REF!</v>
      </c>
      <c r="H1055" s="64"/>
      <c r="I1055" s="64"/>
      <c r="J1055" s="64"/>
      <c r="K1055" s="64" t="e">
        <f>'Vítězové ž-žáci'!#REF!</f>
        <v>#REF!</v>
      </c>
      <c r="L1055" s="64"/>
      <c r="M1055" s="64"/>
      <c r="N1055" s="64"/>
      <c r="O1055" s="12">
        <f t="shared" si="287"/>
        <v>5</v>
      </c>
      <c r="P1055"/>
      <c r="Q1055" t="e">
        <f t="shared" si="283"/>
        <v>#REF!</v>
      </c>
      <c r="R1055"/>
      <c r="S1055"/>
      <c r="T1055" s="12" t="e">
        <f t="shared" si="290"/>
        <v>#REF!</v>
      </c>
      <c r="U1055" s="12"/>
      <c r="V1055" s="12">
        <v>999</v>
      </c>
      <c r="W1055" s="12"/>
      <c r="X1055" s="12">
        <f t="shared" si="288"/>
        <v>51</v>
      </c>
      <c r="Y1055"/>
      <c r="Z1055"/>
      <c r="AA1055"/>
      <c r="AB1055"/>
      <c r="AC1055"/>
      <c r="AD1055"/>
      <c r="AE1055" s="19"/>
      <c r="AF1055" s="19"/>
      <c r="AG1055" s="19">
        <f>AG1053</f>
        <v>0</v>
      </c>
      <c r="AI1055" s="19">
        <v>291</v>
      </c>
      <c r="AJ1055" s="19">
        <f t="shared" si="291"/>
        <v>999</v>
      </c>
      <c r="AL1055" s="19"/>
      <c r="AM1055" s="19">
        <f t="shared" si="292"/>
        <v>999</v>
      </c>
      <c r="AP1055" s="48" t="e">
        <f t="shared" si="293"/>
        <v>#REF!</v>
      </c>
      <c r="AQ1055" s="48" t="e">
        <f t="shared" si="294"/>
        <v>#REF!</v>
      </c>
      <c r="AR1055" s="16" t="e">
        <f t="shared" si="295"/>
        <v>#REF!</v>
      </c>
      <c r="AU1055" s="49" t="str">
        <f t="shared" si="296"/>
        <v/>
      </c>
      <c r="AV1055" s="49" t="str">
        <f t="shared" si="297"/>
        <v/>
      </c>
      <c r="AW1055" s="49" t="str">
        <f t="shared" si="298"/>
        <v/>
      </c>
    </row>
    <row r="1056" spans="1:49" s="16" customFormat="1" hidden="1" x14ac:dyDescent="0.25">
      <c r="A1056" s="13" t="e">
        <f>'Vítězové ž-žáci'!#REF!</f>
        <v>#REF!</v>
      </c>
      <c r="B1056" s="13"/>
      <c r="C1056" s="13"/>
      <c r="D1056" s="13"/>
      <c r="E1056" s="13"/>
      <c r="F1056" s="13" t="e">
        <f>'Vítězové ž-žáci'!#REF!</f>
        <v>#REF!</v>
      </c>
      <c r="G1056" s="64" t="e">
        <f>'Vítězové ž-žáci'!#REF!</f>
        <v>#REF!</v>
      </c>
      <c r="H1056" s="64"/>
      <c r="I1056" s="64"/>
      <c r="J1056" s="64"/>
      <c r="K1056" s="64" t="e">
        <f>'Vítězové ž-žáci'!#REF!</f>
        <v>#REF!</v>
      </c>
      <c r="L1056" s="64"/>
      <c r="M1056" s="64"/>
      <c r="N1056" s="64"/>
      <c r="O1056" s="12">
        <f t="shared" si="287"/>
        <v>5</v>
      </c>
      <c r="P1056"/>
      <c r="Q1056" t="e">
        <f t="shared" si="283"/>
        <v>#REF!</v>
      </c>
      <c r="R1056"/>
      <c r="S1056"/>
      <c r="T1056" s="12" t="e">
        <f t="shared" si="290"/>
        <v>#REF!</v>
      </c>
      <c r="U1056" s="12"/>
      <c r="V1056" s="12" t="e">
        <f>IF(T1056="xxx",999,(T1056))</f>
        <v>#REF!</v>
      </c>
      <c r="W1056" s="12"/>
      <c r="X1056" s="12">
        <f t="shared" si="288"/>
        <v>52</v>
      </c>
      <c r="Y1056"/>
      <c r="Z1056"/>
      <c r="AA1056"/>
      <c r="AB1056"/>
      <c r="AC1056"/>
      <c r="AD1056"/>
      <c r="AE1056" s="19"/>
      <c r="AF1056" s="19">
        <f>AF1053+1</f>
        <v>18</v>
      </c>
      <c r="AG1056" s="19">
        <f>IF(AD1022="x",1,0)</f>
        <v>0</v>
      </c>
      <c r="AI1056" s="19">
        <v>292</v>
      </c>
      <c r="AJ1056" s="19">
        <f t="shared" si="291"/>
        <v>999</v>
      </c>
      <c r="AL1056" s="19"/>
      <c r="AM1056" s="19">
        <f t="shared" si="292"/>
        <v>999</v>
      </c>
      <c r="AP1056" s="48" t="e">
        <f t="shared" si="293"/>
        <v>#REF!</v>
      </c>
      <c r="AQ1056" s="48" t="e">
        <f t="shared" si="294"/>
        <v>#REF!</v>
      </c>
      <c r="AR1056" s="16" t="e">
        <f t="shared" si="295"/>
        <v>#REF!</v>
      </c>
      <c r="AU1056" s="49" t="str">
        <f t="shared" si="296"/>
        <v/>
      </c>
      <c r="AV1056" s="49" t="str">
        <f t="shared" si="297"/>
        <v/>
      </c>
      <c r="AW1056" s="49" t="str">
        <f t="shared" si="298"/>
        <v/>
      </c>
    </row>
    <row r="1057" spans="1:49" s="16" customFormat="1" hidden="1" x14ac:dyDescent="0.25">
      <c r="A1057" s="13" t="e">
        <f>'Vítězové ž-žáci'!#REF!</f>
        <v>#REF!</v>
      </c>
      <c r="B1057" s="13"/>
      <c r="C1057" s="13"/>
      <c r="D1057" s="13"/>
      <c r="E1057" s="13"/>
      <c r="F1057" s="13" t="e">
        <f>'Vítězové ž-žáci'!#REF!</f>
        <v>#REF!</v>
      </c>
      <c r="G1057" s="64" t="e">
        <f>'Vítězové ž-žáci'!#REF!</f>
        <v>#REF!</v>
      </c>
      <c r="H1057" s="64"/>
      <c r="I1057" s="64"/>
      <c r="J1057" s="64"/>
      <c r="K1057" s="64" t="e">
        <f>'Vítězové ž-žáci'!#REF!</f>
        <v>#REF!</v>
      </c>
      <c r="L1057" s="64"/>
      <c r="M1057" s="64"/>
      <c r="N1057" s="64"/>
      <c r="O1057" s="12">
        <f t="shared" si="287"/>
        <v>5</v>
      </c>
      <c r="P1057"/>
      <c r="Q1057" t="e">
        <f t="shared" si="283"/>
        <v>#REF!</v>
      </c>
      <c r="R1057"/>
      <c r="S1057"/>
      <c r="T1057" s="12" t="e">
        <f t="shared" si="290"/>
        <v>#REF!</v>
      </c>
      <c r="U1057" s="12"/>
      <c r="V1057" s="12">
        <v>999</v>
      </c>
      <c r="W1057" s="12"/>
      <c r="X1057" s="12">
        <f t="shared" si="288"/>
        <v>53</v>
      </c>
      <c r="Y1057"/>
      <c r="Z1057"/>
      <c r="AA1057"/>
      <c r="AB1057"/>
      <c r="AC1057"/>
      <c r="AD1057"/>
      <c r="AE1057" s="19"/>
      <c r="AF1057" s="19"/>
      <c r="AG1057" s="19">
        <f>AG1056</f>
        <v>0</v>
      </c>
      <c r="AI1057" s="19">
        <v>293</v>
      </c>
      <c r="AJ1057" s="19">
        <f t="shared" si="291"/>
        <v>999</v>
      </c>
      <c r="AL1057" s="19"/>
      <c r="AM1057" s="19">
        <f t="shared" si="292"/>
        <v>999</v>
      </c>
      <c r="AP1057" s="48" t="e">
        <f t="shared" si="293"/>
        <v>#REF!</v>
      </c>
      <c r="AQ1057" s="48" t="e">
        <f t="shared" si="294"/>
        <v>#REF!</v>
      </c>
      <c r="AR1057" s="16" t="e">
        <f t="shared" si="295"/>
        <v>#REF!</v>
      </c>
      <c r="AU1057" s="49" t="str">
        <f t="shared" si="296"/>
        <v/>
      </c>
      <c r="AV1057" s="49" t="str">
        <f t="shared" si="297"/>
        <v/>
      </c>
      <c r="AW1057" s="49" t="str">
        <f t="shared" si="298"/>
        <v/>
      </c>
    </row>
    <row r="1058" spans="1:49" s="16" customFormat="1" hidden="1" x14ac:dyDescent="0.25">
      <c r="A1058" s="13" t="e">
        <f>'Vítězové ž-žáci'!#REF!</f>
        <v>#REF!</v>
      </c>
      <c r="B1058" s="13"/>
      <c r="C1058" s="13"/>
      <c r="D1058" s="13"/>
      <c r="E1058" s="13"/>
      <c r="F1058" s="13" t="e">
        <f>'Vítězové ž-žáci'!#REF!</f>
        <v>#REF!</v>
      </c>
      <c r="G1058" s="64" t="e">
        <f>'Vítězové ž-žáci'!#REF!</f>
        <v>#REF!</v>
      </c>
      <c r="H1058" s="64"/>
      <c r="I1058" s="64"/>
      <c r="J1058" s="64"/>
      <c r="K1058" s="64" t="e">
        <f>'Vítězové ž-žáci'!#REF!</f>
        <v>#REF!</v>
      </c>
      <c r="L1058" s="64"/>
      <c r="M1058" s="64"/>
      <c r="N1058" s="64"/>
      <c r="O1058" s="12">
        <f t="shared" si="287"/>
        <v>5</v>
      </c>
      <c r="P1058"/>
      <c r="Q1058" t="e">
        <f t="shared" si="283"/>
        <v>#REF!</v>
      </c>
      <c r="R1058"/>
      <c r="S1058"/>
      <c r="T1058" s="12" t="e">
        <f t="shared" si="290"/>
        <v>#REF!</v>
      </c>
      <c r="U1058" s="12"/>
      <c r="V1058" s="12">
        <v>999</v>
      </c>
      <c r="W1058" s="12"/>
      <c r="X1058" s="12">
        <f t="shared" si="288"/>
        <v>54</v>
      </c>
      <c r="Y1058"/>
      <c r="Z1058"/>
      <c r="AA1058"/>
      <c r="AB1058"/>
      <c r="AC1058"/>
      <c r="AD1058"/>
      <c r="AE1058" s="19"/>
      <c r="AF1058" s="19"/>
      <c r="AG1058" s="19">
        <f>AG1056</f>
        <v>0</v>
      </c>
      <c r="AI1058" s="19">
        <v>294</v>
      </c>
      <c r="AJ1058" s="19">
        <f t="shared" si="291"/>
        <v>999</v>
      </c>
      <c r="AL1058" s="19"/>
      <c r="AM1058" s="19">
        <f t="shared" si="292"/>
        <v>999</v>
      </c>
      <c r="AP1058" s="48" t="e">
        <f t="shared" si="293"/>
        <v>#REF!</v>
      </c>
      <c r="AQ1058" s="48" t="e">
        <f t="shared" si="294"/>
        <v>#REF!</v>
      </c>
      <c r="AR1058" s="16" t="e">
        <f t="shared" si="295"/>
        <v>#REF!</v>
      </c>
      <c r="AU1058" s="49" t="str">
        <f t="shared" si="296"/>
        <v/>
      </c>
      <c r="AV1058" s="49" t="str">
        <f t="shared" si="297"/>
        <v/>
      </c>
      <c r="AW1058" s="49" t="str">
        <f t="shared" si="298"/>
        <v/>
      </c>
    </row>
    <row r="1059" spans="1:49" s="16" customFormat="1" hidden="1" x14ac:dyDescent="0.25">
      <c r="A1059" s="13" t="e">
        <f>'Vítězové ž-žáci'!#REF!</f>
        <v>#REF!</v>
      </c>
      <c r="B1059" s="13"/>
      <c r="C1059" s="13"/>
      <c r="D1059" s="13"/>
      <c r="E1059" s="13"/>
      <c r="F1059" s="13" t="e">
        <f>'Vítězové ž-žáci'!#REF!</f>
        <v>#REF!</v>
      </c>
      <c r="G1059" s="64" t="e">
        <f>'Vítězové ž-žáci'!#REF!</f>
        <v>#REF!</v>
      </c>
      <c r="H1059" s="64"/>
      <c r="I1059" s="64"/>
      <c r="J1059" s="64"/>
      <c r="K1059" s="64" t="e">
        <f>'Vítězové ž-žáci'!#REF!</f>
        <v>#REF!</v>
      </c>
      <c r="L1059" s="64"/>
      <c r="M1059" s="64"/>
      <c r="N1059" s="64"/>
      <c r="O1059" s="12">
        <f t="shared" si="287"/>
        <v>5</v>
      </c>
      <c r="P1059"/>
      <c r="Q1059" t="e">
        <f t="shared" si="283"/>
        <v>#REF!</v>
      </c>
      <c r="R1059"/>
      <c r="S1059"/>
      <c r="T1059" s="12" t="e">
        <f t="shared" si="290"/>
        <v>#REF!</v>
      </c>
      <c r="U1059" s="12"/>
      <c r="V1059" s="12" t="e">
        <f>IF(T1059="xxx",999,(T1059))</f>
        <v>#REF!</v>
      </c>
      <c r="W1059" s="12"/>
      <c r="X1059" s="12">
        <f t="shared" si="288"/>
        <v>55</v>
      </c>
      <c r="Y1059"/>
      <c r="Z1059"/>
      <c r="AA1059"/>
      <c r="AB1059"/>
      <c r="AC1059"/>
      <c r="AD1059"/>
      <c r="AE1059" s="19"/>
      <c r="AF1059" s="19">
        <f>AF1056+1</f>
        <v>19</v>
      </c>
      <c r="AG1059" s="19">
        <f>IF(AD1023="x",1,0)</f>
        <v>0</v>
      </c>
      <c r="AI1059" s="19">
        <v>295</v>
      </c>
      <c r="AJ1059" s="19">
        <f t="shared" si="291"/>
        <v>999</v>
      </c>
      <c r="AL1059" s="19"/>
      <c r="AM1059" s="19">
        <f t="shared" si="292"/>
        <v>999</v>
      </c>
      <c r="AP1059" s="48" t="e">
        <f t="shared" si="293"/>
        <v>#REF!</v>
      </c>
      <c r="AQ1059" s="48" t="e">
        <f t="shared" si="294"/>
        <v>#REF!</v>
      </c>
      <c r="AR1059" s="16" t="e">
        <f t="shared" si="295"/>
        <v>#REF!</v>
      </c>
      <c r="AU1059" s="49" t="str">
        <f t="shared" si="296"/>
        <v/>
      </c>
      <c r="AV1059" s="49" t="str">
        <f t="shared" si="297"/>
        <v/>
      </c>
      <c r="AW1059" s="49" t="str">
        <f t="shared" si="298"/>
        <v/>
      </c>
    </row>
    <row r="1060" spans="1:49" s="16" customFormat="1" hidden="1" x14ac:dyDescent="0.25">
      <c r="A1060" s="13" t="e">
        <f>'Vítězové ž-žáci'!#REF!</f>
        <v>#REF!</v>
      </c>
      <c r="B1060" s="13"/>
      <c r="C1060" s="13"/>
      <c r="D1060" s="13"/>
      <c r="E1060" s="13"/>
      <c r="F1060" s="13" t="e">
        <f>'Vítězové ž-žáci'!#REF!</f>
        <v>#REF!</v>
      </c>
      <c r="G1060" s="64" t="e">
        <f>'Vítězové ž-žáci'!#REF!</f>
        <v>#REF!</v>
      </c>
      <c r="H1060" s="64"/>
      <c r="I1060" s="64"/>
      <c r="J1060" s="64"/>
      <c r="K1060" s="64" t="e">
        <f>'Vítězové ž-žáci'!#REF!</f>
        <v>#REF!</v>
      </c>
      <c r="L1060" s="64"/>
      <c r="M1060" s="64"/>
      <c r="N1060" s="64"/>
      <c r="O1060" s="12">
        <f t="shared" si="287"/>
        <v>5</v>
      </c>
      <c r="P1060"/>
      <c r="Q1060" t="e">
        <f t="shared" si="283"/>
        <v>#REF!</v>
      </c>
      <c r="R1060"/>
      <c r="S1060"/>
      <c r="T1060" s="12" t="e">
        <f t="shared" si="290"/>
        <v>#REF!</v>
      </c>
      <c r="U1060" s="12"/>
      <c r="V1060" s="12">
        <v>999</v>
      </c>
      <c r="W1060" s="12"/>
      <c r="X1060" s="12">
        <f t="shared" si="288"/>
        <v>56</v>
      </c>
      <c r="Y1060"/>
      <c r="Z1060"/>
      <c r="AA1060"/>
      <c r="AB1060"/>
      <c r="AC1060"/>
      <c r="AD1060"/>
      <c r="AE1060" s="19"/>
      <c r="AF1060" s="19"/>
      <c r="AG1060" s="19">
        <f>AG1059</f>
        <v>0</v>
      </c>
      <c r="AI1060" s="19">
        <v>296</v>
      </c>
      <c r="AJ1060" s="19">
        <f t="shared" si="291"/>
        <v>999</v>
      </c>
      <c r="AL1060" s="19"/>
      <c r="AM1060" s="19">
        <f t="shared" si="292"/>
        <v>999</v>
      </c>
      <c r="AP1060" s="48" t="e">
        <f t="shared" si="293"/>
        <v>#REF!</v>
      </c>
      <c r="AQ1060" s="48" t="e">
        <f t="shared" si="294"/>
        <v>#REF!</v>
      </c>
      <c r="AR1060" s="16" t="e">
        <f t="shared" si="295"/>
        <v>#REF!</v>
      </c>
      <c r="AU1060" s="49" t="str">
        <f t="shared" si="296"/>
        <v/>
      </c>
      <c r="AV1060" s="49" t="str">
        <f t="shared" si="297"/>
        <v/>
      </c>
      <c r="AW1060" s="49" t="str">
        <f t="shared" si="298"/>
        <v/>
      </c>
    </row>
    <row r="1061" spans="1:49" s="16" customFormat="1" hidden="1" x14ac:dyDescent="0.25">
      <c r="A1061" s="13" t="e">
        <f>'Vítězové ž-žáci'!#REF!</f>
        <v>#REF!</v>
      </c>
      <c r="B1061" s="13"/>
      <c r="C1061" s="13"/>
      <c r="D1061" s="13"/>
      <c r="E1061" s="13"/>
      <c r="F1061" s="13" t="e">
        <f>'Vítězové ž-žáci'!#REF!</f>
        <v>#REF!</v>
      </c>
      <c r="G1061" s="64" t="e">
        <f>'Vítězové ž-žáci'!#REF!</f>
        <v>#REF!</v>
      </c>
      <c r="H1061" s="64"/>
      <c r="I1061" s="64"/>
      <c r="J1061" s="64"/>
      <c r="K1061" s="64" t="e">
        <f>'Vítězové ž-žáci'!#REF!</f>
        <v>#REF!</v>
      </c>
      <c r="L1061" s="64"/>
      <c r="M1061" s="64"/>
      <c r="N1061" s="64"/>
      <c r="O1061" s="12">
        <f t="shared" si="287"/>
        <v>5</v>
      </c>
      <c r="P1061"/>
      <c r="Q1061" t="e">
        <f t="shared" si="283"/>
        <v>#REF!</v>
      </c>
      <c r="R1061"/>
      <c r="S1061"/>
      <c r="T1061" s="12" t="e">
        <f t="shared" si="290"/>
        <v>#REF!</v>
      </c>
      <c r="U1061" s="12"/>
      <c r="V1061" s="12">
        <v>999</v>
      </c>
      <c r="W1061" s="12"/>
      <c r="X1061" s="12">
        <f t="shared" si="288"/>
        <v>57</v>
      </c>
      <c r="Y1061"/>
      <c r="Z1061"/>
      <c r="AA1061"/>
      <c r="AB1061"/>
      <c r="AC1061"/>
      <c r="AD1061"/>
      <c r="AE1061" s="19"/>
      <c r="AF1061" s="19"/>
      <c r="AG1061" s="19">
        <f>AG1059</f>
        <v>0</v>
      </c>
      <c r="AI1061" s="19">
        <v>297</v>
      </c>
      <c r="AJ1061" s="19">
        <f t="shared" si="291"/>
        <v>999</v>
      </c>
      <c r="AL1061" s="19"/>
      <c r="AM1061" s="19">
        <f t="shared" si="292"/>
        <v>999</v>
      </c>
      <c r="AP1061" s="48" t="e">
        <f t="shared" si="293"/>
        <v>#REF!</v>
      </c>
      <c r="AQ1061" s="48" t="e">
        <f t="shared" si="294"/>
        <v>#REF!</v>
      </c>
      <c r="AR1061" s="16" t="e">
        <f t="shared" si="295"/>
        <v>#REF!</v>
      </c>
      <c r="AU1061" s="49" t="str">
        <f t="shared" si="296"/>
        <v/>
      </c>
      <c r="AV1061" s="49" t="str">
        <f t="shared" si="297"/>
        <v/>
      </c>
      <c r="AW1061" s="49" t="str">
        <f t="shared" si="298"/>
        <v/>
      </c>
    </row>
    <row r="1062" spans="1:49" s="16" customFormat="1" hidden="1" x14ac:dyDescent="0.25">
      <c r="A1062" s="13" t="e">
        <f>'Vítězové ž-žáci'!#REF!</f>
        <v>#REF!</v>
      </c>
      <c r="B1062" s="13"/>
      <c r="C1062" s="13"/>
      <c r="D1062" s="13"/>
      <c r="E1062" s="13"/>
      <c r="F1062" s="13" t="e">
        <f>'Vítězové ž-žáci'!#REF!</f>
        <v>#REF!</v>
      </c>
      <c r="G1062" s="64" t="e">
        <f>'Vítězové ž-žáci'!#REF!</f>
        <v>#REF!</v>
      </c>
      <c r="H1062" s="64"/>
      <c r="I1062" s="64"/>
      <c r="J1062" s="64"/>
      <c r="K1062" s="64" t="e">
        <f>'Vítězové ž-žáci'!#REF!</f>
        <v>#REF!</v>
      </c>
      <c r="L1062" s="64"/>
      <c r="M1062" s="64"/>
      <c r="N1062" s="64"/>
      <c r="O1062" s="12">
        <f t="shared" si="287"/>
        <v>5</v>
      </c>
      <c r="P1062"/>
      <c r="Q1062" t="e">
        <f t="shared" si="283"/>
        <v>#REF!</v>
      </c>
      <c r="R1062"/>
      <c r="S1062"/>
      <c r="T1062" s="12" t="e">
        <f t="shared" si="290"/>
        <v>#REF!</v>
      </c>
      <c r="U1062" s="12"/>
      <c r="V1062" s="12" t="e">
        <f>IF(T1062="xxx",999,(T1062))</f>
        <v>#REF!</v>
      </c>
      <c r="W1062" s="12"/>
      <c r="X1062" s="12">
        <f t="shared" si="288"/>
        <v>58</v>
      </c>
      <c r="Y1062"/>
      <c r="Z1062"/>
      <c r="AA1062"/>
      <c r="AB1062"/>
      <c r="AC1062"/>
      <c r="AD1062"/>
      <c r="AE1062" s="19"/>
      <c r="AF1062" s="19">
        <f>AF1059+1</f>
        <v>20</v>
      </c>
      <c r="AG1062" s="19">
        <f>IF(AD1024="x",1,0)</f>
        <v>0</v>
      </c>
      <c r="AI1062" s="19">
        <v>298</v>
      </c>
      <c r="AJ1062" s="19">
        <f t="shared" si="291"/>
        <v>999</v>
      </c>
      <c r="AL1062" s="19"/>
      <c r="AM1062" s="19">
        <f t="shared" si="292"/>
        <v>999</v>
      </c>
      <c r="AP1062" s="48" t="e">
        <f t="shared" si="293"/>
        <v>#REF!</v>
      </c>
      <c r="AQ1062" s="48" t="e">
        <f t="shared" si="294"/>
        <v>#REF!</v>
      </c>
      <c r="AR1062" s="16" t="e">
        <f t="shared" si="295"/>
        <v>#REF!</v>
      </c>
      <c r="AU1062" s="49" t="str">
        <f t="shared" si="296"/>
        <v/>
      </c>
      <c r="AV1062" s="49" t="str">
        <f t="shared" si="297"/>
        <v/>
      </c>
      <c r="AW1062" s="49" t="str">
        <f t="shared" si="298"/>
        <v/>
      </c>
    </row>
    <row r="1063" spans="1:49" s="16" customFormat="1" hidden="1" x14ac:dyDescent="0.25">
      <c r="A1063" s="13" t="e">
        <f>'Vítězové ž-žáci'!#REF!</f>
        <v>#REF!</v>
      </c>
      <c r="B1063" s="13"/>
      <c r="C1063" s="13"/>
      <c r="D1063" s="13"/>
      <c r="E1063" s="13"/>
      <c r="F1063" s="13" t="e">
        <f>'Vítězové ž-žáci'!#REF!</f>
        <v>#REF!</v>
      </c>
      <c r="G1063" s="64" t="e">
        <f>'Vítězové ž-žáci'!#REF!</f>
        <v>#REF!</v>
      </c>
      <c r="H1063" s="64"/>
      <c r="I1063" s="64"/>
      <c r="J1063" s="64"/>
      <c r="K1063" s="64" t="e">
        <f>'Vítězové ž-žáci'!#REF!</f>
        <v>#REF!</v>
      </c>
      <c r="L1063" s="64"/>
      <c r="M1063" s="64"/>
      <c r="N1063" s="64"/>
      <c r="O1063" s="12">
        <f t="shared" si="287"/>
        <v>5</v>
      </c>
      <c r="P1063"/>
      <c r="Q1063" t="e">
        <f t="shared" si="283"/>
        <v>#REF!</v>
      </c>
      <c r="R1063"/>
      <c r="S1063"/>
      <c r="T1063" s="12" t="e">
        <f t="shared" si="290"/>
        <v>#REF!</v>
      </c>
      <c r="U1063" s="12"/>
      <c r="V1063" s="12">
        <v>999</v>
      </c>
      <c r="W1063" s="12"/>
      <c r="X1063" s="12">
        <f t="shared" si="288"/>
        <v>59</v>
      </c>
      <c r="Y1063"/>
      <c r="Z1063"/>
      <c r="AA1063"/>
      <c r="AB1063"/>
      <c r="AC1063"/>
      <c r="AD1063"/>
      <c r="AE1063" s="19"/>
      <c r="AF1063" s="19"/>
      <c r="AG1063" s="19">
        <f>AG1062</f>
        <v>0</v>
      </c>
      <c r="AI1063" s="19">
        <v>299</v>
      </c>
      <c r="AJ1063" s="19">
        <f t="shared" si="291"/>
        <v>999</v>
      </c>
      <c r="AL1063" s="19"/>
      <c r="AM1063" s="19">
        <f t="shared" si="292"/>
        <v>999</v>
      </c>
      <c r="AP1063" s="48" t="e">
        <f t="shared" si="293"/>
        <v>#REF!</v>
      </c>
      <c r="AQ1063" s="48" t="e">
        <f t="shared" si="294"/>
        <v>#REF!</v>
      </c>
      <c r="AR1063" s="16" t="e">
        <f t="shared" si="295"/>
        <v>#REF!</v>
      </c>
      <c r="AU1063" s="49" t="str">
        <f t="shared" si="296"/>
        <v/>
      </c>
      <c r="AV1063" s="49" t="str">
        <f t="shared" si="297"/>
        <v/>
      </c>
      <c r="AW1063" s="49" t="str">
        <f t="shared" si="298"/>
        <v/>
      </c>
    </row>
    <row r="1064" spans="1:49" s="16" customFormat="1" hidden="1" x14ac:dyDescent="0.25">
      <c r="A1064" s="13" t="e">
        <f>'Vítězové ž-žáci'!#REF!</f>
        <v>#REF!</v>
      </c>
      <c r="B1064" s="13"/>
      <c r="C1064" s="13"/>
      <c r="D1064" s="13"/>
      <c r="E1064" s="13"/>
      <c r="F1064" s="13" t="e">
        <f>'Vítězové ž-žáci'!#REF!</f>
        <v>#REF!</v>
      </c>
      <c r="G1064" s="64" t="e">
        <f>'Vítězové ž-žáci'!#REF!</f>
        <v>#REF!</v>
      </c>
      <c r="H1064" s="64"/>
      <c r="I1064" s="64"/>
      <c r="J1064" s="64"/>
      <c r="K1064" s="64" t="e">
        <f>'Vítězové ž-žáci'!#REF!</f>
        <v>#REF!</v>
      </c>
      <c r="L1064" s="64"/>
      <c r="M1064" s="64"/>
      <c r="N1064" s="64"/>
      <c r="O1064" s="12">
        <f t="shared" si="287"/>
        <v>5</v>
      </c>
      <c r="P1064"/>
      <c r="Q1064" t="e">
        <f t="shared" si="283"/>
        <v>#REF!</v>
      </c>
      <c r="R1064"/>
      <c r="S1064"/>
      <c r="T1064" s="12" t="e">
        <f t="shared" si="290"/>
        <v>#REF!</v>
      </c>
      <c r="U1064" s="12"/>
      <c r="V1064" s="12">
        <v>999</v>
      </c>
      <c r="W1064" s="12"/>
      <c r="X1064" s="12">
        <f t="shared" si="288"/>
        <v>60</v>
      </c>
      <c r="Y1064"/>
      <c r="Z1064"/>
      <c r="AA1064"/>
      <c r="AB1064"/>
      <c r="AC1064"/>
      <c r="AD1064"/>
      <c r="AE1064" s="19"/>
      <c r="AF1064" s="19"/>
      <c r="AG1064" s="19">
        <f>AG1062</f>
        <v>0</v>
      </c>
      <c r="AI1064" s="19">
        <v>300</v>
      </c>
      <c r="AJ1064" s="19">
        <f t="shared" si="291"/>
        <v>999</v>
      </c>
      <c r="AL1064" s="19"/>
      <c r="AM1064" s="19">
        <f t="shared" si="292"/>
        <v>999</v>
      </c>
      <c r="AP1064" s="48" t="e">
        <f t="shared" si="293"/>
        <v>#REF!</v>
      </c>
      <c r="AQ1064" s="48" t="e">
        <f t="shared" si="294"/>
        <v>#REF!</v>
      </c>
      <c r="AR1064" s="16" t="e">
        <f t="shared" si="295"/>
        <v>#REF!</v>
      </c>
      <c r="AU1064" s="49" t="str">
        <f t="shared" si="296"/>
        <v/>
      </c>
      <c r="AV1064" s="49" t="str">
        <f t="shared" si="297"/>
        <v/>
      </c>
      <c r="AW1064" s="49" t="str">
        <f t="shared" si="298"/>
        <v/>
      </c>
    </row>
    <row r="1065" spans="1:49" s="16" customFormat="1" hidden="1" x14ac:dyDescent="0.25">
      <c r="A1065" s="13" t="e">
        <f>#REF!</f>
        <v>#REF!</v>
      </c>
      <c r="B1065" s="13"/>
      <c r="C1065" s="13"/>
      <c r="D1065" s="13"/>
      <c r="E1065" s="13"/>
      <c r="F1065" s="13" t="e">
        <f>#REF!</f>
        <v>#REF!</v>
      </c>
      <c r="G1065" s="64" t="e">
        <f>#REF!</f>
        <v>#REF!</v>
      </c>
      <c r="H1065" s="64"/>
      <c r="I1065" s="64"/>
      <c r="J1065" s="64"/>
      <c r="K1065" s="64" t="e">
        <f>#REF!</f>
        <v>#REF!</v>
      </c>
      <c r="L1065" s="64"/>
      <c r="M1065" s="64"/>
      <c r="N1065" s="64"/>
      <c r="O1065" s="12">
        <v>6</v>
      </c>
      <c r="P1065"/>
      <c r="Q1065" t="e">
        <f>LEN(A1065)</f>
        <v>#REF!</v>
      </c>
      <c r="R1065"/>
      <c r="S1065"/>
      <c r="T1065" s="12" t="e">
        <f t="shared" si="290"/>
        <v>#REF!</v>
      </c>
      <c r="U1065" s="12"/>
      <c r="V1065" s="12" t="e">
        <f>IF(T1065="xxx",999,(T1065))</f>
        <v>#REF!</v>
      </c>
      <c r="W1065" s="12"/>
      <c r="X1065" s="12">
        <v>1</v>
      </c>
      <c r="Y1065"/>
      <c r="Z1065" s="12" t="e">
        <f>SMALL($V$1065:$V$1124,X1065)</f>
        <v>#REF!</v>
      </c>
      <c r="AA1065" s="12" t="e">
        <f>IF(Z1065=999,"xxx",Z1065)</f>
        <v>#REF!</v>
      </c>
      <c r="AB1065"/>
      <c r="AC1065" s="12">
        <v>1</v>
      </c>
      <c r="AD1065" s="12">
        <f>AB8</f>
        <v>0</v>
      </c>
      <c r="AE1065" s="19"/>
      <c r="AF1065" s="19">
        <v>1</v>
      </c>
      <c r="AG1065" s="19">
        <f>IF(AD1065="x",1,0)</f>
        <v>0</v>
      </c>
      <c r="AI1065" s="19">
        <v>301</v>
      </c>
      <c r="AJ1065" s="19">
        <f t="shared" si="291"/>
        <v>999</v>
      </c>
      <c r="AL1065" s="19"/>
      <c r="AM1065" s="19">
        <f t="shared" si="292"/>
        <v>999</v>
      </c>
      <c r="AP1065" s="48" t="e">
        <f t="shared" si="293"/>
        <v>#REF!</v>
      </c>
      <c r="AQ1065" s="48" t="e">
        <f t="shared" si="294"/>
        <v>#REF!</v>
      </c>
      <c r="AR1065" s="16" t="e">
        <f t="shared" si="295"/>
        <v>#REF!</v>
      </c>
      <c r="AU1065" s="49" t="str">
        <f t="shared" si="296"/>
        <v/>
      </c>
      <c r="AV1065" s="49" t="str">
        <f t="shared" si="297"/>
        <v/>
      </c>
      <c r="AW1065" s="49" t="str">
        <f t="shared" si="298"/>
        <v/>
      </c>
    </row>
    <row r="1066" spans="1:49" s="16" customFormat="1" hidden="1" x14ac:dyDescent="0.25">
      <c r="A1066" s="13" t="e">
        <f>#REF!</f>
        <v>#REF!</v>
      </c>
      <c r="B1066" s="13"/>
      <c r="C1066" s="13"/>
      <c r="D1066" s="13"/>
      <c r="E1066" s="13"/>
      <c r="F1066" s="13" t="e">
        <f>#REF!</f>
        <v>#REF!</v>
      </c>
      <c r="G1066" s="64" t="e">
        <f>#REF!</f>
        <v>#REF!</v>
      </c>
      <c r="H1066" s="64"/>
      <c r="I1066" s="64"/>
      <c r="J1066" s="64"/>
      <c r="K1066" s="64" t="e">
        <f>#REF!</f>
        <v>#REF!</v>
      </c>
      <c r="L1066" s="64"/>
      <c r="M1066" s="64"/>
      <c r="N1066" s="64"/>
      <c r="O1066" s="12">
        <f>O1065</f>
        <v>6</v>
      </c>
      <c r="P1066"/>
      <c r="Q1066" t="e">
        <f t="shared" ref="Q1066:Q1124" si="299">LEN(A1066)</f>
        <v>#REF!</v>
      </c>
      <c r="R1066"/>
      <c r="S1066"/>
      <c r="T1066" s="12" t="e">
        <f t="shared" si="290"/>
        <v>#REF!</v>
      </c>
      <c r="U1066" s="12"/>
      <c r="V1066" s="12">
        <v>999</v>
      </c>
      <c r="W1066" s="12"/>
      <c r="X1066" s="12">
        <f>X1065+1</f>
        <v>2</v>
      </c>
      <c r="Y1066"/>
      <c r="Z1066" s="12" t="e">
        <f t="shared" ref="Z1066:Z1084" si="300">SMALL($V$1065:$V$1124,X1066)</f>
        <v>#REF!</v>
      </c>
      <c r="AA1066" s="12" t="e">
        <f t="shared" ref="AA1066:AA1084" si="301">IF(Z1066=999,"xxx",Z1066)</f>
        <v>#REF!</v>
      </c>
      <c r="AB1066"/>
      <c r="AC1066" s="12">
        <f>AC1065+1</f>
        <v>2</v>
      </c>
      <c r="AD1066" s="12">
        <f t="shared" ref="AD1066:AD1084" si="302">AB9</f>
        <v>0</v>
      </c>
      <c r="AE1066" s="19"/>
      <c r="AF1066" s="19"/>
      <c r="AG1066" s="19">
        <f>AG1065</f>
        <v>0</v>
      </c>
      <c r="AI1066" s="19">
        <v>302</v>
      </c>
      <c r="AJ1066" s="19">
        <f t="shared" si="291"/>
        <v>999</v>
      </c>
      <c r="AL1066" s="19"/>
      <c r="AM1066" s="19">
        <f t="shared" si="292"/>
        <v>999</v>
      </c>
      <c r="AP1066" s="48" t="e">
        <f t="shared" si="293"/>
        <v>#REF!</v>
      </c>
      <c r="AQ1066" s="48" t="e">
        <f t="shared" si="294"/>
        <v>#REF!</v>
      </c>
      <c r="AR1066" s="16" t="e">
        <f t="shared" si="295"/>
        <v>#REF!</v>
      </c>
      <c r="AU1066" s="49" t="str">
        <f t="shared" si="296"/>
        <v/>
      </c>
      <c r="AV1066" s="49" t="str">
        <f t="shared" si="297"/>
        <v/>
      </c>
      <c r="AW1066" s="49" t="str">
        <f t="shared" si="298"/>
        <v/>
      </c>
    </row>
    <row r="1067" spans="1:49" s="16" customFormat="1" hidden="1" x14ac:dyDescent="0.25">
      <c r="A1067" s="13" t="e">
        <f>#REF!</f>
        <v>#REF!</v>
      </c>
      <c r="B1067" s="13"/>
      <c r="C1067" s="13"/>
      <c r="D1067" s="13"/>
      <c r="E1067" s="13"/>
      <c r="F1067" s="13" t="e">
        <f>#REF!</f>
        <v>#REF!</v>
      </c>
      <c r="G1067" s="64" t="e">
        <f>#REF!</f>
        <v>#REF!</v>
      </c>
      <c r="H1067" s="64"/>
      <c r="I1067" s="64"/>
      <c r="J1067" s="64"/>
      <c r="K1067" s="64" t="e">
        <f>#REF!</f>
        <v>#REF!</v>
      </c>
      <c r="L1067" s="64"/>
      <c r="M1067" s="64"/>
      <c r="N1067" s="64"/>
      <c r="O1067" s="12">
        <f t="shared" ref="O1067:O1124" si="303">O1066</f>
        <v>6</v>
      </c>
      <c r="P1067"/>
      <c r="Q1067" t="e">
        <f t="shared" si="299"/>
        <v>#REF!</v>
      </c>
      <c r="R1067"/>
      <c r="S1067"/>
      <c r="T1067" s="12" t="e">
        <f t="shared" si="290"/>
        <v>#REF!</v>
      </c>
      <c r="U1067" s="12"/>
      <c r="V1067" s="12">
        <v>999</v>
      </c>
      <c r="W1067" s="12"/>
      <c r="X1067" s="12">
        <f t="shared" ref="X1067:X1124" si="304">X1066+1</f>
        <v>3</v>
      </c>
      <c r="Y1067"/>
      <c r="Z1067" s="12" t="e">
        <f t="shared" si="300"/>
        <v>#REF!</v>
      </c>
      <c r="AA1067" s="12" t="e">
        <f t="shared" si="301"/>
        <v>#REF!</v>
      </c>
      <c r="AB1067"/>
      <c r="AC1067" s="12">
        <f t="shared" ref="AC1067:AC1084" si="305">AC1066+1</f>
        <v>3</v>
      </c>
      <c r="AD1067" s="12">
        <f t="shared" si="302"/>
        <v>0</v>
      </c>
      <c r="AE1067" s="19"/>
      <c r="AF1067" s="19"/>
      <c r="AG1067" s="19">
        <f>AG1065</f>
        <v>0</v>
      </c>
      <c r="AI1067" s="19">
        <v>303</v>
      </c>
      <c r="AJ1067" s="19">
        <f t="shared" si="291"/>
        <v>999</v>
      </c>
      <c r="AL1067" s="19"/>
      <c r="AM1067" s="19">
        <f t="shared" si="292"/>
        <v>999</v>
      </c>
      <c r="AP1067" s="48" t="e">
        <f t="shared" si="293"/>
        <v>#REF!</v>
      </c>
      <c r="AQ1067" s="48" t="e">
        <f t="shared" si="294"/>
        <v>#REF!</v>
      </c>
      <c r="AR1067" s="16" t="e">
        <f t="shared" si="295"/>
        <v>#REF!</v>
      </c>
      <c r="AU1067" s="49" t="str">
        <f t="shared" si="296"/>
        <v/>
      </c>
      <c r="AV1067" s="49" t="str">
        <f t="shared" si="297"/>
        <v/>
      </c>
      <c r="AW1067" s="49" t="str">
        <f t="shared" si="298"/>
        <v/>
      </c>
    </row>
    <row r="1068" spans="1:49" s="16" customFormat="1" hidden="1" x14ac:dyDescent="0.25">
      <c r="A1068" s="13" t="e">
        <f>#REF!</f>
        <v>#REF!</v>
      </c>
      <c r="B1068" s="13"/>
      <c r="C1068" s="13"/>
      <c r="D1068" s="13"/>
      <c r="E1068" s="13"/>
      <c r="F1068" s="13" t="e">
        <f>#REF!</f>
        <v>#REF!</v>
      </c>
      <c r="G1068" s="64" t="e">
        <f>#REF!</f>
        <v>#REF!</v>
      </c>
      <c r="H1068" s="64"/>
      <c r="I1068" s="64"/>
      <c r="J1068" s="64"/>
      <c r="K1068" s="64" t="e">
        <f>#REF!</f>
        <v>#REF!</v>
      </c>
      <c r="L1068" s="64"/>
      <c r="M1068" s="64"/>
      <c r="N1068" s="64"/>
      <c r="O1068" s="12">
        <f t="shared" si="303"/>
        <v>6</v>
      </c>
      <c r="P1068"/>
      <c r="Q1068" t="e">
        <f t="shared" si="299"/>
        <v>#REF!</v>
      </c>
      <c r="R1068"/>
      <c r="S1068"/>
      <c r="T1068" s="12" t="e">
        <f t="shared" si="290"/>
        <v>#REF!</v>
      </c>
      <c r="U1068" s="12"/>
      <c r="V1068" s="12" t="e">
        <f>IF(T1068="xxx",999,(T1068))</f>
        <v>#REF!</v>
      </c>
      <c r="W1068" s="12"/>
      <c r="X1068" s="12">
        <f t="shared" si="304"/>
        <v>4</v>
      </c>
      <c r="Y1068"/>
      <c r="Z1068" s="12" t="e">
        <f t="shared" si="300"/>
        <v>#REF!</v>
      </c>
      <c r="AA1068" s="12" t="e">
        <f t="shared" si="301"/>
        <v>#REF!</v>
      </c>
      <c r="AB1068"/>
      <c r="AC1068" s="12">
        <f t="shared" si="305"/>
        <v>4</v>
      </c>
      <c r="AD1068" s="12">
        <f t="shared" si="302"/>
        <v>0</v>
      </c>
      <c r="AE1068" s="19"/>
      <c r="AF1068" s="19">
        <f>AF1065+1</f>
        <v>2</v>
      </c>
      <c r="AG1068" s="19">
        <f>IF(AD1066="x",1,0)</f>
        <v>0</v>
      </c>
      <c r="AI1068" s="19">
        <v>304</v>
      </c>
      <c r="AJ1068" s="19">
        <f t="shared" si="291"/>
        <v>999</v>
      </c>
      <c r="AL1068" s="19"/>
      <c r="AM1068" s="19">
        <f t="shared" si="292"/>
        <v>999</v>
      </c>
      <c r="AP1068" s="48" t="e">
        <f t="shared" si="293"/>
        <v>#REF!</v>
      </c>
      <c r="AQ1068" s="48" t="e">
        <f t="shared" si="294"/>
        <v>#REF!</v>
      </c>
      <c r="AR1068" s="16" t="e">
        <f t="shared" si="295"/>
        <v>#REF!</v>
      </c>
      <c r="AU1068" s="49" t="str">
        <f t="shared" si="296"/>
        <v/>
      </c>
      <c r="AV1068" s="49" t="str">
        <f t="shared" si="297"/>
        <v/>
      </c>
      <c r="AW1068" s="49" t="str">
        <f t="shared" si="298"/>
        <v/>
      </c>
    </row>
    <row r="1069" spans="1:49" s="16" customFormat="1" hidden="1" x14ac:dyDescent="0.25">
      <c r="A1069" s="13" t="e">
        <f>#REF!</f>
        <v>#REF!</v>
      </c>
      <c r="B1069" s="13"/>
      <c r="C1069" s="13"/>
      <c r="D1069" s="13"/>
      <c r="E1069" s="13"/>
      <c r="F1069" s="13" t="e">
        <f>#REF!</f>
        <v>#REF!</v>
      </c>
      <c r="G1069" s="64" t="e">
        <f>#REF!</f>
        <v>#REF!</v>
      </c>
      <c r="H1069" s="64"/>
      <c r="I1069" s="64"/>
      <c r="J1069" s="64"/>
      <c r="K1069" s="64" t="e">
        <f>#REF!</f>
        <v>#REF!</v>
      </c>
      <c r="L1069" s="64"/>
      <c r="M1069" s="64"/>
      <c r="N1069" s="64"/>
      <c r="O1069" s="12">
        <f t="shared" si="303"/>
        <v>6</v>
      </c>
      <c r="P1069"/>
      <c r="Q1069" t="e">
        <f t="shared" si="299"/>
        <v>#REF!</v>
      </c>
      <c r="R1069"/>
      <c r="S1069"/>
      <c r="T1069" s="12" t="e">
        <f t="shared" si="290"/>
        <v>#REF!</v>
      </c>
      <c r="U1069" s="12"/>
      <c r="V1069" s="12">
        <v>999</v>
      </c>
      <c r="W1069" s="12"/>
      <c r="X1069" s="12">
        <f t="shared" si="304"/>
        <v>5</v>
      </c>
      <c r="Y1069"/>
      <c r="Z1069" s="12" t="e">
        <f t="shared" si="300"/>
        <v>#REF!</v>
      </c>
      <c r="AA1069" s="12" t="e">
        <f t="shared" si="301"/>
        <v>#REF!</v>
      </c>
      <c r="AB1069"/>
      <c r="AC1069" s="12">
        <f t="shared" si="305"/>
        <v>5</v>
      </c>
      <c r="AD1069" s="12">
        <f t="shared" si="302"/>
        <v>0</v>
      </c>
      <c r="AE1069" s="19"/>
      <c r="AF1069" s="19"/>
      <c r="AG1069" s="19">
        <f>AG1068</f>
        <v>0</v>
      </c>
      <c r="AI1069" s="19">
        <v>305</v>
      </c>
      <c r="AJ1069" s="19">
        <f t="shared" si="291"/>
        <v>999</v>
      </c>
      <c r="AL1069" s="19"/>
      <c r="AM1069" s="19">
        <f t="shared" si="292"/>
        <v>999</v>
      </c>
      <c r="AP1069" s="48" t="e">
        <f t="shared" si="293"/>
        <v>#REF!</v>
      </c>
      <c r="AQ1069" s="48" t="e">
        <f t="shared" si="294"/>
        <v>#REF!</v>
      </c>
      <c r="AR1069" s="16" t="e">
        <f t="shared" si="295"/>
        <v>#REF!</v>
      </c>
      <c r="AU1069" s="49" t="str">
        <f t="shared" si="296"/>
        <v/>
      </c>
      <c r="AV1069" s="49" t="str">
        <f t="shared" si="297"/>
        <v/>
      </c>
      <c r="AW1069" s="49" t="str">
        <f t="shared" si="298"/>
        <v/>
      </c>
    </row>
    <row r="1070" spans="1:49" s="16" customFormat="1" hidden="1" x14ac:dyDescent="0.25">
      <c r="A1070" s="13" t="e">
        <f>#REF!</f>
        <v>#REF!</v>
      </c>
      <c r="B1070" s="13"/>
      <c r="C1070" s="13"/>
      <c r="D1070" s="13"/>
      <c r="E1070" s="13"/>
      <c r="F1070" s="13" t="e">
        <f>#REF!</f>
        <v>#REF!</v>
      </c>
      <c r="G1070" s="64" t="e">
        <f>#REF!</f>
        <v>#REF!</v>
      </c>
      <c r="H1070" s="64"/>
      <c r="I1070" s="64"/>
      <c r="J1070" s="64"/>
      <c r="K1070" s="64" t="e">
        <f>#REF!</f>
        <v>#REF!</v>
      </c>
      <c r="L1070" s="64"/>
      <c r="M1070" s="64"/>
      <c r="N1070" s="64"/>
      <c r="O1070" s="12">
        <f t="shared" si="303"/>
        <v>6</v>
      </c>
      <c r="P1070"/>
      <c r="Q1070" t="e">
        <f t="shared" si="299"/>
        <v>#REF!</v>
      </c>
      <c r="R1070"/>
      <c r="S1070"/>
      <c r="T1070" s="12" t="e">
        <f t="shared" si="290"/>
        <v>#REF!</v>
      </c>
      <c r="U1070" s="12"/>
      <c r="V1070" s="12">
        <v>999</v>
      </c>
      <c r="W1070" s="12"/>
      <c r="X1070" s="12">
        <f t="shared" si="304"/>
        <v>6</v>
      </c>
      <c r="Y1070"/>
      <c r="Z1070" s="12" t="e">
        <f t="shared" si="300"/>
        <v>#REF!</v>
      </c>
      <c r="AA1070" s="12" t="e">
        <f t="shared" si="301"/>
        <v>#REF!</v>
      </c>
      <c r="AB1070"/>
      <c r="AC1070" s="12">
        <f t="shared" si="305"/>
        <v>6</v>
      </c>
      <c r="AD1070" s="12">
        <f t="shared" si="302"/>
        <v>0</v>
      </c>
      <c r="AE1070" s="19"/>
      <c r="AF1070" s="19"/>
      <c r="AG1070" s="19">
        <f>AG1068</f>
        <v>0</v>
      </c>
      <c r="AI1070" s="19">
        <v>306</v>
      </c>
      <c r="AJ1070" s="19">
        <f t="shared" si="291"/>
        <v>999</v>
      </c>
      <c r="AL1070" s="19"/>
      <c r="AM1070" s="19">
        <f t="shared" si="292"/>
        <v>999</v>
      </c>
      <c r="AP1070" s="48" t="e">
        <f t="shared" si="293"/>
        <v>#REF!</v>
      </c>
      <c r="AQ1070" s="48" t="e">
        <f t="shared" si="294"/>
        <v>#REF!</v>
      </c>
      <c r="AR1070" s="16" t="e">
        <f t="shared" si="295"/>
        <v>#REF!</v>
      </c>
      <c r="AU1070" s="49" t="str">
        <f t="shared" si="296"/>
        <v/>
      </c>
      <c r="AV1070" s="49" t="str">
        <f t="shared" si="297"/>
        <v/>
      </c>
      <c r="AW1070" s="49" t="str">
        <f t="shared" si="298"/>
        <v/>
      </c>
    </row>
    <row r="1071" spans="1:49" s="16" customFormat="1" hidden="1" x14ac:dyDescent="0.25">
      <c r="A1071" s="13" t="e">
        <f>#REF!</f>
        <v>#REF!</v>
      </c>
      <c r="B1071" s="13"/>
      <c r="C1071" s="13"/>
      <c r="D1071" s="13"/>
      <c r="E1071" s="13"/>
      <c r="F1071" s="13" t="e">
        <f>#REF!</f>
        <v>#REF!</v>
      </c>
      <c r="G1071" s="64" t="e">
        <f>#REF!</f>
        <v>#REF!</v>
      </c>
      <c r="H1071" s="64"/>
      <c r="I1071" s="64"/>
      <c r="J1071" s="64"/>
      <c r="K1071" s="64" t="e">
        <f>#REF!</f>
        <v>#REF!</v>
      </c>
      <c r="L1071" s="64"/>
      <c r="M1071" s="64"/>
      <c r="N1071" s="64"/>
      <c r="O1071" s="12">
        <f t="shared" si="303"/>
        <v>6</v>
      </c>
      <c r="P1071"/>
      <c r="Q1071" t="e">
        <f t="shared" si="299"/>
        <v>#REF!</v>
      </c>
      <c r="R1071"/>
      <c r="S1071"/>
      <c r="T1071" s="12" t="e">
        <f t="shared" si="290"/>
        <v>#REF!</v>
      </c>
      <c r="U1071" s="12"/>
      <c r="V1071" s="12" t="e">
        <f>IF(T1071="xxx",999,(T1071))</f>
        <v>#REF!</v>
      </c>
      <c r="W1071" s="12"/>
      <c r="X1071" s="12">
        <f t="shared" si="304"/>
        <v>7</v>
      </c>
      <c r="Y1071"/>
      <c r="Z1071" s="12" t="e">
        <f t="shared" si="300"/>
        <v>#REF!</v>
      </c>
      <c r="AA1071" s="12" t="e">
        <f t="shared" si="301"/>
        <v>#REF!</v>
      </c>
      <c r="AB1071"/>
      <c r="AC1071" s="12">
        <f t="shared" si="305"/>
        <v>7</v>
      </c>
      <c r="AD1071" s="12">
        <f t="shared" si="302"/>
        <v>0</v>
      </c>
      <c r="AE1071" s="19"/>
      <c r="AF1071" s="19">
        <f>AF1068+1</f>
        <v>3</v>
      </c>
      <c r="AG1071" s="19">
        <f>IF(AD1067="x",1,0)</f>
        <v>0</v>
      </c>
      <c r="AI1071" s="19">
        <v>307</v>
      </c>
      <c r="AJ1071" s="19">
        <f t="shared" si="291"/>
        <v>999</v>
      </c>
      <c r="AL1071" s="19"/>
      <c r="AM1071" s="19">
        <f t="shared" si="292"/>
        <v>999</v>
      </c>
      <c r="AP1071" s="48" t="e">
        <f t="shared" si="293"/>
        <v>#REF!</v>
      </c>
      <c r="AQ1071" s="48" t="e">
        <f t="shared" si="294"/>
        <v>#REF!</v>
      </c>
      <c r="AR1071" s="16" t="e">
        <f t="shared" si="295"/>
        <v>#REF!</v>
      </c>
      <c r="AU1071" s="49" t="str">
        <f t="shared" si="296"/>
        <v/>
      </c>
      <c r="AV1071" s="49" t="str">
        <f t="shared" si="297"/>
        <v/>
      </c>
      <c r="AW1071" s="49" t="str">
        <f t="shared" si="298"/>
        <v/>
      </c>
    </row>
    <row r="1072" spans="1:49" s="16" customFormat="1" hidden="1" x14ac:dyDescent="0.25">
      <c r="A1072" s="13" t="e">
        <f>#REF!</f>
        <v>#REF!</v>
      </c>
      <c r="B1072" s="13"/>
      <c r="C1072" s="13"/>
      <c r="D1072" s="13"/>
      <c r="E1072" s="13"/>
      <c r="F1072" s="13" t="e">
        <f>#REF!</f>
        <v>#REF!</v>
      </c>
      <c r="G1072" s="64" t="e">
        <f>#REF!</f>
        <v>#REF!</v>
      </c>
      <c r="H1072" s="64"/>
      <c r="I1072" s="64"/>
      <c r="J1072" s="64"/>
      <c r="K1072" s="64" t="e">
        <f>#REF!</f>
        <v>#REF!</v>
      </c>
      <c r="L1072" s="64"/>
      <c r="M1072" s="64"/>
      <c r="N1072" s="64"/>
      <c r="O1072" s="12">
        <f t="shared" si="303"/>
        <v>6</v>
      </c>
      <c r="P1072"/>
      <c r="Q1072" t="e">
        <f t="shared" si="299"/>
        <v>#REF!</v>
      </c>
      <c r="R1072"/>
      <c r="S1072"/>
      <c r="T1072" s="12" t="e">
        <f t="shared" si="290"/>
        <v>#REF!</v>
      </c>
      <c r="U1072" s="12"/>
      <c r="V1072" s="12">
        <v>999</v>
      </c>
      <c r="W1072" s="12"/>
      <c r="X1072" s="12">
        <f t="shared" si="304"/>
        <v>8</v>
      </c>
      <c r="Y1072"/>
      <c r="Z1072" s="12" t="e">
        <f t="shared" si="300"/>
        <v>#REF!</v>
      </c>
      <c r="AA1072" s="12" t="e">
        <f t="shared" si="301"/>
        <v>#REF!</v>
      </c>
      <c r="AB1072"/>
      <c r="AC1072" s="12">
        <f t="shared" si="305"/>
        <v>8</v>
      </c>
      <c r="AD1072" s="12">
        <f t="shared" si="302"/>
        <v>0</v>
      </c>
      <c r="AE1072" s="19"/>
      <c r="AF1072" s="19"/>
      <c r="AG1072" s="19">
        <f>AG1071</f>
        <v>0</v>
      </c>
      <c r="AI1072" s="19">
        <v>308</v>
      </c>
      <c r="AJ1072" s="19">
        <f t="shared" si="291"/>
        <v>999</v>
      </c>
      <c r="AL1072" s="19"/>
      <c r="AM1072" s="19">
        <f t="shared" si="292"/>
        <v>999</v>
      </c>
      <c r="AP1072" s="48" t="e">
        <f t="shared" si="293"/>
        <v>#REF!</v>
      </c>
      <c r="AQ1072" s="48" t="e">
        <f t="shared" si="294"/>
        <v>#REF!</v>
      </c>
      <c r="AR1072" s="16" t="e">
        <f t="shared" si="295"/>
        <v>#REF!</v>
      </c>
      <c r="AU1072" s="49" t="str">
        <f t="shared" si="296"/>
        <v/>
      </c>
      <c r="AV1072" s="49" t="str">
        <f t="shared" si="297"/>
        <v/>
      </c>
      <c r="AW1072" s="49" t="str">
        <f t="shared" si="298"/>
        <v/>
      </c>
    </row>
    <row r="1073" spans="1:49" s="16" customFormat="1" hidden="1" x14ac:dyDescent="0.25">
      <c r="A1073" s="13" t="e">
        <f>#REF!</f>
        <v>#REF!</v>
      </c>
      <c r="B1073" s="13"/>
      <c r="C1073" s="13"/>
      <c r="D1073" s="13"/>
      <c r="E1073" s="13"/>
      <c r="F1073" s="13" t="e">
        <f>#REF!</f>
        <v>#REF!</v>
      </c>
      <c r="G1073" s="64" t="e">
        <f>#REF!</f>
        <v>#REF!</v>
      </c>
      <c r="H1073" s="64"/>
      <c r="I1073" s="64"/>
      <c r="J1073" s="64"/>
      <c r="K1073" s="64" t="e">
        <f>#REF!</f>
        <v>#REF!</v>
      </c>
      <c r="L1073" s="64"/>
      <c r="M1073" s="64"/>
      <c r="N1073" s="64"/>
      <c r="O1073" s="12">
        <f t="shared" si="303"/>
        <v>6</v>
      </c>
      <c r="P1073"/>
      <c r="Q1073" t="e">
        <f t="shared" si="299"/>
        <v>#REF!</v>
      </c>
      <c r="R1073"/>
      <c r="S1073"/>
      <c r="T1073" s="12" t="e">
        <f t="shared" si="290"/>
        <v>#REF!</v>
      </c>
      <c r="U1073" s="12"/>
      <c r="V1073" s="12">
        <v>999</v>
      </c>
      <c r="W1073" s="12"/>
      <c r="X1073" s="12">
        <f t="shared" si="304"/>
        <v>9</v>
      </c>
      <c r="Y1073"/>
      <c r="Z1073" s="12" t="e">
        <f t="shared" si="300"/>
        <v>#REF!</v>
      </c>
      <c r="AA1073" s="12" t="e">
        <f t="shared" si="301"/>
        <v>#REF!</v>
      </c>
      <c r="AB1073"/>
      <c r="AC1073" s="12">
        <f t="shared" si="305"/>
        <v>9</v>
      </c>
      <c r="AD1073" s="12">
        <f t="shared" si="302"/>
        <v>0</v>
      </c>
      <c r="AE1073" s="19"/>
      <c r="AF1073" s="19"/>
      <c r="AG1073" s="19">
        <f>AG1071</f>
        <v>0</v>
      </c>
      <c r="AI1073" s="19">
        <v>309</v>
      </c>
      <c r="AJ1073" s="19">
        <f t="shared" si="291"/>
        <v>999</v>
      </c>
      <c r="AL1073" s="19"/>
      <c r="AM1073" s="19">
        <f t="shared" si="292"/>
        <v>999</v>
      </c>
      <c r="AP1073" s="48" t="e">
        <f t="shared" si="293"/>
        <v>#REF!</v>
      </c>
      <c r="AQ1073" s="48" t="e">
        <f t="shared" si="294"/>
        <v>#REF!</v>
      </c>
      <c r="AR1073" s="16" t="e">
        <f t="shared" si="295"/>
        <v>#REF!</v>
      </c>
      <c r="AU1073" s="49" t="str">
        <f t="shared" si="296"/>
        <v/>
      </c>
      <c r="AV1073" s="49" t="str">
        <f t="shared" si="297"/>
        <v/>
      </c>
      <c r="AW1073" s="49" t="str">
        <f t="shared" si="298"/>
        <v/>
      </c>
    </row>
    <row r="1074" spans="1:49" s="16" customFormat="1" hidden="1" x14ac:dyDescent="0.25">
      <c r="A1074" s="13" t="e">
        <f>#REF!</f>
        <v>#REF!</v>
      </c>
      <c r="B1074" s="13"/>
      <c r="C1074" s="13"/>
      <c r="D1074" s="13"/>
      <c r="E1074" s="13"/>
      <c r="F1074" s="13" t="e">
        <f>#REF!</f>
        <v>#REF!</v>
      </c>
      <c r="G1074" s="64" t="e">
        <f>#REF!</f>
        <v>#REF!</v>
      </c>
      <c r="H1074" s="64"/>
      <c r="I1074" s="64"/>
      <c r="J1074" s="64"/>
      <c r="K1074" s="64" t="e">
        <f>#REF!</f>
        <v>#REF!</v>
      </c>
      <c r="L1074" s="64"/>
      <c r="M1074" s="64"/>
      <c r="N1074" s="64"/>
      <c r="O1074" s="12">
        <f t="shared" si="303"/>
        <v>6</v>
      </c>
      <c r="P1074"/>
      <c r="Q1074" t="e">
        <f t="shared" si="299"/>
        <v>#REF!</v>
      </c>
      <c r="R1074"/>
      <c r="S1074"/>
      <c r="T1074" s="12" t="e">
        <f t="shared" si="290"/>
        <v>#REF!</v>
      </c>
      <c r="U1074" s="12"/>
      <c r="V1074" s="12" t="e">
        <f>IF(T1074="xxx",999,(T1074))</f>
        <v>#REF!</v>
      </c>
      <c r="W1074" s="12"/>
      <c r="X1074" s="12">
        <f t="shared" si="304"/>
        <v>10</v>
      </c>
      <c r="Y1074"/>
      <c r="Z1074" s="12" t="e">
        <f t="shared" si="300"/>
        <v>#REF!</v>
      </c>
      <c r="AA1074" s="12" t="e">
        <f t="shared" si="301"/>
        <v>#REF!</v>
      </c>
      <c r="AB1074"/>
      <c r="AC1074" s="12">
        <f t="shared" si="305"/>
        <v>10</v>
      </c>
      <c r="AD1074" s="12">
        <f t="shared" si="302"/>
        <v>0</v>
      </c>
      <c r="AE1074" s="19"/>
      <c r="AF1074" s="19">
        <f>AF1071+1</f>
        <v>4</v>
      </c>
      <c r="AG1074" s="19">
        <f>IF(AD1068="x",1,0)</f>
        <v>0</v>
      </c>
      <c r="AI1074" s="19">
        <v>310</v>
      </c>
      <c r="AJ1074" s="19">
        <f t="shared" si="291"/>
        <v>999</v>
      </c>
      <c r="AL1074" s="19"/>
      <c r="AM1074" s="19">
        <f t="shared" si="292"/>
        <v>999</v>
      </c>
      <c r="AP1074" s="48" t="e">
        <f t="shared" si="293"/>
        <v>#REF!</v>
      </c>
      <c r="AQ1074" s="48" t="e">
        <f t="shared" si="294"/>
        <v>#REF!</v>
      </c>
      <c r="AR1074" s="16" t="e">
        <f t="shared" si="295"/>
        <v>#REF!</v>
      </c>
      <c r="AU1074" s="49" t="str">
        <f t="shared" si="296"/>
        <v/>
      </c>
      <c r="AV1074" s="49" t="str">
        <f t="shared" si="297"/>
        <v/>
      </c>
      <c r="AW1074" s="49" t="str">
        <f t="shared" si="298"/>
        <v/>
      </c>
    </row>
    <row r="1075" spans="1:49" s="16" customFormat="1" hidden="1" x14ac:dyDescent="0.25">
      <c r="A1075" s="13" t="e">
        <f>#REF!</f>
        <v>#REF!</v>
      </c>
      <c r="B1075" s="13"/>
      <c r="C1075" s="13"/>
      <c r="D1075" s="13"/>
      <c r="E1075" s="13"/>
      <c r="F1075" s="13" t="e">
        <f>#REF!</f>
        <v>#REF!</v>
      </c>
      <c r="G1075" s="64" t="e">
        <f>#REF!</f>
        <v>#REF!</v>
      </c>
      <c r="H1075" s="64"/>
      <c r="I1075" s="64"/>
      <c r="J1075" s="64"/>
      <c r="K1075" s="64" t="e">
        <f>#REF!</f>
        <v>#REF!</v>
      </c>
      <c r="L1075" s="64"/>
      <c r="M1075" s="64"/>
      <c r="N1075" s="64"/>
      <c r="O1075" s="12">
        <f t="shared" si="303"/>
        <v>6</v>
      </c>
      <c r="P1075"/>
      <c r="Q1075" t="e">
        <f t="shared" si="299"/>
        <v>#REF!</v>
      </c>
      <c r="R1075"/>
      <c r="S1075"/>
      <c r="T1075" s="12" t="e">
        <f t="shared" si="290"/>
        <v>#REF!</v>
      </c>
      <c r="U1075" s="12"/>
      <c r="V1075" s="12">
        <v>999</v>
      </c>
      <c r="W1075" s="12"/>
      <c r="X1075" s="12">
        <f t="shared" si="304"/>
        <v>11</v>
      </c>
      <c r="Y1075"/>
      <c r="Z1075" s="12" t="e">
        <f t="shared" si="300"/>
        <v>#REF!</v>
      </c>
      <c r="AA1075" s="12" t="e">
        <f t="shared" si="301"/>
        <v>#REF!</v>
      </c>
      <c r="AB1075"/>
      <c r="AC1075" s="12">
        <f t="shared" si="305"/>
        <v>11</v>
      </c>
      <c r="AD1075" s="12">
        <f t="shared" si="302"/>
        <v>0</v>
      </c>
      <c r="AE1075" s="19"/>
      <c r="AF1075" s="19"/>
      <c r="AG1075" s="19">
        <f>AG1074</f>
        <v>0</v>
      </c>
      <c r="AI1075" s="19">
        <v>311</v>
      </c>
      <c r="AJ1075" s="19">
        <f t="shared" si="291"/>
        <v>999</v>
      </c>
      <c r="AL1075" s="19"/>
      <c r="AM1075" s="19">
        <f t="shared" si="292"/>
        <v>999</v>
      </c>
      <c r="AP1075" s="48" t="e">
        <f t="shared" si="293"/>
        <v>#REF!</v>
      </c>
      <c r="AQ1075" s="48" t="e">
        <f t="shared" si="294"/>
        <v>#REF!</v>
      </c>
      <c r="AR1075" s="16" t="e">
        <f t="shared" si="295"/>
        <v>#REF!</v>
      </c>
      <c r="AU1075" s="49" t="str">
        <f t="shared" si="296"/>
        <v/>
      </c>
      <c r="AV1075" s="49" t="str">
        <f t="shared" si="297"/>
        <v/>
      </c>
      <c r="AW1075" s="49" t="str">
        <f t="shared" si="298"/>
        <v/>
      </c>
    </row>
    <row r="1076" spans="1:49" s="16" customFormat="1" hidden="1" x14ac:dyDescent="0.25">
      <c r="A1076" s="13" t="e">
        <f>#REF!</f>
        <v>#REF!</v>
      </c>
      <c r="B1076" s="13"/>
      <c r="C1076" s="13"/>
      <c r="D1076" s="13"/>
      <c r="E1076" s="13"/>
      <c r="F1076" s="13" t="e">
        <f>#REF!</f>
        <v>#REF!</v>
      </c>
      <c r="G1076" s="64" t="e">
        <f>#REF!</f>
        <v>#REF!</v>
      </c>
      <c r="H1076" s="64"/>
      <c r="I1076" s="64"/>
      <c r="J1076" s="64"/>
      <c r="K1076" s="64" t="e">
        <f>#REF!</f>
        <v>#REF!</v>
      </c>
      <c r="L1076" s="64"/>
      <c r="M1076" s="64"/>
      <c r="N1076" s="64"/>
      <c r="O1076" s="12">
        <f t="shared" si="303"/>
        <v>6</v>
      </c>
      <c r="P1076"/>
      <c r="Q1076" t="e">
        <f t="shared" si="299"/>
        <v>#REF!</v>
      </c>
      <c r="R1076"/>
      <c r="S1076"/>
      <c r="T1076" s="12" t="e">
        <f t="shared" si="290"/>
        <v>#REF!</v>
      </c>
      <c r="U1076" s="12"/>
      <c r="V1076" s="12">
        <v>999</v>
      </c>
      <c r="W1076" s="12"/>
      <c r="X1076" s="12">
        <f t="shared" si="304"/>
        <v>12</v>
      </c>
      <c r="Y1076"/>
      <c r="Z1076" s="12" t="e">
        <f t="shared" si="300"/>
        <v>#REF!</v>
      </c>
      <c r="AA1076" s="12" t="e">
        <f t="shared" si="301"/>
        <v>#REF!</v>
      </c>
      <c r="AB1076"/>
      <c r="AC1076" s="12">
        <f t="shared" si="305"/>
        <v>12</v>
      </c>
      <c r="AD1076" s="12">
        <f t="shared" si="302"/>
        <v>0</v>
      </c>
      <c r="AE1076" s="19"/>
      <c r="AF1076" s="19"/>
      <c r="AG1076" s="19">
        <f>AG1074</f>
        <v>0</v>
      </c>
      <c r="AI1076" s="19">
        <v>312</v>
      </c>
      <c r="AJ1076" s="19">
        <f t="shared" si="291"/>
        <v>999</v>
      </c>
      <c r="AL1076" s="19"/>
      <c r="AM1076" s="19">
        <f t="shared" si="292"/>
        <v>999</v>
      </c>
      <c r="AP1076" s="48" t="e">
        <f t="shared" si="293"/>
        <v>#REF!</v>
      </c>
      <c r="AQ1076" s="48" t="e">
        <f t="shared" si="294"/>
        <v>#REF!</v>
      </c>
      <c r="AR1076" s="16" t="e">
        <f t="shared" si="295"/>
        <v>#REF!</v>
      </c>
      <c r="AU1076" s="49" t="str">
        <f t="shared" si="296"/>
        <v/>
      </c>
      <c r="AV1076" s="49" t="str">
        <f t="shared" si="297"/>
        <v/>
      </c>
      <c r="AW1076" s="49" t="str">
        <f t="shared" si="298"/>
        <v/>
      </c>
    </row>
    <row r="1077" spans="1:49" s="16" customFormat="1" hidden="1" x14ac:dyDescent="0.25">
      <c r="A1077" s="13" t="e">
        <f>#REF!</f>
        <v>#REF!</v>
      </c>
      <c r="B1077" s="13"/>
      <c r="C1077" s="13"/>
      <c r="D1077" s="13"/>
      <c r="E1077" s="13"/>
      <c r="F1077" s="13" t="e">
        <f>#REF!</f>
        <v>#REF!</v>
      </c>
      <c r="G1077" s="64" t="e">
        <f>#REF!</f>
        <v>#REF!</v>
      </c>
      <c r="H1077" s="64"/>
      <c r="I1077" s="64"/>
      <c r="J1077" s="64"/>
      <c r="K1077" s="64" t="e">
        <f>#REF!</f>
        <v>#REF!</v>
      </c>
      <c r="L1077" s="64"/>
      <c r="M1077" s="64"/>
      <c r="N1077" s="64"/>
      <c r="O1077" s="12">
        <f t="shared" si="303"/>
        <v>6</v>
      </c>
      <c r="P1077"/>
      <c r="Q1077" t="e">
        <f t="shared" si="299"/>
        <v>#REF!</v>
      </c>
      <c r="R1077"/>
      <c r="S1077"/>
      <c r="T1077" s="12" t="e">
        <f t="shared" si="290"/>
        <v>#REF!</v>
      </c>
      <c r="U1077" s="12"/>
      <c r="V1077" s="12" t="e">
        <f>IF(T1077="xxx",999,(T1077))</f>
        <v>#REF!</v>
      </c>
      <c r="W1077" s="12"/>
      <c r="X1077" s="12">
        <f t="shared" si="304"/>
        <v>13</v>
      </c>
      <c r="Y1077"/>
      <c r="Z1077" s="12" t="e">
        <f t="shared" si="300"/>
        <v>#REF!</v>
      </c>
      <c r="AA1077" s="12" t="e">
        <f t="shared" si="301"/>
        <v>#REF!</v>
      </c>
      <c r="AB1077"/>
      <c r="AC1077" s="12">
        <f t="shared" si="305"/>
        <v>13</v>
      </c>
      <c r="AD1077" s="12">
        <f t="shared" si="302"/>
        <v>0</v>
      </c>
      <c r="AE1077" s="19"/>
      <c r="AF1077" s="19">
        <f>AF1074+1</f>
        <v>5</v>
      </c>
      <c r="AG1077" s="19">
        <f>IF(AD1069="x",1,0)</f>
        <v>0</v>
      </c>
      <c r="AI1077" s="19">
        <v>313</v>
      </c>
      <c r="AJ1077" s="19">
        <f t="shared" si="291"/>
        <v>999</v>
      </c>
      <c r="AL1077" s="19"/>
      <c r="AM1077" s="19">
        <f t="shared" si="292"/>
        <v>999</v>
      </c>
      <c r="AP1077" s="48" t="e">
        <f t="shared" si="293"/>
        <v>#REF!</v>
      </c>
      <c r="AQ1077" s="48" t="e">
        <f t="shared" si="294"/>
        <v>#REF!</v>
      </c>
      <c r="AR1077" s="16" t="e">
        <f t="shared" si="295"/>
        <v>#REF!</v>
      </c>
      <c r="AU1077" s="49" t="str">
        <f t="shared" si="296"/>
        <v/>
      </c>
      <c r="AV1077" s="49" t="str">
        <f t="shared" si="297"/>
        <v/>
      </c>
      <c r="AW1077" s="49" t="str">
        <f t="shared" si="298"/>
        <v/>
      </c>
    </row>
    <row r="1078" spans="1:49" s="16" customFormat="1" hidden="1" x14ac:dyDescent="0.25">
      <c r="A1078" s="13" t="e">
        <f>#REF!</f>
        <v>#REF!</v>
      </c>
      <c r="B1078" s="13"/>
      <c r="C1078" s="13"/>
      <c r="D1078" s="13"/>
      <c r="E1078" s="13"/>
      <c r="F1078" s="13" t="e">
        <f>#REF!</f>
        <v>#REF!</v>
      </c>
      <c r="G1078" s="64" t="e">
        <f>#REF!</f>
        <v>#REF!</v>
      </c>
      <c r="H1078" s="64"/>
      <c r="I1078" s="64"/>
      <c r="J1078" s="64"/>
      <c r="K1078" s="64" t="e">
        <f>#REF!</f>
        <v>#REF!</v>
      </c>
      <c r="L1078" s="64"/>
      <c r="M1078" s="64"/>
      <c r="N1078" s="64"/>
      <c r="O1078" s="12">
        <f t="shared" si="303"/>
        <v>6</v>
      </c>
      <c r="P1078"/>
      <c r="Q1078" t="e">
        <f t="shared" si="299"/>
        <v>#REF!</v>
      </c>
      <c r="R1078"/>
      <c r="S1078"/>
      <c r="T1078" s="12" t="e">
        <f t="shared" si="290"/>
        <v>#REF!</v>
      </c>
      <c r="U1078" s="12"/>
      <c r="V1078" s="12">
        <v>999</v>
      </c>
      <c r="W1078" s="12"/>
      <c r="X1078" s="12">
        <f t="shared" si="304"/>
        <v>14</v>
      </c>
      <c r="Y1078"/>
      <c r="Z1078" s="12" t="e">
        <f t="shared" si="300"/>
        <v>#REF!</v>
      </c>
      <c r="AA1078" s="12" t="e">
        <f t="shared" si="301"/>
        <v>#REF!</v>
      </c>
      <c r="AB1078"/>
      <c r="AC1078" s="12">
        <f t="shared" si="305"/>
        <v>14</v>
      </c>
      <c r="AD1078" s="12">
        <f t="shared" si="302"/>
        <v>0</v>
      </c>
      <c r="AE1078" s="19"/>
      <c r="AF1078" s="19"/>
      <c r="AG1078" s="19">
        <f>AG1077</f>
        <v>0</v>
      </c>
      <c r="AI1078" s="19">
        <v>314</v>
      </c>
      <c r="AJ1078" s="19">
        <f t="shared" si="291"/>
        <v>999</v>
      </c>
      <c r="AL1078" s="19"/>
      <c r="AM1078" s="19">
        <f t="shared" si="292"/>
        <v>999</v>
      </c>
      <c r="AP1078" s="48" t="e">
        <f t="shared" si="293"/>
        <v>#REF!</v>
      </c>
      <c r="AQ1078" s="48" t="e">
        <f t="shared" si="294"/>
        <v>#REF!</v>
      </c>
      <c r="AR1078" s="16" t="e">
        <f t="shared" si="295"/>
        <v>#REF!</v>
      </c>
      <c r="AU1078" s="49" t="str">
        <f t="shared" si="296"/>
        <v/>
      </c>
      <c r="AV1078" s="49" t="str">
        <f t="shared" si="297"/>
        <v/>
      </c>
      <c r="AW1078" s="49" t="str">
        <f t="shared" si="298"/>
        <v/>
      </c>
    </row>
    <row r="1079" spans="1:49" s="16" customFormat="1" hidden="1" x14ac:dyDescent="0.25">
      <c r="A1079" s="13" t="e">
        <f>#REF!</f>
        <v>#REF!</v>
      </c>
      <c r="B1079" s="13"/>
      <c r="C1079" s="13"/>
      <c r="D1079" s="13"/>
      <c r="E1079" s="13"/>
      <c r="F1079" s="13" t="e">
        <f>#REF!</f>
        <v>#REF!</v>
      </c>
      <c r="G1079" s="64" t="e">
        <f>#REF!</f>
        <v>#REF!</v>
      </c>
      <c r="H1079" s="64"/>
      <c r="I1079" s="64"/>
      <c r="J1079" s="64"/>
      <c r="K1079" s="64" t="e">
        <f>#REF!</f>
        <v>#REF!</v>
      </c>
      <c r="L1079" s="64"/>
      <c r="M1079" s="64"/>
      <c r="N1079" s="64"/>
      <c r="O1079" s="12">
        <f t="shared" si="303"/>
        <v>6</v>
      </c>
      <c r="P1079"/>
      <c r="Q1079" t="e">
        <f t="shared" si="299"/>
        <v>#REF!</v>
      </c>
      <c r="R1079"/>
      <c r="S1079"/>
      <c r="T1079" s="12" t="e">
        <f t="shared" si="290"/>
        <v>#REF!</v>
      </c>
      <c r="U1079" s="12"/>
      <c r="V1079" s="12">
        <v>999</v>
      </c>
      <c r="W1079" s="12"/>
      <c r="X1079" s="12">
        <f t="shared" si="304"/>
        <v>15</v>
      </c>
      <c r="Y1079"/>
      <c r="Z1079" s="12" t="e">
        <f t="shared" si="300"/>
        <v>#REF!</v>
      </c>
      <c r="AA1079" s="12" t="e">
        <f t="shared" si="301"/>
        <v>#REF!</v>
      </c>
      <c r="AB1079"/>
      <c r="AC1079" s="12">
        <f t="shared" si="305"/>
        <v>15</v>
      </c>
      <c r="AD1079" s="12">
        <f t="shared" si="302"/>
        <v>0</v>
      </c>
      <c r="AE1079" s="19"/>
      <c r="AF1079" s="19"/>
      <c r="AG1079" s="19">
        <f>AG1077</f>
        <v>0</v>
      </c>
      <c r="AI1079" s="19">
        <v>315</v>
      </c>
      <c r="AJ1079" s="19">
        <f t="shared" si="291"/>
        <v>999</v>
      </c>
      <c r="AL1079" s="19"/>
      <c r="AM1079" s="19">
        <f t="shared" si="292"/>
        <v>999</v>
      </c>
      <c r="AP1079" s="48" t="e">
        <f t="shared" si="293"/>
        <v>#REF!</v>
      </c>
      <c r="AQ1079" s="48" t="e">
        <f t="shared" si="294"/>
        <v>#REF!</v>
      </c>
      <c r="AR1079" s="16" t="e">
        <f t="shared" si="295"/>
        <v>#REF!</v>
      </c>
      <c r="AU1079" s="49" t="str">
        <f t="shared" si="296"/>
        <v/>
      </c>
      <c r="AV1079" s="49" t="str">
        <f t="shared" si="297"/>
        <v/>
      </c>
      <c r="AW1079" s="49" t="str">
        <f t="shared" si="298"/>
        <v/>
      </c>
    </row>
    <row r="1080" spans="1:49" s="16" customFormat="1" hidden="1" x14ac:dyDescent="0.25">
      <c r="A1080" s="13" t="e">
        <f>#REF!</f>
        <v>#REF!</v>
      </c>
      <c r="B1080" s="13"/>
      <c r="C1080" s="13"/>
      <c r="D1080" s="13"/>
      <c r="E1080" s="13"/>
      <c r="F1080" s="13" t="e">
        <f>#REF!</f>
        <v>#REF!</v>
      </c>
      <c r="G1080" s="64" t="e">
        <f>#REF!</f>
        <v>#REF!</v>
      </c>
      <c r="H1080" s="64"/>
      <c r="I1080" s="64"/>
      <c r="J1080" s="64"/>
      <c r="K1080" s="64" t="e">
        <f>#REF!</f>
        <v>#REF!</v>
      </c>
      <c r="L1080" s="64"/>
      <c r="M1080" s="64"/>
      <c r="N1080" s="64"/>
      <c r="O1080" s="12">
        <f t="shared" si="303"/>
        <v>6</v>
      </c>
      <c r="P1080"/>
      <c r="Q1080" t="e">
        <f t="shared" si="299"/>
        <v>#REF!</v>
      </c>
      <c r="R1080"/>
      <c r="S1080"/>
      <c r="T1080" s="12" t="e">
        <f t="shared" si="290"/>
        <v>#REF!</v>
      </c>
      <c r="U1080" s="12"/>
      <c r="V1080" s="12" t="e">
        <f>IF(T1080="xxx",999,(T1080))</f>
        <v>#REF!</v>
      </c>
      <c r="W1080" s="12"/>
      <c r="X1080" s="12">
        <f t="shared" si="304"/>
        <v>16</v>
      </c>
      <c r="Y1080"/>
      <c r="Z1080" s="12" t="e">
        <f t="shared" si="300"/>
        <v>#REF!</v>
      </c>
      <c r="AA1080" s="12" t="e">
        <f t="shared" si="301"/>
        <v>#REF!</v>
      </c>
      <c r="AB1080"/>
      <c r="AC1080" s="12">
        <f t="shared" si="305"/>
        <v>16</v>
      </c>
      <c r="AD1080" s="12">
        <f t="shared" si="302"/>
        <v>0</v>
      </c>
      <c r="AE1080" s="19"/>
      <c r="AF1080" s="19">
        <f>AF1077+1</f>
        <v>6</v>
      </c>
      <c r="AG1080" s="19">
        <f>IF(AD1070="x",1,0)</f>
        <v>0</v>
      </c>
      <c r="AI1080" s="19">
        <v>316</v>
      </c>
      <c r="AJ1080" s="19">
        <f t="shared" si="291"/>
        <v>999</v>
      </c>
      <c r="AL1080" s="19"/>
      <c r="AM1080" s="19">
        <f t="shared" si="292"/>
        <v>999</v>
      </c>
      <c r="AP1080" s="48" t="e">
        <f t="shared" si="293"/>
        <v>#REF!</v>
      </c>
      <c r="AQ1080" s="48" t="e">
        <f t="shared" si="294"/>
        <v>#REF!</v>
      </c>
      <c r="AR1080" s="16" t="e">
        <f t="shared" si="295"/>
        <v>#REF!</v>
      </c>
      <c r="AU1080" s="49" t="str">
        <f t="shared" si="296"/>
        <v/>
      </c>
      <c r="AV1080" s="49" t="str">
        <f t="shared" si="297"/>
        <v/>
      </c>
      <c r="AW1080" s="49" t="str">
        <f t="shared" si="298"/>
        <v/>
      </c>
    </row>
    <row r="1081" spans="1:49" s="16" customFormat="1" hidden="1" x14ac:dyDescent="0.25">
      <c r="A1081" s="13" t="e">
        <f>#REF!</f>
        <v>#REF!</v>
      </c>
      <c r="B1081" s="13"/>
      <c r="C1081" s="13"/>
      <c r="D1081" s="13"/>
      <c r="E1081" s="13"/>
      <c r="F1081" s="13" t="e">
        <f>#REF!</f>
        <v>#REF!</v>
      </c>
      <c r="G1081" s="64" t="e">
        <f>#REF!</f>
        <v>#REF!</v>
      </c>
      <c r="H1081" s="64"/>
      <c r="I1081" s="64"/>
      <c r="J1081" s="64"/>
      <c r="K1081" s="64" t="e">
        <f>#REF!</f>
        <v>#REF!</v>
      </c>
      <c r="L1081" s="64"/>
      <c r="M1081" s="64"/>
      <c r="N1081" s="64"/>
      <c r="O1081" s="12">
        <f t="shared" si="303"/>
        <v>6</v>
      </c>
      <c r="P1081"/>
      <c r="Q1081" t="e">
        <f t="shared" si="299"/>
        <v>#REF!</v>
      </c>
      <c r="R1081"/>
      <c r="S1081"/>
      <c r="T1081" s="12" t="e">
        <f t="shared" si="290"/>
        <v>#REF!</v>
      </c>
      <c r="U1081" s="12"/>
      <c r="V1081" s="12">
        <v>999</v>
      </c>
      <c r="W1081" s="12"/>
      <c r="X1081" s="12">
        <f t="shared" si="304"/>
        <v>17</v>
      </c>
      <c r="Y1081"/>
      <c r="Z1081" s="12" t="e">
        <f t="shared" si="300"/>
        <v>#REF!</v>
      </c>
      <c r="AA1081" s="12" t="e">
        <f t="shared" si="301"/>
        <v>#REF!</v>
      </c>
      <c r="AB1081"/>
      <c r="AC1081" s="12">
        <f t="shared" si="305"/>
        <v>17</v>
      </c>
      <c r="AD1081" s="12">
        <f t="shared" si="302"/>
        <v>0</v>
      </c>
      <c r="AE1081" s="19"/>
      <c r="AF1081" s="19"/>
      <c r="AG1081" s="19">
        <f>AG1080</f>
        <v>0</v>
      </c>
      <c r="AI1081" s="19">
        <v>317</v>
      </c>
      <c r="AJ1081" s="19">
        <f t="shared" si="291"/>
        <v>999</v>
      </c>
      <c r="AL1081" s="19"/>
      <c r="AM1081" s="19">
        <f t="shared" si="292"/>
        <v>999</v>
      </c>
      <c r="AP1081" s="48" t="e">
        <f t="shared" si="293"/>
        <v>#REF!</v>
      </c>
      <c r="AQ1081" s="48" t="e">
        <f t="shared" si="294"/>
        <v>#REF!</v>
      </c>
      <c r="AR1081" s="16" t="e">
        <f t="shared" si="295"/>
        <v>#REF!</v>
      </c>
      <c r="AU1081" s="49" t="str">
        <f t="shared" si="296"/>
        <v/>
      </c>
      <c r="AV1081" s="49" t="str">
        <f t="shared" si="297"/>
        <v/>
      </c>
      <c r="AW1081" s="49" t="str">
        <f t="shared" si="298"/>
        <v/>
      </c>
    </row>
    <row r="1082" spans="1:49" s="16" customFormat="1" hidden="1" x14ac:dyDescent="0.25">
      <c r="A1082" s="13" t="e">
        <f>#REF!</f>
        <v>#REF!</v>
      </c>
      <c r="B1082" s="13"/>
      <c r="C1082" s="13"/>
      <c r="D1082" s="13"/>
      <c r="E1082" s="13"/>
      <c r="F1082" s="13" t="e">
        <f>#REF!</f>
        <v>#REF!</v>
      </c>
      <c r="G1082" s="64" t="e">
        <f>#REF!</f>
        <v>#REF!</v>
      </c>
      <c r="H1082" s="64"/>
      <c r="I1082" s="64"/>
      <c r="J1082" s="64"/>
      <c r="K1082" s="64" t="e">
        <f>#REF!</f>
        <v>#REF!</v>
      </c>
      <c r="L1082" s="64"/>
      <c r="M1082" s="64"/>
      <c r="N1082" s="64"/>
      <c r="O1082" s="12">
        <f t="shared" si="303"/>
        <v>6</v>
      </c>
      <c r="P1082"/>
      <c r="Q1082" t="e">
        <f t="shared" si="299"/>
        <v>#REF!</v>
      </c>
      <c r="R1082"/>
      <c r="S1082"/>
      <c r="T1082" s="12" t="e">
        <f t="shared" si="290"/>
        <v>#REF!</v>
      </c>
      <c r="U1082" s="12"/>
      <c r="V1082" s="12">
        <v>999</v>
      </c>
      <c r="W1082" s="12"/>
      <c r="X1082" s="12">
        <f t="shared" si="304"/>
        <v>18</v>
      </c>
      <c r="Y1082"/>
      <c r="Z1082" s="12" t="e">
        <f t="shared" si="300"/>
        <v>#REF!</v>
      </c>
      <c r="AA1082" s="12" t="e">
        <f t="shared" si="301"/>
        <v>#REF!</v>
      </c>
      <c r="AB1082"/>
      <c r="AC1082" s="12">
        <f t="shared" si="305"/>
        <v>18</v>
      </c>
      <c r="AD1082" s="12">
        <f t="shared" si="302"/>
        <v>0</v>
      </c>
      <c r="AE1082" s="19"/>
      <c r="AF1082" s="19"/>
      <c r="AG1082" s="19">
        <f>AG1080</f>
        <v>0</v>
      </c>
      <c r="AI1082" s="19">
        <v>318</v>
      </c>
      <c r="AJ1082" s="19">
        <f t="shared" si="291"/>
        <v>999</v>
      </c>
      <c r="AL1082" s="19"/>
      <c r="AM1082" s="19">
        <f t="shared" si="292"/>
        <v>999</v>
      </c>
      <c r="AP1082" s="48" t="e">
        <f t="shared" si="293"/>
        <v>#REF!</v>
      </c>
      <c r="AQ1082" s="48" t="e">
        <f t="shared" si="294"/>
        <v>#REF!</v>
      </c>
      <c r="AR1082" s="16" t="e">
        <f t="shared" si="295"/>
        <v>#REF!</v>
      </c>
      <c r="AU1082" s="49" t="str">
        <f t="shared" si="296"/>
        <v/>
      </c>
      <c r="AV1082" s="49" t="str">
        <f t="shared" si="297"/>
        <v/>
      </c>
      <c r="AW1082" s="49" t="str">
        <f t="shared" si="298"/>
        <v/>
      </c>
    </row>
    <row r="1083" spans="1:49" s="16" customFormat="1" hidden="1" x14ac:dyDescent="0.25">
      <c r="A1083" s="13" t="e">
        <f>#REF!</f>
        <v>#REF!</v>
      </c>
      <c r="B1083" s="13"/>
      <c r="C1083" s="13"/>
      <c r="D1083" s="13"/>
      <c r="E1083" s="13"/>
      <c r="F1083" s="13" t="e">
        <f>#REF!</f>
        <v>#REF!</v>
      </c>
      <c r="G1083" s="64" t="e">
        <f>#REF!</f>
        <v>#REF!</v>
      </c>
      <c r="H1083" s="64"/>
      <c r="I1083" s="64"/>
      <c r="J1083" s="64"/>
      <c r="K1083" s="64" t="e">
        <f>#REF!</f>
        <v>#REF!</v>
      </c>
      <c r="L1083" s="64"/>
      <c r="M1083" s="64"/>
      <c r="N1083" s="64"/>
      <c r="O1083" s="12">
        <f t="shared" si="303"/>
        <v>6</v>
      </c>
      <c r="P1083"/>
      <c r="Q1083" t="e">
        <f t="shared" si="299"/>
        <v>#REF!</v>
      </c>
      <c r="R1083"/>
      <c r="S1083"/>
      <c r="T1083" s="12" t="e">
        <f t="shared" si="290"/>
        <v>#REF!</v>
      </c>
      <c r="U1083" s="12"/>
      <c r="V1083" s="12" t="e">
        <f>IF(T1083="xxx",999,(T1083))</f>
        <v>#REF!</v>
      </c>
      <c r="W1083" s="12"/>
      <c r="X1083" s="12">
        <f t="shared" si="304"/>
        <v>19</v>
      </c>
      <c r="Y1083"/>
      <c r="Z1083" s="12" t="e">
        <f t="shared" si="300"/>
        <v>#REF!</v>
      </c>
      <c r="AA1083" s="12" t="e">
        <f t="shared" si="301"/>
        <v>#REF!</v>
      </c>
      <c r="AB1083"/>
      <c r="AC1083" s="12">
        <f t="shared" si="305"/>
        <v>19</v>
      </c>
      <c r="AD1083" s="12">
        <f t="shared" si="302"/>
        <v>0</v>
      </c>
      <c r="AE1083" s="19"/>
      <c r="AF1083" s="19">
        <f>AF1080+1</f>
        <v>7</v>
      </c>
      <c r="AG1083" s="19">
        <f>IF(AD1071="x",1,0)</f>
        <v>0</v>
      </c>
      <c r="AI1083" s="19">
        <v>319</v>
      </c>
      <c r="AJ1083" s="19">
        <f t="shared" si="291"/>
        <v>999</v>
      </c>
      <c r="AL1083" s="19"/>
      <c r="AM1083" s="19">
        <f t="shared" si="292"/>
        <v>999</v>
      </c>
      <c r="AP1083" s="48" t="e">
        <f t="shared" si="293"/>
        <v>#REF!</v>
      </c>
      <c r="AQ1083" s="48" t="e">
        <f t="shared" si="294"/>
        <v>#REF!</v>
      </c>
      <c r="AR1083" s="16" t="e">
        <f t="shared" si="295"/>
        <v>#REF!</v>
      </c>
      <c r="AU1083" s="49" t="str">
        <f t="shared" si="296"/>
        <v/>
      </c>
      <c r="AV1083" s="49" t="str">
        <f t="shared" si="297"/>
        <v/>
      </c>
      <c r="AW1083" s="49" t="str">
        <f t="shared" si="298"/>
        <v/>
      </c>
    </row>
    <row r="1084" spans="1:49" s="16" customFormat="1" hidden="1" x14ac:dyDescent="0.25">
      <c r="A1084" s="13" t="e">
        <f>#REF!</f>
        <v>#REF!</v>
      </c>
      <c r="B1084" s="13"/>
      <c r="C1084" s="13"/>
      <c r="D1084" s="13"/>
      <c r="E1084" s="13"/>
      <c r="F1084" s="13" t="e">
        <f>#REF!</f>
        <v>#REF!</v>
      </c>
      <c r="G1084" s="64" t="e">
        <f>#REF!</f>
        <v>#REF!</v>
      </c>
      <c r="H1084" s="64"/>
      <c r="I1084" s="64"/>
      <c r="J1084" s="64"/>
      <c r="K1084" s="64" t="e">
        <f>#REF!</f>
        <v>#REF!</v>
      </c>
      <c r="L1084" s="64"/>
      <c r="M1084" s="64"/>
      <c r="N1084" s="64"/>
      <c r="O1084" s="12">
        <f t="shared" si="303"/>
        <v>6</v>
      </c>
      <c r="P1084"/>
      <c r="Q1084" t="e">
        <f t="shared" si="299"/>
        <v>#REF!</v>
      </c>
      <c r="R1084"/>
      <c r="S1084"/>
      <c r="T1084" s="12" t="e">
        <f t="shared" si="290"/>
        <v>#REF!</v>
      </c>
      <c r="U1084" s="12"/>
      <c r="V1084" s="12">
        <v>999</v>
      </c>
      <c r="W1084" s="12"/>
      <c r="X1084" s="12">
        <f t="shared" si="304"/>
        <v>20</v>
      </c>
      <c r="Y1084"/>
      <c r="Z1084" s="12" t="e">
        <f t="shared" si="300"/>
        <v>#REF!</v>
      </c>
      <c r="AA1084" s="12" t="e">
        <f t="shared" si="301"/>
        <v>#REF!</v>
      </c>
      <c r="AB1084"/>
      <c r="AC1084" s="12">
        <f t="shared" si="305"/>
        <v>20</v>
      </c>
      <c r="AD1084" s="12">
        <f t="shared" si="302"/>
        <v>0</v>
      </c>
      <c r="AE1084" s="19"/>
      <c r="AF1084" s="19"/>
      <c r="AG1084" s="19">
        <f>AG1083</f>
        <v>0</v>
      </c>
      <c r="AI1084" s="19">
        <v>320</v>
      </c>
      <c r="AJ1084" s="19">
        <f t="shared" si="291"/>
        <v>999</v>
      </c>
      <c r="AL1084" s="19"/>
      <c r="AM1084" s="19">
        <f t="shared" si="292"/>
        <v>999</v>
      </c>
      <c r="AP1084" s="48" t="e">
        <f t="shared" si="293"/>
        <v>#REF!</v>
      </c>
      <c r="AQ1084" s="48" t="e">
        <f t="shared" si="294"/>
        <v>#REF!</v>
      </c>
      <c r="AR1084" s="16" t="e">
        <f t="shared" si="295"/>
        <v>#REF!</v>
      </c>
      <c r="AU1084" s="49" t="str">
        <f t="shared" si="296"/>
        <v/>
      </c>
      <c r="AV1084" s="49" t="str">
        <f t="shared" si="297"/>
        <v/>
      </c>
      <c r="AW1084" s="49" t="str">
        <f t="shared" si="298"/>
        <v/>
      </c>
    </row>
    <row r="1085" spans="1:49" s="16" customFormat="1" hidden="1" x14ac:dyDescent="0.25">
      <c r="A1085" s="13" t="e">
        <f>#REF!</f>
        <v>#REF!</v>
      </c>
      <c r="B1085" s="13"/>
      <c r="C1085" s="13"/>
      <c r="D1085" s="13"/>
      <c r="E1085" s="13"/>
      <c r="F1085" s="13" t="e">
        <f>#REF!</f>
        <v>#REF!</v>
      </c>
      <c r="G1085" s="64" t="e">
        <f>#REF!</f>
        <v>#REF!</v>
      </c>
      <c r="H1085" s="64"/>
      <c r="I1085" s="64"/>
      <c r="J1085" s="64"/>
      <c r="K1085" s="64" t="e">
        <f>#REF!</f>
        <v>#REF!</v>
      </c>
      <c r="L1085" s="64"/>
      <c r="M1085" s="64"/>
      <c r="N1085" s="64"/>
      <c r="O1085" s="12">
        <f t="shared" si="303"/>
        <v>6</v>
      </c>
      <c r="P1085"/>
      <c r="Q1085" t="e">
        <f t="shared" si="299"/>
        <v>#REF!</v>
      </c>
      <c r="R1085"/>
      <c r="S1085"/>
      <c r="T1085" s="12" t="e">
        <f t="shared" si="290"/>
        <v>#REF!</v>
      </c>
      <c r="U1085" s="12"/>
      <c r="V1085" s="12">
        <v>999</v>
      </c>
      <c r="W1085" s="12"/>
      <c r="X1085" s="12">
        <f t="shared" si="304"/>
        <v>21</v>
      </c>
      <c r="Y1085"/>
      <c r="Z1085"/>
      <c r="AA1085"/>
      <c r="AB1085"/>
      <c r="AC1085"/>
      <c r="AD1085" s="12"/>
      <c r="AE1085" s="19"/>
      <c r="AF1085" s="19"/>
      <c r="AG1085" s="19">
        <f>AG1083</f>
        <v>0</v>
      </c>
      <c r="AI1085" s="19">
        <v>321</v>
      </c>
      <c r="AJ1085" s="19">
        <f t="shared" si="291"/>
        <v>999</v>
      </c>
      <c r="AL1085" s="19"/>
      <c r="AM1085" s="19">
        <f t="shared" si="292"/>
        <v>999</v>
      </c>
      <c r="AP1085" s="48" t="e">
        <f t="shared" si="293"/>
        <v>#REF!</v>
      </c>
      <c r="AQ1085" s="48" t="e">
        <f t="shared" si="294"/>
        <v>#REF!</v>
      </c>
      <c r="AR1085" s="16" t="e">
        <f t="shared" si="295"/>
        <v>#REF!</v>
      </c>
      <c r="AU1085" s="49" t="str">
        <f t="shared" si="296"/>
        <v/>
      </c>
      <c r="AV1085" s="49" t="str">
        <f t="shared" si="297"/>
        <v/>
      </c>
      <c r="AW1085" s="49" t="str">
        <f t="shared" si="298"/>
        <v/>
      </c>
    </row>
    <row r="1086" spans="1:49" s="16" customFormat="1" hidden="1" x14ac:dyDescent="0.25">
      <c r="A1086" s="13" t="e">
        <f>#REF!</f>
        <v>#REF!</v>
      </c>
      <c r="B1086" s="13"/>
      <c r="C1086" s="13"/>
      <c r="D1086" s="13"/>
      <c r="E1086" s="13"/>
      <c r="F1086" s="13" t="e">
        <f>#REF!</f>
        <v>#REF!</v>
      </c>
      <c r="G1086" s="64" t="e">
        <f>#REF!</f>
        <v>#REF!</v>
      </c>
      <c r="H1086" s="64"/>
      <c r="I1086" s="64"/>
      <c r="J1086" s="64"/>
      <c r="K1086" s="64" t="e">
        <f>#REF!</f>
        <v>#REF!</v>
      </c>
      <c r="L1086" s="64"/>
      <c r="M1086" s="64"/>
      <c r="N1086" s="64"/>
      <c r="O1086" s="12">
        <f t="shared" si="303"/>
        <v>6</v>
      </c>
      <c r="P1086"/>
      <c r="Q1086" t="e">
        <f t="shared" si="299"/>
        <v>#REF!</v>
      </c>
      <c r="R1086"/>
      <c r="S1086"/>
      <c r="T1086" s="12" t="e">
        <f t="shared" ref="T1086:T1149" si="306">IF(Q1086=0,"xxx",(IF((MID($A1086,$Q1086-10,1))="x","xxx",VALUE(MID($A1086,$Q1086-11,3)))))</f>
        <v>#REF!</v>
      </c>
      <c r="U1086" s="12"/>
      <c r="V1086" s="12" t="e">
        <f>IF(T1086="xxx",999,(T1086))</f>
        <v>#REF!</v>
      </c>
      <c r="W1086" s="12"/>
      <c r="X1086" s="12">
        <f t="shared" si="304"/>
        <v>22</v>
      </c>
      <c r="Y1086"/>
      <c r="Z1086"/>
      <c r="AA1086"/>
      <c r="AB1086"/>
      <c r="AC1086"/>
      <c r="AD1086" s="12"/>
      <c r="AE1086" s="19"/>
      <c r="AF1086" s="19">
        <f>AF1083+1</f>
        <v>8</v>
      </c>
      <c r="AG1086" s="19">
        <f>IF(AD1072="x",1,0)</f>
        <v>0</v>
      </c>
      <c r="AI1086" s="19">
        <v>322</v>
      </c>
      <c r="AJ1086" s="19">
        <f t="shared" ref="AJ1086:AJ1149" si="307">IF(AG1086=0,999,AI1086)</f>
        <v>999</v>
      </c>
      <c r="AL1086" s="19"/>
      <c r="AM1086" s="19">
        <f t="shared" ref="AM1086:AM1149" si="308">SMALL($AJ$765:$AJ$1244,AI1086)</f>
        <v>999</v>
      </c>
      <c r="AP1086" s="48" t="e">
        <f t="shared" ref="AP1086:AP1149" si="309">G1086</f>
        <v>#REF!</v>
      </c>
      <c r="AQ1086" s="48" t="e">
        <f t="shared" ref="AQ1086:AQ1149" si="310">K1086</f>
        <v>#REF!</v>
      </c>
      <c r="AR1086" s="16" t="e">
        <f t="shared" ref="AR1086:AR1149" si="311">A1086</f>
        <v>#REF!</v>
      </c>
      <c r="AU1086" s="49" t="str">
        <f t="shared" ref="AU1086:AU1149" si="312">IF(AM1086=999,"",(INDEX($AP$765:$AP$1244,$AM1086)))</f>
        <v/>
      </c>
      <c r="AV1086" s="49" t="str">
        <f t="shared" ref="AV1086:AV1149" si="313">IF(AM1086=999,"",(INDEX($AQ$765:$AQ$1244,$AM1086)))</f>
        <v/>
      </c>
      <c r="AW1086" s="49" t="str">
        <f t="shared" ref="AW1086:AW1149" si="314">IF(AM1086=999,"",(INDEX($AR$765:$AR$1244,$AM1086)))</f>
        <v/>
      </c>
    </row>
    <row r="1087" spans="1:49" s="16" customFormat="1" hidden="1" x14ac:dyDescent="0.25">
      <c r="A1087" s="13" t="e">
        <f>#REF!</f>
        <v>#REF!</v>
      </c>
      <c r="B1087" s="13"/>
      <c r="C1087" s="13"/>
      <c r="D1087" s="13"/>
      <c r="E1087" s="13"/>
      <c r="F1087" s="13" t="e">
        <f>#REF!</f>
        <v>#REF!</v>
      </c>
      <c r="G1087" s="64" t="e">
        <f>#REF!</f>
        <v>#REF!</v>
      </c>
      <c r="H1087" s="64"/>
      <c r="I1087" s="64"/>
      <c r="J1087" s="64"/>
      <c r="K1087" s="64" t="e">
        <f>#REF!</f>
        <v>#REF!</v>
      </c>
      <c r="L1087" s="64"/>
      <c r="M1087" s="64"/>
      <c r="N1087" s="64"/>
      <c r="O1087" s="12">
        <f t="shared" si="303"/>
        <v>6</v>
      </c>
      <c r="P1087"/>
      <c r="Q1087" t="e">
        <f t="shared" si="299"/>
        <v>#REF!</v>
      </c>
      <c r="R1087"/>
      <c r="S1087"/>
      <c r="T1087" s="12" t="e">
        <f t="shared" si="306"/>
        <v>#REF!</v>
      </c>
      <c r="U1087" s="12"/>
      <c r="V1087" s="12">
        <v>999</v>
      </c>
      <c r="W1087" s="12"/>
      <c r="X1087" s="12">
        <f t="shared" si="304"/>
        <v>23</v>
      </c>
      <c r="Y1087"/>
      <c r="Z1087"/>
      <c r="AA1087"/>
      <c r="AB1087"/>
      <c r="AC1087"/>
      <c r="AD1087"/>
      <c r="AE1087" s="19"/>
      <c r="AF1087" s="19"/>
      <c r="AG1087" s="19">
        <f>AG1086</f>
        <v>0</v>
      </c>
      <c r="AI1087" s="19">
        <v>323</v>
      </c>
      <c r="AJ1087" s="19">
        <f t="shared" si="307"/>
        <v>999</v>
      </c>
      <c r="AL1087" s="19"/>
      <c r="AM1087" s="19">
        <f t="shared" si="308"/>
        <v>999</v>
      </c>
      <c r="AP1087" s="48" t="e">
        <f t="shared" si="309"/>
        <v>#REF!</v>
      </c>
      <c r="AQ1087" s="48" t="e">
        <f t="shared" si="310"/>
        <v>#REF!</v>
      </c>
      <c r="AR1087" s="16" t="e">
        <f t="shared" si="311"/>
        <v>#REF!</v>
      </c>
      <c r="AU1087" s="49" t="str">
        <f t="shared" si="312"/>
        <v/>
      </c>
      <c r="AV1087" s="49" t="str">
        <f t="shared" si="313"/>
        <v/>
      </c>
      <c r="AW1087" s="49" t="str">
        <f t="shared" si="314"/>
        <v/>
      </c>
    </row>
    <row r="1088" spans="1:49" s="16" customFormat="1" hidden="1" x14ac:dyDescent="0.25">
      <c r="A1088" s="13" t="e">
        <f>#REF!</f>
        <v>#REF!</v>
      </c>
      <c r="B1088" s="13"/>
      <c r="C1088" s="13"/>
      <c r="D1088" s="13"/>
      <c r="E1088" s="13"/>
      <c r="F1088" s="13" t="e">
        <f>#REF!</f>
        <v>#REF!</v>
      </c>
      <c r="G1088" s="64" t="e">
        <f>#REF!</f>
        <v>#REF!</v>
      </c>
      <c r="H1088" s="64"/>
      <c r="I1088" s="64"/>
      <c r="J1088" s="64"/>
      <c r="K1088" s="64" t="e">
        <f>#REF!</f>
        <v>#REF!</v>
      </c>
      <c r="L1088" s="64"/>
      <c r="M1088" s="64"/>
      <c r="N1088" s="64"/>
      <c r="O1088" s="12">
        <f t="shared" si="303"/>
        <v>6</v>
      </c>
      <c r="P1088"/>
      <c r="Q1088" t="e">
        <f t="shared" si="299"/>
        <v>#REF!</v>
      </c>
      <c r="R1088"/>
      <c r="S1088"/>
      <c r="T1088" s="12" t="e">
        <f t="shared" si="306"/>
        <v>#REF!</v>
      </c>
      <c r="U1088" s="12"/>
      <c r="V1088" s="12">
        <v>999</v>
      </c>
      <c r="W1088" s="12"/>
      <c r="X1088" s="12">
        <f t="shared" si="304"/>
        <v>24</v>
      </c>
      <c r="Y1088"/>
      <c r="Z1088"/>
      <c r="AA1088"/>
      <c r="AB1088"/>
      <c r="AC1088"/>
      <c r="AD1088"/>
      <c r="AE1088" s="19"/>
      <c r="AF1088" s="19"/>
      <c r="AG1088" s="19">
        <f>AG1086</f>
        <v>0</v>
      </c>
      <c r="AI1088" s="19">
        <v>324</v>
      </c>
      <c r="AJ1088" s="19">
        <f t="shared" si="307"/>
        <v>999</v>
      </c>
      <c r="AL1088" s="19"/>
      <c r="AM1088" s="19">
        <f t="shared" si="308"/>
        <v>999</v>
      </c>
      <c r="AP1088" s="48" t="e">
        <f t="shared" si="309"/>
        <v>#REF!</v>
      </c>
      <c r="AQ1088" s="48" t="e">
        <f t="shared" si="310"/>
        <v>#REF!</v>
      </c>
      <c r="AR1088" s="16" t="e">
        <f t="shared" si="311"/>
        <v>#REF!</v>
      </c>
      <c r="AU1088" s="49" t="str">
        <f t="shared" si="312"/>
        <v/>
      </c>
      <c r="AV1088" s="49" t="str">
        <f t="shared" si="313"/>
        <v/>
      </c>
      <c r="AW1088" s="49" t="str">
        <f t="shared" si="314"/>
        <v/>
      </c>
    </row>
    <row r="1089" spans="1:49" s="16" customFormat="1" hidden="1" x14ac:dyDescent="0.25">
      <c r="A1089" s="13" t="e">
        <f>#REF!</f>
        <v>#REF!</v>
      </c>
      <c r="B1089" s="13"/>
      <c r="C1089" s="13"/>
      <c r="D1089" s="13"/>
      <c r="E1089" s="13"/>
      <c r="F1089" s="13" t="e">
        <f>#REF!</f>
        <v>#REF!</v>
      </c>
      <c r="G1089" s="64" t="e">
        <f>#REF!</f>
        <v>#REF!</v>
      </c>
      <c r="H1089" s="64"/>
      <c r="I1089" s="64"/>
      <c r="J1089" s="64"/>
      <c r="K1089" s="64" t="e">
        <f>#REF!</f>
        <v>#REF!</v>
      </c>
      <c r="L1089" s="64"/>
      <c r="M1089" s="64"/>
      <c r="N1089" s="64"/>
      <c r="O1089" s="12">
        <f t="shared" si="303"/>
        <v>6</v>
      </c>
      <c r="P1089"/>
      <c r="Q1089" t="e">
        <f t="shared" si="299"/>
        <v>#REF!</v>
      </c>
      <c r="R1089"/>
      <c r="S1089"/>
      <c r="T1089" s="12" t="e">
        <f t="shared" si="306"/>
        <v>#REF!</v>
      </c>
      <c r="U1089" s="12"/>
      <c r="V1089" s="12" t="e">
        <f>IF(T1089="xxx",999,(T1089))</f>
        <v>#REF!</v>
      </c>
      <c r="W1089" s="12"/>
      <c r="X1089" s="12">
        <f t="shared" si="304"/>
        <v>25</v>
      </c>
      <c r="Y1089"/>
      <c r="Z1089"/>
      <c r="AA1089"/>
      <c r="AB1089"/>
      <c r="AC1089"/>
      <c r="AD1089"/>
      <c r="AE1089" s="19"/>
      <c r="AF1089" s="19">
        <f>AF1086+1</f>
        <v>9</v>
      </c>
      <c r="AG1089" s="19">
        <f>IF(AD1073="x",1,0)</f>
        <v>0</v>
      </c>
      <c r="AI1089" s="19">
        <v>325</v>
      </c>
      <c r="AJ1089" s="19">
        <f t="shared" si="307"/>
        <v>999</v>
      </c>
      <c r="AL1089" s="19"/>
      <c r="AM1089" s="19">
        <f t="shared" si="308"/>
        <v>999</v>
      </c>
      <c r="AP1089" s="48" t="e">
        <f t="shared" si="309"/>
        <v>#REF!</v>
      </c>
      <c r="AQ1089" s="48" t="e">
        <f t="shared" si="310"/>
        <v>#REF!</v>
      </c>
      <c r="AR1089" s="16" t="e">
        <f t="shared" si="311"/>
        <v>#REF!</v>
      </c>
      <c r="AU1089" s="49" t="str">
        <f t="shared" si="312"/>
        <v/>
      </c>
      <c r="AV1089" s="49" t="str">
        <f t="shared" si="313"/>
        <v/>
      </c>
      <c r="AW1089" s="49" t="str">
        <f t="shared" si="314"/>
        <v/>
      </c>
    </row>
    <row r="1090" spans="1:49" s="16" customFormat="1" hidden="1" x14ac:dyDescent="0.25">
      <c r="A1090" s="13" t="e">
        <f>#REF!</f>
        <v>#REF!</v>
      </c>
      <c r="B1090" s="13"/>
      <c r="C1090" s="13"/>
      <c r="D1090" s="13"/>
      <c r="E1090" s="13"/>
      <c r="F1090" s="13" t="e">
        <f>#REF!</f>
        <v>#REF!</v>
      </c>
      <c r="G1090" s="64" t="e">
        <f>#REF!</f>
        <v>#REF!</v>
      </c>
      <c r="H1090" s="64"/>
      <c r="I1090" s="64"/>
      <c r="J1090" s="64"/>
      <c r="K1090" s="64" t="e">
        <f>#REF!</f>
        <v>#REF!</v>
      </c>
      <c r="L1090" s="64"/>
      <c r="M1090" s="64"/>
      <c r="N1090" s="64"/>
      <c r="O1090" s="12">
        <f t="shared" si="303"/>
        <v>6</v>
      </c>
      <c r="P1090"/>
      <c r="Q1090" t="e">
        <f t="shared" si="299"/>
        <v>#REF!</v>
      </c>
      <c r="R1090"/>
      <c r="S1090"/>
      <c r="T1090" s="12" t="e">
        <f t="shared" si="306"/>
        <v>#REF!</v>
      </c>
      <c r="U1090" s="12"/>
      <c r="V1090" s="12">
        <v>999</v>
      </c>
      <c r="W1090" s="12"/>
      <c r="X1090" s="12">
        <f t="shared" si="304"/>
        <v>26</v>
      </c>
      <c r="Y1090"/>
      <c r="Z1090"/>
      <c r="AA1090"/>
      <c r="AB1090"/>
      <c r="AC1090"/>
      <c r="AD1090"/>
      <c r="AE1090" s="19"/>
      <c r="AF1090" s="19"/>
      <c r="AG1090" s="19">
        <f>AG1089</f>
        <v>0</v>
      </c>
      <c r="AI1090" s="19">
        <v>326</v>
      </c>
      <c r="AJ1090" s="19">
        <f t="shared" si="307"/>
        <v>999</v>
      </c>
      <c r="AL1090" s="19"/>
      <c r="AM1090" s="19">
        <f t="shared" si="308"/>
        <v>999</v>
      </c>
      <c r="AP1090" s="48" t="e">
        <f t="shared" si="309"/>
        <v>#REF!</v>
      </c>
      <c r="AQ1090" s="48" t="e">
        <f t="shared" si="310"/>
        <v>#REF!</v>
      </c>
      <c r="AR1090" s="16" t="e">
        <f t="shared" si="311"/>
        <v>#REF!</v>
      </c>
      <c r="AU1090" s="49" t="str">
        <f t="shared" si="312"/>
        <v/>
      </c>
      <c r="AV1090" s="49" t="str">
        <f t="shared" si="313"/>
        <v/>
      </c>
      <c r="AW1090" s="49" t="str">
        <f t="shared" si="314"/>
        <v/>
      </c>
    </row>
    <row r="1091" spans="1:49" s="16" customFormat="1" hidden="1" x14ac:dyDescent="0.25">
      <c r="A1091" s="13" t="e">
        <f>#REF!</f>
        <v>#REF!</v>
      </c>
      <c r="B1091" s="13"/>
      <c r="C1091" s="13"/>
      <c r="D1091" s="13"/>
      <c r="E1091" s="13"/>
      <c r="F1091" s="13" t="e">
        <f>#REF!</f>
        <v>#REF!</v>
      </c>
      <c r="G1091" s="64" t="e">
        <f>#REF!</f>
        <v>#REF!</v>
      </c>
      <c r="H1091" s="64"/>
      <c r="I1091" s="64"/>
      <c r="J1091" s="64"/>
      <c r="K1091" s="64" t="e">
        <f>#REF!</f>
        <v>#REF!</v>
      </c>
      <c r="L1091" s="64"/>
      <c r="M1091" s="64"/>
      <c r="N1091" s="64"/>
      <c r="O1091" s="12">
        <f t="shared" si="303"/>
        <v>6</v>
      </c>
      <c r="P1091"/>
      <c r="Q1091" t="e">
        <f t="shared" si="299"/>
        <v>#REF!</v>
      </c>
      <c r="R1091"/>
      <c r="S1091"/>
      <c r="T1091" s="12" t="e">
        <f t="shared" si="306"/>
        <v>#REF!</v>
      </c>
      <c r="U1091" s="12"/>
      <c r="V1091" s="12">
        <v>999</v>
      </c>
      <c r="W1091" s="12"/>
      <c r="X1091" s="12">
        <f t="shared" si="304"/>
        <v>27</v>
      </c>
      <c r="Y1091"/>
      <c r="Z1091"/>
      <c r="AA1091"/>
      <c r="AB1091"/>
      <c r="AC1091"/>
      <c r="AD1091"/>
      <c r="AE1091" s="19"/>
      <c r="AF1091" s="19"/>
      <c r="AG1091" s="19">
        <f>AG1089</f>
        <v>0</v>
      </c>
      <c r="AI1091" s="19">
        <v>327</v>
      </c>
      <c r="AJ1091" s="19">
        <f t="shared" si="307"/>
        <v>999</v>
      </c>
      <c r="AL1091" s="19"/>
      <c r="AM1091" s="19">
        <f t="shared" si="308"/>
        <v>999</v>
      </c>
      <c r="AP1091" s="48" t="e">
        <f t="shared" si="309"/>
        <v>#REF!</v>
      </c>
      <c r="AQ1091" s="48" t="e">
        <f t="shared" si="310"/>
        <v>#REF!</v>
      </c>
      <c r="AR1091" s="16" t="e">
        <f t="shared" si="311"/>
        <v>#REF!</v>
      </c>
      <c r="AU1091" s="49" t="str">
        <f t="shared" si="312"/>
        <v/>
      </c>
      <c r="AV1091" s="49" t="str">
        <f t="shared" si="313"/>
        <v/>
      </c>
      <c r="AW1091" s="49" t="str">
        <f t="shared" si="314"/>
        <v/>
      </c>
    </row>
    <row r="1092" spans="1:49" s="16" customFormat="1" hidden="1" x14ac:dyDescent="0.25">
      <c r="A1092" s="13" t="e">
        <f>#REF!</f>
        <v>#REF!</v>
      </c>
      <c r="B1092" s="13"/>
      <c r="C1092" s="13"/>
      <c r="D1092" s="13"/>
      <c r="E1092" s="13"/>
      <c r="F1092" s="13" t="e">
        <f>#REF!</f>
        <v>#REF!</v>
      </c>
      <c r="G1092" s="64" t="e">
        <f>#REF!</f>
        <v>#REF!</v>
      </c>
      <c r="H1092" s="64"/>
      <c r="I1092" s="64"/>
      <c r="J1092" s="64"/>
      <c r="K1092" s="64" t="e">
        <f>#REF!</f>
        <v>#REF!</v>
      </c>
      <c r="L1092" s="64"/>
      <c r="M1092" s="64"/>
      <c r="N1092" s="64"/>
      <c r="O1092" s="12">
        <f t="shared" si="303"/>
        <v>6</v>
      </c>
      <c r="P1092"/>
      <c r="Q1092" t="e">
        <f t="shared" si="299"/>
        <v>#REF!</v>
      </c>
      <c r="R1092"/>
      <c r="S1092"/>
      <c r="T1092" s="12" t="e">
        <f t="shared" si="306"/>
        <v>#REF!</v>
      </c>
      <c r="U1092" s="12"/>
      <c r="V1092" s="12" t="e">
        <f>IF(T1092="xxx",999,(T1092))</f>
        <v>#REF!</v>
      </c>
      <c r="W1092" s="12"/>
      <c r="X1092" s="12">
        <f t="shared" si="304"/>
        <v>28</v>
      </c>
      <c r="Y1092"/>
      <c r="Z1092"/>
      <c r="AA1092"/>
      <c r="AB1092"/>
      <c r="AC1092"/>
      <c r="AD1092"/>
      <c r="AE1092" s="19"/>
      <c r="AF1092" s="19">
        <f>AF1089+1</f>
        <v>10</v>
      </c>
      <c r="AG1092" s="19">
        <f>IF(AD1074="x",1,0)</f>
        <v>0</v>
      </c>
      <c r="AI1092" s="19">
        <v>328</v>
      </c>
      <c r="AJ1092" s="19">
        <f t="shared" si="307"/>
        <v>999</v>
      </c>
      <c r="AL1092" s="19"/>
      <c r="AM1092" s="19">
        <f t="shared" si="308"/>
        <v>999</v>
      </c>
      <c r="AP1092" s="48" t="e">
        <f t="shared" si="309"/>
        <v>#REF!</v>
      </c>
      <c r="AQ1092" s="48" t="e">
        <f t="shared" si="310"/>
        <v>#REF!</v>
      </c>
      <c r="AR1092" s="16" t="e">
        <f t="shared" si="311"/>
        <v>#REF!</v>
      </c>
      <c r="AU1092" s="49" t="str">
        <f t="shared" si="312"/>
        <v/>
      </c>
      <c r="AV1092" s="49" t="str">
        <f t="shared" si="313"/>
        <v/>
      </c>
      <c r="AW1092" s="49" t="str">
        <f t="shared" si="314"/>
        <v/>
      </c>
    </row>
    <row r="1093" spans="1:49" s="16" customFormat="1" hidden="1" x14ac:dyDescent="0.25">
      <c r="A1093" s="13" t="e">
        <f>#REF!</f>
        <v>#REF!</v>
      </c>
      <c r="B1093" s="13"/>
      <c r="C1093" s="13"/>
      <c r="D1093" s="13"/>
      <c r="E1093" s="13"/>
      <c r="F1093" s="13" t="e">
        <f>#REF!</f>
        <v>#REF!</v>
      </c>
      <c r="G1093" s="64" t="e">
        <f>#REF!</f>
        <v>#REF!</v>
      </c>
      <c r="H1093" s="64"/>
      <c r="I1093" s="64"/>
      <c r="J1093" s="64"/>
      <c r="K1093" s="64" t="e">
        <f>#REF!</f>
        <v>#REF!</v>
      </c>
      <c r="L1093" s="64"/>
      <c r="M1093" s="64"/>
      <c r="N1093" s="64"/>
      <c r="O1093" s="12">
        <f t="shared" si="303"/>
        <v>6</v>
      </c>
      <c r="P1093"/>
      <c r="Q1093" t="e">
        <f t="shared" si="299"/>
        <v>#REF!</v>
      </c>
      <c r="R1093"/>
      <c r="S1093"/>
      <c r="T1093" s="12" t="e">
        <f t="shared" si="306"/>
        <v>#REF!</v>
      </c>
      <c r="U1093" s="12"/>
      <c r="V1093" s="12">
        <v>999</v>
      </c>
      <c r="W1093" s="12"/>
      <c r="X1093" s="12">
        <f t="shared" si="304"/>
        <v>29</v>
      </c>
      <c r="Y1093"/>
      <c r="Z1093"/>
      <c r="AA1093"/>
      <c r="AB1093"/>
      <c r="AC1093"/>
      <c r="AD1093"/>
      <c r="AE1093" s="19"/>
      <c r="AF1093" s="19"/>
      <c r="AG1093" s="19">
        <f>AG1092</f>
        <v>0</v>
      </c>
      <c r="AI1093" s="19">
        <v>329</v>
      </c>
      <c r="AJ1093" s="19">
        <f t="shared" si="307"/>
        <v>999</v>
      </c>
      <c r="AL1093" s="19"/>
      <c r="AM1093" s="19">
        <f t="shared" si="308"/>
        <v>999</v>
      </c>
      <c r="AP1093" s="48" t="e">
        <f t="shared" si="309"/>
        <v>#REF!</v>
      </c>
      <c r="AQ1093" s="48" t="e">
        <f t="shared" si="310"/>
        <v>#REF!</v>
      </c>
      <c r="AR1093" s="16" t="e">
        <f t="shared" si="311"/>
        <v>#REF!</v>
      </c>
      <c r="AU1093" s="49" t="str">
        <f t="shared" si="312"/>
        <v/>
      </c>
      <c r="AV1093" s="49" t="str">
        <f t="shared" si="313"/>
        <v/>
      </c>
      <c r="AW1093" s="49" t="str">
        <f t="shared" si="314"/>
        <v/>
      </c>
    </row>
    <row r="1094" spans="1:49" s="16" customFormat="1" hidden="1" x14ac:dyDescent="0.25">
      <c r="A1094" s="13" t="e">
        <f>#REF!</f>
        <v>#REF!</v>
      </c>
      <c r="B1094" s="13"/>
      <c r="C1094" s="13"/>
      <c r="D1094" s="13"/>
      <c r="E1094" s="13"/>
      <c r="F1094" s="13" t="e">
        <f>#REF!</f>
        <v>#REF!</v>
      </c>
      <c r="G1094" s="64" t="e">
        <f>#REF!</f>
        <v>#REF!</v>
      </c>
      <c r="H1094" s="64"/>
      <c r="I1094" s="64"/>
      <c r="J1094" s="64"/>
      <c r="K1094" s="64" t="e">
        <f>#REF!</f>
        <v>#REF!</v>
      </c>
      <c r="L1094" s="64"/>
      <c r="M1094" s="64"/>
      <c r="N1094" s="64"/>
      <c r="O1094" s="12">
        <f t="shared" si="303"/>
        <v>6</v>
      </c>
      <c r="P1094"/>
      <c r="Q1094" t="e">
        <f t="shared" si="299"/>
        <v>#REF!</v>
      </c>
      <c r="R1094"/>
      <c r="S1094"/>
      <c r="T1094" s="12" t="e">
        <f t="shared" si="306"/>
        <v>#REF!</v>
      </c>
      <c r="U1094" s="12"/>
      <c r="V1094" s="12">
        <v>999</v>
      </c>
      <c r="W1094" s="12"/>
      <c r="X1094" s="12">
        <f t="shared" si="304"/>
        <v>30</v>
      </c>
      <c r="Y1094"/>
      <c r="Z1094"/>
      <c r="AA1094"/>
      <c r="AB1094"/>
      <c r="AC1094"/>
      <c r="AD1094"/>
      <c r="AE1094" s="19"/>
      <c r="AF1094" s="19"/>
      <c r="AG1094" s="19">
        <f>AG1092</f>
        <v>0</v>
      </c>
      <c r="AI1094" s="19">
        <v>330</v>
      </c>
      <c r="AJ1094" s="19">
        <f t="shared" si="307"/>
        <v>999</v>
      </c>
      <c r="AL1094" s="19"/>
      <c r="AM1094" s="19">
        <f t="shared" si="308"/>
        <v>999</v>
      </c>
      <c r="AP1094" s="48" t="e">
        <f t="shared" si="309"/>
        <v>#REF!</v>
      </c>
      <c r="AQ1094" s="48" t="e">
        <f t="shared" si="310"/>
        <v>#REF!</v>
      </c>
      <c r="AR1094" s="16" t="e">
        <f t="shared" si="311"/>
        <v>#REF!</v>
      </c>
      <c r="AU1094" s="49" t="str">
        <f t="shared" si="312"/>
        <v/>
      </c>
      <c r="AV1094" s="49" t="str">
        <f t="shared" si="313"/>
        <v/>
      </c>
      <c r="AW1094" s="49" t="str">
        <f t="shared" si="314"/>
        <v/>
      </c>
    </row>
    <row r="1095" spans="1:49" s="16" customFormat="1" hidden="1" x14ac:dyDescent="0.25">
      <c r="A1095" s="13" t="e">
        <f>#REF!</f>
        <v>#REF!</v>
      </c>
      <c r="B1095" s="13"/>
      <c r="C1095" s="13"/>
      <c r="D1095" s="13"/>
      <c r="E1095" s="13"/>
      <c r="F1095" s="13" t="e">
        <f>#REF!</f>
        <v>#REF!</v>
      </c>
      <c r="G1095" s="64" t="e">
        <f>#REF!</f>
        <v>#REF!</v>
      </c>
      <c r="H1095" s="64"/>
      <c r="I1095" s="64"/>
      <c r="J1095" s="64"/>
      <c r="K1095" s="64" t="e">
        <f>#REF!</f>
        <v>#REF!</v>
      </c>
      <c r="L1095" s="64"/>
      <c r="M1095" s="64"/>
      <c r="N1095" s="64"/>
      <c r="O1095" s="12">
        <f t="shared" si="303"/>
        <v>6</v>
      </c>
      <c r="P1095"/>
      <c r="Q1095" t="e">
        <f t="shared" si="299"/>
        <v>#REF!</v>
      </c>
      <c r="R1095"/>
      <c r="S1095"/>
      <c r="T1095" s="12" t="e">
        <f t="shared" si="306"/>
        <v>#REF!</v>
      </c>
      <c r="U1095" s="12"/>
      <c r="V1095" s="12" t="e">
        <f>IF(T1095="xxx",999,(T1095))</f>
        <v>#REF!</v>
      </c>
      <c r="W1095" s="12"/>
      <c r="X1095" s="12">
        <f t="shared" si="304"/>
        <v>31</v>
      </c>
      <c r="Y1095"/>
      <c r="Z1095"/>
      <c r="AA1095"/>
      <c r="AB1095"/>
      <c r="AC1095"/>
      <c r="AD1095"/>
      <c r="AE1095" s="19"/>
      <c r="AF1095" s="19">
        <f>AF1092+1</f>
        <v>11</v>
      </c>
      <c r="AG1095" s="19">
        <f>IF(AD1075="x",1,0)</f>
        <v>0</v>
      </c>
      <c r="AI1095" s="19">
        <v>331</v>
      </c>
      <c r="AJ1095" s="19">
        <f t="shared" si="307"/>
        <v>999</v>
      </c>
      <c r="AL1095" s="19"/>
      <c r="AM1095" s="19">
        <f t="shared" si="308"/>
        <v>999</v>
      </c>
      <c r="AP1095" s="48" t="e">
        <f t="shared" si="309"/>
        <v>#REF!</v>
      </c>
      <c r="AQ1095" s="48" t="e">
        <f t="shared" si="310"/>
        <v>#REF!</v>
      </c>
      <c r="AR1095" s="16" t="e">
        <f t="shared" si="311"/>
        <v>#REF!</v>
      </c>
      <c r="AU1095" s="49" t="str">
        <f t="shared" si="312"/>
        <v/>
      </c>
      <c r="AV1095" s="49" t="str">
        <f t="shared" si="313"/>
        <v/>
      </c>
      <c r="AW1095" s="49" t="str">
        <f t="shared" si="314"/>
        <v/>
      </c>
    </row>
    <row r="1096" spans="1:49" s="16" customFormat="1" hidden="1" x14ac:dyDescent="0.25">
      <c r="A1096" s="13" t="e">
        <f>#REF!</f>
        <v>#REF!</v>
      </c>
      <c r="B1096" s="13"/>
      <c r="C1096" s="13"/>
      <c r="D1096" s="13"/>
      <c r="E1096" s="13"/>
      <c r="F1096" s="13" t="e">
        <f>#REF!</f>
        <v>#REF!</v>
      </c>
      <c r="G1096" s="64" t="e">
        <f>#REF!</f>
        <v>#REF!</v>
      </c>
      <c r="H1096" s="64"/>
      <c r="I1096" s="64"/>
      <c r="J1096" s="64"/>
      <c r="K1096" s="64" t="e">
        <f>#REF!</f>
        <v>#REF!</v>
      </c>
      <c r="L1096" s="64"/>
      <c r="M1096" s="64"/>
      <c r="N1096" s="64"/>
      <c r="O1096" s="12">
        <f t="shared" si="303"/>
        <v>6</v>
      </c>
      <c r="P1096"/>
      <c r="Q1096" t="e">
        <f t="shared" si="299"/>
        <v>#REF!</v>
      </c>
      <c r="R1096"/>
      <c r="S1096"/>
      <c r="T1096" s="12" t="e">
        <f t="shared" si="306"/>
        <v>#REF!</v>
      </c>
      <c r="U1096" s="12"/>
      <c r="V1096" s="12">
        <v>999</v>
      </c>
      <c r="W1096" s="12"/>
      <c r="X1096" s="12">
        <f t="shared" si="304"/>
        <v>32</v>
      </c>
      <c r="Y1096"/>
      <c r="Z1096"/>
      <c r="AA1096"/>
      <c r="AB1096"/>
      <c r="AC1096"/>
      <c r="AD1096"/>
      <c r="AE1096" s="19"/>
      <c r="AF1096" s="19"/>
      <c r="AG1096" s="19">
        <f>AG1095</f>
        <v>0</v>
      </c>
      <c r="AI1096" s="19">
        <v>332</v>
      </c>
      <c r="AJ1096" s="19">
        <f t="shared" si="307"/>
        <v>999</v>
      </c>
      <c r="AL1096" s="19"/>
      <c r="AM1096" s="19">
        <f t="shared" si="308"/>
        <v>999</v>
      </c>
      <c r="AP1096" s="48" t="e">
        <f t="shared" si="309"/>
        <v>#REF!</v>
      </c>
      <c r="AQ1096" s="48" t="e">
        <f t="shared" si="310"/>
        <v>#REF!</v>
      </c>
      <c r="AR1096" s="16" t="e">
        <f t="shared" si="311"/>
        <v>#REF!</v>
      </c>
      <c r="AU1096" s="49" t="str">
        <f t="shared" si="312"/>
        <v/>
      </c>
      <c r="AV1096" s="49" t="str">
        <f t="shared" si="313"/>
        <v/>
      </c>
      <c r="AW1096" s="49" t="str">
        <f t="shared" si="314"/>
        <v/>
      </c>
    </row>
    <row r="1097" spans="1:49" s="16" customFormat="1" hidden="1" x14ac:dyDescent="0.25">
      <c r="A1097" s="13" t="e">
        <f>#REF!</f>
        <v>#REF!</v>
      </c>
      <c r="B1097" s="13"/>
      <c r="C1097" s="13"/>
      <c r="D1097" s="13"/>
      <c r="E1097" s="13"/>
      <c r="F1097" s="13" t="e">
        <f>#REF!</f>
        <v>#REF!</v>
      </c>
      <c r="G1097" s="64" t="e">
        <f>#REF!</f>
        <v>#REF!</v>
      </c>
      <c r="H1097" s="64"/>
      <c r="I1097" s="64"/>
      <c r="J1097" s="64"/>
      <c r="K1097" s="64" t="e">
        <f>#REF!</f>
        <v>#REF!</v>
      </c>
      <c r="L1097" s="64"/>
      <c r="M1097" s="64"/>
      <c r="N1097" s="64"/>
      <c r="O1097" s="12">
        <f t="shared" si="303"/>
        <v>6</v>
      </c>
      <c r="P1097"/>
      <c r="Q1097" t="e">
        <f t="shared" si="299"/>
        <v>#REF!</v>
      </c>
      <c r="R1097"/>
      <c r="S1097"/>
      <c r="T1097" s="12" t="e">
        <f t="shared" si="306"/>
        <v>#REF!</v>
      </c>
      <c r="U1097" s="12"/>
      <c r="V1097" s="12">
        <v>999</v>
      </c>
      <c r="W1097" s="12"/>
      <c r="X1097" s="12">
        <f t="shared" si="304"/>
        <v>33</v>
      </c>
      <c r="Y1097"/>
      <c r="Z1097"/>
      <c r="AA1097"/>
      <c r="AB1097"/>
      <c r="AC1097"/>
      <c r="AD1097"/>
      <c r="AE1097" s="19"/>
      <c r="AF1097" s="19"/>
      <c r="AG1097" s="19">
        <f>AG1095</f>
        <v>0</v>
      </c>
      <c r="AI1097" s="19">
        <v>333</v>
      </c>
      <c r="AJ1097" s="19">
        <f t="shared" si="307"/>
        <v>999</v>
      </c>
      <c r="AL1097" s="19"/>
      <c r="AM1097" s="19">
        <f t="shared" si="308"/>
        <v>999</v>
      </c>
      <c r="AP1097" s="48" t="e">
        <f t="shared" si="309"/>
        <v>#REF!</v>
      </c>
      <c r="AQ1097" s="48" t="e">
        <f t="shared" si="310"/>
        <v>#REF!</v>
      </c>
      <c r="AR1097" s="16" t="e">
        <f t="shared" si="311"/>
        <v>#REF!</v>
      </c>
      <c r="AU1097" s="49" t="str">
        <f t="shared" si="312"/>
        <v/>
      </c>
      <c r="AV1097" s="49" t="str">
        <f t="shared" si="313"/>
        <v/>
      </c>
      <c r="AW1097" s="49" t="str">
        <f t="shared" si="314"/>
        <v/>
      </c>
    </row>
    <row r="1098" spans="1:49" s="16" customFormat="1" hidden="1" x14ac:dyDescent="0.25">
      <c r="A1098" s="13" t="e">
        <f>#REF!</f>
        <v>#REF!</v>
      </c>
      <c r="B1098" s="13"/>
      <c r="C1098" s="13"/>
      <c r="D1098" s="13"/>
      <c r="E1098" s="13"/>
      <c r="F1098" s="13" t="e">
        <f>#REF!</f>
        <v>#REF!</v>
      </c>
      <c r="G1098" s="64" t="e">
        <f>#REF!</f>
        <v>#REF!</v>
      </c>
      <c r="H1098" s="64"/>
      <c r="I1098" s="64"/>
      <c r="J1098" s="64"/>
      <c r="K1098" s="64" t="e">
        <f>#REF!</f>
        <v>#REF!</v>
      </c>
      <c r="L1098" s="64"/>
      <c r="M1098" s="64"/>
      <c r="N1098" s="64"/>
      <c r="O1098" s="12">
        <f t="shared" si="303"/>
        <v>6</v>
      </c>
      <c r="P1098"/>
      <c r="Q1098" t="e">
        <f t="shared" si="299"/>
        <v>#REF!</v>
      </c>
      <c r="R1098"/>
      <c r="S1098"/>
      <c r="T1098" s="12" t="e">
        <f t="shared" si="306"/>
        <v>#REF!</v>
      </c>
      <c r="U1098" s="12"/>
      <c r="V1098" s="12" t="e">
        <f>IF(T1098="xxx",999,(T1098))</f>
        <v>#REF!</v>
      </c>
      <c r="W1098" s="12"/>
      <c r="X1098" s="12">
        <f t="shared" si="304"/>
        <v>34</v>
      </c>
      <c r="Y1098"/>
      <c r="Z1098"/>
      <c r="AA1098"/>
      <c r="AB1098"/>
      <c r="AC1098"/>
      <c r="AD1098"/>
      <c r="AE1098" s="19"/>
      <c r="AF1098" s="19">
        <f>AF1095+1</f>
        <v>12</v>
      </c>
      <c r="AG1098" s="19">
        <f>IF(AD1076="x",1,0)</f>
        <v>0</v>
      </c>
      <c r="AI1098" s="19">
        <v>334</v>
      </c>
      <c r="AJ1098" s="19">
        <f t="shared" si="307"/>
        <v>999</v>
      </c>
      <c r="AL1098" s="19"/>
      <c r="AM1098" s="19">
        <f t="shared" si="308"/>
        <v>999</v>
      </c>
      <c r="AP1098" s="48" t="e">
        <f t="shared" si="309"/>
        <v>#REF!</v>
      </c>
      <c r="AQ1098" s="48" t="e">
        <f t="shared" si="310"/>
        <v>#REF!</v>
      </c>
      <c r="AR1098" s="16" t="e">
        <f t="shared" si="311"/>
        <v>#REF!</v>
      </c>
      <c r="AU1098" s="49" t="str">
        <f t="shared" si="312"/>
        <v/>
      </c>
      <c r="AV1098" s="49" t="str">
        <f t="shared" si="313"/>
        <v/>
      </c>
      <c r="AW1098" s="49" t="str">
        <f t="shared" si="314"/>
        <v/>
      </c>
    </row>
    <row r="1099" spans="1:49" s="16" customFormat="1" hidden="1" x14ac:dyDescent="0.25">
      <c r="A1099" s="13" t="e">
        <f>#REF!</f>
        <v>#REF!</v>
      </c>
      <c r="B1099" s="13"/>
      <c r="C1099" s="13"/>
      <c r="D1099" s="13"/>
      <c r="E1099" s="13"/>
      <c r="F1099" s="13" t="e">
        <f>#REF!</f>
        <v>#REF!</v>
      </c>
      <c r="G1099" s="64" t="e">
        <f>#REF!</f>
        <v>#REF!</v>
      </c>
      <c r="H1099" s="64"/>
      <c r="I1099" s="64"/>
      <c r="J1099" s="64"/>
      <c r="K1099" s="64" t="e">
        <f>#REF!</f>
        <v>#REF!</v>
      </c>
      <c r="L1099" s="64"/>
      <c r="M1099" s="64"/>
      <c r="N1099" s="64"/>
      <c r="O1099" s="12">
        <f t="shared" si="303"/>
        <v>6</v>
      </c>
      <c r="P1099"/>
      <c r="Q1099" t="e">
        <f t="shared" si="299"/>
        <v>#REF!</v>
      </c>
      <c r="R1099"/>
      <c r="S1099"/>
      <c r="T1099" s="12" t="e">
        <f t="shared" si="306"/>
        <v>#REF!</v>
      </c>
      <c r="U1099" s="12"/>
      <c r="V1099" s="12">
        <v>999</v>
      </c>
      <c r="W1099" s="12"/>
      <c r="X1099" s="12">
        <f t="shared" si="304"/>
        <v>35</v>
      </c>
      <c r="Y1099"/>
      <c r="Z1099"/>
      <c r="AA1099"/>
      <c r="AB1099"/>
      <c r="AC1099"/>
      <c r="AD1099"/>
      <c r="AE1099" s="19"/>
      <c r="AF1099" s="19"/>
      <c r="AG1099" s="19">
        <f>AG1098</f>
        <v>0</v>
      </c>
      <c r="AI1099" s="19">
        <v>335</v>
      </c>
      <c r="AJ1099" s="19">
        <f t="shared" si="307"/>
        <v>999</v>
      </c>
      <c r="AL1099" s="19"/>
      <c r="AM1099" s="19">
        <f t="shared" si="308"/>
        <v>999</v>
      </c>
      <c r="AP1099" s="48" t="e">
        <f t="shared" si="309"/>
        <v>#REF!</v>
      </c>
      <c r="AQ1099" s="48" t="e">
        <f t="shared" si="310"/>
        <v>#REF!</v>
      </c>
      <c r="AR1099" s="16" t="e">
        <f t="shared" si="311"/>
        <v>#REF!</v>
      </c>
      <c r="AU1099" s="49" t="str">
        <f t="shared" si="312"/>
        <v/>
      </c>
      <c r="AV1099" s="49" t="str">
        <f t="shared" si="313"/>
        <v/>
      </c>
      <c r="AW1099" s="49" t="str">
        <f t="shared" si="314"/>
        <v/>
      </c>
    </row>
    <row r="1100" spans="1:49" s="16" customFormat="1" hidden="1" x14ac:dyDescent="0.25">
      <c r="A1100" s="13" t="e">
        <f>#REF!</f>
        <v>#REF!</v>
      </c>
      <c r="B1100" s="13"/>
      <c r="C1100" s="13"/>
      <c r="D1100" s="13"/>
      <c r="E1100" s="13"/>
      <c r="F1100" s="13" t="e">
        <f>#REF!</f>
        <v>#REF!</v>
      </c>
      <c r="G1100" s="64" t="e">
        <f>#REF!</f>
        <v>#REF!</v>
      </c>
      <c r="H1100" s="64"/>
      <c r="I1100" s="64"/>
      <c r="J1100" s="64"/>
      <c r="K1100" s="64" t="e">
        <f>#REF!</f>
        <v>#REF!</v>
      </c>
      <c r="L1100" s="64"/>
      <c r="M1100" s="64"/>
      <c r="N1100" s="64"/>
      <c r="O1100" s="12">
        <f t="shared" si="303"/>
        <v>6</v>
      </c>
      <c r="P1100"/>
      <c r="Q1100" t="e">
        <f t="shared" si="299"/>
        <v>#REF!</v>
      </c>
      <c r="R1100"/>
      <c r="S1100"/>
      <c r="T1100" s="12" t="e">
        <f t="shared" si="306"/>
        <v>#REF!</v>
      </c>
      <c r="U1100" s="12"/>
      <c r="V1100" s="12">
        <v>999</v>
      </c>
      <c r="W1100" s="12"/>
      <c r="X1100" s="12">
        <f t="shared" si="304"/>
        <v>36</v>
      </c>
      <c r="Y1100"/>
      <c r="Z1100"/>
      <c r="AA1100"/>
      <c r="AB1100"/>
      <c r="AC1100"/>
      <c r="AD1100"/>
      <c r="AE1100" s="19"/>
      <c r="AF1100" s="19"/>
      <c r="AG1100" s="19">
        <f>AG1098</f>
        <v>0</v>
      </c>
      <c r="AI1100" s="19">
        <v>336</v>
      </c>
      <c r="AJ1100" s="19">
        <f t="shared" si="307"/>
        <v>999</v>
      </c>
      <c r="AL1100" s="19"/>
      <c r="AM1100" s="19">
        <f t="shared" si="308"/>
        <v>999</v>
      </c>
      <c r="AP1100" s="48" t="e">
        <f t="shared" si="309"/>
        <v>#REF!</v>
      </c>
      <c r="AQ1100" s="48" t="e">
        <f t="shared" si="310"/>
        <v>#REF!</v>
      </c>
      <c r="AR1100" s="16" t="e">
        <f t="shared" si="311"/>
        <v>#REF!</v>
      </c>
      <c r="AU1100" s="49" t="str">
        <f t="shared" si="312"/>
        <v/>
      </c>
      <c r="AV1100" s="49" t="str">
        <f t="shared" si="313"/>
        <v/>
      </c>
      <c r="AW1100" s="49" t="str">
        <f t="shared" si="314"/>
        <v/>
      </c>
    </row>
    <row r="1101" spans="1:49" s="16" customFormat="1" hidden="1" x14ac:dyDescent="0.25">
      <c r="A1101" s="13" t="e">
        <f>#REF!</f>
        <v>#REF!</v>
      </c>
      <c r="B1101" s="13"/>
      <c r="C1101" s="13"/>
      <c r="D1101" s="13"/>
      <c r="E1101" s="13"/>
      <c r="F1101" s="13" t="e">
        <f>#REF!</f>
        <v>#REF!</v>
      </c>
      <c r="G1101" s="64" t="e">
        <f>#REF!</f>
        <v>#REF!</v>
      </c>
      <c r="H1101" s="64"/>
      <c r="I1101" s="64"/>
      <c r="J1101" s="64"/>
      <c r="K1101" s="64" t="e">
        <f>#REF!</f>
        <v>#REF!</v>
      </c>
      <c r="L1101" s="64"/>
      <c r="M1101" s="64"/>
      <c r="N1101" s="64"/>
      <c r="O1101" s="12">
        <f t="shared" si="303"/>
        <v>6</v>
      </c>
      <c r="P1101"/>
      <c r="Q1101" t="e">
        <f t="shared" si="299"/>
        <v>#REF!</v>
      </c>
      <c r="R1101"/>
      <c r="S1101"/>
      <c r="T1101" s="12" t="e">
        <f t="shared" si="306"/>
        <v>#REF!</v>
      </c>
      <c r="U1101" s="12"/>
      <c r="V1101" s="12" t="e">
        <f>IF(T1101="xxx",999,(T1101))</f>
        <v>#REF!</v>
      </c>
      <c r="W1101" s="12"/>
      <c r="X1101" s="12">
        <f t="shared" si="304"/>
        <v>37</v>
      </c>
      <c r="Y1101"/>
      <c r="Z1101"/>
      <c r="AA1101"/>
      <c r="AB1101"/>
      <c r="AC1101"/>
      <c r="AD1101"/>
      <c r="AE1101" s="19"/>
      <c r="AF1101" s="19">
        <f>AF1098+1</f>
        <v>13</v>
      </c>
      <c r="AG1101" s="19">
        <f>IF(AD1077="x",1,0)</f>
        <v>0</v>
      </c>
      <c r="AI1101" s="19">
        <v>337</v>
      </c>
      <c r="AJ1101" s="19">
        <f t="shared" si="307"/>
        <v>999</v>
      </c>
      <c r="AL1101" s="19"/>
      <c r="AM1101" s="19">
        <f t="shared" si="308"/>
        <v>999</v>
      </c>
      <c r="AP1101" s="48" t="e">
        <f t="shared" si="309"/>
        <v>#REF!</v>
      </c>
      <c r="AQ1101" s="48" t="e">
        <f t="shared" si="310"/>
        <v>#REF!</v>
      </c>
      <c r="AR1101" s="16" t="e">
        <f t="shared" si="311"/>
        <v>#REF!</v>
      </c>
      <c r="AU1101" s="49" t="str">
        <f t="shared" si="312"/>
        <v/>
      </c>
      <c r="AV1101" s="49" t="str">
        <f t="shared" si="313"/>
        <v/>
      </c>
      <c r="AW1101" s="49" t="str">
        <f t="shared" si="314"/>
        <v/>
      </c>
    </row>
    <row r="1102" spans="1:49" s="16" customFormat="1" hidden="1" x14ac:dyDescent="0.25">
      <c r="A1102" s="13" t="e">
        <f>#REF!</f>
        <v>#REF!</v>
      </c>
      <c r="B1102" s="13"/>
      <c r="C1102" s="13"/>
      <c r="D1102" s="13"/>
      <c r="E1102" s="13"/>
      <c r="F1102" s="13" t="e">
        <f>#REF!</f>
        <v>#REF!</v>
      </c>
      <c r="G1102" s="64" t="e">
        <f>#REF!</f>
        <v>#REF!</v>
      </c>
      <c r="H1102" s="64"/>
      <c r="I1102" s="64"/>
      <c r="J1102" s="64"/>
      <c r="K1102" s="64" t="e">
        <f>#REF!</f>
        <v>#REF!</v>
      </c>
      <c r="L1102" s="64"/>
      <c r="M1102" s="64"/>
      <c r="N1102" s="64"/>
      <c r="O1102" s="12">
        <f t="shared" si="303"/>
        <v>6</v>
      </c>
      <c r="P1102"/>
      <c r="Q1102" t="e">
        <f t="shared" si="299"/>
        <v>#REF!</v>
      </c>
      <c r="R1102"/>
      <c r="S1102"/>
      <c r="T1102" s="12" t="e">
        <f t="shared" si="306"/>
        <v>#REF!</v>
      </c>
      <c r="U1102" s="12"/>
      <c r="V1102" s="12">
        <v>999</v>
      </c>
      <c r="W1102" s="12"/>
      <c r="X1102" s="12">
        <f t="shared" si="304"/>
        <v>38</v>
      </c>
      <c r="Y1102"/>
      <c r="Z1102"/>
      <c r="AA1102"/>
      <c r="AB1102"/>
      <c r="AC1102"/>
      <c r="AD1102"/>
      <c r="AE1102" s="19"/>
      <c r="AF1102" s="19"/>
      <c r="AG1102" s="19">
        <f>AG1101</f>
        <v>0</v>
      </c>
      <c r="AI1102" s="19">
        <v>338</v>
      </c>
      <c r="AJ1102" s="19">
        <f t="shared" si="307"/>
        <v>999</v>
      </c>
      <c r="AL1102" s="19"/>
      <c r="AM1102" s="19">
        <f t="shared" si="308"/>
        <v>999</v>
      </c>
      <c r="AP1102" s="48" t="e">
        <f t="shared" si="309"/>
        <v>#REF!</v>
      </c>
      <c r="AQ1102" s="48" t="e">
        <f t="shared" si="310"/>
        <v>#REF!</v>
      </c>
      <c r="AR1102" s="16" t="e">
        <f t="shared" si="311"/>
        <v>#REF!</v>
      </c>
      <c r="AU1102" s="49" t="str">
        <f t="shared" si="312"/>
        <v/>
      </c>
      <c r="AV1102" s="49" t="str">
        <f t="shared" si="313"/>
        <v/>
      </c>
      <c r="AW1102" s="49" t="str">
        <f t="shared" si="314"/>
        <v/>
      </c>
    </row>
    <row r="1103" spans="1:49" s="16" customFormat="1" hidden="1" x14ac:dyDescent="0.25">
      <c r="A1103" s="13" t="e">
        <f>#REF!</f>
        <v>#REF!</v>
      </c>
      <c r="B1103" s="13"/>
      <c r="C1103" s="13"/>
      <c r="D1103" s="13"/>
      <c r="E1103" s="13"/>
      <c r="F1103" s="13" t="e">
        <f>#REF!</f>
        <v>#REF!</v>
      </c>
      <c r="G1103" s="64" t="e">
        <f>#REF!</f>
        <v>#REF!</v>
      </c>
      <c r="H1103" s="64"/>
      <c r="I1103" s="64"/>
      <c r="J1103" s="64"/>
      <c r="K1103" s="64" t="e">
        <f>#REF!</f>
        <v>#REF!</v>
      </c>
      <c r="L1103" s="64"/>
      <c r="M1103" s="64"/>
      <c r="N1103" s="64"/>
      <c r="O1103" s="12">
        <f t="shared" si="303"/>
        <v>6</v>
      </c>
      <c r="P1103"/>
      <c r="Q1103" t="e">
        <f t="shared" si="299"/>
        <v>#REF!</v>
      </c>
      <c r="R1103"/>
      <c r="S1103"/>
      <c r="T1103" s="12" t="e">
        <f t="shared" si="306"/>
        <v>#REF!</v>
      </c>
      <c r="U1103" s="12"/>
      <c r="V1103" s="12">
        <v>999</v>
      </c>
      <c r="W1103" s="12"/>
      <c r="X1103" s="12">
        <f t="shared" si="304"/>
        <v>39</v>
      </c>
      <c r="Y1103"/>
      <c r="Z1103"/>
      <c r="AA1103"/>
      <c r="AB1103"/>
      <c r="AC1103"/>
      <c r="AD1103"/>
      <c r="AE1103" s="19"/>
      <c r="AF1103" s="19"/>
      <c r="AG1103" s="19">
        <f>AG1101</f>
        <v>0</v>
      </c>
      <c r="AI1103" s="19">
        <v>339</v>
      </c>
      <c r="AJ1103" s="19">
        <f t="shared" si="307"/>
        <v>999</v>
      </c>
      <c r="AL1103" s="19"/>
      <c r="AM1103" s="19">
        <f t="shared" si="308"/>
        <v>999</v>
      </c>
      <c r="AP1103" s="48" t="e">
        <f t="shared" si="309"/>
        <v>#REF!</v>
      </c>
      <c r="AQ1103" s="48" t="e">
        <f t="shared" si="310"/>
        <v>#REF!</v>
      </c>
      <c r="AR1103" s="16" t="e">
        <f t="shared" si="311"/>
        <v>#REF!</v>
      </c>
      <c r="AU1103" s="49" t="str">
        <f t="shared" si="312"/>
        <v/>
      </c>
      <c r="AV1103" s="49" t="str">
        <f t="shared" si="313"/>
        <v/>
      </c>
      <c r="AW1103" s="49" t="str">
        <f t="shared" si="314"/>
        <v/>
      </c>
    </row>
    <row r="1104" spans="1:49" s="16" customFormat="1" hidden="1" x14ac:dyDescent="0.25">
      <c r="A1104" s="13" t="e">
        <f>#REF!</f>
        <v>#REF!</v>
      </c>
      <c r="B1104" s="13"/>
      <c r="C1104" s="13"/>
      <c r="D1104" s="13"/>
      <c r="E1104" s="13"/>
      <c r="F1104" s="13" t="e">
        <f>#REF!</f>
        <v>#REF!</v>
      </c>
      <c r="G1104" s="64" t="e">
        <f>#REF!</f>
        <v>#REF!</v>
      </c>
      <c r="H1104" s="64"/>
      <c r="I1104" s="64"/>
      <c r="J1104" s="64"/>
      <c r="K1104" s="64" t="e">
        <f>#REF!</f>
        <v>#REF!</v>
      </c>
      <c r="L1104" s="64"/>
      <c r="M1104" s="64"/>
      <c r="N1104" s="64"/>
      <c r="O1104" s="12">
        <f t="shared" si="303"/>
        <v>6</v>
      </c>
      <c r="P1104"/>
      <c r="Q1104" t="e">
        <f t="shared" si="299"/>
        <v>#REF!</v>
      </c>
      <c r="R1104"/>
      <c r="S1104"/>
      <c r="T1104" s="12" t="e">
        <f t="shared" si="306"/>
        <v>#REF!</v>
      </c>
      <c r="U1104" s="12"/>
      <c r="V1104" s="12" t="e">
        <f>IF(T1104="xxx",999,(T1104))</f>
        <v>#REF!</v>
      </c>
      <c r="W1104" s="12"/>
      <c r="X1104" s="12">
        <f t="shared" si="304"/>
        <v>40</v>
      </c>
      <c r="Y1104"/>
      <c r="Z1104"/>
      <c r="AA1104"/>
      <c r="AB1104"/>
      <c r="AC1104"/>
      <c r="AD1104"/>
      <c r="AE1104" s="19"/>
      <c r="AF1104" s="19">
        <f>AF1101+1</f>
        <v>14</v>
      </c>
      <c r="AG1104" s="19">
        <f>IF(AD1078="x",1,0)</f>
        <v>0</v>
      </c>
      <c r="AI1104" s="19">
        <v>340</v>
      </c>
      <c r="AJ1104" s="19">
        <f t="shared" si="307"/>
        <v>999</v>
      </c>
      <c r="AL1104" s="19"/>
      <c r="AM1104" s="19">
        <f t="shared" si="308"/>
        <v>999</v>
      </c>
      <c r="AP1104" s="48" t="e">
        <f t="shared" si="309"/>
        <v>#REF!</v>
      </c>
      <c r="AQ1104" s="48" t="e">
        <f t="shared" si="310"/>
        <v>#REF!</v>
      </c>
      <c r="AR1104" s="16" t="e">
        <f t="shared" si="311"/>
        <v>#REF!</v>
      </c>
      <c r="AU1104" s="49" t="str">
        <f t="shared" si="312"/>
        <v/>
      </c>
      <c r="AV1104" s="49" t="str">
        <f t="shared" si="313"/>
        <v/>
      </c>
      <c r="AW1104" s="49" t="str">
        <f t="shared" si="314"/>
        <v/>
      </c>
    </row>
    <row r="1105" spans="1:49" s="16" customFormat="1" hidden="1" x14ac:dyDescent="0.25">
      <c r="A1105" s="13" t="e">
        <f>#REF!</f>
        <v>#REF!</v>
      </c>
      <c r="B1105" s="13"/>
      <c r="C1105" s="13"/>
      <c r="D1105" s="13"/>
      <c r="E1105" s="13"/>
      <c r="F1105" s="13" t="e">
        <f>#REF!</f>
        <v>#REF!</v>
      </c>
      <c r="G1105" s="64" t="e">
        <f>#REF!</f>
        <v>#REF!</v>
      </c>
      <c r="H1105" s="64"/>
      <c r="I1105" s="64"/>
      <c r="J1105" s="64"/>
      <c r="K1105" s="64" t="e">
        <f>#REF!</f>
        <v>#REF!</v>
      </c>
      <c r="L1105" s="64"/>
      <c r="M1105" s="64"/>
      <c r="N1105" s="64"/>
      <c r="O1105" s="12">
        <f t="shared" si="303"/>
        <v>6</v>
      </c>
      <c r="P1105"/>
      <c r="Q1105" t="e">
        <f t="shared" si="299"/>
        <v>#REF!</v>
      </c>
      <c r="R1105"/>
      <c r="S1105"/>
      <c r="T1105" s="12" t="e">
        <f t="shared" si="306"/>
        <v>#REF!</v>
      </c>
      <c r="U1105" s="12"/>
      <c r="V1105" s="12">
        <v>999</v>
      </c>
      <c r="W1105" s="12"/>
      <c r="X1105" s="12">
        <f t="shared" si="304"/>
        <v>41</v>
      </c>
      <c r="Y1105"/>
      <c r="Z1105"/>
      <c r="AA1105"/>
      <c r="AB1105"/>
      <c r="AC1105"/>
      <c r="AD1105"/>
      <c r="AE1105" s="19"/>
      <c r="AF1105" s="19"/>
      <c r="AG1105" s="19">
        <f>AG1104</f>
        <v>0</v>
      </c>
      <c r="AI1105" s="19">
        <v>341</v>
      </c>
      <c r="AJ1105" s="19">
        <f t="shared" si="307"/>
        <v>999</v>
      </c>
      <c r="AL1105" s="19"/>
      <c r="AM1105" s="19">
        <f t="shared" si="308"/>
        <v>999</v>
      </c>
      <c r="AP1105" s="48" t="e">
        <f t="shared" si="309"/>
        <v>#REF!</v>
      </c>
      <c r="AQ1105" s="48" t="e">
        <f t="shared" si="310"/>
        <v>#REF!</v>
      </c>
      <c r="AR1105" s="16" t="e">
        <f t="shared" si="311"/>
        <v>#REF!</v>
      </c>
      <c r="AU1105" s="49" t="str">
        <f t="shared" si="312"/>
        <v/>
      </c>
      <c r="AV1105" s="49" t="str">
        <f t="shared" si="313"/>
        <v/>
      </c>
      <c r="AW1105" s="49" t="str">
        <f t="shared" si="314"/>
        <v/>
      </c>
    </row>
    <row r="1106" spans="1:49" s="16" customFormat="1" hidden="1" x14ac:dyDescent="0.25">
      <c r="A1106" s="13" t="e">
        <f>#REF!</f>
        <v>#REF!</v>
      </c>
      <c r="B1106" s="13"/>
      <c r="C1106" s="13"/>
      <c r="D1106" s="13"/>
      <c r="E1106" s="13"/>
      <c r="F1106" s="13" t="e">
        <f>#REF!</f>
        <v>#REF!</v>
      </c>
      <c r="G1106" s="64" t="e">
        <f>#REF!</f>
        <v>#REF!</v>
      </c>
      <c r="H1106" s="64"/>
      <c r="I1106" s="64"/>
      <c r="J1106" s="64"/>
      <c r="K1106" s="64" t="e">
        <f>#REF!</f>
        <v>#REF!</v>
      </c>
      <c r="L1106" s="64"/>
      <c r="M1106" s="64"/>
      <c r="N1106" s="64"/>
      <c r="O1106" s="12">
        <f t="shared" si="303"/>
        <v>6</v>
      </c>
      <c r="P1106"/>
      <c r="Q1106" t="e">
        <f t="shared" si="299"/>
        <v>#REF!</v>
      </c>
      <c r="R1106"/>
      <c r="S1106"/>
      <c r="T1106" s="12" t="e">
        <f t="shared" si="306"/>
        <v>#REF!</v>
      </c>
      <c r="U1106" s="12"/>
      <c r="V1106" s="12">
        <v>999</v>
      </c>
      <c r="W1106" s="12"/>
      <c r="X1106" s="12">
        <f t="shared" si="304"/>
        <v>42</v>
      </c>
      <c r="Y1106"/>
      <c r="Z1106"/>
      <c r="AA1106"/>
      <c r="AB1106"/>
      <c r="AC1106"/>
      <c r="AD1106"/>
      <c r="AE1106" s="19"/>
      <c r="AF1106" s="19"/>
      <c r="AG1106" s="19">
        <f>AG1104</f>
        <v>0</v>
      </c>
      <c r="AI1106" s="19">
        <v>342</v>
      </c>
      <c r="AJ1106" s="19">
        <f t="shared" si="307"/>
        <v>999</v>
      </c>
      <c r="AL1106" s="19"/>
      <c r="AM1106" s="19">
        <f t="shared" si="308"/>
        <v>999</v>
      </c>
      <c r="AP1106" s="48" t="e">
        <f t="shared" si="309"/>
        <v>#REF!</v>
      </c>
      <c r="AQ1106" s="48" t="e">
        <f t="shared" si="310"/>
        <v>#REF!</v>
      </c>
      <c r="AR1106" s="16" t="e">
        <f t="shared" si="311"/>
        <v>#REF!</v>
      </c>
      <c r="AU1106" s="49" t="str">
        <f t="shared" si="312"/>
        <v/>
      </c>
      <c r="AV1106" s="49" t="str">
        <f t="shared" si="313"/>
        <v/>
      </c>
      <c r="AW1106" s="49" t="str">
        <f t="shared" si="314"/>
        <v/>
      </c>
    </row>
    <row r="1107" spans="1:49" s="16" customFormat="1" hidden="1" x14ac:dyDescent="0.25">
      <c r="A1107" s="13" t="e">
        <f>#REF!</f>
        <v>#REF!</v>
      </c>
      <c r="B1107" s="13"/>
      <c r="C1107" s="13"/>
      <c r="D1107" s="13"/>
      <c r="E1107" s="13"/>
      <c r="F1107" s="13" t="e">
        <f>#REF!</f>
        <v>#REF!</v>
      </c>
      <c r="G1107" s="64" t="e">
        <f>#REF!</f>
        <v>#REF!</v>
      </c>
      <c r="H1107" s="64"/>
      <c r="I1107" s="64"/>
      <c r="J1107" s="64"/>
      <c r="K1107" s="64" t="e">
        <f>#REF!</f>
        <v>#REF!</v>
      </c>
      <c r="L1107" s="64"/>
      <c r="M1107" s="64"/>
      <c r="N1107" s="64"/>
      <c r="O1107" s="12">
        <f t="shared" si="303"/>
        <v>6</v>
      </c>
      <c r="P1107"/>
      <c r="Q1107" t="e">
        <f t="shared" si="299"/>
        <v>#REF!</v>
      </c>
      <c r="R1107"/>
      <c r="S1107"/>
      <c r="T1107" s="12" t="e">
        <f t="shared" si="306"/>
        <v>#REF!</v>
      </c>
      <c r="U1107" s="12"/>
      <c r="V1107" s="12" t="e">
        <f>IF(T1107="xxx",999,(T1107))</f>
        <v>#REF!</v>
      </c>
      <c r="W1107" s="12"/>
      <c r="X1107" s="12">
        <f t="shared" si="304"/>
        <v>43</v>
      </c>
      <c r="Y1107"/>
      <c r="Z1107"/>
      <c r="AA1107"/>
      <c r="AB1107"/>
      <c r="AC1107"/>
      <c r="AD1107"/>
      <c r="AE1107" s="19"/>
      <c r="AF1107" s="19">
        <f>AF1104+1</f>
        <v>15</v>
      </c>
      <c r="AG1107" s="19">
        <f>IF(AD1079="x",1,0)</f>
        <v>0</v>
      </c>
      <c r="AI1107" s="19">
        <v>343</v>
      </c>
      <c r="AJ1107" s="19">
        <f t="shared" si="307"/>
        <v>999</v>
      </c>
      <c r="AL1107" s="19"/>
      <c r="AM1107" s="19">
        <f t="shared" si="308"/>
        <v>999</v>
      </c>
      <c r="AP1107" s="48" t="e">
        <f t="shared" si="309"/>
        <v>#REF!</v>
      </c>
      <c r="AQ1107" s="48" t="e">
        <f t="shared" si="310"/>
        <v>#REF!</v>
      </c>
      <c r="AR1107" s="16" t="e">
        <f t="shared" si="311"/>
        <v>#REF!</v>
      </c>
      <c r="AU1107" s="49" t="str">
        <f t="shared" si="312"/>
        <v/>
      </c>
      <c r="AV1107" s="49" t="str">
        <f t="shared" si="313"/>
        <v/>
      </c>
      <c r="AW1107" s="49" t="str">
        <f t="shared" si="314"/>
        <v/>
      </c>
    </row>
    <row r="1108" spans="1:49" s="16" customFormat="1" hidden="1" x14ac:dyDescent="0.25">
      <c r="A1108" s="13" t="e">
        <f>#REF!</f>
        <v>#REF!</v>
      </c>
      <c r="B1108" s="13"/>
      <c r="C1108" s="13"/>
      <c r="D1108" s="13"/>
      <c r="E1108" s="13"/>
      <c r="F1108" s="13" t="e">
        <f>#REF!</f>
        <v>#REF!</v>
      </c>
      <c r="G1108" s="64" t="e">
        <f>#REF!</f>
        <v>#REF!</v>
      </c>
      <c r="H1108" s="64"/>
      <c r="I1108" s="64"/>
      <c r="J1108" s="64"/>
      <c r="K1108" s="64" t="e">
        <f>#REF!</f>
        <v>#REF!</v>
      </c>
      <c r="L1108" s="64"/>
      <c r="M1108" s="64"/>
      <c r="N1108" s="64"/>
      <c r="O1108" s="12">
        <f t="shared" si="303"/>
        <v>6</v>
      </c>
      <c r="P1108"/>
      <c r="Q1108" t="e">
        <f t="shared" si="299"/>
        <v>#REF!</v>
      </c>
      <c r="R1108"/>
      <c r="S1108"/>
      <c r="T1108" s="12" t="e">
        <f t="shared" si="306"/>
        <v>#REF!</v>
      </c>
      <c r="U1108" s="12"/>
      <c r="V1108" s="12">
        <v>999</v>
      </c>
      <c r="W1108" s="12"/>
      <c r="X1108" s="12">
        <f t="shared" si="304"/>
        <v>44</v>
      </c>
      <c r="Y1108"/>
      <c r="Z1108"/>
      <c r="AA1108"/>
      <c r="AB1108"/>
      <c r="AC1108"/>
      <c r="AD1108"/>
      <c r="AE1108" s="19"/>
      <c r="AF1108" s="19"/>
      <c r="AG1108" s="19">
        <f>AG1107</f>
        <v>0</v>
      </c>
      <c r="AI1108" s="19">
        <v>344</v>
      </c>
      <c r="AJ1108" s="19">
        <f t="shared" si="307"/>
        <v>999</v>
      </c>
      <c r="AL1108" s="19"/>
      <c r="AM1108" s="19">
        <f t="shared" si="308"/>
        <v>999</v>
      </c>
      <c r="AP1108" s="48" t="e">
        <f t="shared" si="309"/>
        <v>#REF!</v>
      </c>
      <c r="AQ1108" s="48" t="e">
        <f t="shared" si="310"/>
        <v>#REF!</v>
      </c>
      <c r="AR1108" s="16" t="e">
        <f t="shared" si="311"/>
        <v>#REF!</v>
      </c>
      <c r="AU1108" s="49" t="str">
        <f t="shared" si="312"/>
        <v/>
      </c>
      <c r="AV1108" s="49" t="str">
        <f t="shared" si="313"/>
        <v/>
      </c>
      <c r="AW1108" s="49" t="str">
        <f t="shared" si="314"/>
        <v/>
      </c>
    </row>
    <row r="1109" spans="1:49" s="16" customFormat="1" hidden="1" x14ac:dyDescent="0.25">
      <c r="A1109" s="13" t="e">
        <f>#REF!</f>
        <v>#REF!</v>
      </c>
      <c r="B1109" s="13"/>
      <c r="C1109" s="13"/>
      <c r="D1109" s="13"/>
      <c r="E1109" s="13"/>
      <c r="F1109" s="13" t="e">
        <f>#REF!</f>
        <v>#REF!</v>
      </c>
      <c r="G1109" s="64" t="e">
        <f>#REF!</f>
        <v>#REF!</v>
      </c>
      <c r="H1109" s="64"/>
      <c r="I1109" s="64"/>
      <c r="J1109" s="64"/>
      <c r="K1109" s="64" t="e">
        <f>#REF!</f>
        <v>#REF!</v>
      </c>
      <c r="L1109" s="64"/>
      <c r="M1109" s="64"/>
      <c r="N1109" s="64"/>
      <c r="O1109" s="12">
        <f t="shared" si="303"/>
        <v>6</v>
      </c>
      <c r="P1109"/>
      <c r="Q1109" t="e">
        <f t="shared" si="299"/>
        <v>#REF!</v>
      </c>
      <c r="R1109"/>
      <c r="S1109"/>
      <c r="T1109" s="12" t="e">
        <f t="shared" si="306"/>
        <v>#REF!</v>
      </c>
      <c r="U1109" s="12"/>
      <c r="V1109" s="12">
        <v>999</v>
      </c>
      <c r="W1109" s="12"/>
      <c r="X1109" s="12">
        <f t="shared" si="304"/>
        <v>45</v>
      </c>
      <c r="Y1109"/>
      <c r="Z1109"/>
      <c r="AA1109"/>
      <c r="AB1109"/>
      <c r="AC1109"/>
      <c r="AD1109"/>
      <c r="AE1109" s="19"/>
      <c r="AF1109" s="19"/>
      <c r="AG1109" s="19">
        <f>AG1107</f>
        <v>0</v>
      </c>
      <c r="AI1109" s="19">
        <v>345</v>
      </c>
      <c r="AJ1109" s="19">
        <f t="shared" si="307"/>
        <v>999</v>
      </c>
      <c r="AL1109" s="19"/>
      <c r="AM1109" s="19">
        <f t="shared" si="308"/>
        <v>999</v>
      </c>
      <c r="AP1109" s="48" t="e">
        <f t="shared" si="309"/>
        <v>#REF!</v>
      </c>
      <c r="AQ1109" s="48" t="e">
        <f t="shared" si="310"/>
        <v>#REF!</v>
      </c>
      <c r="AR1109" s="16" t="e">
        <f t="shared" si="311"/>
        <v>#REF!</v>
      </c>
      <c r="AU1109" s="49" t="str">
        <f t="shared" si="312"/>
        <v/>
      </c>
      <c r="AV1109" s="49" t="str">
        <f t="shared" si="313"/>
        <v/>
      </c>
      <c r="AW1109" s="49" t="str">
        <f t="shared" si="314"/>
        <v/>
      </c>
    </row>
    <row r="1110" spans="1:49" s="16" customFormat="1" hidden="1" x14ac:dyDescent="0.25">
      <c r="A1110" s="13" t="e">
        <f>#REF!</f>
        <v>#REF!</v>
      </c>
      <c r="B1110" s="13"/>
      <c r="C1110" s="13"/>
      <c r="D1110" s="13"/>
      <c r="E1110" s="13"/>
      <c r="F1110" s="13" t="e">
        <f>#REF!</f>
        <v>#REF!</v>
      </c>
      <c r="G1110" s="64" t="e">
        <f>#REF!</f>
        <v>#REF!</v>
      </c>
      <c r="H1110" s="64"/>
      <c r="I1110" s="64"/>
      <c r="J1110" s="64"/>
      <c r="K1110" s="64" t="e">
        <f>#REF!</f>
        <v>#REF!</v>
      </c>
      <c r="L1110" s="64"/>
      <c r="M1110" s="64"/>
      <c r="N1110" s="64"/>
      <c r="O1110" s="12">
        <f t="shared" si="303"/>
        <v>6</v>
      </c>
      <c r="P1110"/>
      <c r="Q1110" t="e">
        <f t="shared" si="299"/>
        <v>#REF!</v>
      </c>
      <c r="R1110"/>
      <c r="S1110"/>
      <c r="T1110" s="12" t="e">
        <f t="shared" si="306"/>
        <v>#REF!</v>
      </c>
      <c r="U1110" s="12"/>
      <c r="V1110" s="12" t="e">
        <f>IF(T1110="xxx",999,(T1110))</f>
        <v>#REF!</v>
      </c>
      <c r="W1110" s="12"/>
      <c r="X1110" s="12">
        <f t="shared" si="304"/>
        <v>46</v>
      </c>
      <c r="Y1110"/>
      <c r="Z1110"/>
      <c r="AA1110"/>
      <c r="AB1110"/>
      <c r="AC1110"/>
      <c r="AD1110"/>
      <c r="AE1110" s="19"/>
      <c r="AF1110" s="19">
        <f>AF1107+1</f>
        <v>16</v>
      </c>
      <c r="AG1110" s="19">
        <f>IF(AD1080="x",1,0)</f>
        <v>0</v>
      </c>
      <c r="AI1110" s="19">
        <v>346</v>
      </c>
      <c r="AJ1110" s="19">
        <f t="shared" si="307"/>
        <v>999</v>
      </c>
      <c r="AL1110" s="19"/>
      <c r="AM1110" s="19">
        <f t="shared" si="308"/>
        <v>999</v>
      </c>
      <c r="AP1110" s="48" t="e">
        <f t="shared" si="309"/>
        <v>#REF!</v>
      </c>
      <c r="AQ1110" s="48" t="e">
        <f t="shared" si="310"/>
        <v>#REF!</v>
      </c>
      <c r="AR1110" s="16" t="e">
        <f t="shared" si="311"/>
        <v>#REF!</v>
      </c>
      <c r="AU1110" s="49" t="str">
        <f t="shared" si="312"/>
        <v/>
      </c>
      <c r="AV1110" s="49" t="str">
        <f t="shared" si="313"/>
        <v/>
      </c>
      <c r="AW1110" s="49" t="str">
        <f t="shared" si="314"/>
        <v/>
      </c>
    </row>
    <row r="1111" spans="1:49" s="16" customFormat="1" hidden="1" x14ac:dyDescent="0.25">
      <c r="A1111" s="13" t="e">
        <f>#REF!</f>
        <v>#REF!</v>
      </c>
      <c r="B1111" s="13"/>
      <c r="C1111" s="13"/>
      <c r="D1111" s="13"/>
      <c r="E1111" s="13"/>
      <c r="F1111" s="13" t="e">
        <f>#REF!</f>
        <v>#REF!</v>
      </c>
      <c r="G1111" s="64" t="e">
        <f>#REF!</f>
        <v>#REF!</v>
      </c>
      <c r="H1111" s="64"/>
      <c r="I1111" s="64"/>
      <c r="J1111" s="64"/>
      <c r="K1111" s="64" t="e">
        <f>#REF!</f>
        <v>#REF!</v>
      </c>
      <c r="L1111" s="64"/>
      <c r="M1111" s="64"/>
      <c r="N1111" s="64"/>
      <c r="O1111" s="12">
        <f t="shared" si="303"/>
        <v>6</v>
      </c>
      <c r="P1111"/>
      <c r="Q1111" t="e">
        <f t="shared" si="299"/>
        <v>#REF!</v>
      </c>
      <c r="R1111"/>
      <c r="S1111"/>
      <c r="T1111" s="12" t="e">
        <f t="shared" si="306"/>
        <v>#REF!</v>
      </c>
      <c r="U1111" s="12"/>
      <c r="V1111" s="12">
        <v>999</v>
      </c>
      <c r="W1111" s="12"/>
      <c r="X1111" s="12">
        <f t="shared" si="304"/>
        <v>47</v>
      </c>
      <c r="Y1111"/>
      <c r="Z1111"/>
      <c r="AA1111"/>
      <c r="AB1111"/>
      <c r="AC1111"/>
      <c r="AD1111"/>
      <c r="AE1111" s="19"/>
      <c r="AF1111" s="19"/>
      <c r="AG1111" s="19">
        <f>AG1110</f>
        <v>0</v>
      </c>
      <c r="AI1111" s="19">
        <v>347</v>
      </c>
      <c r="AJ1111" s="19">
        <f t="shared" si="307"/>
        <v>999</v>
      </c>
      <c r="AL1111" s="19"/>
      <c r="AM1111" s="19">
        <f t="shared" si="308"/>
        <v>999</v>
      </c>
      <c r="AP1111" s="48" t="e">
        <f t="shared" si="309"/>
        <v>#REF!</v>
      </c>
      <c r="AQ1111" s="48" t="e">
        <f t="shared" si="310"/>
        <v>#REF!</v>
      </c>
      <c r="AR1111" s="16" t="e">
        <f t="shared" si="311"/>
        <v>#REF!</v>
      </c>
      <c r="AU1111" s="49" t="str">
        <f t="shared" si="312"/>
        <v/>
      </c>
      <c r="AV1111" s="49" t="str">
        <f t="shared" si="313"/>
        <v/>
      </c>
      <c r="AW1111" s="49" t="str">
        <f t="shared" si="314"/>
        <v/>
      </c>
    </row>
    <row r="1112" spans="1:49" s="16" customFormat="1" hidden="1" x14ac:dyDescent="0.25">
      <c r="A1112" s="13" t="e">
        <f>#REF!</f>
        <v>#REF!</v>
      </c>
      <c r="B1112" s="13"/>
      <c r="C1112" s="13"/>
      <c r="D1112" s="13"/>
      <c r="E1112" s="13"/>
      <c r="F1112" s="13" t="e">
        <f>#REF!</f>
        <v>#REF!</v>
      </c>
      <c r="G1112" s="64" t="e">
        <f>#REF!</f>
        <v>#REF!</v>
      </c>
      <c r="H1112" s="64"/>
      <c r="I1112" s="64"/>
      <c r="J1112" s="64"/>
      <c r="K1112" s="64" t="e">
        <f>#REF!</f>
        <v>#REF!</v>
      </c>
      <c r="L1112" s="64"/>
      <c r="M1112" s="64"/>
      <c r="N1112" s="64"/>
      <c r="O1112" s="12">
        <f t="shared" si="303"/>
        <v>6</v>
      </c>
      <c r="P1112"/>
      <c r="Q1112" t="e">
        <f t="shared" si="299"/>
        <v>#REF!</v>
      </c>
      <c r="R1112"/>
      <c r="S1112"/>
      <c r="T1112" s="12" t="e">
        <f t="shared" si="306"/>
        <v>#REF!</v>
      </c>
      <c r="U1112" s="12"/>
      <c r="V1112" s="12">
        <v>999</v>
      </c>
      <c r="W1112" s="12"/>
      <c r="X1112" s="12">
        <f t="shared" si="304"/>
        <v>48</v>
      </c>
      <c r="Y1112"/>
      <c r="Z1112"/>
      <c r="AA1112"/>
      <c r="AB1112"/>
      <c r="AC1112"/>
      <c r="AD1112"/>
      <c r="AE1112" s="19"/>
      <c r="AF1112" s="19"/>
      <c r="AG1112" s="19">
        <f>AG1110</f>
        <v>0</v>
      </c>
      <c r="AI1112" s="19">
        <v>348</v>
      </c>
      <c r="AJ1112" s="19">
        <f t="shared" si="307"/>
        <v>999</v>
      </c>
      <c r="AL1112" s="19"/>
      <c r="AM1112" s="19">
        <f t="shared" si="308"/>
        <v>999</v>
      </c>
      <c r="AP1112" s="48" t="e">
        <f t="shared" si="309"/>
        <v>#REF!</v>
      </c>
      <c r="AQ1112" s="48" t="e">
        <f t="shared" si="310"/>
        <v>#REF!</v>
      </c>
      <c r="AR1112" s="16" t="e">
        <f t="shared" si="311"/>
        <v>#REF!</v>
      </c>
      <c r="AU1112" s="49" t="str">
        <f t="shared" si="312"/>
        <v/>
      </c>
      <c r="AV1112" s="49" t="str">
        <f t="shared" si="313"/>
        <v/>
      </c>
      <c r="AW1112" s="49" t="str">
        <f t="shared" si="314"/>
        <v/>
      </c>
    </row>
    <row r="1113" spans="1:49" s="16" customFormat="1" hidden="1" x14ac:dyDescent="0.25">
      <c r="A1113" s="13" t="e">
        <f>#REF!</f>
        <v>#REF!</v>
      </c>
      <c r="B1113" s="13"/>
      <c r="C1113" s="13"/>
      <c r="D1113" s="13"/>
      <c r="E1113" s="13"/>
      <c r="F1113" s="13" t="e">
        <f>#REF!</f>
        <v>#REF!</v>
      </c>
      <c r="G1113" s="64" t="e">
        <f>#REF!</f>
        <v>#REF!</v>
      </c>
      <c r="H1113" s="64"/>
      <c r="I1113" s="64"/>
      <c r="J1113" s="64"/>
      <c r="K1113" s="64" t="e">
        <f>#REF!</f>
        <v>#REF!</v>
      </c>
      <c r="L1113" s="64"/>
      <c r="M1113" s="64"/>
      <c r="N1113" s="64"/>
      <c r="O1113" s="12">
        <f t="shared" si="303"/>
        <v>6</v>
      </c>
      <c r="P1113"/>
      <c r="Q1113" t="e">
        <f t="shared" si="299"/>
        <v>#REF!</v>
      </c>
      <c r="R1113"/>
      <c r="S1113"/>
      <c r="T1113" s="12" t="e">
        <f t="shared" si="306"/>
        <v>#REF!</v>
      </c>
      <c r="U1113" s="12"/>
      <c r="V1113" s="12" t="e">
        <f>IF(T1113="xxx",999,(T1113))</f>
        <v>#REF!</v>
      </c>
      <c r="W1113" s="12"/>
      <c r="X1113" s="12">
        <f t="shared" si="304"/>
        <v>49</v>
      </c>
      <c r="Y1113"/>
      <c r="Z1113"/>
      <c r="AA1113"/>
      <c r="AB1113"/>
      <c r="AC1113"/>
      <c r="AD1113"/>
      <c r="AE1113" s="19"/>
      <c r="AF1113" s="19">
        <f>AF1110+1</f>
        <v>17</v>
      </c>
      <c r="AG1113" s="19">
        <f>IF(AD1081="x",1,0)</f>
        <v>0</v>
      </c>
      <c r="AI1113" s="19">
        <v>349</v>
      </c>
      <c r="AJ1113" s="19">
        <f t="shared" si="307"/>
        <v>999</v>
      </c>
      <c r="AL1113" s="19"/>
      <c r="AM1113" s="19">
        <f t="shared" si="308"/>
        <v>999</v>
      </c>
      <c r="AP1113" s="48" t="e">
        <f t="shared" si="309"/>
        <v>#REF!</v>
      </c>
      <c r="AQ1113" s="48" t="e">
        <f t="shared" si="310"/>
        <v>#REF!</v>
      </c>
      <c r="AR1113" s="16" t="e">
        <f t="shared" si="311"/>
        <v>#REF!</v>
      </c>
      <c r="AU1113" s="49" t="str">
        <f t="shared" si="312"/>
        <v/>
      </c>
      <c r="AV1113" s="49" t="str">
        <f t="shared" si="313"/>
        <v/>
      </c>
      <c r="AW1113" s="49" t="str">
        <f t="shared" si="314"/>
        <v/>
      </c>
    </row>
    <row r="1114" spans="1:49" s="16" customFormat="1" hidden="1" x14ac:dyDescent="0.25">
      <c r="A1114" s="13" t="e">
        <f>#REF!</f>
        <v>#REF!</v>
      </c>
      <c r="B1114" s="13"/>
      <c r="C1114" s="13"/>
      <c r="D1114" s="13"/>
      <c r="E1114" s="13"/>
      <c r="F1114" s="13" t="e">
        <f>#REF!</f>
        <v>#REF!</v>
      </c>
      <c r="G1114" s="64" t="e">
        <f>#REF!</f>
        <v>#REF!</v>
      </c>
      <c r="H1114" s="64"/>
      <c r="I1114" s="64"/>
      <c r="J1114" s="64"/>
      <c r="K1114" s="64" t="e">
        <f>#REF!</f>
        <v>#REF!</v>
      </c>
      <c r="L1114" s="64"/>
      <c r="M1114" s="64"/>
      <c r="N1114" s="64"/>
      <c r="O1114" s="12">
        <f t="shared" si="303"/>
        <v>6</v>
      </c>
      <c r="P1114"/>
      <c r="Q1114" t="e">
        <f t="shared" si="299"/>
        <v>#REF!</v>
      </c>
      <c r="R1114"/>
      <c r="S1114"/>
      <c r="T1114" s="12" t="e">
        <f t="shared" si="306"/>
        <v>#REF!</v>
      </c>
      <c r="U1114" s="12"/>
      <c r="V1114" s="12">
        <v>999</v>
      </c>
      <c r="W1114" s="12"/>
      <c r="X1114" s="12">
        <f t="shared" si="304"/>
        <v>50</v>
      </c>
      <c r="Y1114"/>
      <c r="Z1114"/>
      <c r="AA1114"/>
      <c r="AB1114"/>
      <c r="AC1114"/>
      <c r="AD1114"/>
      <c r="AE1114" s="19"/>
      <c r="AF1114" s="19"/>
      <c r="AG1114" s="19">
        <f>AG1113</f>
        <v>0</v>
      </c>
      <c r="AI1114" s="19">
        <v>350</v>
      </c>
      <c r="AJ1114" s="19">
        <f t="shared" si="307"/>
        <v>999</v>
      </c>
      <c r="AL1114" s="19"/>
      <c r="AM1114" s="19">
        <f t="shared" si="308"/>
        <v>999</v>
      </c>
      <c r="AP1114" s="48" t="e">
        <f t="shared" si="309"/>
        <v>#REF!</v>
      </c>
      <c r="AQ1114" s="48" t="e">
        <f t="shared" si="310"/>
        <v>#REF!</v>
      </c>
      <c r="AR1114" s="16" t="e">
        <f t="shared" si="311"/>
        <v>#REF!</v>
      </c>
      <c r="AU1114" s="49" t="str">
        <f t="shared" si="312"/>
        <v/>
      </c>
      <c r="AV1114" s="49" t="str">
        <f t="shared" si="313"/>
        <v/>
      </c>
      <c r="AW1114" s="49" t="str">
        <f t="shared" si="314"/>
        <v/>
      </c>
    </row>
    <row r="1115" spans="1:49" s="16" customFormat="1" hidden="1" x14ac:dyDescent="0.25">
      <c r="A1115" s="13" t="e">
        <f>#REF!</f>
        <v>#REF!</v>
      </c>
      <c r="B1115" s="13"/>
      <c r="C1115" s="13"/>
      <c r="D1115" s="13"/>
      <c r="E1115" s="13"/>
      <c r="F1115" s="13" t="e">
        <f>#REF!</f>
        <v>#REF!</v>
      </c>
      <c r="G1115" s="64" t="e">
        <f>#REF!</f>
        <v>#REF!</v>
      </c>
      <c r="H1115" s="64"/>
      <c r="I1115" s="64"/>
      <c r="J1115" s="64"/>
      <c r="K1115" s="64" t="e">
        <f>#REF!</f>
        <v>#REF!</v>
      </c>
      <c r="L1115" s="64"/>
      <c r="M1115" s="64"/>
      <c r="N1115" s="64"/>
      <c r="O1115" s="12">
        <f t="shared" si="303"/>
        <v>6</v>
      </c>
      <c r="P1115"/>
      <c r="Q1115" t="e">
        <f t="shared" si="299"/>
        <v>#REF!</v>
      </c>
      <c r="R1115"/>
      <c r="S1115"/>
      <c r="T1115" s="12" t="e">
        <f t="shared" si="306"/>
        <v>#REF!</v>
      </c>
      <c r="U1115" s="12"/>
      <c r="V1115" s="12">
        <v>999</v>
      </c>
      <c r="W1115" s="12"/>
      <c r="X1115" s="12">
        <f t="shared" si="304"/>
        <v>51</v>
      </c>
      <c r="Y1115"/>
      <c r="Z1115"/>
      <c r="AA1115"/>
      <c r="AB1115"/>
      <c r="AC1115"/>
      <c r="AD1115"/>
      <c r="AE1115" s="19"/>
      <c r="AF1115" s="19"/>
      <c r="AG1115" s="19">
        <f>AG1113</f>
        <v>0</v>
      </c>
      <c r="AI1115" s="19">
        <v>351</v>
      </c>
      <c r="AJ1115" s="19">
        <f t="shared" si="307"/>
        <v>999</v>
      </c>
      <c r="AL1115" s="19"/>
      <c r="AM1115" s="19">
        <f t="shared" si="308"/>
        <v>999</v>
      </c>
      <c r="AP1115" s="48" t="e">
        <f t="shared" si="309"/>
        <v>#REF!</v>
      </c>
      <c r="AQ1115" s="48" t="e">
        <f t="shared" si="310"/>
        <v>#REF!</v>
      </c>
      <c r="AR1115" s="16" t="e">
        <f t="shared" si="311"/>
        <v>#REF!</v>
      </c>
      <c r="AU1115" s="49" t="str">
        <f t="shared" si="312"/>
        <v/>
      </c>
      <c r="AV1115" s="49" t="str">
        <f t="shared" si="313"/>
        <v/>
      </c>
      <c r="AW1115" s="49" t="str">
        <f t="shared" si="314"/>
        <v/>
      </c>
    </row>
    <row r="1116" spans="1:49" s="16" customFormat="1" hidden="1" x14ac:dyDescent="0.25">
      <c r="A1116" s="13" t="e">
        <f>#REF!</f>
        <v>#REF!</v>
      </c>
      <c r="B1116" s="13"/>
      <c r="C1116" s="13"/>
      <c r="D1116" s="13"/>
      <c r="E1116" s="13"/>
      <c r="F1116" s="13" t="e">
        <f>#REF!</f>
        <v>#REF!</v>
      </c>
      <c r="G1116" s="64" t="e">
        <f>#REF!</f>
        <v>#REF!</v>
      </c>
      <c r="H1116" s="64"/>
      <c r="I1116" s="64"/>
      <c r="J1116" s="64"/>
      <c r="K1116" s="64" t="e">
        <f>#REF!</f>
        <v>#REF!</v>
      </c>
      <c r="L1116" s="64"/>
      <c r="M1116" s="64"/>
      <c r="N1116" s="64"/>
      <c r="O1116" s="12">
        <f t="shared" si="303"/>
        <v>6</v>
      </c>
      <c r="P1116"/>
      <c r="Q1116" t="e">
        <f t="shared" si="299"/>
        <v>#REF!</v>
      </c>
      <c r="R1116"/>
      <c r="S1116"/>
      <c r="T1116" s="12" t="e">
        <f t="shared" si="306"/>
        <v>#REF!</v>
      </c>
      <c r="U1116" s="12"/>
      <c r="V1116" s="12" t="e">
        <f>IF(T1116="xxx",999,(T1116))</f>
        <v>#REF!</v>
      </c>
      <c r="W1116" s="12"/>
      <c r="X1116" s="12">
        <f t="shared" si="304"/>
        <v>52</v>
      </c>
      <c r="Y1116"/>
      <c r="Z1116"/>
      <c r="AA1116"/>
      <c r="AB1116"/>
      <c r="AC1116"/>
      <c r="AD1116"/>
      <c r="AE1116" s="19"/>
      <c r="AF1116" s="19">
        <f>AF1113+1</f>
        <v>18</v>
      </c>
      <c r="AG1116" s="19">
        <f>IF(AD1082="x",1,0)</f>
        <v>0</v>
      </c>
      <c r="AI1116" s="19">
        <v>352</v>
      </c>
      <c r="AJ1116" s="19">
        <f t="shared" si="307"/>
        <v>999</v>
      </c>
      <c r="AL1116" s="19"/>
      <c r="AM1116" s="19">
        <f t="shared" si="308"/>
        <v>999</v>
      </c>
      <c r="AP1116" s="48" t="e">
        <f t="shared" si="309"/>
        <v>#REF!</v>
      </c>
      <c r="AQ1116" s="48" t="e">
        <f t="shared" si="310"/>
        <v>#REF!</v>
      </c>
      <c r="AR1116" s="16" t="e">
        <f t="shared" si="311"/>
        <v>#REF!</v>
      </c>
      <c r="AU1116" s="49" t="str">
        <f t="shared" si="312"/>
        <v/>
      </c>
      <c r="AV1116" s="49" t="str">
        <f t="shared" si="313"/>
        <v/>
      </c>
      <c r="AW1116" s="49" t="str">
        <f t="shared" si="314"/>
        <v/>
      </c>
    </row>
    <row r="1117" spans="1:49" s="16" customFormat="1" hidden="1" x14ac:dyDescent="0.25">
      <c r="A1117" s="13" t="e">
        <f>#REF!</f>
        <v>#REF!</v>
      </c>
      <c r="B1117" s="13"/>
      <c r="C1117" s="13"/>
      <c r="D1117" s="13"/>
      <c r="E1117" s="13"/>
      <c r="F1117" s="13" t="e">
        <f>#REF!</f>
        <v>#REF!</v>
      </c>
      <c r="G1117" s="64" t="e">
        <f>#REF!</f>
        <v>#REF!</v>
      </c>
      <c r="H1117" s="64"/>
      <c r="I1117" s="64"/>
      <c r="J1117" s="64"/>
      <c r="K1117" s="64" t="e">
        <f>#REF!</f>
        <v>#REF!</v>
      </c>
      <c r="L1117" s="64"/>
      <c r="M1117" s="64"/>
      <c r="N1117" s="64"/>
      <c r="O1117" s="12">
        <f t="shared" si="303"/>
        <v>6</v>
      </c>
      <c r="P1117"/>
      <c r="Q1117" t="e">
        <f t="shared" si="299"/>
        <v>#REF!</v>
      </c>
      <c r="R1117"/>
      <c r="S1117"/>
      <c r="T1117" s="12" t="e">
        <f t="shared" si="306"/>
        <v>#REF!</v>
      </c>
      <c r="U1117" s="12"/>
      <c r="V1117" s="12">
        <v>999</v>
      </c>
      <c r="W1117" s="12"/>
      <c r="X1117" s="12">
        <f t="shared" si="304"/>
        <v>53</v>
      </c>
      <c r="Y1117"/>
      <c r="Z1117"/>
      <c r="AA1117"/>
      <c r="AB1117"/>
      <c r="AC1117"/>
      <c r="AD1117"/>
      <c r="AE1117" s="19"/>
      <c r="AF1117" s="19"/>
      <c r="AG1117" s="19">
        <f>AG1116</f>
        <v>0</v>
      </c>
      <c r="AI1117" s="19">
        <v>353</v>
      </c>
      <c r="AJ1117" s="19">
        <f t="shared" si="307"/>
        <v>999</v>
      </c>
      <c r="AL1117" s="19"/>
      <c r="AM1117" s="19">
        <f t="shared" si="308"/>
        <v>999</v>
      </c>
      <c r="AP1117" s="48" t="e">
        <f t="shared" si="309"/>
        <v>#REF!</v>
      </c>
      <c r="AQ1117" s="48" t="e">
        <f t="shared" si="310"/>
        <v>#REF!</v>
      </c>
      <c r="AR1117" s="16" t="e">
        <f t="shared" si="311"/>
        <v>#REF!</v>
      </c>
      <c r="AU1117" s="49" t="str">
        <f t="shared" si="312"/>
        <v/>
      </c>
      <c r="AV1117" s="49" t="str">
        <f t="shared" si="313"/>
        <v/>
      </c>
      <c r="AW1117" s="49" t="str">
        <f t="shared" si="314"/>
        <v/>
      </c>
    </row>
    <row r="1118" spans="1:49" s="16" customFormat="1" hidden="1" x14ac:dyDescent="0.25">
      <c r="A1118" s="13" t="e">
        <f>#REF!</f>
        <v>#REF!</v>
      </c>
      <c r="B1118" s="13"/>
      <c r="C1118" s="13"/>
      <c r="D1118" s="13"/>
      <c r="E1118" s="13"/>
      <c r="F1118" s="13" t="e">
        <f>#REF!</f>
        <v>#REF!</v>
      </c>
      <c r="G1118" s="64" t="e">
        <f>#REF!</f>
        <v>#REF!</v>
      </c>
      <c r="H1118" s="64"/>
      <c r="I1118" s="64"/>
      <c r="J1118" s="64"/>
      <c r="K1118" s="64" t="e">
        <f>#REF!</f>
        <v>#REF!</v>
      </c>
      <c r="L1118" s="64"/>
      <c r="M1118" s="64"/>
      <c r="N1118" s="64"/>
      <c r="O1118" s="12">
        <f t="shared" si="303"/>
        <v>6</v>
      </c>
      <c r="P1118"/>
      <c r="Q1118" t="e">
        <f t="shared" si="299"/>
        <v>#REF!</v>
      </c>
      <c r="R1118"/>
      <c r="S1118"/>
      <c r="T1118" s="12" t="e">
        <f t="shared" si="306"/>
        <v>#REF!</v>
      </c>
      <c r="U1118" s="12"/>
      <c r="V1118" s="12">
        <v>999</v>
      </c>
      <c r="W1118" s="12"/>
      <c r="X1118" s="12">
        <f t="shared" si="304"/>
        <v>54</v>
      </c>
      <c r="Y1118"/>
      <c r="Z1118"/>
      <c r="AA1118"/>
      <c r="AB1118"/>
      <c r="AC1118"/>
      <c r="AD1118"/>
      <c r="AE1118" s="19"/>
      <c r="AF1118" s="19"/>
      <c r="AG1118" s="19">
        <f>AG1116</f>
        <v>0</v>
      </c>
      <c r="AI1118" s="19">
        <v>354</v>
      </c>
      <c r="AJ1118" s="19">
        <f t="shared" si="307"/>
        <v>999</v>
      </c>
      <c r="AL1118" s="19"/>
      <c r="AM1118" s="19">
        <f t="shared" si="308"/>
        <v>999</v>
      </c>
      <c r="AP1118" s="48" t="e">
        <f t="shared" si="309"/>
        <v>#REF!</v>
      </c>
      <c r="AQ1118" s="48" t="e">
        <f t="shared" si="310"/>
        <v>#REF!</v>
      </c>
      <c r="AR1118" s="16" t="e">
        <f t="shared" si="311"/>
        <v>#REF!</v>
      </c>
      <c r="AU1118" s="49" t="str">
        <f t="shared" si="312"/>
        <v/>
      </c>
      <c r="AV1118" s="49" t="str">
        <f t="shared" si="313"/>
        <v/>
      </c>
      <c r="AW1118" s="49" t="str">
        <f t="shared" si="314"/>
        <v/>
      </c>
    </row>
    <row r="1119" spans="1:49" s="16" customFormat="1" hidden="1" x14ac:dyDescent="0.25">
      <c r="A1119" s="13" t="e">
        <f>#REF!</f>
        <v>#REF!</v>
      </c>
      <c r="B1119" s="13"/>
      <c r="C1119" s="13"/>
      <c r="D1119" s="13"/>
      <c r="E1119" s="13"/>
      <c r="F1119" s="13" t="e">
        <f>#REF!</f>
        <v>#REF!</v>
      </c>
      <c r="G1119" s="64" t="e">
        <f>#REF!</f>
        <v>#REF!</v>
      </c>
      <c r="H1119" s="64"/>
      <c r="I1119" s="64"/>
      <c r="J1119" s="64"/>
      <c r="K1119" s="64" t="e">
        <f>#REF!</f>
        <v>#REF!</v>
      </c>
      <c r="L1119" s="64"/>
      <c r="M1119" s="64"/>
      <c r="N1119" s="64"/>
      <c r="O1119" s="12">
        <f t="shared" si="303"/>
        <v>6</v>
      </c>
      <c r="P1119"/>
      <c r="Q1119" t="e">
        <f t="shared" si="299"/>
        <v>#REF!</v>
      </c>
      <c r="R1119"/>
      <c r="S1119"/>
      <c r="T1119" s="12" t="e">
        <f t="shared" si="306"/>
        <v>#REF!</v>
      </c>
      <c r="U1119" s="12"/>
      <c r="V1119" s="12" t="e">
        <f>IF(T1119="xxx",999,(T1119))</f>
        <v>#REF!</v>
      </c>
      <c r="W1119" s="12"/>
      <c r="X1119" s="12">
        <f t="shared" si="304"/>
        <v>55</v>
      </c>
      <c r="Y1119"/>
      <c r="Z1119"/>
      <c r="AA1119"/>
      <c r="AB1119"/>
      <c r="AC1119"/>
      <c r="AD1119"/>
      <c r="AE1119" s="19"/>
      <c r="AF1119" s="19">
        <f>AF1116+1</f>
        <v>19</v>
      </c>
      <c r="AG1119" s="19">
        <f>IF(AD1083="x",1,0)</f>
        <v>0</v>
      </c>
      <c r="AI1119" s="19">
        <v>355</v>
      </c>
      <c r="AJ1119" s="19">
        <f t="shared" si="307"/>
        <v>999</v>
      </c>
      <c r="AL1119" s="19"/>
      <c r="AM1119" s="19">
        <f t="shared" si="308"/>
        <v>999</v>
      </c>
      <c r="AP1119" s="48" t="e">
        <f t="shared" si="309"/>
        <v>#REF!</v>
      </c>
      <c r="AQ1119" s="48" t="e">
        <f t="shared" si="310"/>
        <v>#REF!</v>
      </c>
      <c r="AR1119" s="16" t="e">
        <f t="shared" si="311"/>
        <v>#REF!</v>
      </c>
      <c r="AU1119" s="49" t="str">
        <f t="shared" si="312"/>
        <v/>
      </c>
      <c r="AV1119" s="49" t="str">
        <f t="shared" si="313"/>
        <v/>
      </c>
      <c r="AW1119" s="49" t="str">
        <f t="shared" si="314"/>
        <v/>
      </c>
    </row>
    <row r="1120" spans="1:49" s="16" customFormat="1" hidden="1" x14ac:dyDescent="0.25">
      <c r="A1120" s="13" t="e">
        <f>#REF!</f>
        <v>#REF!</v>
      </c>
      <c r="B1120" s="13"/>
      <c r="C1120" s="13"/>
      <c r="D1120" s="13"/>
      <c r="E1120" s="13"/>
      <c r="F1120" s="13" t="e">
        <f>#REF!</f>
        <v>#REF!</v>
      </c>
      <c r="G1120" s="64" t="e">
        <f>#REF!</f>
        <v>#REF!</v>
      </c>
      <c r="H1120" s="64"/>
      <c r="I1120" s="64"/>
      <c r="J1120" s="64"/>
      <c r="K1120" s="64" t="e">
        <f>#REF!</f>
        <v>#REF!</v>
      </c>
      <c r="L1120" s="64"/>
      <c r="M1120" s="64"/>
      <c r="N1120" s="64"/>
      <c r="O1120" s="12">
        <f t="shared" si="303"/>
        <v>6</v>
      </c>
      <c r="P1120"/>
      <c r="Q1120" t="e">
        <f t="shared" si="299"/>
        <v>#REF!</v>
      </c>
      <c r="R1120"/>
      <c r="S1120"/>
      <c r="T1120" s="12" t="e">
        <f t="shared" si="306"/>
        <v>#REF!</v>
      </c>
      <c r="U1120" s="12"/>
      <c r="V1120" s="12">
        <v>999</v>
      </c>
      <c r="W1120" s="12"/>
      <c r="X1120" s="12">
        <f t="shared" si="304"/>
        <v>56</v>
      </c>
      <c r="Y1120"/>
      <c r="Z1120"/>
      <c r="AA1120"/>
      <c r="AB1120"/>
      <c r="AC1120"/>
      <c r="AD1120"/>
      <c r="AE1120" s="19"/>
      <c r="AF1120" s="19"/>
      <c r="AG1120" s="19">
        <f>AG1119</f>
        <v>0</v>
      </c>
      <c r="AI1120" s="19">
        <v>356</v>
      </c>
      <c r="AJ1120" s="19">
        <f t="shared" si="307"/>
        <v>999</v>
      </c>
      <c r="AL1120" s="19"/>
      <c r="AM1120" s="19">
        <f t="shared" si="308"/>
        <v>999</v>
      </c>
      <c r="AP1120" s="48" t="e">
        <f t="shared" si="309"/>
        <v>#REF!</v>
      </c>
      <c r="AQ1120" s="48" t="e">
        <f t="shared" si="310"/>
        <v>#REF!</v>
      </c>
      <c r="AR1120" s="16" t="e">
        <f t="shared" si="311"/>
        <v>#REF!</v>
      </c>
      <c r="AU1120" s="49" t="str">
        <f t="shared" si="312"/>
        <v/>
      </c>
      <c r="AV1120" s="49" t="str">
        <f t="shared" si="313"/>
        <v/>
      </c>
      <c r="AW1120" s="49" t="str">
        <f t="shared" si="314"/>
        <v/>
      </c>
    </row>
    <row r="1121" spans="1:49" s="16" customFormat="1" hidden="1" x14ac:dyDescent="0.25">
      <c r="A1121" s="13" t="e">
        <f>#REF!</f>
        <v>#REF!</v>
      </c>
      <c r="B1121" s="13"/>
      <c r="C1121" s="13"/>
      <c r="D1121" s="13"/>
      <c r="E1121" s="13"/>
      <c r="F1121" s="13" t="e">
        <f>#REF!</f>
        <v>#REF!</v>
      </c>
      <c r="G1121" s="64" t="e">
        <f>#REF!</f>
        <v>#REF!</v>
      </c>
      <c r="H1121" s="64"/>
      <c r="I1121" s="64"/>
      <c r="J1121" s="64"/>
      <c r="K1121" s="64" t="e">
        <f>#REF!</f>
        <v>#REF!</v>
      </c>
      <c r="L1121" s="64"/>
      <c r="M1121" s="64"/>
      <c r="N1121" s="64"/>
      <c r="O1121" s="12">
        <f t="shared" si="303"/>
        <v>6</v>
      </c>
      <c r="P1121"/>
      <c r="Q1121" t="e">
        <f t="shared" si="299"/>
        <v>#REF!</v>
      </c>
      <c r="R1121"/>
      <c r="S1121"/>
      <c r="T1121" s="12" t="e">
        <f t="shared" si="306"/>
        <v>#REF!</v>
      </c>
      <c r="U1121" s="12"/>
      <c r="V1121" s="12">
        <v>999</v>
      </c>
      <c r="W1121" s="12"/>
      <c r="X1121" s="12">
        <f t="shared" si="304"/>
        <v>57</v>
      </c>
      <c r="Y1121"/>
      <c r="Z1121"/>
      <c r="AA1121"/>
      <c r="AB1121"/>
      <c r="AC1121"/>
      <c r="AD1121"/>
      <c r="AE1121" s="19"/>
      <c r="AF1121" s="19"/>
      <c r="AG1121" s="19">
        <f>AG1119</f>
        <v>0</v>
      </c>
      <c r="AI1121" s="19">
        <v>357</v>
      </c>
      <c r="AJ1121" s="19">
        <f t="shared" si="307"/>
        <v>999</v>
      </c>
      <c r="AL1121" s="19"/>
      <c r="AM1121" s="19">
        <f t="shared" si="308"/>
        <v>999</v>
      </c>
      <c r="AP1121" s="48" t="e">
        <f t="shared" si="309"/>
        <v>#REF!</v>
      </c>
      <c r="AQ1121" s="48" t="e">
        <f t="shared" si="310"/>
        <v>#REF!</v>
      </c>
      <c r="AR1121" s="16" t="e">
        <f t="shared" si="311"/>
        <v>#REF!</v>
      </c>
      <c r="AU1121" s="49" t="str">
        <f t="shared" si="312"/>
        <v/>
      </c>
      <c r="AV1121" s="49" t="str">
        <f t="shared" si="313"/>
        <v/>
      </c>
      <c r="AW1121" s="49" t="str">
        <f t="shared" si="314"/>
        <v/>
      </c>
    </row>
    <row r="1122" spans="1:49" s="16" customFormat="1" hidden="1" x14ac:dyDescent="0.25">
      <c r="A1122" s="13" t="e">
        <f>#REF!</f>
        <v>#REF!</v>
      </c>
      <c r="B1122" s="13"/>
      <c r="C1122" s="13"/>
      <c r="D1122" s="13"/>
      <c r="E1122" s="13"/>
      <c r="F1122" s="13" t="e">
        <f>#REF!</f>
        <v>#REF!</v>
      </c>
      <c r="G1122" s="64" t="e">
        <f>#REF!</f>
        <v>#REF!</v>
      </c>
      <c r="H1122" s="64"/>
      <c r="I1122" s="64"/>
      <c r="J1122" s="64"/>
      <c r="K1122" s="64" t="e">
        <f>#REF!</f>
        <v>#REF!</v>
      </c>
      <c r="L1122" s="64"/>
      <c r="M1122" s="64"/>
      <c r="N1122" s="64"/>
      <c r="O1122" s="12">
        <f t="shared" si="303"/>
        <v>6</v>
      </c>
      <c r="P1122"/>
      <c r="Q1122" t="e">
        <f t="shared" si="299"/>
        <v>#REF!</v>
      </c>
      <c r="R1122"/>
      <c r="S1122"/>
      <c r="T1122" s="12" t="e">
        <f t="shared" si="306"/>
        <v>#REF!</v>
      </c>
      <c r="U1122" s="12"/>
      <c r="V1122" s="12" t="e">
        <f>IF(T1122="xxx",999,(T1122))</f>
        <v>#REF!</v>
      </c>
      <c r="W1122" s="12"/>
      <c r="X1122" s="12">
        <f t="shared" si="304"/>
        <v>58</v>
      </c>
      <c r="Y1122"/>
      <c r="Z1122"/>
      <c r="AA1122"/>
      <c r="AB1122"/>
      <c r="AC1122"/>
      <c r="AD1122"/>
      <c r="AE1122" s="19"/>
      <c r="AF1122" s="19">
        <f>AF1119+1</f>
        <v>20</v>
      </c>
      <c r="AG1122" s="19">
        <f>IF(AD1084="x",1,0)</f>
        <v>0</v>
      </c>
      <c r="AI1122" s="19">
        <v>358</v>
      </c>
      <c r="AJ1122" s="19">
        <f t="shared" si="307"/>
        <v>999</v>
      </c>
      <c r="AL1122" s="19"/>
      <c r="AM1122" s="19">
        <f t="shared" si="308"/>
        <v>999</v>
      </c>
      <c r="AP1122" s="48" t="e">
        <f t="shared" si="309"/>
        <v>#REF!</v>
      </c>
      <c r="AQ1122" s="48" t="e">
        <f t="shared" si="310"/>
        <v>#REF!</v>
      </c>
      <c r="AR1122" s="16" t="e">
        <f t="shared" si="311"/>
        <v>#REF!</v>
      </c>
      <c r="AU1122" s="49" t="str">
        <f t="shared" si="312"/>
        <v/>
      </c>
      <c r="AV1122" s="49" t="str">
        <f t="shared" si="313"/>
        <v/>
      </c>
      <c r="AW1122" s="49" t="str">
        <f t="shared" si="314"/>
        <v/>
      </c>
    </row>
    <row r="1123" spans="1:49" s="16" customFormat="1" hidden="1" x14ac:dyDescent="0.25">
      <c r="A1123" s="13" t="e">
        <f>#REF!</f>
        <v>#REF!</v>
      </c>
      <c r="B1123" s="13"/>
      <c r="C1123" s="13"/>
      <c r="D1123" s="13"/>
      <c r="E1123" s="13"/>
      <c r="F1123" s="13" t="e">
        <f>#REF!</f>
        <v>#REF!</v>
      </c>
      <c r="G1123" s="64" t="e">
        <f>#REF!</f>
        <v>#REF!</v>
      </c>
      <c r="H1123" s="64"/>
      <c r="I1123" s="64"/>
      <c r="J1123" s="64"/>
      <c r="K1123" s="64" t="e">
        <f>#REF!</f>
        <v>#REF!</v>
      </c>
      <c r="L1123" s="64"/>
      <c r="M1123" s="64"/>
      <c r="N1123" s="64"/>
      <c r="O1123" s="12">
        <f t="shared" si="303"/>
        <v>6</v>
      </c>
      <c r="P1123"/>
      <c r="Q1123" t="e">
        <f t="shared" si="299"/>
        <v>#REF!</v>
      </c>
      <c r="R1123"/>
      <c r="S1123"/>
      <c r="T1123" s="12" t="e">
        <f t="shared" si="306"/>
        <v>#REF!</v>
      </c>
      <c r="U1123" s="12"/>
      <c r="V1123" s="12">
        <v>999</v>
      </c>
      <c r="W1123" s="12"/>
      <c r="X1123" s="12">
        <f t="shared" si="304"/>
        <v>59</v>
      </c>
      <c r="Y1123"/>
      <c r="Z1123"/>
      <c r="AA1123"/>
      <c r="AB1123"/>
      <c r="AC1123"/>
      <c r="AD1123"/>
      <c r="AE1123" s="19"/>
      <c r="AF1123" s="19"/>
      <c r="AG1123" s="19">
        <f>AG1122</f>
        <v>0</v>
      </c>
      <c r="AI1123" s="19">
        <v>359</v>
      </c>
      <c r="AJ1123" s="19">
        <f t="shared" si="307"/>
        <v>999</v>
      </c>
      <c r="AL1123" s="19"/>
      <c r="AM1123" s="19">
        <f t="shared" si="308"/>
        <v>999</v>
      </c>
      <c r="AP1123" s="48" t="e">
        <f t="shared" si="309"/>
        <v>#REF!</v>
      </c>
      <c r="AQ1123" s="48" t="e">
        <f t="shared" si="310"/>
        <v>#REF!</v>
      </c>
      <c r="AR1123" s="16" t="e">
        <f t="shared" si="311"/>
        <v>#REF!</v>
      </c>
      <c r="AU1123" s="49" t="str">
        <f t="shared" si="312"/>
        <v/>
      </c>
      <c r="AV1123" s="49" t="str">
        <f t="shared" si="313"/>
        <v/>
      </c>
      <c r="AW1123" s="49" t="str">
        <f t="shared" si="314"/>
        <v/>
      </c>
    </row>
    <row r="1124" spans="1:49" s="16" customFormat="1" hidden="1" x14ac:dyDescent="0.25">
      <c r="A1124" s="13" t="e">
        <f>#REF!</f>
        <v>#REF!</v>
      </c>
      <c r="B1124" s="13"/>
      <c r="C1124" s="13"/>
      <c r="D1124" s="13"/>
      <c r="E1124" s="13"/>
      <c r="F1124" s="13" t="e">
        <f>#REF!</f>
        <v>#REF!</v>
      </c>
      <c r="G1124" s="64" t="e">
        <f>#REF!</f>
        <v>#REF!</v>
      </c>
      <c r="H1124" s="64"/>
      <c r="I1124" s="64"/>
      <c r="J1124" s="64"/>
      <c r="K1124" s="64" t="e">
        <f>#REF!</f>
        <v>#REF!</v>
      </c>
      <c r="L1124" s="64"/>
      <c r="M1124" s="64"/>
      <c r="N1124" s="64"/>
      <c r="O1124" s="12">
        <f t="shared" si="303"/>
        <v>6</v>
      </c>
      <c r="P1124"/>
      <c r="Q1124" t="e">
        <f t="shared" si="299"/>
        <v>#REF!</v>
      </c>
      <c r="R1124"/>
      <c r="S1124"/>
      <c r="T1124" s="12" t="e">
        <f t="shared" si="306"/>
        <v>#REF!</v>
      </c>
      <c r="U1124" s="12"/>
      <c r="V1124" s="12">
        <v>999</v>
      </c>
      <c r="W1124" s="12"/>
      <c r="X1124" s="12">
        <f t="shared" si="304"/>
        <v>60</v>
      </c>
      <c r="Y1124"/>
      <c r="Z1124"/>
      <c r="AA1124"/>
      <c r="AB1124"/>
      <c r="AC1124"/>
      <c r="AD1124"/>
      <c r="AE1124" s="19"/>
      <c r="AF1124" s="19"/>
      <c r="AG1124" s="19">
        <f>AG1122</f>
        <v>0</v>
      </c>
      <c r="AI1124" s="19">
        <v>360</v>
      </c>
      <c r="AJ1124" s="19">
        <f t="shared" si="307"/>
        <v>999</v>
      </c>
      <c r="AL1124" s="19"/>
      <c r="AM1124" s="19">
        <f t="shared" si="308"/>
        <v>999</v>
      </c>
      <c r="AP1124" s="48" t="e">
        <f t="shared" si="309"/>
        <v>#REF!</v>
      </c>
      <c r="AQ1124" s="48" t="e">
        <f t="shared" si="310"/>
        <v>#REF!</v>
      </c>
      <c r="AR1124" s="16" t="e">
        <f t="shared" si="311"/>
        <v>#REF!</v>
      </c>
      <c r="AU1124" s="49" t="str">
        <f t="shared" si="312"/>
        <v/>
      </c>
      <c r="AV1124" s="49" t="str">
        <f t="shared" si="313"/>
        <v/>
      </c>
      <c r="AW1124" s="49" t="str">
        <f t="shared" si="314"/>
        <v/>
      </c>
    </row>
    <row r="1125" spans="1:49" s="16" customFormat="1" hidden="1" x14ac:dyDescent="0.25">
      <c r="A1125" s="13" t="e">
        <f>#REF!</f>
        <v>#REF!</v>
      </c>
      <c r="B1125" s="13"/>
      <c r="C1125" s="13"/>
      <c r="D1125" s="13"/>
      <c r="E1125" s="13"/>
      <c r="F1125" s="13" t="e">
        <f>#REF!</f>
        <v>#REF!</v>
      </c>
      <c r="G1125" s="64" t="e">
        <f>#REF!</f>
        <v>#REF!</v>
      </c>
      <c r="H1125" s="64"/>
      <c r="I1125" s="64"/>
      <c r="J1125" s="64"/>
      <c r="K1125" s="64" t="e">
        <f>#REF!</f>
        <v>#REF!</v>
      </c>
      <c r="L1125" s="64"/>
      <c r="M1125" s="64"/>
      <c r="N1125" s="64"/>
      <c r="O1125" s="12">
        <v>7</v>
      </c>
      <c r="P1125"/>
      <c r="Q1125" t="e">
        <f>LEN(A1125)</f>
        <v>#REF!</v>
      </c>
      <c r="R1125"/>
      <c r="S1125"/>
      <c r="T1125" s="12" t="e">
        <f t="shared" si="306"/>
        <v>#REF!</v>
      </c>
      <c r="U1125" s="12"/>
      <c r="V1125" s="12" t="e">
        <f>IF(T1125="xxx",999,(T1125))</f>
        <v>#REF!</v>
      </c>
      <c r="W1125" s="12"/>
      <c r="X1125" s="12">
        <v>1</v>
      </c>
      <c r="Y1125"/>
      <c r="Z1125" s="12" t="e">
        <f>SMALL($V$1125:$V$1184,X1125)</f>
        <v>#REF!</v>
      </c>
      <c r="AA1125" s="12" t="e">
        <f>IF(Z1125=999,"xxx",Z1125)</f>
        <v>#REF!</v>
      </c>
      <c r="AB1125"/>
      <c r="AC1125" s="12">
        <v>1</v>
      </c>
      <c r="AD1125" s="12">
        <f>AH8</f>
        <v>0</v>
      </c>
      <c r="AE1125" s="19"/>
      <c r="AF1125" s="19">
        <v>1</v>
      </c>
      <c r="AG1125" s="19">
        <f>IF(AD1125="x",1,0)</f>
        <v>0</v>
      </c>
      <c r="AI1125" s="19">
        <v>361</v>
      </c>
      <c r="AJ1125" s="19">
        <f t="shared" si="307"/>
        <v>999</v>
      </c>
      <c r="AL1125" s="19"/>
      <c r="AM1125" s="19">
        <f t="shared" si="308"/>
        <v>999</v>
      </c>
      <c r="AP1125" s="48" t="e">
        <f t="shared" si="309"/>
        <v>#REF!</v>
      </c>
      <c r="AQ1125" s="48" t="e">
        <f t="shared" si="310"/>
        <v>#REF!</v>
      </c>
      <c r="AR1125" s="16" t="e">
        <f t="shared" si="311"/>
        <v>#REF!</v>
      </c>
      <c r="AU1125" s="49" t="str">
        <f t="shared" si="312"/>
        <v/>
      </c>
      <c r="AV1125" s="49" t="str">
        <f t="shared" si="313"/>
        <v/>
      </c>
      <c r="AW1125" s="49" t="str">
        <f t="shared" si="314"/>
        <v/>
      </c>
    </row>
    <row r="1126" spans="1:49" s="16" customFormat="1" hidden="1" x14ac:dyDescent="0.25">
      <c r="A1126" s="13" t="e">
        <f>#REF!</f>
        <v>#REF!</v>
      </c>
      <c r="B1126" s="13"/>
      <c r="C1126" s="13"/>
      <c r="D1126" s="13"/>
      <c r="E1126" s="13"/>
      <c r="F1126" s="13" t="e">
        <f>#REF!</f>
        <v>#REF!</v>
      </c>
      <c r="G1126" s="64" t="e">
        <f>#REF!</f>
        <v>#REF!</v>
      </c>
      <c r="H1126" s="64"/>
      <c r="I1126" s="64"/>
      <c r="J1126" s="64"/>
      <c r="K1126" s="64" t="e">
        <f>#REF!</f>
        <v>#REF!</v>
      </c>
      <c r="L1126" s="64"/>
      <c r="M1126" s="64"/>
      <c r="N1126" s="64"/>
      <c r="O1126" s="12">
        <f>O1125</f>
        <v>7</v>
      </c>
      <c r="P1126"/>
      <c r="Q1126" t="e">
        <f t="shared" ref="Q1126:Q1184" si="315">LEN(A1126)</f>
        <v>#REF!</v>
      </c>
      <c r="R1126"/>
      <c r="S1126"/>
      <c r="T1126" s="12" t="e">
        <f t="shared" si="306"/>
        <v>#REF!</v>
      </c>
      <c r="U1126" s="12"/>
      <c r="V1126" s="12">
        <v>999</v>
      </c>
      <c r="W1126" s="12"/>
      <c r="X1126" s="12">
        <f>X1125+1</f>
        <v>2</v>
      </c>
      <c r="Y1126"/>
      <c r="Z1126" s="12" t="e">
        <f t="shared" ref="Z1126:Z1144" si="316">SMALL($V$1125:$V$1184,X1126)</f>
        <v>#REF!</v>
      </c>
      <c r="AA1126" s="12" t="e">
        <f t="shared" ref="AA1126:AA1144" si="317">IF(Z1126=999,"xxx",Z1126)</f>
        <v>#REF!</v>
      </c>
      <c r="AB1126"/>
      <c r="AC1126" s="12">
        <f>AC1125+1</f>
        <v>2</v>
      </c>
      <c r="AD1126" s="12">
        <f t="shared" ref="AD1126:AD1144" si="318">AH9</f>
        <v>0</v>
      </c>
      <c r="AE1126" s="19"/>
      <c r="AF1126" s="19"/>
      <c r="AG1126" s="19">
        <f>AG1125</f>
        <v>0</v>
      </c>
      <c r="AI1126" s="19">
        <v>362</v>
      </c>
      <c r="AJ1126" s="19">
        <f t="shared" si="307"/>
        <v>999</v>
      </c>
      <c r="AL1126" s="19"/>
      <c r="AM1126" s="19">
        <f t="shared" si="308"/>
        <v>999</v>
      </c>
      <c r="AP1126" s="48" t="e">
        <f t="shared" si="309"/>
        <v>#REF!</v>
      </c>
      <c r="AQ1126" s="48" t="e">
        <f t="shared" si="310"/>
        <v>#REF!</v>
      </c>
      <c r="AR1126" s="16" t="e">
        <f t="shared" si="311"/>
        <v>#REF!</v>
      </c>
      <c r="AU1126" s="49" t="str">
        <f t="shared" si="312"/>
        <v/>
      </c>
      <c r="AV1126" s="49" t="str">
        <f t="shared" si="313"/>
        <v/>
      </c>
      <c r="AW1126" s="49" t="str">
        <f t="shared" si="314"/>
        <v/>
      </c>
    </row>
    <row r="1127" spans="1:49" s="16" customFormat="1" hidden="1" x14ac:dyDescent="0.25">
      <c r="A1127" s="13" t="e">
        <f>#REF!</f>
        <v>#REF!</v>
      </c>
      <c r="B1127" s="13"/>
      <c r="C1127" s="13"/>
      <c r="D1127" s="13"/>
      <c r="E1127" s="13"/>
      <c r="F1127" s="13" t="e">
        <f>#REF!</f>
        <v>#REF!</v>
      </c>
      <c r="G1127" s="64" t="e">
        <f>#REF!</f>
        <v>#REF!</v>
      </c>
      <c r="H1127" s="64"/>
      <c r="I1127" s="64"/>
      <c r="J1127" s="64"/>
      <c r="K1127" s="64" t="e">
        <f>#REF!</f>
        <v>#REF!</v>
      </c>
      <c r="L1127" s="64"/>
      <c r="M1127" s="64"/>
      <c r="N1127" s="64"/>
      <c r="O1127" s="12">
        <f t="shared" ref="O1127:O1184" si="319">O1126</f>
        <v>7</v>
      </c>
      <c r="P1127"/>
      <c r="Q1127" t="e">
        <f t="shared" si="315"/>
        <v>#REF!</v>
      </c>
      <c r="R1127"/>
      <c r="S1127"/>
      <c r="T1127" s="12" t="e">
        <f t="shared" si="306"/>
        <v>#REF!</v>
      </c>
      <c r="U1127" s="12"/>
      <c r="V1127" s="12">
        <v>999</v>
      </c>
      <c r="W1127" s="12"/>
      <c r="X1127" s="12">
        <f t="shared" ref="X1127:X1184" si="320">X1126+1</f>
        <v>3</v>
      </c>
      <c r="Y1127"/>
      <c r="Z1127" s="12" t="e">
        <f t="shared" si="316"/>
        <v>#REF!</v>
      </c>
      <c r="AA1127" s="12" t="e">
        <f t="shared" si="317"/>
        <v>#REF!</v>
      </c>
      <c r="AB1127"/>
      <c r="AC1127" s="12">
        <f t="shared" ref="AC1127:AC1144" si="321">AC1126+1</f>
        <v>3</v>
      </c>
      <c r="AD1127" s="12">
        <f t="shared" si="318"/>
        <v>0</v>
      </c>
      <c r="AE1127" s="19"/>
      <c r="AF1127" s="19"/>
      <c r="AG1127" s="19">
        <f>AG1125</f>
        <v>0</v>
      </c>
      <c r="AI1127" s="19">
        <v>363</v>
      </c>
      <c r="AJ1127" s="19">
        <f t="shared" si="307"/>
        <v>999</v>
      </c>
      <c r="AL1127" s="19"/>
      <c r="AM1127" s="19">
        <f t="shared" si="308"/>
        <v>999</v>
      </c>
      <c r="AP1127" s="48" t="e">
        <f t="shared" si="309"/>
        <v>#REF!</v>
      </c>
      <c r="AQ1127" s="48" t="e">
        <f t="shared" si="310"/>
        <v>#REF!</v>
      </c>
      <c r="AR1127" s="16" t="e">
        <f t="shared" si="311"/>
        <v>#REF!</v>
      </c>
      <c r="AU1127" s="49" t="str">
        <f t="shared" si="312"/>
        <v/>
      </c>
      <c r="AV1127" s="49" t="str">
        <f t="shared" si="313"/>
        <v/>
      </c>
      <c r="AW1127" s="49" t="str">
        <f t="shared" si="314"/>
        <v/>
      </c>
    </row>
    <row r="1128" spans="1:49" s="16" customFormat="1" hidden="1" x14ac:dyDescent="0.25">
      <c r="A1128" s="13" t="e">
        <f>#REF!</f>
        <v>#REF!</v>
      </c>
      <c r="B1128" s="13"/>
      <c r="C1128" s="13"/>
      <c r="D1128" s="13"/>
      <c r="E1128" s="13"/>
      <c r="F1128" s="13" t="e">
        <f>#REF!</f>
        <v>#REF!</v>
      </c>
      <c r="G1128" s="64" t="e">
        <f>#REF!</f>
        <v>#REF!</v>
      </c>
      <c r="H1128" s="64"/>
      <c r="I1128" s="64"/>
      <c r="J1128" s="64"/>
      <c r="K1128" s="64" t="e">
        <f>#REF!</f>
        <v>#REF!</v>
      </c>
      <c r="L1128" s="64"/>
      <c r="M1128" s="64"/>
      <c r="N1128" s="64"/>
      <c r="O1128" s="12">
        <f t="shared" si="319"/>
        <v>7</v>
      </c>
      <c r="P1128"/>
      <c r="Q1128" t="e">
        <f t="shared" si="315"/>
        <v>#REF!</v>
      </c>
      <c r="R1128"/>
      <c r="S1128"/>
      <c r="T1128" s="12" t="e">
        <f t="shared" si="306"/>
        <v>#REF!</v>
      </c>
      <c r="U1128" s="12"/>
      <c r="V1128" s="12" t="e">
        <f>IF(T1128="xxx",999,(T1128))</f>
        <v>#REF!</v>
      </c>
      <c r="W1128" s="12"/>
      <c r="X1128" s="12">
        <f t="shared" si="320"/>
        <v>4</v>
      </c>
      <c r="Y1128"/>
      <c r="Z1128" s="12" t="e">
        <f t="shared" si="316"/>
        <v>#REF!</v>
      </c>
      <c r="AA1128" s="12" t="e">
        <f t="shared" si="317"/>
        <v>#REF!</v>
      </c>
      <c r="AB1128"/>
      <c r="AC1128" s="12">
        <f t="shared" si="321"/>
        <v>4</v>
      </c>
      <c r="AD1128" s="12">
        <f t="shared" si="318"/>
        <v>0</v>
      </c>
      <c r="AE1128" s="19"/>
      <c r="AF1128" s="19">
        <f>AF1125+1</f>
        <v>2</v>
      </c>
      <c r="AG1128" s="19">
        <f>IF(AD1126="x",1,0)</f>
        <v>0</v>
      </c>
      <c r="AI1128" s="19">
        <v>364</v>
      </c>
      <c r="AJ1128" s="19">
        <f t="shared" si="307"/>
        <v>999</v>
      </c>
      <c r="AL1128" s="19"/>
      <c r="AM1128" s="19">
        <f t="shared" si="308"/>
        <v>999</v>
      </c>
      <c r="AP1128" s="48" t="e">
        <f t="shared" si="309"/>
        <v>#REF!</v>
      </c>
      <c r="AQ1128" s="48" t="e">
        <f t="shared" si="310"/>
        <v>#REF!</v>
      </c>
      <c r="AR1128" s="16" t="e">
        <f t="shared" si="311"/>
        <v>#REF!</v>
      </c>
      <c r="AU1128" s="49" t="str">
        <f t="shared" si="312"/>
        <v/>
      </c>
      <c r="AV1128" s="49" t="str">
        <f t="shared" si="313"/>
        <v/>
      </c>
      <c r="AW1128" s="49" t="str">
        <f t="shared" si="314"/>
        <v/>
      </c>
    </row>
    <row r="1129" spans="1:49" s="16" customFormat="1" hidden="1" x14ac:dyDescent="0.25">
      <c r="A1129" s="13" t="e">
        <f>#REF!</f>
        <v>#REF!</v>
      </c>
      <c r="B1129" s="13"/>
      <c r="C1129" s="13"/>
      <c r="D1129" s="13"/>
      <c r="E1129" s="13"/>
      <c r="F1129" s="13" t="e">
        <f>#REF!</f>
        <v>#REF!</v>
      </c>
      <c r="G1129" s="64" t="e">
        <f>#REF!</f>
        <v>#REF!</v>
      </c>
      <c r="H1129" s="64"/>
      <c r="I1129" s="64"/>
      <c r="J1129" s="64"/>
      <c r="K1129" s="64" t="e">
        <f>#REF!</f>
        <v>#REF!</v>
      </c>
      <c r="L1129" s="64"/>
      <c r="M1129" s="64"/>
      <c r="N1129" s="64"/>
      <c r="O1129" s="12">
        <f t="shared" si="319"/>
        <v>7</v>
      </c>
      <c r="P1129"/>
      <c r="Q1129" t="e">
        <f t="shared" si="315"/>
        <v>#REF!</v>
      </c>
      <c r="R1129"/>
      <c r="S1129"/>
      <c r="T1129" s="12" t="e">
        <f t="shared" si="306"/>
        <v>#REF!</v>
      </c>
      <c r="U1129" s="12"/>
      <c r="V1129" s="12">
        <v>999</v>
      </c>
      <c r="W1129" s="12"/>
      <c r="X1129" s="12">
        <f t="shared" si="320"/>
        <v>5</v>
      </c>
      <c r="Y1129"/>
      <c r="Z1129" s="12" t="e">
        <f t="shared" si="316"/>
        <v>#REF!</v>
      </c>
      <c r="AA1129" s="12" t="e">
        <f t="shared" si="317"/>
        <v>#REF!</v>
      </c>
      <c r="AB1129"/>
      <c r="AC1129" s="12">
        <f t="shared" si="321"/>
        <v>5</v>
      </c>
      <c r="AD1129" s="12">
        <f t="shared" si="318"/>
        <v>0</v>
      </c>
      <c r="AE1129" s="19"/>
      <c r="AF1129" s="19"/>
      <c r="AG1129" s="19">
        <f>AG1128</f>
        <v>0</v>
      </c>
      <c r="AI1129" s="19">
        <v>365</v>
      </c>
      <c r="AJ1129" s="19">
        <f t="shared" si="307"/>
        <v>999</v>
      </c>
      <c r="AL1129" s="19"/>
      <c r="AM1129" s="19">
        <f t="shared" si="308"/>
        <v>999</v>
      </c>
      <c r="AP1129" s="48" t="e">
        <f t="shared" si="309"/>
        <v>#REF!</v>
      </c>
      <c r="AQ1129" s="48" t="e">
        <f t="shared" si="310"/>
        <v>#REF!</v>
      </c>
      <c r="AR1129" s="16" t="e">
        <f t="shared" si="311"/>
        <v>#REF!</v>
      </c>
      <c r="AU1129" s="49" t="str">
        <f t="shared" si="312"/>
        <v/>
      </c>
      <c r="AV1129" s="49" t="str">
        <f t="shared" si="313"/>
        <v/>
      </c>
      <c r="AW1129" s="49" t="str">
        <f t="shared" si="314"/>
        <v/>
      </c>
    </row>
    <row r="1130" spans="1:49" s="16" customFormat="1" hidden="1" x14ac:dyDescent="0.25">
      <c r="A1130" s="13" t="e">
        <f>#REF!</f>
        <v>#REF!</v>
      </c>
      <c r="B1130" s="13"/>
      <c r="C1130" s="13"/>
      <c r="D1130" s="13"/>
      <c r="E1130" s="13"/>
      <c r="F1130" s="13" t="e">
        <f>#REF!</f>
        <v>#REF!</v>
      </c>
      <c r="G1130" s="64" t="e">
        <f>#REF!</f>
        <v>#REF!</v>
      </c>
      <c r="H1130" s="64"/>
      <c r="I1130" s="64"/>
      <c r="J1130" s="64"/>
      <c r="K1130" s="64" t="e">
        <f>#REF!</f>
        <v>#REF!</v>
      </c>
      <c r="L1130" s="64"/>
      <c r="M1130" s="64"/>
      <c r="N1130" s="64"/>
      <c r="O1130" s="12">
        <f t="shared" si="319"/>
        <v>7</v>
      </c>
      <c r="P1130"/>
      <c r="Q1130" t="e">
        <f t="shared" si="315"/>
        <v>#REF!</v>
      </c>
      <c r="R1130"/>
      <c r="S1130"/>
      <c r="T1130" s="12" t="e">
        <f t="shared" si="306"/>
        <v>#REF!</v>
      </c>
      <c r="U1130" s="12"/>
      <c r="V1130" s="12">
        <v>999</v>
      </c>
      <c r="W1130" s="12"/>
      <c r="X1130" s="12">
        <f t="shared" si="320"/>
        <v>6</v>
      </c>
      <c r="Y1130"/>
      <c r="Z1130" s="12" t="e">
        <f t="shared" si="316"/>
        <v>#REF!</v>
      </c>
      <c r="AA1130" s="12" t="e">
        <f t="shared" si="317"/>
        <v>#REF!</v>
      </c>
      <c r="AB1130"/>
      <c r="AC1130" s="12">
        <f t="shared" si="321"/>
        <v>6</v>
      </c>
      <c r="AD1130" s="12">
        <f t="shared" si="318"/>
        <v>0</v>
      </c>
      <c r="AE1130" s="19"/>
      <c r="AF1130" s="19"/>
      <c r="AG1130" s="19">
        <f>AG1128</f>
        <v>0</v>
      </c>
      <c r="AI1130" s="19">
        <v>366</v>
      </c>
      <c r="AJ1130" s="19">
        <f t="shared" si="307"/>
        <v>999</v>
      </c>
      <c r="AL1130" s="19"/>
      <c r="AM1130" s="19">
        <f t="shared" si="308"/>
        <v>999</v>
      </c>
      <c r="AP1130" s="48" t="e">
        <f t="shared" si="309"/>
        <v>#REF!</v>
      </c>
      <c r="AQ1130" s="48" t="e">
        <f t="shared" si="310"/>
        <v>#REF!</v>
      </c>
      <c r="AR1130" s="16" t="e">
        <f t="shared" si="311"/>
        <v>#REF!</v>
      </c>
      <c r="AU1130" s="49" t="str">
        <f t="shared" si="312"/>
        <v/>
      </c>
      <c r="AV1130" s="49" t="str">
        <f t="shared" si="313"/>
        <v/>
      </c>
      <c r="AW1130" s="49" t="str">
        <f t="shared" si="314"/>
        <v/>
      </c>
    </row>
    <row r="1131" spans="1:49" s="16" customFormat="1" hidden="1" x14ac:dyDescent="0.25">
      <c r="A1131" s="13" t="e">
        <f>#REF!</f>
        <v>#REF!</v>
      </c>
      <c r="B1131" s="13"/>
      <c r="C1131" s="13"/>
      <c r="D1131" s="13"/>
      <c r="E1131" s="13"/>
      <c r="F1131" s="13" t="e">
        <f>#REF!</f>
        <v>#REF!</v>
      </c>
      <c r="G1131" s="64" t="e">
        <f>#REF!</f>
        <v>#REF!</v>
      </c>
      <c r="H1131" s="64"/>
      <c r="I1131" s="64"/>
      <c r="J1131" s="64"/>
      <c r="K1131" s="64" t="e">
        <f>#REF!</f>
        <v>#REF!</v>
      </c>
      <c r="L1131" s="64"/>
      <c r="M1131" s="64"/>
      <c r="N1131" s="64"/>
      <c r="O1131" s="12">
        <f t="shared" si="319"/>
        <v>7</v>
      </c>
      <c r="P1131"/>
      <c r="Q1131" t="e">
        <f t="shared" si="315"/>
        <v>#REF!</v>
      </c>
      <c r="R1131"/>
      <c r="S1131"/>
      <c r="T1131" s="12" t="e">
        <f t="shared" si="306"/>
        <v>#REF!</v>
      </c>
      <c r="U1131" s="12"/>
      <c r="V1131" s="12" t="e">
        <f>IF(T1131="xxx",999,(T1131))</f>
        <v>#REF!</v>
      </c>
      <c r="W1131" s="12"/>
      <c r="X1131" s="12">
        <f t="shared" si="320"/>
        <v>7</v>
      </c>
      <c r="Y1131"/>
      <c r="Z1131" s="12" t="e">
        <f t="shared" si="316"/>
        <v>#REF!</v>
      </c>
      <c r="AA1131" s="12" t="e">
        <f t="shared" si="317"/>
        <v>#REF!</v>
      </c>
      <c r="AB1131"/>
      <c r="AC1131" s="12">
        <f t="shared" si="321"/>
        <v>7</v>
      </c>
      <c r="AD1131" s="12">
        <f t="shared" si="318"/>
        <v>0</v>
      </c>
      <c r="AE1131" s="19"/>
      <c r="AF1131" s="19">
        <f>AF1128+1</f>
        <v>3</v>
      </c>
      <c r="AG1131" s="19">
        <f>IF(AD1127="x",1,0)</f>
        <v>0</v>
      </c>
      <c r="AI1131" s="19">
        <v>367</v>
      </c>
      <c r="AJ1131" s="19">
        <f t="shared" si="307"/>
        <v>999</v>
      </c>
      <c r="AL1131" s="19"/>
      <c r="AM1131" s="19">
        <f t="shared" si="308"/>
        <v>999</v>
      </c>
      <c r="AP1131" s="48" t="e">
        <f t="shared" si="309"/>
        <v>#REF!</v>
      </c>
      <c r="AQ1131" s="48" t="e">
        <f t="shared" si="310"/>
        <v>#REF!</v>
      </c>
      <c r="AR1131" s="16" t="e">
        <f t="shared" si="311"/>
        <v>#REF!</v>
      </c>
      <c r="AU1131" s="49" t="str">
        <f t="shared" si="312"/>
        <v/>
      </c>
      <c r="AV1131" s="49" t="str">
        <f t="shared" si="313"/>
        <v/>
      </c>
      <c r="AW1131" s="49" t="str">
        <f t="shared" si="314"/>
        <v/>
      </c>
    </row>
    <row r="1132" spans="1:49" s="16" customFormat="1" hidden="1" x14ac:dyDescent="0.25">
      <c r="A1132" s="13" t="e">
        <f>#REF!</f>
        <v>#REF!</v>
      </c>
      <c r="B1132" s="13"/>
      <c r="C1132" s="13"/>
      <c r="D1132" s="13"/>
      <c r="E1132" s="13"/>
      <c r="F1132" s="13" t="e">
        <f>#REF!</f>
        <v>#REF!</v>
      </c>
      <c r="G1132" s="64" t="e">
        <f>#REF!</f>
        <v>#REF!</v>
      </c>
      <c r="H1132" s="64"/>
      <c r="I1132" s="64"/>
      <c r="J1132" s="64"/>
      <c r="K1132" s="64" t="e">
        <f>#REF!</f>
        <v>#REF!</v>
      </c>
      <c r="L1132" s="64"/>
      <c r="M1132" s="64"/>
      <c r="N1132" s="64"/>
      <c r="O1132" s="12">
        <f t="shared" si="319"/>
        <v>7</v>
      </c>
      <c r="P1132"/>
      <c r="Q1132" t="e">
        <f t="shared" si="315"/>
        <v>#REF!</v>
      </c>
      <c r="R1132"/>
      <c r="S1132"/>
      <c r="T1132" s="12" t="e">
        <f t="shared" si="306"/>
        <v>#REF!</v>
      </c>
      <c r="U1132" s="12"/>
      <c r="V1132" s="12">
        <v>999</v>
      </c>
      <c r="W1132" s="12"/>
      <c r="X1132" s="12">
        <f t="shared" si="320"/>
        <v>8</v>
      </c>
      <c r="Y1132"/>
      <c r="Z1132" s="12" t="e">
        <f t="shared" si="316"/>
        <v>#REF!</v>
      </c>
      <c r="AA1132" s="12" t="e">
        <f t="shared" si="317"/>
        <v>#REF!</v>
      </c>
      <c r="AB1132"/>
      <c r="AC1132" s="12">
        <f t="shared" si="321"/>
        <v>8</v>
      </c>
      <c r="AD1132" s="12">
        <f t="shared" si="318"/>
        <v>0</v>
      </c>
      <c r="AE1132" s="19"/>
      <c r="AF1132" s="19"/>
      <c r="AG1132" s="19">
        <f>AG1131</f>
        <v>0</v>
      </c>
      <c r="AI1132" s="19">
        <v>368</v>
      </c>
      <c r="AJ1132" s="19">
        <f t="shared" si="307"/>
        <v>999</v>
      </c>
      <c r="AL1132" s="19"/>
      <c r="AM1132" s="19">
        <f t="shared" si="308"/>
        <v>999</v>
      </c>
      <c r="AP1132" s="48" t="e">
        <f t="shared" si="309"/>
        <v>#REF!</v>
      </c>
      <c r="AQ1132" s="48" t="e">
        <f t="shared" si="310"/>
        <v>#REF!</v>
      </c>
      <c r="AR1132" s="16" t="e">
        <f t="shared" si="311"/>
        <v>#REF!</v>
      </c>
      <c r="AU1132" s="49" t="str">
        <f t="shared" si="312"/>
        <v/>
      </c>
      <c r="AV1132" s="49" t="str">
        <f t="shared" si="313"/>
        <v/>
      </c>
      <c r="AW1132" s="49" t="str">
        <f t="shared" si="314"/>
        <v/>
      </c>
    </row>
    <row r="1133" spans="1:49" s="16" customFormat="1" hidden="1" x14ac:dyDescent="0.25">
      <c r="A1133" s="13" t="e">
        <f>#REF!</f>
        <v>#REF!</v>
      </c>
      <c r="B1133" s="13"/>
      <c r="C1133" s="13"/>
      <c r="D1133" s="13"/>
      <c r="E1133" s="13"/>
      <c r="F1133" s="13" t="e">
        <f>#REF!</f>
        <v>#REF!</v>
      </c>
      <c r="G1133" s="64" t="e">
        <f>#REF!</f>
        <v>#REF!</v>
      </c>
      <c r="H1133" s="64"/>
      <c r="I1133" s="64"/>
      <c r="J1133" s="64"/>
      <c r="K1133" s="64" t="e">
        <f>#REF!</f>
        <v>#REF!</v>
      </c>
      <c r="L1133" s="64"/>
      <c r="M1133" s="64"/>
      <c r="N1133" s="64"/>
      <c r="O1133" s="12">
        <f t="shared" si="319"/>
        <v>7</v>
      </c>
      <c r="P1133"/>
      <c r="Q1133" t="e">
        <f t="shared" si="315"/>
        <v>#REF!</v>
      </c>
      <c r="R1133"/>
      <c r="S1133"/>
      <c r="T1133" s="12" t="e">
        <f t="shared" si="306"/>
        <v>#REF!</v>
      </c>
      <c r="U1133" s="12"/>
      <c r="V1133" s="12">
        <v>999</v>
      </c>
      <c r="W1133" s="12"/>
      <c r="X1133" s="12">
        <f t="shared" si="320"/>
        <v>9</v>
      </c>
      <c r="Y1133"/>
      <c r="Z1133" s="12" t="e">
        <f t="shared" si="316"/>
        <v>#REF!</v>
      </c>
      <c r="AA1133" s="12" t="e">
        <f t="shared" si="317"/>
        <v>#REF!</v>
      </c>
      <c r="AB1133"/>
      <c r="AC1133" s="12">
        <f t="shared" si="321"/>
        <v>9</v>
      </c>
      <c r="AD1133" s="12">
        <f t="shared" si="318"/>
        <v>0</v>
      </c>
      <c r="AE1133" s="19"/>
      <c r="AF1133" s="19"/>
      <c r="AG1133" s="19">
        <f>AG1131</f>
        <v>0</v>
      </c>
      <c r="AI1133" s="19">
        <v>369</v>
      </c>
      <c r="AJ1133" s="19">
        <f t="shared" si="307"/>
        <v>999</v>
      </c>
      <c r="AL1133" s="19"/>
      <c r="AM1133" s="19">
        <f t="shared" si="308"/>
        <v>999</v>
      </c>
      <c r="AP1133" s="48" t="e">
        <f t="shared" si="309"/>
        <v>#REF!</v>
      </c>
      <c r="AQ1133" s="48" t="e">
        <f t="shared" si="310"/>
        <v>#REF!</v>
      </c>
      <c r="AR1133" s="16" t="e">
        <f t="shared" si="311"/>
        <v>#REF!</v>
      </c>
      <c r="AU1133" s="49" t="str">
        <f t="shared" si="312"/>
        <v/>
      </c>
      <c r="AV1133" s="49" t="str">
        <f t="shared" si="313"/>
        <v/>
      </c>
      <c r="AW1133" s="49" t="str">
        <f t="shared" si="314"/>
        <v/>
      </c>
    </row>
    <row r="1134" spans="1:49" s="16" customFormat="1" hidden="1" x14ac:dyDescent="0.25">
      <c r="A1134" s="13" t="e">
        <f>#REF!</f>
        <v>#REF!</v>
      </c>
      <c r="B1134" s="13"/>
      <c r="C1134" s="13"/>
      <c r="D1134" s="13"/>
      <c r="E1134" s="13"/>
      <c r="F1134" s="13" t="e">
        <f>#REF!</f>
        <v>#REF!</v>
      </c>
      <c r="G1134" s="64" t="e">
        <f>#REF!</f>
        <v>#REF!</v>
      </c>
      <c r="H1134" s="64"/>
      <c r="I1134" s="64"/>
      <c r="J1134" s="64"/>
      <c r="K1134" s="64" t="e">
        <f>#REF!</f>
        <v>#REF!</v>
      </c>
      <c r="L1134" s="64"/>
      <c r="M1134" s="64"/>
      <c r="N1134" s="64"/>
      <c r="O1134" s="12">
        <f t="shared" si="319"/>
        <v>7</v>
      </c>
      <c r="P1134"/>
      <c r="Q1134" t="e">
        <f t="shared" si="315"/>
        <v>#REF!</v>
      </c>
      <c r="R1134"/>
      <c r="S1134"/>
      <c r="T1134" s="12" t="e">
        <f t="shared" si="306"/>
        <v>#REF!</v>
      </c>
      <c r="U1134" s="12"/>
      <c r="V1134" s="12" t="e">
        <f>IF(T1134="xxx",999,(T1134))</f>
        <v>#REF!</v>
      </c>
      <c r="W1134" s="12"/>
      <c r="X1134" s="12">
        <f t="shared" si="320"/>
        <v>10</v>
      </c>
      <c r="Y1134"/>
      <c r="Z1134" s="12" t="e">
        <f t="shared" si="316"/>
        <v>#REF!</v>
      </c>
      <c r="AA1134" s="12" t="e">
        <f t="shared" si="317"/>
        <v>#REF!</v>
      </c>
      <c r="AB1134"/>
      <c r="AC1134" s="12">
        <f t="shared" si="321"/>
        <v>10</v>
      </c>
      <c r="AD1134" s="12">
        <f t="shared" si="318"/>
        <v>0</v>
      </c>
      <c r="AE1134" s="19"/>
      <c r="AF1134" s="19">
        <f>AF1131+1</f>
        <v>4</v>
      </c>
      <c r="AG1134" s="19">
        <f>IF(AD1128="x",1,0)</f>
        <v>0</v>
      </c>
      <c r="AI1134" s="19">
        <v>370</v>
      </c>
      <c r="AJ1134" s="19">
        <f t="shared" si="307"/>
        <v>999</v>
      </c>
      <c r="AL1134" s="19"/>
      <c r="AM1134" s="19">
        <f t="shared" si="308"/>
        <v>999</v>
      </c>
      <c r="AP1134" s="48" t="e">
        <f t="shared" si="309"/>
        <v>#REF!</v>
      </c>
      <c r="AQ1134" s="48" t="e">
        <f t="shared" si="310"/>
        <v>#REF!</v>
      </c>
      <c r="AR1134" s="16" t="e">
        <f t="shared" si="311"/>
        <v>#REF!</v>
      </c>
      <c r="AU1134" s="49" t="str">
        <f t="shared" si="312"/>
        <v/>
      </c>
      <c r="AV1134" s="49" t="str">
        <f t="shared" si="313"/>
        <v/>
      </c>
      <c r="AW1134" s="49" t="str">
        <f t="shared" si="314"/>
        <v/>
      </c>
    </row>
    <row r="1135" spans="1:49" s="16" customFormat="1" hidden="1" x14ac:dyDescent="0.25">
      <c r="A1135" s="13" t="e">
        <f>#REF!</f>
        <v>#REF!</v>
      </c>
      <c r="B1135" s="13"/>
      <c r="C1135" s="13"/>
      <c r="D1135" s="13"/>
      <c r="E1135" s="13"/>
      <c r="F1135" s="13" t="e">
        <f>#REF!</f>
        <v>#REF!</v>
      </c>
      <c r="G1135" s="64" t="e">
        <f>#REF!</f>
        <v>#REF!</v>
      </c>
      <c r="H1135" s="64"/>
      <c r="I1135" s="64"/>
      <c r="J1135" s="64"/>
      <c r="K1135" s="64" t="e">
        <f>#REF!</f>
        <v>#REF!</v>
      </c>
      <c r="L1135" s="64"/>
      <c r="M1135" s="64"/>
      <c r="N1135" s="64"/>
      <c r="O1135" s="12">
        <f t="shared" si="319"/>
        <v>7</v>
      </c>
      <c r="P1135"/>
      <c r="Q1135" t="e">
        <f t="shared" si="315"/>
        <v>#REF!</v>
      </c>
      <c r="R1135"/>
      <c r="S1135"/>
      <c r="T1135" s="12" t="e">
        <f t="shared" si="306"/>
        <v>#REF!</v>
      </c>
      <c r="U1135" s="12"/>
      <c r="V1135" s="12">
        <v>999</v>
      </c>
      <c r="W1135" s="12"/>
      <c r="X1135" s="12">
        <f t="shared" si="320"/>
        <v>11</v>
      </c>
      <c r="Y1135"/>
      <c r="Z1135" s="12" t="e">
        <f t="shared" si="316"/>
        <v>#REF!</v>
      </c>
      <c r="AA1135" s="12" t="e">
        <f t="shared" si="317"/>
        <v>#REF!</v>
      </c>
      <c r="AB1135"/>
      <c r="AC1135" s="12">
        <f t="shared" si="321"/>
        <v>11</v>
      </c>
      <c r="AD1135" s="12">
        <f t="shared" si="318"/>
        <v>0</v>
      </c>
      <c r="AE1135" s="19"/>
      <c r="AF1135" s="19"/>
      <c r="AG1135" s="19">
        <f>AG1134</f>
        <v>0</v>
      </c>
      <c r="AI1135" s="19">
        <v>371</v>
      </c>
      <c r="AJ1135" s="19">
        <f t="shared" si="307"/>
        <v>999</v>
      </c>
      <c r="AL1135" s="19"/>
      <c r="AM1135" s="19">
        <f t="shared" si="308"/>
        <v>999</v>
      </c>
      <c r="AP1135" s="48" t="e">
        <f t="shared" si="309"/>
        <v>#REF!</v>
      </c>
      <c r="AQ1135" s="48" t="e">
        <f t="shared" si="310"/>
        <v>#REF!</v>
      </c>
      <c r="AR1135" s="16" t="e">
        <f t="shared" si="311"/>
        <v>#REF!</v>
      </c>
      <c r="AU1135" s="49" t="str">
        <f t="shared" si="312"/>
        <v/>
      </c>
      <c r="AV1135" s="49" t="str">
        <f t="shared" si="313"/>
        <v/>
      </c>
      <c r="AW1135" s="49" t="str">
        <f t="shared" si="314"/>
        <v/>
      </c>
    </row>
    <row r="1136" spans="1:49" s="16" customFormat="1" hidden="1" x14ac:dyDescent="0.25">
      <c r="A1136" s="13" t="e">
        <f>#REF!</f>
        <v>#REF!</v>
      </c>
      <c r="B1136" s="13"/>
      <c r="C1136" s="13"/>
      <c r="D1136" s="13"/>
      <c r="E1136" s="13"/>
      <c r="F1136" s="13" t="e">
        <f>#REF!</f>
        <v>#REF!</v>
      </c>
      <c r="G1136" s="64" t="e">
        <f>#REF!</f>
        <v>#REF!</v>
      </c>
      <c r="H1136" s="64"/>
      <c r="I1136" s="64"/>
      <c r="J1136" s="64"/>
      <c r="K1136" s="64" t="e">
        <f>#REF!</f>
        <v>#REF!</v>
      </c>
      <c r="L1136" s="64"/>
      <c r="M1136" s="64"/>
      <c r="N1136" s="64"/>
      <c r="O1136" s="12">
        <f t="shared" si="319"/>
        <v>7</v>
      </c>
      <c r="P1136"/>
      <c r="Q1136" t="e">
        <f t="shared" si="315"/>
        <v>#REF!</v>
      </c>
      <c r="R1136"/>
      <c r="S1136"/>
      <c r="T1136" s="12" t="e">
        <f t="shared" si="306"/>
        <v>#REF!</v>
      </c>
      <c r="U1136" s="12"/>
      <c r="V1136" s="12">
        <v>999</v>
      </c>
      <c r="W1136" s="12"/>
      <c r="X1136" s="12">
        <f t="shared" si="320"/>
        <v>12</v>
      </c>
      <c r="Y1136"/>
      <c r="Z1136" s="12" t="e">
        <f t="shared" si="316"/>
        <v>#REF!</v>
      </c>
      <c r="AA1136" s="12" t="e">
        <f t="shared" si="317"/>
        <v>#REF!</v>
      </c>
      <c r="AB1136"/>
      <c r="AC1136" s="12">
        <f t="shared" si="321"/>
        <v>12</v>
      </c>
      <c r="AD1136" s="12">
        <f t="shared" si="318"/>
        <v>0</v>
      </c>
      <c r="AE1136" s="19"/>
      <c r="AF1136" s="19"/>
      <c r="AG1136" s="19">
        <f>AG1134</f>
        <v>0</v>
      </c>
      <c r="AI1136" s="19">
        <v>372</v>
      </c>
      <c r="AJ1136" s="19">
        <f t="shared" si="307"/>
        <v>999</v>
      </c>
      <c r="AL1136" s="19"/>
      <c r="AM1136" s="19">
        <f t="shared" si="308"/>
        <v>999</v>
      </c>
      <c r="AP1136" s="48" t="e">
        <f t="shared" si="309"/>
        <v>#REF!</v>
      </c>
      <c r="AQ1136" s="48" t="e">
        <f t="shared" si="310"/>
        <v>#REF!</v>
      </c>
      <c r="AR1136" s="16" t="e">
        <f t="shared" si="311"/>
        <v>#REF!</v>
      </c>
      <c r="AU1136" s="49" t="str">
        <f t="shared" si="312"/>
        <v/>
      </c>
      <c r="AV1136" s="49" t="str">
        <f t="shared" si="313"/>
        <v/>
      </c>
      <c r="AW1136" s="49" t="str">
        <f t="shared" si="314"/>
        <v/>
      </c>
    </row>
    <row r="1137" spans="1:49" s="16" customFormat="1" hidden="1" x14ac:dyDescent="0.25">
      <c r="A1137" s="13" t="e">
        <f>#REF!</f>
        <v>#REF!</v>
      </c>
      <c r="B1137" s="13"/>
      <c r="C1137" s="13"/>
      <c r="D1137" s="13"/>
      <c r="E1137" s="13"/>
      <c r="F1137" s="13" t="e">
        <f>#REF!</f>
        <v>#REF!</v>
      </c>
      <c r="G1137" s="64" t="e">
        <f>#REF!</f>
        <v>#REF!</v>
      </c>
      <c r="H1137" s="64"/>
      <c r="I1137" s="64"/>
      <c r="J1137" s="64"/>
      <c r="K1137" s="64" t="e">
        <f>#REF!</f>
        <v>#REF!</v>
      </c>
      <c r="L1137" s="64"/>
      <c r="M1137" s="64"/>
      <c r="N1137" s="64"/>
      <c r="O1137" s="12">
        <f t="shared" si="319"/>
        <v>7</v>
      </c>
      <c r="P1137"/>
      <c r="Q1137" t="e">
        <f t="shared" si="315"/>
        <v>#REF!</v>
      </c>
      <c r="R1137"/>
      <c r="S1137"/>
      <c r="T1137" s="12" t="e">
        <f t="shared" si="306"/>
        <v>#REF!</v>
      </c>
      <c r="U1137" s="12"/>
      <c r="V1137" s="12" t="e">
        <f>IF(T1137="xxx",999,(T1137))</f>
        <v>#REF!</v>
      </c>
      <c r="W1137" s="12"/>
      <c r="X1137" s="12">
        <f t="shared" si="320"/>
        <v>13</v>
      </c>
      <c r="Y1137"/>
      <c r="Z1137" s="12" t="e">
        <f t="shared" si="316"/>
        <v>#REF!</v>
      </c>
      <c r="AA1137" s="12" t="e">
        <f t="shared" si="317"/>
        <v>#REF!</v>
      </c>
      <c r="AB1137"/>
      <c r="AC1137" s="12">
        <f t="shared" si="321"/>
        <v>13</v>
      </c>
      <c r="AD1137" s="12">
        <f t="shared" si="318"/>
        <v>0</v>
      </c>
      <c r="AE1137" s="19"/>
      <c r="AF1137" s="19">
        <f>AF1134+1</f>
        <v>5</v>
      </c>
      <c r="AG1137" s="19">
        <f>IF(AD1129="x",1,0)</f>
        <v>0</v>
      </c>
      <c r="AI1137" s="19">
        <v>373</v>
      </c>
      <c r="AJ1137" s="19">
        <f t="shared" si="307"/>
        <v>999</v>
      </c>
      <c r="AL1137" s="19"/>
      <c r="AM1137" s="19">
        <f t="shared" si="308"/>
        <v>999</v>
      </c>
      <c r="AP1137" s="48" t="e">
        <f t="shared" si="309"/>
        <v>#REF!</v>
      </c>
      <c r="AQ1137" s="48" t="e">
        <f t="shared" si="310"/>
        <v>#REF!</v>
      </c>
      <c r="AR1137" s="16" t="e">
        <f t="shared" si="311"/>
        <v>#REF!</v>
      </c>
      <c r="AU1137" s="49" t="str">
        <f t="shared" si="312"/>
        <v/>
      </c>
      <c r="AV1137" s="49" t="str">
        <f t="shared" si="313"/>
        <v/>
      </c>
      <c r="AW1137" s="49" t="str">
        <f t="shared" si="314"/>
        <v/>
      </c>
    </row>
    <row r="1138" spans="1:49" s="16" customFormat="1" hidden="1" x14ac:dyDescent="0.25">
      <c r="A1138" s="13" t="e">
        <f>#REF!</f>
        <v>#REF!</v>
      </c>
      <c r="B1138" s="13"/>
      <c r="C1138" s="13"/>
      <c r="D1138" s="13"/>
      <c r="E1138" s="13"/>
      <c r="F1138" s="13" t="e">
        <f>#REF!</f>
        <v>#REF!</v>
      </c>
      <c r="G1138" s="64" t="e">
        <f>#REF!</f>
        <v>#REF!</v>
      </c>
      <c r="H1138" s="64"/>
      <c r="I1138" s="64"/>
      <c r="J1138" s="64"/>
      <c r="K1138" s="64" t="e">
        <f>#REF!</f>
        <v>#REF!</v>
      </c>
      <c r="L1138" s="64"/>
      <c r="M1138" s="64"/>
      <c r="N1138" s="64"/>
      <c r="O1138" s="12">
        <f t="shared" si="319"/>
        <v>7</v>
      </c>
      <c r="P1138"/>
      <c r="Q1138" t="e">
        <f t="shared" si="315"/>
        <v>#REF!</v>
      </c>
      <c r="R1138"/>
      <c r="S1138"/>
      <c r="T1138" s="12" t="e">
        <f t="shared" si="306"/>
        <v>#REF!</v>
      </c>
      <c r="U1138" s="12"/>
      <c r="V1138" s="12">
        <v>999</v>
      </c>
      <c r="W1138" s="12"/>
      <c r="X1138" s="12">
        <f t="shared" si="320"/>
        <v>14</v>
      </c>
      <c r="Y1138"/>
      <c r="Z1138" s="12" t="e">
        <f t="shared" si="316"/>
        <v>#REF!</v>
      </c>
      <c r="AA1138" s="12" t="e">
        <f t="shared" si="317"/>
        <v>#REF!</v>
      </c>
      <c r="AB1138"/>
      <c r="AC1138" s="12">
        <f t="shared" si="321"/>
        <v>14</v>
      </c>
      <c r="AD1138" s="12">
        <f t="shared" si="318"/>
        <v>0</v>
      </c>
      <c r="AE1138" s="19"/>
      <c r="AF1138" s="19"/>
      <c r="AG1138" s="19">
        <f>AG1137</f>
        <v>0</v>
      </c>
      <c r="AI1138" s="19">
        <v>374</v>
      </c>
      <c r="AJ1138" s="19">
        <f t="shared" si="307"/>
        <v>999</v>
      </c>
      <c r="AL1138" s="19"/>
      <c r="AM1138" s="19">
        <f t="shared" si="308"/>
        <v>999</v>
      </c>
      <c r="AP1138" s="48" t="e">
        <f t="shared" si="309"/>
        <v>#REF!</v>
      </c>
      <c r="AQ1138" s="48" t="e">
        <f t="shared" si="310"/>
        <v>#REF!</v>
      </c>
      <c r="AR1138" s="16" t="e">
        <f t="shared" si="311"/>
        <v>#REF!</v>
      </c>
      <c r="AU1138" s="49" t="str">
        <f t="shared" si="312"/>
        <v/>
      </c>
      <c r="AV1138" s="49" t="str">
        <f t="shared" si="313"/>
        <v/>
      </c>
      <c r="AW1138" s="49" t="str">
        <f t="shared" si="314"/>
        <v/>
      </c>
    </row>
    <row r="1139" spans="1:49" s="16" customFormat="1" hidden="1" x14ac:dyDescent="0.25">
      <c r="A1139" s="13" t="e">
        <f>#REF!</f>
        <v>#REF!</v>
      </c>
      <c r="B1139" s="13"/>
      <c r="C1139" s="13"/>
      <c r="D1139" s="13"/>
      <c r="E1139" s="13"/>
      <c r="F1139" s="13" t="e">
        <f>#REF!</f>
        <v>#REF!</v>
      </c>
      <c r="G1139" s="64" t="e">
        <f>#REF!</f>
        <v>#REF!</v>
      </c>
      <c r="H1139" s="64"/>
      <c r="I1139" s="64"/>
      <c r="J1139" s="64"/>
      <c r="K1139" s="64" t="e">
        <f>#REF!</f>
        <v>#REF!</v>
      </c>
      <c r="L1139" s="64"/>
      <c r="M1139" s="64"/>
      <c r="N1139" s="64"/>
      <c r="O1139" s="12">
        <f t="shared" si="319"/>
        <v>7</v>
      </c>
      <c r="P1139"/>
      <c r="Q1139" t="e">
        <f t="shared" si="315"/>
        <v>#REF!</v>
      </c>
      <c r="R1139"/>
      <c r="S1139"/>
      <c r="T1139" s="12" t="e">
        <f t="shared" si="306"/>
        <v>#REF!</v>
      </c>
      <c r="U1139" s="12"/>
      <c r="V1139" s="12">
        <v>999</v>
      </c>
      <c r="W1139" s="12"/>
      <c r="X1139" s="12">
        <f t="shared" si="320"/>
        <v>15</v>
      </c>
      <c r="Y1139"/>
      <c r="Z1139" s="12" t="e">
        <f t="shared" si="316"/>
        <v>#REF!</v>
      </c>
      <c r="AA1139" s="12" t="e">
        <f t="shared" si="317"/>
        <v>#REF!</v>
      </c>
      <c r="AB1139"/>
      <c r="AC1139" s="12">
        <f t="shared" si="321"/>
        <v>15</v>
      </c>
      <c r="AD1139" s="12">
        <f t="shared" si="318"/>
        <v>0</v>
      </c>
      <c r="AE1139" s="19"/>
      <c r="AF1139" s="19"/>
      <c r="AG1139" s="19">
        <f>AG1137</f>
        <v>0</v>
      </c>
      <c r="AI1139" s="19">
        <v>375</v>
      </c>
      <c r="AJ1139" s="19">
        <f t="shared" si="307"/>
        <v>999</v>
      </c>
      <c r="AL1139" s="19"/>
      <c r="AM1139" s="19">
        <f t="shared" si="308"/>
        <v>999</v>
      </c>
      <c r="AP1139" s="48" t="e">
        <f t="shared" si="309"/>
        <v>#REF!</v>
      </c>
      <c r="AQ1139" s="48" t="e">
        <f t="shared" si="310"/>
        <v>#REF!</v>
      </c>
      <c r="AR1139" s="16" t="e">
        <f t="shared" si="311"/>
        <v>#REF!</v>
      </c>
      <c r="AU1139" s="49" t="str">
        <f t="shared" si="312"/>
        <v/>
      </c>
      <c r="AV1139" s="49" t="str">
        <f t="shared" si="313"/>
        <v/>
      </c>
      <c r="AW1139" s="49" t="str">
        <f t="shared" si="314"/>
        <v/>
      </c>
    </row>
    <row r="1140" spans="1:49" s="16" customFormat="1" hidden="1" x14ac:dyDescent="0.25">
      <c r="A1140" s="13" t="e">
        <f>#REF!</f>
        <v>#REF!</v>
      </c>
      <c r="B1140" s="13"/>
      <c r="C1140" s="13"/>
      <c r="D1140" s="13"/>
      <c r="E1140" s="13"/>
      <c r="F1140" s="13" t="e">
        <f>#REF!</f>
        <v>#REF!</v>
      </c>
      <c r="G1140" s="64" t="e">
        <f>#REF!</f>
        <v>#REF!</v>
      </c>
      <c r="H1140" s="64"/>
      <c r="I1140" s="64"/>
      <c r="J1140" s="64"/>
      <c r="K1140" s="64" t="e">
        <f>#REF!</f>
        <v>#REF!</v>
      </c>
      <c r="L1140" s="64"/>
      <c r="M1140" s="64"/>
      <c r="N1140" s="64"/>
      <c r="O1140" s="12">
        <f t="shared" si="319"/>
        <v>7</v>
      </c>
      <c r="P1140"/>
      <c r="Q1140" t="e">
        <f t="shared" si="315"/>
        <v>#REF!</v>
      </c>
      <c r="R1140"/>
      <c r="S1140"/>
      <c r="T1140" s="12" t="e">
        <f t="shared" si="306"/>
        <v>#REF!</v>
      </c>
      <c r="U1140" s="12"/>
      <c r="V1140" s="12" t="e">
        <f>IF(T1140="xxx",999,(T1140))</f>
        <v>#REF!</v>
      </c>
      <c r="W1140" s="12"/>
      <c r="X1140" s="12">
        <f t="shared" si="320"/>
        <v>16</v>
      </c>
      <c r="Y1140"/>
      <c r="Z1140" s="12" t="e">
        <f t="shared" si="316"/>
        <v>#REF!</v>
      </c>
      <c r="AA1140" s="12" t="e">
        <f t="shared" si="317"/>
        <v>#REF!</v>
      </c>
      <c r="AB1140"/>
      <c r="AC1140" s="12">
        <f t="shared" si="321"/>
        <v>16</v>
      </c>
      <c r="AD1140" s="12">
        <f t="shared" si="318"/>
        <v>0</v>
      </c>
      <c r="AE1140" s="19"/>
      <c r="AF1140" s="19">
        <f>AF1137+1</f>
        <v>6</v>
      </c>
      <c r="AG1140" s="19">
        <f>IF(AD1130="x",1,0)</f>
        <v>0</v>
      </c>
      <c r="AI1140" s="19">
        <v>376</v>
      </c>
      <c r="AJ1140" s="19">
        <f t="shared" si="307"/>
        <v>999</v>
      </c>
      <c r="AL1140" s="19"/>
      <c r="AM1140" s="19">
        <f t="shared" si="308"/>
        <v>999</v>
      </c>
      <c r="AP1140" s="48" t="e">
        <f t="shared" si="309"/>
        <v>#REF!</v>
      </c>
      <c r="AQ1140" s="48" t="e">
        <f t="shared" si="310"/>
        <v>#REF!</v>
      </c>
      <c r="AR1140" s="16" t="e">
        <f t="shared" si="311"/>
        <v>#REF!</v>
      </c>
      <c r="AU1140" s="49" t="str">
        <f t="shared" si="312"/>
        <v/>
      </c>
      <c r="AV1140" s="49" t="str">
        <f t="shared" si="313"/>
        <v/>
      </c>
      <c r="AW1140" s="49" t="str">
        <f t="shared" si="314"/>
        <v/>
      </c>
    </row>
    <row r="1141" spans="1:49" s="16" customFormat="1" hidden="1" x14ac:dyDescent="0.25">
      <c r="A1141" s="13" t="e">
        <f>#REF!</f>
        <v>#REF!</v>
      </c>
      <c r="B1141" s="13"/>
      <c r="C1141" s="13"/>
      <c r="D1141" s="13"/>
      <c r="E1141" s="13"/>
      <c r="F1141" s="13" t="e">
        <f>#REF!</f>
        <v>#REF!</v>
      </c>
      <c r="G1141" s="64" t="e">
        <f>#REF!</f>
        <v>#REF!</v>
      </c>
      <c r="H1141" s="64"/>
      <c r="I1141" s="64"/>
      <c r="J1141" s="64"/>
      <c r="K1141" s="64" t="e">
        <f>#REF!</f>
        <v>#REF!</v>
      </c>
      <c r="L1141" s="64"/>
      <c r="M1141" s="64"/>
      <c r="N1141" s="64"/>
      <c r="O1141" s="12">
        <f t="shared" si="319"/>
        <v>7</v>
      </c>
      <c r="P1141"/>
      <c r="Q1141" t="e">
        <f t="shared" si="315"/>
        <v>#REF!</v>
      </c>
      <c r="R1141"/>
      <c r="S1141"/>
      <c r="T1141" s="12" t="e">
        <f t="shared" si="306"/>
        <v>#REF!</v>
      </c>
      <c r="U1141" s="12"/>
      <c r="V1141" s="12">
        <v>999</v>
      </c>
      <c r="W1141" s="12"/>
      <c r="X1141" s="12">
        <f t="shared" si="320"/>
        <v>17</v>
      </c>
      <c r="Y1141"/>
      <c r="Z1141" s="12" t="e">
        <f t="shared" si="316"/>
        <v>#REF!</v>
      </c>
      <c r="AA1141" s="12" t="e">
        <f t="shared" si="317"/>
        <v>#REF!</v>
      </c>
      <c r="AB1141"/>
      <c r="AC1141" s="12">
        <f t="shared" si="321"/>
        <v>17</v>
      </c>
      <c r="AD1141" s="12">
        <f t="shared" si="318"/>
        <v>0</v>
      </c>
      <c r="AE1141" s="19"/>
      <c r="AF1141" s="19"/>
      <c r="AG1141" s="19">
        <f>AG1140</f>
        <v>0</v>
      </c>
      <c r="AI1141" s="19">
        <v>377</v>
      </c>
      <c r="AJ1141" s="19">
        <f t="shared" si="307"/>
        <v>999</v>
      </c>
      <c r="AL1141" s="19"/>
      <c r="AM1141" s="19">
        <f t="shared" si="308"/>
        <v>999</v>
      </c>
      <c r="AP1141" s="48" t="e">
        <f t="shared" si="309"/>
        <v>#REF!</v>
      </c>
      <c r="AQ1141" s="48" t="e">
        <f t="shared" si="310"/>
        <v>#REF!</v>
      </c>
      <c r="AR1141" s="16" t="e">
        <f t="shared" si="311"/>
        <v>#REF!</v>
      </c>
      <c r="AU1141" s="49" t="str">
        <f t="shared" si="312"/>
        <v/>
      </c>
      <c r="AV1141" s="49" t="str">
        <f t="shared" si="313"/>
        <v/>
      </c>
      <c r="AW1141" s="49" t="str">
        <f t="shared" si="314"/>
        <v/>
      </c>
    </row>
    <row r="1142" spans="1:49" s="16" customFormat="1" hidden="1" x14ac:dyDescent="0.25">
      <c r="A1142" s="13" t="e">
        <f>#REF!</f>
        <v>#REF!</v>
      </c>
      <c r="B1142" s="13"/>
      <c r="C1142" s="13"/>
      <c r="D1142" s="13"/>
      <c r="E1142" s="13"/>
      <c r="F1142" s="13" t="e">
        <f>#REF!</f>
        <v>#REF!</v>
      </c>
      <c r="G1142" s="64" t="e">
        <f>#REF!</f>
        <v>#REF!</v>
      </c>
      <c r="H1142" s="64"/>
      <c r="I1142" s="64"/>
      <c r="J1142" s="64"/>
      <c r="K1142" s="64" t="e">
        <f>#REF!</f>
        <v>#REF!</v>
      </c>
      <c r="L1142" s="64"/>
      <c r="M1142" s="64"/>
      <c r="N1142" s="64"/>
      <c r="O1142" s="12">
        <f t="shared" si="319"/>
        <v>7</v>
      </c>
      <c r="P1142"/>
      <c r="Q1142" t="e">
        <f t="shared" si="315"/>
        <v>#REF!</v>
      </c>
      <c r="R1142"/>
      <c r="S1142"/>
      <c r="T1142" s="12" t="e">
        <f t="shared" si="306"/>
        <v>#REF!</v>
      </c>
      <c r="U1142" s="12"/>
      <c r="V1142" s="12">
        <v>999</v>
      </c>
      <c r="W1142" s="12"/>
      <c r="X1142" s="12">
        <f t="shared" si="320"/>
        <v>18</v>
      </c>
      <c r="Y1142"/>
      <c r="Z1142" s="12" t="e">
        <f t="shared" si="316"/>
        <v>#REF!</v>
      </c>
      <c r="AA1142" s="12" t="e">
        <f t="shared" si="317"/>
        <v>#REF!</v>
      </c>
      <c r="AB1142"/>
      <c r="AC1142" s="12">
        <f t="shared" si="321"/>
        <v>18</v>
      </c>
      <c r="AD1142" s="12">
        <f t="shared" si="318"/>
        <v>0</v>
      </c>
      <c r="AE1142" s="19"/>
      <c r="AF1142" s="19"/>
      <c r="AG1142" s="19">
        <f>AG1140</f>
        <v>0</v>
      </c>
      <c r="AI1142" s="19">
        <v>378</v>
      </c>
      <c r="AJ1142" s="19">
        <f t="shared" si="307"/>
        <v>999</v>
      </c>
      <c r="AL1142" s="19"/>
      <c r="AM1142" s="19">
        <f t="shared" si="308"/>
        <v>999</v>
      </c>
      <c r="AP1142" s="48" t="e">
        <f t="shared" si="309"/>
        <v>#REF!</v>
      </c>
      <c r="AQ1142" s="48" t="e">
        <f t="shared" si="310"/>
        <v>#REF!</v>
      </c>
      <c r="AR1142" s="16" t="e">
        <f t="shared" si="311"/>
        <v>#REF!</v>
      </c>
      <c r="AU1142" s="49" t="str">
        <f t="shared" si="312"/>
        <v/>
      </c>
      <c r="AV1142" s="49" t="str">
        <f t="shared" si="313"/>
        <v/>
      </c>
      <c r="AW1142" s="49" t="str">
        <f t="shared" si="314"/>
        <v/>
      </c>
    </row>
    <row r="1143" spans="1:49" s="16" customFormat="1" hidden="1" x14ac:dyDescent="0.25">
      <c r="A1143" s="13" t="e">
        <f>#REF!</f>
        <v>#REF!</v>
      </c>
      <c r="B1143" s="13"/>
      <c r="C1143" s="13"/>
      <c r="D1143" s="13"/>
      <c r="E1143" s="13"/>
      <c r="F1143" s="13" t="e">
        <f>#REF!</f>
        <v>#REF!</v>
      </c>
      <c r="G1143" s="64" t="e">
        <f>#REF!</f>
        <v>#REF!</v>
      </c>
      <c r="H1143" s="64"/>
      <c r="I1143" s="64"/>
      <c r="J1143" s="64"/>
      <c r="K1143" s="64" t="e">
        <f>#REF!</f>
        <v>#REF!</v>
      </c>
      <c r="L1143" s="64"/>
      <c r="M1143" s="64"/>
      <c r="N1143" s="64"/>
      <c r="O1143" s="12">
        <f t="shared" si="319"/>
        <v>7</v>
      </c>
      <c r="P1143"/>
      <c r="Q1143" t="e">
        <f t="shared" si="315"/>
        <v>#REF!</v>
      </c>
      <c r="R1143"/>
      <c r="S1143"/>
      <c r="T1143" s="12" t="e">
        <f t="shared" si="306"/>
        <v>#REF!</v>
      </c>
      <c r="U1143" s="12"/>
      <c r="V1143" s="12" t="e">
        <f>IF(T1143="xxx",999,(T1143))</f>
        <v>#REF!</v>
      </c>
      <c r="W1143" s="12"/>
      <c r="X1143" s="12">
        <f t="shared" si="320"/>
        <v>19</v>
      </c>
      <c r="Y1143"/>
      <c r="Z1143" s="12" t="e">
        <f t="shared" si="316"/>
        <v>#REF!</v>
      </c>
      <c r="AA1143" s="12" t="e">
        <f t="shared" si="317"/>
        <v>#REF!</v>
      </c>
      <c r="AB1143"/>
      <c r="AC1143" s="12">
        <f t="shared" si="321"/>
        <v>19</v>
      </c>
      <c r="AD1143" s="12">
        <f t="shared" si="318"/>
        <v>0</v>
      </c>
      <c r="AE1143" s="19"/>
      <c r="AF1143" s="19">
        <f>AF1140+1</f>
        <v>7</v>
      </c>
      <c r="AG1143" s="19">
        <f>IF(AD1131="x",1,0)</f>
        <v>0</v>
      </c>
      <c r="AI1143" s="19">
        <v>379</v>
      </c>
      <c r="AJ1143" s="19">
        <f t="shared" si="307"/>
        <v>999</v>
      </c>
      <c r="AL1143" s="19"/>
      <c r="AM1143" s="19">
        <f t="shared" si="308"/>
        <v>999</v>
      </c>
      <c r="AP1143" s="48" t="e">
        <f t="shared" si="309"/>
        <v>#REF!</v>
      </c>
      <c r="AQ1143" s="48" t="e">
        <f t="shared" si="310"/>
        <v>#REF!</v>
      </c>
      <c r="AR1143" s="16" t="e">
        <f t="shared" si="311"/>
        <v>#REF!</v>
      </c>
      <c r="AU1143" s="49" t="str">
        <f t="shared" si="312"/>
        <v/>
      </c>
      <c r="AV1143" s="49" t="str">
        <f t="shared" si="313"/>
        <v/>
      </c>
      <c r="AW1143" s="49" t="str">
        <f t="shared" si="314"/>
        <v/>
      </c>
    </row>
    <row r="1144" spans="1:49" s="16" customFormat="1" hidden="1" x14ac:dyDescent="0.25">
      <c r="A1144" s="13" t="e">
        <f>#REF!</f>
        <v>#REF!</v>
      </c>
      <c r="B1144" s="13"/>
      <c r="C1144" s="13"/>
      <c r="D1144" s="13"/>
      <c r="E1144" s="13"/>
      <c r="F1144" s="13" t="e">
        <f>#REF!</f>
        <v>#REF!</v>
      </c>
      <c r="G1144" s="64" t="e">
        <f>#REF!</f>
        <v>#REF!</v>
      </c>
      <c r="H1144" s="64"/>
      <c r="I1144" s="64"/>
      <c r="J1144" s="64"/>
      <c r="K1144" s="64" t="e">
        <f>#REF!</f>
        <v>#REF!</v>
      </c>
      <c r="L1144" s="64"/>
      <c r="M1144" s="64"/>
      <c r="N1144" s="64"/>
      <c r="O1144" s="12">
        <f t="shared" si="319"/>
        <v>7</v>
      </c>
      <c r="P1144"/>
      <c r="Q1144" t="e">
        <f t="shared" si="315"/>
        <v>#REF!</v>
      </c>
      <c r="R1144"/>
      <c r="S1144"/>
      <c r="T1144" s="12" t="e">
        <f t="shared" si="306"/>
        <v>#REF!</v>
      </c>
      <c r="U1144" s="12"/>
      <c r="V1144" s="12">
        <v>999</v>
      </c>
      <c r="W1144" s="12"/>
      <c r="X1144" s="12">
        <f t="shared" si="320"/>
        <v>20</v>
      </c>
      <c r="Y1144"/>
      <c r="Z1144" s="12" t="e">
        <f t="shared" si="316"/>
        <v>#REF!</v>
      </c>
      <c r="AA1144" s="12" t="e">
        <f t="shared" si="317"/>
        <v>#REF!</v>
      </c>
      <c r="AB1144"/>
      <c r="AC1144" s="12">
        <f t="shared" si="321"/>
        <v>20</v>
      </c>
      <c r="AD1144" s="12">
        <f t="shared" si="318"/>
        <v>0</v>
      </c>
      <c r="AE1144" s="19"/>
      <c r="AF1144" s="19"/>
      <c r="AG1144" s="19">
        <f>AG1143</f>
        <v>0</v>
      </c>
      <c r="AI1144" s="19">
        <v>380</v>
      </c>
      <c r="AJ1144" s="19">
        <f t="shared" si="307"/>
        <v>999</v>
      </c>
      <c r="AL1144" s="19"/>
      <c r="AM1144" s="19">
        <f t="shared" si="308"/>
        <v>999</v>
      </c>
      <c r="AP1144" s="48" t="e">
        <f t="shared" si="309"/>
        <v>#REF!</v>
      </c>
      <c r="AQ1144" s="48" t="e">
        <f t="shared" si="310"/>
        <v>#REF!</v>
      </c>
      <c r="AR1144" s="16" t="e">
        <f t="shared" si="311"/>
        <v>#REF!</v>
      </c>
      <c r="AU1144" s="49" t="str">
        <f t="shared" si="312"/>
        <v/>
      </c>
      <c r="AV1144" s="49" t="str">
        <f t="shared" si="313"/>
        <v/>
      </c>
      <c r="AW1144" s="49" t="str">
        <f t="shared" si="314"/>
        <v/>
      </c>
    </row>
    <row r="1145" spans="1:49" s="16" customFormat="1" hidden="1" x14ac:dyDescent="0.25">
      <c r="A1145" s="13" t="e">
        <f>#REF!</f>
        <v>#REF!</v>
      </c>
      <c r="B1145" s="13"/>
      <c r="C1145" s="13"/>
      <c r="D1145" s="13"/>
      <c r="E1145" s="13"/>
      <c r="F1145" s="13" t="e">
        <f>#REF!</f>
        <v>#REF!</v>
      </c>
      <c r="G1145" s="64" t="e">
        <f>#REF!</f>
        <v>#REF!</v>
      </c>
      <c r="H1145" s="64"/>
      <c r="I1145" s="64"/>
      <c r="J1145" s="64"/>
      <c r="K1145" s="64" t="e">
        <f>#REF!</f>
        <v>#REF!</v>
      </c>
      <c r="L1145" s="64"/>
      <c r="M1145" s="64"/>
      <c r="N1145" s="64"/>
      <c r="O1145" s="12">
        <f t="shared" si="319"/>
        <v>7</v>
      </c>
      <c r="P1145"/>
      <c r="Q1145" t="e">
        <f t="shared" si="315"/>
        <v>#REF!</v>
      </c>
      <c r="R1145"/>
      <c r="S1145"/>
      <c r="T1145" s="12" t="e">
        <f t="shared" si="306"/>
        <v>#REF!</v>
      </c>
      <c r="U1145" s="12"/>
      <c r="V1145" s="12">
        <v>999</v>
      </c>
      <c r="W1145" s="12"/>
      <c r="X1145" s="12">
        <f t="shared" si="320"/>
        <v>21</v>
      </c>
      <c r="Y1145"/>
      <c r="Z1145"/>
      <c r="AA1145"/>
      <c r="AB1145"/>
      <c r="AC1145"/>
      <c r="AD1145" s="12"/>
      <c r="AE1145" s="19"/>
      <c r="AF1145" s="19"/>
      <c r="AG1145" s="19">
        <f>AG1143</f>
        <v>0</v>
      </c>
      <c r="AI1145" s="19">
        <v>381</v>
      </c>
      <c r="AJ1145" s="19">
        <f t="shared" si="307"/>
        <v>999</v>
      </c>
      <c r="AL1145" s="19"/>
      <c r="AM1145" s="19">
        <f t="shared" si="308"/>
        <v>999</v>
      </c>
      <c r="AP1145" s="48" t="e">
        <f t="shared" si="309"/>
        <v>#REF!</v>
      </c>
      <c r="AQ1145" s="48" t="e">
        <f t="shared" si="310"/>
        <v>#REF!</v>
      </c>
      <c r="AR1145" s="16" t="e">
        <f t="shared" si="311"/>
        <v>#REF!</v>
      </c>
      <c r="AU1145" s="49" t="str">
        <f t="shared" si="312"/>
        <v/>
      </c>
      <c r="AV1145" s="49" t="str">
        <f t="shared" si="313"/>
        <v/>
      </c>
      <c r="AW1145" s="49" t="str">
        <f t="shared" si="314"/>
        <v/>
      </c>
    </row>
    <row r="1146" spans="1:49" s="16" customFormat="1" hidden="1" x14ac:dyDescent="0.25">
      <c r="A1146" s="13" t="e">
        <f>#REF!</f>
        <v>#REF!</v>
      </c>
      <c r="B1146" s="13"/>
      <c r="C1146" s="13"/>
      <c r="D1146" s="13"/>
      <c r="E1146" s="13"/>
      <c r="F1146" s="13" t="e">
        <f>#REF!</f>
        <v>#REF!</v>
      </c>
      <c r="G1146" s="64" t="e">
        <f>#REF!</f>
        <v>#REF!</v>
      </c>
      <c r="H1146" s="64"/>
      <c r="I1146" s="64"/>
      <c r="J1146" s="64"/>
      <c r="K1146" s="64" t="e">
        <f>#REF!</f>
        <v>#REF!</v>
      </c>
      <c r="L1146" s="64"/>
      <c r="M1146" s="64"/>
      <c r="N1146" s="64"/>
      <c r="O1146" s="12">
        <f t="shared" si="319"/>
        <v>7</v>
      </c>
      <c r="P1146"/>
      <c r="Q1146" t="e">
        <f t="shared" si="315"/>
        <v>#REF!</v>
      </c>
      <c r="R1146"/>
      <c r="S1146"/>
      <c r="T1146" s="12" t="e">
        <f t="shared" si="306"/>
        <v>#REF!</v>
      </c>
      <c r="U1146" s="12"/>
      <c r="V1146" s="12" t="e">
        <f>IF(T1146="xxx",999,(T1146))</f>
        <v>#REF!</v>
      </c>
      <c r="W1146" s="12"/>
      <c r="X1146" s="12">
        <f t="shared" si="320"/>
        <v>22</v>
      </c>
      <c r="Y1146"/>
      <c r="Z1146"/>
      <c r="AA1146"/>
      <c r="AB1146"/>
      <c r="AC1146"/>
      <c r="AD1146" s="12"/>
      <c r="AE1146" s="19"/>
      <c r="AF1146" s="19">
        <f>AF1143+1</f>
        <v>8</v>
      </c>
      <c r="AG1146" s="19">
        <f>IF(AD1132="x",1,0)</f>
        <v>0</v>
      </c>
      <c r="AI1146" s="19">
        <v>382</v>
      </c>
      <c r="AJ1146" s="19">
        <f t="shared" si="307"/>
        <v>999</v>
      </c>
      <c r="AL1146" s="19"/>
      <c r="AM1146" s="19">
        <f t="shared" si="308"/>
        <v>999</v>
      </c>
      <c r="AP1146" s="48" t="e">
        <f t="shared" si="309"/>
        <v>#REF!</v>
      </c>
      <c r="AQ1146" s="48" t="e">
        <f t="shared" si="310"/>
        <v>#REF!</v>
      </c>
      <c r="AR1146" s="16" t="e">
        <f t="shared" si="311"/>
        <v>#REF!</v>
      </c>
      <c r="AU1146" s="49" t="str">
        <f t="shared" si="312"/>
        <v/>
      </c>
      <c r="AV1146" s="49" t="str">
        <f t="shared" si="313"/>
        <v/>
      </c>
      <c r="AW1146" s="49" t="str">
        <f t="shared" si="314"/>
        <v/>
      </c>
    </row>
    <row r="1147" spans="1:49" s="16" customFormat="1" hidden="1" x14ac:dyDescent="0.25">
      <c r="A1147" s="13" t="e">
        <f>#REF!</f>
        <v>#REF!</v>
      </c>
      <c r="B1147" s="13"/>
      <c r="C1147" s="13"/>
      <c r="D1147" s="13"/>
      <c r="E1147" s="13"/>
      <c r="F1147" s="13" t="e">
        <f>#REF!</f>
        <v>#REF!</v>
      </c>
      <c r="G1147" s="64" t="e">
        <f>#REF!</f>
        <v>#REF!</v>
      </c>
      <c r="H1147" s="64"/>
      <c r="I1147" s="64"/>
      <c r="J1147" s="64"/>
      <c r="K1147" s="64" t="e">
        <f>#REF!</f>
        <v>#REF!</v>
      </c>
      <c r="L1147" s="64"/>
      <c r="M1147" s="64"/>
      <c r="N1147" s="64"/>
      <c r="O1147" s="12">
        <f t="shared" si="319"/>
        <v>7</v>
      </c>
      <c r="P1147"/>
      <c r="Q1147" t="e">
        <f t="shared" si="315"/>
        <v>#REF!</v>
      </c>
      <c r="R1147"/>
      <c r="S1147"/>
      <c r="T1147" s="12" t="e">
        <f t="shared" si="306"/>
        <v>#REF!</v>
      </c>
      <c r="U1147" s="12"/>
      <c r="V1147" s="12">
        <v>999</v>
      </c>
      <c r="W1147" s="12"/>
      <c r="X1147" s="12">
        <f t="shared" si="320"/>
        <v>23</v>
      </c>
      <c r="Y1147"/>
      <c r="Z1147"/>
      <c r="AA1147"/>
      <c r="AB1147"/>
      <c r="AC1147"/>
      <c r="AD1147"/>
      <c r="AE1147" s="19"/>
      <c r="AF1147" s="19"/>
      <c r="AG1147" s="19">
        <f>AG1146</f>
        <v>0</v>
      </c>
      <c r="AI1147" s="19">
        <v>383</v>
      </c>
      <c r="AJ1147" s="19">
        <f t="shared" si="307"/>
        <v>999</v>
      </c>
      <c r="AL1147" s="19"/>
      <c r="AM1147" s="19">
        <f t="shared" si="308"/>
        <v>999</v>
      </c>
      <c r="AP1147" s="48" t="e">
        <f t="shared" si="309"/>
        <v>#REF!</v>
      </c>
      <c r="AQ1147" s="48" t="e">
        <f t="shared" si="310"/>
        <v>#REF!</v>
      </c>
      <c r="AR1147" s="16" t="e">
        <f t="shared" si="311"/>
        <v>#REF!</v>
      </c>
      <c r="AU1147" s="49" t="str">
        <f t="shared" si="312"/>
        <v/>
      </c>
      <c r="AV1147" s="49" t="str">
        <f t="shared" si="313"/>
        <v/>
      </c>
      <c r="AW1147" s="49" t="str">
        <f t="shared" si="314"/>
        <v/>
      </c>
    </row>
    <row r="1148" spans="1:49" s="16" customFormat="1" hidden="1" x14ac:dyDescent="0.25">
      <c r="A1148" s="13" t="e">
        <f>#REF!</f>
        <v>#REF!</v>
      </c>
      <c r="B1148" s="13"/>
      <c r="C1148" s="13"/>
      <c r="D1148" s="13"/>
      <c r="E1148" s="13"/>
      <c r="F1148" s="13" t="e">
        <f>#REF!</f>
        <v>#REF!</v>
      </c>
      <c r="G1148" s="64" t="e">
        <f>#REF!</f>
        <v>#REF!</v>
      </c>
      <c r="H1148" s="64"/>
      <c r="I1148" s="64"/>
      <c r="J1148" s="64"/>
      <c r="K1148" s="64" t="e">
        <f>#REF!</f>
        <v>#REF!</v>
      </c>
      <c r="L1148" s="64"/>
      <c r="M1148" s="64"/>
      <c r="N1148" s="64"/>
      <c r="O1148" s="12">
        <f t="shared" si="319"/>
        <v>7</v>
      </c>
      <c r="P1148"/>
      <c r="Q1148" t="e">
        <f t="shared" si="315"/>
        <v>#REF!</v>
      </c>
      <c r="R1148"/>
      <c r="S1148"/>
      <c r="T1148" s="12" t="e">
        <f t="shared" si="306"/>
        <v>#REF!</v>
      </c>
      <c r="U1148" s="12"/>
      <c r="V1148" s="12">
        <v>999</v>
      </c>
      <c r="W1148" s="12"/>
      <c r="X1148" s="12">
        <f t="shared" si="320"/>
        <v>24</v>
      </c>
      <c r="Y1148"/>
      <c r="Z1148"/>
      <c r="AA1148"/>
      <c r="AB1148"/>
      <c r="AC1148"/>
      <c r="AD1148"/>
      <c r="AE1148" s="19"/>
      <c r="AF1148" s="19"/>
      <c r="AG1148" s="19">
        <f>AG1146</f>
        <v>0</v>
      </c>
      <c r="AI1148" s="19">
        <v>384</v>
      </c>
      <c r="AJ1148" s="19">
        <f t="shared" si="307"/>
        <v>999</v>
      </c>
      <c r="AL1148" s="19"/>
      <c r="AM1148" s="19">
        <f t="shared" si="308"/>
        <v>999</v>
      </c>
      <c r="AP1148" s="48" t="e">
        <f t="shared" si="309"/>
        <v>#REF!</v>
      </c>
      <c r="AQ1148" s="48" t="e">
        <f t="shared" si="310"/>
        <v>#REF!</v>
      </c>
      <c r="AR1148" s="16" t="e">
        <f t="shared" si="311"/>
        <v>#REF!</v>
      </c>
      <c r="AU1148" s="49" t="str">
        <f t="shared" si="312"/>
        <v/>
      </c>
      <c r="AV1148" s="49" t="str">
        <f t="shared" si="313"/>
        <v/>
      </c>
      <c r="AW1148" s="49" t="str">
        <f t="shared" si="314"/>
        <v/>
      </c>
    </row>
    <row r="1149" spans="1:49" s="16" customFormat="1" hidden="1" x14ac:dyDescent="0.25">
      <c r="A1149" s="13" t="e">
        <f>#REF!</f>
        <v>#REF!</v>
      </c>
      <c r="B1149" s="13"/>
      <c r="C1149" s="13"/>
      <c r="D1149" s="13"/>
      <c r="E1149" s="13"/>
      <c r="F1149" s="13" t="e">
        <f>#REF!</f>
        <v>#REF!</v>
      </c>
      <c r="G1149" s="64" t="e">
        <f>#REF!</f>
        <v>#REF!</v>
      </c>
      <c r="H1149" s="64"/>
      <c r="I1149" s="64"/>
      <c r="J1149" s="64"/>
      <c r="K1149" s="64" t="e">
        <f>#REF!</f>
        <v>#REF!</v>
      </c>
      <c r="L1149" s="64"/>
      <c r="M1149" s="64"/>
      <c r="N1149" s="64"/>
      <c r="O1149" s="12">
        <f t="shared" si="319"/>
        <v>7</v>
      </c>
      <c r="P1149"/>
      <c r="Q1149" t="e">
        <f t="shared" si="315"/>
        <v>#REF!</v>
      </c>
      <c r="R1149"/>
      <c r="S1149"/>
      <c r="T1149" s="12" t="e">
        <f t="shared" si="306"/>
        <v>#REF!</v>
      </c>
      <c r="U1149" s="12"/>
      <c r="V1149" s="12" t="e">
        <f>IF(T1149="xxx",999,(T1149))</f>
        <v>#REF!</v>
      </c>
      <c r="W1149" s="12"/>
      <c r="X1149" s="12">
        <f t="shared" si="320"/>
        <v>25</v>
      </c>
      <c r="Y1149"/>
      <c r="Z1149"/>
      <c r="AA1149"/>
      <c r="AB1149"/>
      <c r="AC1149"/>
      <c r="AD1149"/>
      <c r="AE1149" s="19"/>
      <c r="AF1149" s="19">
        <f>AF1146+1</f>
        <v>9</v>
      </c>
      <c r="AG1149" s="19">
        <f>IF(AD1133="x",1,0)</f>
        <v>0</v>
      </c>
      <c r="AI1149" s="19">
        <v>385</v>
      </c>
      <c r="AJ1149" s="19">
        <f t="shared" si="307"/>
        <v>999</v>
      </c>
      <c r="AL1149" s="19"/>
      <c r="AM1149" s="19">
        <f t="shared" si="308"/>
        <v>999</v>
      </c>
      <c r="AP1149" s="48" t="e">
        <f t="shared" si="309"/>
        <v>#REF!</v>
      </c>
      <c r="AQ1149" s="48" t="e">
        <f t="shared" si="310"/>
        <v>#REF!</v>
      </c>
      <c r="AR1149" s="16" t="e">
        <f t="shared" si="311"/>
        <v>#REF!</v>
      </c>
      <c r="AU1149" s="49" t="str">
        <f t="shared" si="312"/>
        <v/>
      </c>
      <c r="AV1149" s="49" t="str">
        <f t="shared" si="313"/>
        <v/>
      </c>
      <c r="AW1149" s="49" t="str">
        <f t="shared" si="314"/>
        <v/>
      </c>
    </row>
    <row r="1150" spans="1:49" s="16" customFormat="1" hidden="1" x14ac:dyDescent="0.25">
      <c r="A1150" s="13" t="e">
        <f>#REF!</f>
        <v>#REF!</v>
      </c>
      <c r="B1150" s="13"/>
      <c r="C1150" s="13"/>
      <c r="D1150" s="13"/>
      <c r="E1150" s="13"/>
      <c r="F1150" s="13" t="e">
        <f>#REF!</f>
        <v>#REF!</v>
      </c>
      <c r="G1150" s="64" t="e">
        <f>#REF!</f>
        <v>#REF!</v>
      </c>
      <c r="H1150" s="64"/>
      <c r="I1150" s="64"/>
      <c r="J1150" s="64"/>
      <c r="K1150" s="64" t="e">
        <f>#REF!</f>
        <v>#REF!</v>
      </c>
      <c r="L1150" s="64"/>
      <c r="M1150" s="64"/>
      <c r="N1150" s="64"/>
      <c r="O1150" s="12">
        <f t="shared" si="319"/>
        <v>7</v>
      </c>
      <c r="P1150"/>
      <c r="Q1150" t="e">
        <f t="shared" si="315"/>
        <v>#REF!</v>
      </c>
      <c r="R1150"/>
      <c r="S1150"/>
      <c r="T1150" s="12" t="e">
        <f t="shared" ref="T1150:T1213" si="322">IF(Q1150=0,"xxx",(IF((MID($A1150,$Q1150-10,1))="x","xxx",VALUE(MID($A1150,$Q1150-11,3)))))</f>
        <v>#REF!</v>
      </c>
      <c r="U1150" s="12"/>
      <c r="V1150" s="12">
        <v>999</v>
      </c>
      <c r="W1150" s="12"/>
      <c r="X1150" s="12">
        <f t="shared" si="320"/>
        <v>26</v>
      </c>
      <c r="Y1150"/>
      <c r="Z1150"/>
      <c r="AA1150"/>
      <c r="AB1150"/>
      <c r="AC1150"/>
      <c r="AD1150"/>
      <c r="AE1150" s="19"/>
      <c r="AF1150" s="19"/>
      <c r="AG1150" s="19">
        <f>AG1149</f>
        <v>0</v>
      </c>
      <c r="AI1150" s="19">
        <v>386</v>
      </c>
      <c r="AJ1150" s="19">
        <f t="shared" ref="AJ1150:AJ1213" si="323">IF(AG1150=0,999,AI1150)</f>
        <v>999</v>
      </c>
      <c r="AL1150" s="19"/>
      <c r="AM1150" s="19">
        <f t="shared" ref="AM1150:AM1213" si="324">SMALL($AJ$765:$AJ$1244,AI1150)</f>
        <v>999</v>
      </c>
      <c r="AP1150" s="48" t="e">
        <f t="shared" ref="AP1150:AP1213" si="325">G1150</f>
        <v>#REF!</v>
      </c>
      <c r="AQ1150" s="48" t="e">
        <f t="shared" ref="AQ1150:AQ1213" si="326">K1150</f>
        <v>#REF!</v>
      </c>
      <c r="AR1150" s="16" t="e">
        <f t="shared" ref="AR1150:AR1213" si="327">A1150</f>
        <v>#REF!</v>
      </c>
      <c r="AU1150" s="49" t="str">
        <f t="shared" ref="AU1150:AU1213" si="328">IF(AM1150=999,"",(INDEX($AP$765:$AP$1244,$AM1150)))</f>
        <v/>
      </c>
      <c r="AV1150" s="49" t="str">
        <f t="shared" ref="AV1150:AV1213" si="329">IF(AM1150=999,"",(INDEX($AQ$765:$AQ$1244,$AM1150)))</f>
        <v/>
      </c>
      <c r="AW1150" s="49" t="str">
        <f t="shared" ref="AW1150:AW1213" si="330">IF(AM1150=999,"",(INDEX($AR$765:$AR$1244,$AM1150)))</f>
        <v/>
      </c>
    </row>
    <row r="1151" spans="1:49" s="16" customFormat="1" hidden="1" x14ac:dyDescent="0.25">
      <c r="A1151" s="13" t="e">
        <f>#REF!</f>
        <v>#REF!</v>
      </c>
      <c r="B1151" s="13"/>
      <c r="C1151" s="13"/>
      <c r="D1151" s="13"/>
      <c r="E1151" s="13"/>
      <c r="F1151" s="13" t="e">
        <f>#REF!</f>
        <v>#REF!</v>
      </c>
      <c r="G1151" s="64" t="e">
        <f>#REF!</f>
        <v>#REF!</v>
      </c>
      <c r="H1151" s="64"/>
      <c r="I1151" s="64"/>
      <c r="J1151" s="64"/>
      <c r="K1151" s="64" t="e">
        <f>#REF!</f>
        <v>#REF!</v>
      </c>
      <c r="L1151" s="64"/>
      <c r="M1151" s="64"/>
      <c r="N1151" s="64"/>
      <c r="O1151" s="12">
        <f t="shared" si="319"/>
        <v>7</v>
      </c>
      <c r="P1151"/>
      <c r="Q1151" t="e">
        <f t="shared" si="315"/>
        <v>#REF!</v>
      </c>
      <c r="R1151"/>
      <c r="S1151"/>
      <c r="T1151" s="12" t="e">
        <f t="shared" si="322"/>
        <v>#REF!</v>
      </c>
      <c r="U1151" s="12"/>
      <c r="V1151" s="12">
        <v>999</v>
      </c>
      <c r="W1151" s="12"/>
      <c r="X1151" s="12">
        <f t="shared" si="320"/>
        <v>27</v>
      </c>
      <c r="Y1151"/>
      <c r="Z1151"/>
      <c r="AA1151"/>
      <c r="AB1151"/>
      <c r="AC1151"/>
      <c r="AD1151"/>
      <c r="AE1151" s="19"/>
      <c r="AF1151" s="19"/>
      <c r="AG1151" s="19">
        <f>AG1149</f>
        <v>0</v>
      </c>
      <c r="AI1151" s="19">
        <v>387</v>
      </c>
      <c r="AJ1151" s="19">
        <f t="shared" si="323"/>
        <v>999</v>
      </c>
      <c r="AL1151" s="19"/>
      <c r="AM1151" s="19">
        <f t="shared" si="324"/>
        <v>999</v>
      </c>
      <c r="AP1151" s="48" t="e">
        <f t="shared" si="325"/>
        <v>#REF!</v>
      </c>
      <c r="AQ1151" s="48" t="e">
        <f t="shared" si="326"/>
        <v>#REF!</v>
      </c>
      <c r="AR1151" s="16" t="e">
        <f t="shared" si="327"/>
        <v>#REF!</v>
      </c>
      <c r="AU1151" s="49" t="str">
        <f t="shared" si="328"/>
        <v/>
      </c>
      <c r="AV1151" s="49" t="str">
        <f t="shared" si="329"/>
        <v/>
      </c>
      <c r="AW1151" s="49" t="str">
        <f t="shared" si="330"/>
        <v/>
      </c>
    </row>
    <row r="1152" spans="1:49" s="16" customFormat="1" hidden="1" x14ac:dyDescent="0.25">
      <c r="A1152" s="13" t="e">
        <f>#REF!</f>
        <v>#REF!</v>
      </c>
      <c r="B1152" s="13"/>
      <c r="C1152" s="13"/>
      <c r="D1152" s="13"/>
      <c r="E1152" s="13"/>
      <c r="F1152" s="13" t="e">
        <f>#REF!</f>
        <v>#REF!</v>
      </c>
      <c r="G1152" s="64" t="e">
        <f>#REF!</f>
        <v>#REF!</v>
      </c>
      <c r="H1152" s="64"/>
      <c r="I1152" s="64"/>
      <c r="J1152" s="64"/>
      <c r="K1152" s="64" t="e">
        <f>#REF!</f>
        <v>#REF!</v>
      </c>
      <c r="L1152" s="64"/>
      <c r="M1152" s="64"/>
      <c r="N1152" s="64"/>
      <c r="O1152" s="12">
        <f t="shared" si="319"/>
        <v>7</v>
      </c>
      <c r="P1152"/>
      <c r="Q1152" t="e">
        <f t="shared" si="315"/>
        <v>#REF!</v>
      </c>
      <c r="R1152"/>
      <c r="S1152"/>
      <c r="T1152" s="12" t="e">
        <f t="shared" si="322"/>
        <v>#REF!</v>
      </c>
      <c r="U1152" s="12"/>
      <c r="V1152" s="12" t="e">
        <f>IF(T1152="xxx",999,(T1152))</f>
        <v>#REF!</v>
      </c>
      <c r="W1152" s="12"/>
      <c r="X1152" s="12">
        <f t="shared" si="320"/>
        <v>28</v>
      </c>
      <c r="Y1152"/>
      <c r="Z1152"/>
      <c r="AA1152"/>
      <c r="AB1152"/>
      <c r="AC1152"/>
      <c r="AD1152"/>
      <c r="AE1152" s="19"/>
      <c r="AF1152" s="19">
        <f>AF1149+1</f>
        <v>10</v>
      </c>
      <c r="AG1152" s="19">
        <f>IF(AD1134="x",1,0)</f>
        <v>0</v>
      </c>
      <c r="AI1152" s="19">
        <v>388</v>
      </c>
      <c r="AJ1152" s="19">
        <f t="shared" si="323"/>
        <v>999</v>
      </c>
      <c r="AL1152" s="19"/>
      <c r="AM1152" s="19">
        <f t="shared" si="324"/>
        <v>999</v>
      </c>
      <c r="AP1152" s="48" t="e">
        <f t="shared" si="325"/>
        <v>#REF!</v>
      </c>
      <c r="AQ1152" s="48" t="e">
        <f t="shared" si="326"/>
        <v>#REF!</v>
      </c>
      <c r="AR1152" s="16" t="e">
        <f t="shared" si="327"/>
        <v>#REF!</v>
      </c>
      <c r="AU1152" s="49" t="str">
        <f t="shared" si="328"/>
        <v/>
      </c>
      <c r="AV1152" s="49" t="str">
        <f t="shared" si="329"/>
        <v/>
      </c>
      <c r="AW1152" s="49" t="str">
        <f t="shared" si="330"/>
        <v/>
      </c>
    </row>
    <row r="1153" spans="1:49" s="16" customFormat="1" hidden="1" x14ac:dyDescent="0.25">
      <c r="A1153" s="13" t="e">
        <f>#REF!</f>
        <v>#REF!</v>
      </c>
      <c r="B1153" s="13"/>
      <c r="C1153" s="13"/>
      <c r="D1153" s="13"/>
      <c r="E1153" s="13"/>
      <c r="F1153" s="13" t="e">
        <f>#REF!</f>
        <v>#REF!</v>
      </c>
      <c r="G1153" s="64" t="e">
        <f>#REF!</f>
        <v>#REF!</v>
      </c>
      <c r="H1153" s="64"/>
      <c r="I1153" s="64"/>
      <c r="J1153" s="64"/>
      <c r="K1153" s="64" t="e">
        <f>#REF!</f>
        <v>#REF!</v>
      </c>
      <c r="L1153" s="64"/>
      <c r="M1153" s="64"/>
      <c r="N1153" s="64"/>
      <c r="O1153" s="12">
        <f t="shared" si="319"/>
        <v>7</v>
      </c>
      <c r="P1153"/>
      <c r="Q1153" t="e">
        <f t="shared" si="315"/>
        <v>#REF!</v>
      </c>
      <c r="R1153"/>
      <c r="S1153"/>
      <c r="T1153" s="12" t="e">
        <f t="shared" si="322"/>
        <v>#REF!</v>
      </c>
      <c r="U1153" s="12"/>
      <c r="V1153" s="12">
        <v>999</v>
      </c>
      <c r="W1153" s="12"/>
      <c r="X1153" s="12">
        <f t="shared" si="320"/>
        <v>29</v>
      </c>
      <c r="Y1153"/>
      <c r="Z1153"/>
      <c r="AA1153"/>
      <c r="AB1153"/>
      <c r="AC1153"/>
      <c r="AD1153"/>
      <c r="AE1153" s="19"/>
      <c r="AF1153" s="19"/>
      <c r="AG1153" s="19">
        <f>AG1152</f>
        <v>0</v>
      </c>
      <c r="AI1153" s="19">
        <v>389</v>
      </c>
      <c r="AJ1153" s="19">
        <f t="shared" si="323"/>
        <v>999</v>
      </c>
      <c r="AL1153" s="19"/>
      <c r="AM1153" s="19">
        <f t="shared" si="324"/>
        <v>999</v>
      </c>
      <c r="AP1153" s="48" t="e">
        <f t="shared" si="325"/>
        <v>#REF!</v>
      </c>
      <c r="AQ1153" s="48" t="e">
        <f t="shared" si="326"/>
        <v>#REF!</v>
      </c>
      <c r="AR1153" s="16" t="e">
        <f t="shared" si="327"/>
        <v>#REF!</v>
      </c>
      <c r="AU1153" s="49" t="str">
        <f t="shared" si="328"/>
        <v/>
      </c>
      <c r="AV1153" s="49" t="str">
        <f t="shared" si="329"/>
        <v/>
      </c>
      <c r="AW1153" s="49" t="str">
        <f t="shared" si="330"/>
        <v/>
      </c>
    </row>
    <row r="1154" spans="1:49" s="16" customFormat="1" hidden="1" x14ac:dyDescent="0.25">
      <c r="A1154" s="13" t="e">
        <f>#REF!</f>
        <v>#REF!</v>
      </c>
      <c r="B1154" s="13"/>
      <c r="C1154" s="13"/>
      <c r="D1154" s="13"/>
      <c r="E1154" s="13"/>
      <c r="F1154" s="13" t="e">
        <f>#REF!</f>
        <v>#REF!</v>
      </c>
      <c r="G1154" s="64" t="e">
        <f>#REF!</f>
        <v>#REF!</v>
      </c>
      <c r="H1154" s="64"/>
      <c r="I1154" s="64"/>
      <c r="J1154" s="64"/>
      <c r="K1154" s="64" t="e">
        <f>#REF!</f>
        <v>#REF!</v>
      </c>
      <c r="L1154" s="64"/>
      <c r="M1154" s="64"/>
      <c r="N1154" s="64"/>
      <c r="O1154" s="12">
        <f t="shared" si="319"/>
        <v>7</v>
      </c>
      <c r="P1154"/>
      <c r="Q1154" t="e">
        <f t="shared" si="315"/>
        <v>#REF!</v>
      </c>
      <c r="R1154"/>
      <c r="S1154"/>
      <c r="T1154" s="12" t="e">
        <f t="shared" si="322"/>
        <v>#REF!</v>
      </c>
      <c r="U1154" s="12"/>
      <c r="V1154" s="12">
        <v>999</v>
      </c>
      <c r="W1154" s="12"/>
      <c r="X1154" s="12">
        <f t="shared" si="320"/>
        <v>30</v>
      </c>
      <c r="Y1154"/>
      <c r="Z1154"/>
      <c r="AA1154"/>
      <c r="AB1154"/>
      <c r="AC1154"/>
      <c r="AD1154"/>
      <c r="AE1154" s="19"/>
      <c r="AF1154" s="19"/>
      <c r="AG1154" s="19">
        <f>AG1152</f>
        <v>0</v>
      </c>
      <c r="AI1154" s="19">
        <v>390</v>
      </c>
      <c r="AJ1154" s="19">
        <f t="shared" si="323"/>
        <v>999</v>
      </c>
      <c r="AL1154" s="19"/>
      <c r="AM1154" s="19">
        <f t="shared" si="324"/>
        <v>999</v>
      </c>
      <c r="AP1154" s="48" t="e">
        <f t="shared" si="325"/>
        <v>#REF!</v>
      </c>
      <c r="AQ1154" s="48" t="e">
        <f t="shared" si="326"/>
        <v>#REF!</v>
      </c>
      <c r="AR1154" s="16" t="e">
        <f t="shared" si="327"/>
        <v>#REF!</v>
      </c>
      <c r="AU1154" s="49" t="str">
        <f t="shared" si="328"/>
        <v/>
      </c>
      <c r="AV1154" s="49" t="str">
        <f t="shared" si="329"/>
        <v/>
      </c>
      <c r="AW1154" s="49" t="str">
        <f t="shared" si="330"/>
        <v/>
      </c>
    </row>
    <row r="1155" spans="1:49" s="16" customFormat="1" hidden="1" x14ac:dyDescent="0.25">
      <c r="A1155" s="13" t="e">
        <f>#REF!</f>
        <v>#REF!</v>
      </c>
      <c r="B1155" s="13"/>
      <c r="C1155" s="13"/>
      <c r="D1155" s="13"/>
      <c r="E1155" s="13"/>
      <c r="F1155" s="13" t="e">
        <f>#REF!</f>
        <v>#REF!</v>
      </c>
      <c r="G1155" s="64" t="e">
        <f>#REF!</f>
        <v>#REF!</v>
      </c>
      <c r="H1155" s="64"/>
      <c r="I1155" s="64"/>
      <c r="J1155" s="64"/>
      <c r="K1155" s="64" t="e">
        <f>#REF!</f>
        <v>#REF!</v>
      </c>
      <c r="L1155" s="64"/>
      <c r="M1155" s="64"/>
      <c r="N1155" s="64"/>
      <c r="O1155" s="12">
        <f t="shared" si="319"/>
        <v>7</v>
      </c>
      <c r="P1155"/>
      <c r="Q1155" t="e">
        <f t="shared" si="315"/>
        <v>#REF!</v>
      </c>
      <c r="R1155"/>
      <c r="S1155"/>
      <c r="T1155" s="12" t="e">
        <f t="shared" si="322"/>
        <v>#REF!</v>
      </c>
      <c r="U1155" s="12"/>
      <c r="V1155" s="12" t="e">
        <f>IF(T1155="xxx",999,(T1155))</f>
        <v>#REF!</v>
      </c>
      <c r="W1155" s="12"/>
      <c r="X1155" s="12">
        <f t="shared" si="320"/>
        <v>31</v>
      </c>
      <c r="Y1155"/>
      <c r="Z1155"/>
      <c r="AA1155"/>
      <c r="AB1155"/>
      <c r="AC1155"/>
      <c r="AD1155"/>
      <c r="AE1155" s="19"/>
      <c r="AF1155" s="19">
        <f>AF1152+1</f>
        <v>11</v>
      </c>
      <c r="AG1155" s="19">
        <f>IF(AD1135="x",1,0)</f>
        <v>0</v>
      </c>
      <c r="AI1155" s="19">
        <v>391</v>
      </c>
      <c r="AJ1155" s="19">
        <f t="shared" si="323"/>
        <v>999</v>
      </c>
      <c r="AL1155" s="19"/>
      <c r="AM1155" s="19">
        <f t="shared" si="324"/>
        <v>999</v>
      </c>
      <c r="AP1155" s="48" t="e">
        <f t="shared" si="325"/>
        <v>#REF!</v>
      </c>
      <c r="AQ1155" s="48" t="e">
        <f t="shared" si="326"/>
        <v>#REF!</v>
      </c>
      <c r="AR1155" s="16" t="e">
        <f t="shared" si="327"/>
        <v>#REF!</v>
      </c>
      <c r="AU1155" s="49" t="str">
        <f t="shared" si="328"/>
        <v/>
      </c>
      <c r="AV1155" s="49" t="str">
        <f t="shared" si="329"/>
        <v/>
      </c>
      <c r="AW1155" s="49" t="str">
        <f t="shared" si="330"/>
        <v/>
      </c>
    </row>
    <row r="1156" spans="1:49" s="16" customFormat="1" hidden="1" x14ac:dyDescent="0.25">
      <c r="A1156" s="13" t="e">
        <f>#REF!</f>
        <v>#REF!</v>
      </c>
      <c r="B1156" s="13"/>
      <c r="C1156" s="13"/>
      <c r="D1156" s="13"/>
      <c r="E1156" s="13"/>
      <c r="F1156" s="13" t="e">
        <f>#REF!</f>
        <v>#REF!</v>
      </c>
      <c r="G1156" s="64" t="e">
        <f>#REF!</f>
        <v>#REF!</v>
      </c>
      <c r="H1156" s="64"/>
      <c r="I1156" s="64"/>
      <c r="J1156" s="64"/>
      <c r="K1156" s="64" t="e">
        <f>#REF!</f>
        <v>#REF!</v>
      </c>
      <c r="L1156" s="64"/>
      <c r="M1156" s="64"/>
      <c r="N1156" s="64"/>
      <c r="O1156" s="12">
        <f t="shared" si="319"/>
        <v>7</v>
      </c>
      <c r="P1156"/>
      <c r="Q1156" t="e">
        <f t="shared" si="315"/>
        <v>#REF!</v>
      </c>
      <c r="R1156"/>
      <c r="S1156"/>
      <c r="T1156" s="12" t="e">
        <f t="shared" si="322"/>
        <v>#REF!</v>
      </c>
      <c r="U1156" s="12"/>
      <c r="V1156" s="12">
        <v>999</v>
      </c>
      <c r="W1156" s="12"/>
      <c r="X1156" s="12">
        <f t="shared" si="320"/>
        <v>32</v>
      </c>
      <c r="Y1156"/>
      <c r="Z1156"/>
      <c r="AA1156"/>
      <c r="AB1156"/>
      <c r="AC1156"/>
      <c r="AD1156"/>
      <c r="AE1156" s="19"/>
      <c r="AF1156" s="19"/>
      <c r="AG1156" s="19">
        <f>AG1155</f>
        <v>0</v>
      </c>
      <c r="AI1156" s="19">
        <v>392</v>
      </c>
      <c r="AJ1156" s="19">
        <f t="shared" si="323"/>
        <v>999</v>
      </c>
      <c r="AL1156" s="19"/>
      <c r="AM1156" s="19">
        <f t="shared" si="324"/>
        <v>999</v>
      </c>
      <c r="AP1156" s="48" t="e">
        <f t="shared" si="325"/>
        <v>#REF!</v>
      </c>
      <c r="AQ1156" s="48" t="e">
        <f t="shared" si="326"/>
        <v>#REF!</v>
      </c>
      <c r="AR1156" s="16" t="e">
        <f t="shared" si="327"/>
        <v>#REF!</v>
      </c>
      <c r="AU1156" s="49" t="str">
        <f t="shared" si="328"/>
        <v/>
      </c>
      <c r="AV1156" s="49" t="str">
        <f t="shared" si="329"/>
        <v/>
      </c>
      <c r="AW1156" s="49" t="str">
        <f t="shared" si="330"/>
        <v/>
      </c>
    </row>
    <row r="1157" spans="1:49" s="16" customFormat="1" hidden="1" x14ac:dyDescent="0.25">
      <c r="A1157" s="13" t="e">
        <f>#REF!</f>
        <v>#REF!</v>
      </c>
      <c r="B1157" s="13"/>
      <c r="C1157" s="13"/>
      <c r="D1157" s="13"/>
      <c r="E1157" s="13"/>
      <c r="F1157" s="13" t="e">
        <f>#REF!</f>
        <v>#REF!</v>
      </c>
      <c r="G1157" s="64" t="e">
        <f>#REF!</f>
        <v>#REF!</v>
      </c>
      <c r="H1157" s="64"/>
      <c r="I1157" s="64"/>
      <c r="J1157" s="64"/>
      <c r="K1157" s="64" t="e">
        <f>#REF!</f>
        <v>#REF!</v>
      </c>
      <c r="L1157" s="64"/>
      <c r="M1157" s="64"/>
      <c r="N1157" s="64"/>
      <c r="O1157" s="12">
        <f t="shared" si="319"/>
        <v>7</v>
      </c>
      <c r="P1157"/>
      <c r="Q1157" t="e">
        <f t="shared" si="315"/>
        <v>#REF!</v>
      </c>
      <c r="R1157"/>
      <c r="S1157"/>
      <c r="T1157" s="12" t="e">
        <f t="shared" si="322"/>
        <v>#REF!</v>
      </c>
      <c r="U1157" s="12"/>
      <c r="V1157" s="12">
        <v>999</v>
      </c>
      <c r="W1157" s="12"/>
      <c r="X1157" s="12">
        <f t="shared" si="320"/>
        <v>33</v>
      </c>
      <c r="Y1157"/>
      <c r="Z1157"/>
      <c r="AA1157"/>
      <c r="AB1157"/>
      <c r="AC1157"/>
      <c r="AD1157"/>
      <c r="AE1157" s="19"/>
      <c r="AF1157" s="19"/>
      <c r="AG1157" s="19">
        <f>AG1155</f>
        <v>0</v>
      </c>
      <c r="AI1157" s="19">
        <v>393</v>
      </c>
      <c r="AJ1157" s="19">
        <f t="shared" si="323"/>
        <v>999</v>
      </c>
      <c r="AL1157" s="19"/>
      <c r="AM1157" s="19">
        <f t="shared" si="324"/>
        <v>999</v>
      </c>
      <c r="AP1157" s="48" t="e">
        <f t="shared" si="325"/>
        <v>#REF!</v>
      </c>
      <c r="AQ1157" s="48" t="e">
        <f t="shared" si="326"/>
        <v>#REF!</v>
      </c>
      <c r="AR1157" s="16" t="e">
        <f t="shared" si="327"/>
        <v>#REF!</v>
      </c>
      <c r="AU1157" s="49" t="str">
        <f t="shared" si="328"/>
        <v/>
      </c>
      <c r="AV1157" s="49" t="str">
        <f t="shared" si="329"/>
        <v/>
      </c>
      <c r="AW1157" s="49" t="str">
        <f t="shared" si="330"/>
        <v/>
      </c>
    </row>
    <row r="1158" spans="1:49" s="16" customFormat="1" hidden="1" x14ac:dyDescent="0.25">
      <c r="A1158" s="13" t="e">
        <f>#REF!</f>
        <v>#REF!</v>
      </c>
      <c r="B1158" s="13"/>
      <c r="C1158" s="13"/>
      <c r="D1158" s="13"/>
      <c r="E1158" s="13"/>
      <c r="F1158" s="13" t="e">
        <f>#REF!</f>
        <v>#REF!</v>
      </c>
      <c r="G1158" s="64" t="e">
        <f>#REF!</f>
        <v>#REF!</v>
      </c>
      <c r="H1158" s="64"/>
      <c r="I1158" s="64"/>
      <c r="J1158" s="64"/>
      <c r="K1158" s="64" t="e">
        <f>#REF!</f>
        <v>#REF!</v>
      </c>
      <c r="L1158" s="64"/>
      <c r="M1158" s="64"/>
      <c r="N1158" s="64"/>
      <c r="O1158" s="12">
        <f t="shared" si="319"/>
        <v>7</v>
      </c>
      <c r="P1158"/>
      <c r="Q1158" t="e">
        <f t="shared" si="315"/>
        <v>#REF!</v>
      </c>
      <c r="R1158"/>
      <c r="S1158"/>
      <c r="T1158" s="12" t="e">
        <f t="shared" si="322"/>
        <v>#REF!</v>
      </c>
      <c r="U1158" s="12"/>
      <c r="V1158" s="12" t="e">
        <f>IF(T1158="xxx",999,(T1158))</f>
        <v>#REF!</v>
      </c>
      <c r="W1158" s="12"/>
      <c r="X1158" s="12">
        <f t="shared" si="320"/>
        <v>34</v>
      </c>
      <c r="Y1158"/>
      <c r="Z1158"/>
      <c r="AA1158"/>
      <c r="AB1158"/>
      <c r="AC1158"/>
      <c r="AD1158"/>
      <c r="AE1158" s="19"/>
      <c r="AF1158" s="19">
        <f>AF1155+1</f>
        <v>12</v>
      </c>
      <c r="AG1158" s="19">
        <f>IF(AD1136="x",1,0)</f>
        <v>0</v>
      </c>
      <c r="AI1158" s="19">
        <v>394</v>
      </c>
      <c r="AJ1158" s="19">
        <f t="shared" si="323"/>
        <v>999</v>
      </c>
      <c r="AL1158" s="19"/>
      <c r="AM1158" s="19">
        <f t="shared" si="324"/>
        <v>999</v>
      </c>
      <c r="AP1158" s="48" t="e">
        <f t="shared" si="325"/>
        <v>#REF!</v>
      </c>
      <c r="AQ1158" s="48" t="e">
        <f t="shared" si="326"/>
        <v>#REF!</v>
      </c>
      <c r="AR1158" s="16" t="e">
        <f t="shared" si="327"/>
        <v>#REF!</v>
      </c>
      <c r="AU1158" s="49" t="str">
        <f t="shared" si="328"/>
        <v/>
      </c>
      <c r="AV1158" s="49" t="str">
        <f t="shared" si="329"/>
        <v/>
      </c>
      <c r="AW1158" s="49" t="str">
        <f t="shared" si="330"/>
        <v/>
      </c>
    </row>
    <row r="1159" spans="1:49" s="16" customFormat="1" hidden="1" x14ac:dyDescent="0.25">
      <c r="A1159" s="13" t="e">
        <f>#REF!</f>
        <v>#REF!</v>
      </c>
      <c r="B1159" s="13"/>
      <c r="C1159" s="13"/>
      <c r="D1159" s="13"/>
      <c r="E1159" s="13"/>
      <c r="F1159" s="13" t="e">
        <f>#REF!</f>
        <v>#REF!</v>
      </c>
      <c r="G1159" s="64" t="e">
        <f>#REF!</f>
        <v>#REF!</v>
      </c>
      <c r="H1159" s="64"/>
      <c r="I1159" s="64"/>
      <c r="J1159" s="64"/>
      <c r="K1159" s="64" t="e">
        <f>#REF!</f>
        <v>#REF!</v>
      </c>
      <c r="L1159" s="64"/>
      <c r="M1159" s="64"/>
      <c r="N1159" s="64"/>
      <c r="O1159" s="12">
        <f t="shared" si="319"/>
        <v>7</v>
      </c>
      <c r="P1159"/>
      <c r="Q1159" t="e">
        <f t="shared" si="315"/>
        <v>#REF!</v>
      </c>
      <c r="R1159"/>
      <c r="S1159"/>
      <c r="T1159" s="12" t="e">
        <f t="shared" si="322"/>
        <v>#REF!</v>
      </c>
      <c r="U1159" s="12"/>
      <c r="V1159" s="12">
        <v>999</v>
      </c>
      <c r="W1159" s="12"/>
      <c r="X1159" s="12">
        <f t="shared" si="320"/>
        <v>35</v>
      </c>
      <c r="Y1159"/>
      <c r="Z1159"/>
      <c r="AA1159"/>
      <c r="AB1159"/>
      <c r="AC1159"/>
      <c r="AD1159"/>
      <c r="AE1159" s="19"/>
      <c r="AF1159" s="19"/>
      <c r="AG1159" s="19">
        <f>AG1158</f>
        <v>0</v>
      </c>
      <c r="AI1159" s="19">
        <v>395</v>
      </c>
      <c r="AJ1159" s="19">
        <f t="shared" si="323"/>
        <v>999</v>
      </c>
      <c r="AL1159" s="19"/>
      <c r="AM1159" s="19">
        <f t="shared" si="324"/>
        <v>999</v>
      </c>
      <c r="AP1159" s="48" t="e">
        <f t="shared" si="325"/>
        <v>#REF!</v>
      </c>
      <c r="AQ1159" s="48" t="e">
        <f t="shared" si="326"/>
        <v>#REF!</v>
      </c>
      <c r="AR1159" s="16" t="e">
        <f t="shared" si="327"/>
        <v>#REF!</v>
      </c>
      <c r="AU1159" s="49" t="str">
        <f t="shared" si="328"/>
        <v/>
      </c>
      <c r="AV1159" s="49" t="str">
        <f t="shared" si="329"/>
        <v/>
      </c>
      <c r="AW1159" s="49" t="str">
        <f t="shared" si="330"/>
        <v/>
      </c>
    </row>
    <row r="1160" spans="1:49" s="16" customFormat="1" hidden="1" x14ac:dyDescent="0.25">
      <c r="A1160" s="13" t="e">
        <f>#REF!</f>
        <v>#REF!</v>
      </c>
      <c r="B1160" s="13"/>
      <c r="C1160" s="13"/>
      <c r="D1160" s="13"/>
      <c r="E1160" s="13"/>
      <c r="F1160" s="13" t="e">
        <f>#REF!</f>
        <v>#REF!</v>
      </c>
      <c r="G1160" s="64" t="e">
        <f>#REF!</f>
        <v>#REF!</v>
      </c>
      <c r="H1160" s="64"/>
      <c r="I1160" s="64"/>
      <c r="J1160" s="64"/>
      <c r="K1160" s="64" t="e">
        <f>#REF!</f>
        <v>#REF!</v>
      </c>
      <c r="L1160" s="64"/>
      <c r="M1160" s="64"/>
      <c r="N1160" s="64"/>
      <c r="O1160" s="12">
        <f t="shared" si="319"/>
        <v>7</v>
      </c>
      <c r="P1160"/>
      <c r="Q1160" t="e">
        <f t="shared" si="315"/>
        <v>#REF!</v>
      </c>
      <c r="R1160"/>
      <c r="S1160"/>
      <c r="T1160" s="12" t="e">
        <f t="shared" si="322"/>
        <v>#REF!</v>
      </c>
      <c r="U1160" s="12"/>
      <c r="V1160" s="12">
        <v>999</v>
      </c>
      <c r="W1160" s="12"/>
      <c r="X1160" s="12">
        <f t="shared" si="320"/>
        <v>36</v>
      </c>
      <c r="Y1160"/>
      <c r="Z1160"/>
      <c r="AA1160"/>
      <c r="AB1160"/>
      <c r="AC1160"/>
      <c r="AD1160"/>
      <c r="AE1160" s="19"/>
      <c r="AF1160" s="19"/>
      <c r="AG1160" s="19">
        <f>AG1158</f>
        <v>0</v>
      </c>
      <c r="AI1160" s="19">
        <v>396</v>
      </c>
      <c r="AJ1160" s="19">
        <f t="shared" si="323"/>
        <v>999</v>
      </c>
      <c r="AL1160" s="19"/>
      <c r="AM1160" s="19">
        <f t="shared" si="324"/>
        <v>999</v>
      </c>
      <c r="AP1160" s="48" t="e">
        <f t="shared" si="325"/>
        <v>#REF!</v>
      </c>
      <c r="AQ1160" s="48" t="e">
        <f t="shared" si="326"/>
        <v>#REF!</v>
      </c>
      <c r="AR1160" s="16" t="e">
        <f t="shared" si="327"/>
        <v>#REF!</v>
      </c>
      <c r="AU1160" s="49" t="str">
        <f t="shared" si="328"/>
        <v/>
      </c>
      <c r="AV1160" s="49" t="str">
        <f t="shared" si="329"/>
        <v/>
      </c>
      <c r="AW1160" s="49" t="str">
        <f t="shared" si="330"/>
        <v/>
      </c>
    </row>
    <row r="1161" spans="1:49" s="16" customFormat="1" hidden="1" x14ac:dyDescent="0.25">
      <c r="A1161" s="13" t="e">
        <f>#REF!</f>
        <v>#REF!</v>
      </c>
      <c r="B1161" s="13"/>
      <c r="C1161" s="13"/>
      <c r="D1161" s="13"/>
      <c r="E1161" s="13"/>
      <c r="F1161" s="13" t="e">
        <f>#REF!</f>
        <v>#REF!</v>
      </c>
      <c r="G1161" s="64" t="e">
        <f>#REF!</f>
        <v>#REF!</v>
      </c>
      <c r="H1161" s="64"/>
      <c r="I1161" s="64"/>
      <c r="J1161" s="64"/>
      <c r="K1161" s="64" t="e">
        <f>#REF!</f>
        <v>#REF!</v>
      </c>
      <c r="L1161" s="64"/>
      <c r="M1161" s="64"/>
      <c r="N1161" s="64"/>
      <c r="O1161" s="12">
        <f t="shared" si="319"/>
        <v>7</v>
      </c>
      <c r="P1161"/>
      <c r="Q1161" t="e">
        <f t="shared" si="315"/>
        <v>#REF!</v>
      </c>
      <c r="R1161"/>
      <c r="S1161"/>
      <c r="T1161" s="12" t="e">
        <f t="shared" si="322"/>
        <v>#REF!</v>
      </c>
      <c r="U1161" s="12"/>
      <c r="V1161" s="12" t="e">
        <f>IF(T1161="xxx",999,(T1161))</f>
        <v>#REF!</v>
      </c>
      <c r="W1161" s="12"/>
      <c r="X1161" s="12">
        <f t="shared" si="320"/>
        <v>37</v>
      </c>
      <c r="Y1161"/>
      <c r="Z1161"/>
      <c r="AA1161"/>
      <c r="AB1161"/>
      <c r="AC1161"/>
      <c r="AD1161"/>
      <c r="AE1161" s="19"/>
      <c r="AF1161" s="19">
        <f>AF1158+1</f>
        <v>13</v>
      </c>
      <c r="AG1161" s="19">
        <f>IF(AD1137="x",1,0)</f>
        <v>0</v>
      </c>
      <c r="AI1161" s="19">
        <v>397</v>
      </c>
      <c r="AJ1161" s="19">
        <f t="shared" si="323"/>
        <v>999</v>
      </c>
      <c r="AL1161" s="19"/>
      <c r="AM1161" s="19">
        <f t="shared" si="324"/>
        <v>999</v>
      </c>
      <c r="AP1161" s="48" t="e">
        <f t="shared" si="325"/>
        <v>#REF!</v>
      </c>
      <c r="AQ1161" s="48" t="e">
        <f t="shared" si="326"/>
        <v>#REF!</v>
      </c>
      <c r="AR1161" s="16" t="e">
        <f t="shared" si="327"/>
        <v>#REF!</v>
      </c>
      <c r="AU1161" s="49" t="str">
        <f t="shared" si="328"/>
        <v/>
      </c>
      <c r="AV1161" s="49" t="str">
        <f t="shared" si="329"/>
        <v/>
      </c>
      <c r="AW1161" s="49" t="str">
        <f t="shared" si="330"/>
        <v/>
      </c>
    </row>
    <row r="1162" spans="1:49" s="16" customFormat="1" hidden="1" x14ac:dyDescent="0.25">
      <c r="A1162" s="13" t="e">
        <f>#REF!</f>
        <v>#REF!</v>
      </c>
      <c r="B1162" s="13"/>
      <c r="C1162" s="13"/>
      <c r="D1162" s="13"/>
      <c r="E1162" s="13"/>
      <c r="F1162" s="13" t="e">
        <f>#REF!</f>
        <v>#REF!</v>
      </c>
      <c r="G1162" s="64" t="e">
        <f>#REF!</f>
        <v>#REF!</v>
      </c>
      <c r="H1162" s="64"/>
      <c r="I1162" s="64"/>
      <c r="J1162" s="64"/>
      <c r="K1162" s="64" t="e">
        <f>#REF!</f>
        <v>#REF!</v>
      </c>
      <c r="L1162" s="64"/>
      <c r="M1162" s="64"/>
      <c r="N1162" s="64"/>
      <c r="O1162" s="12">
        <f t="shared" si="319"/>
        <v>7</v>
      </c>
      <c r="P1162"/>
      <c r="Q1162" t="e">
        <f t="shared" si="315"/>
        <v>#REF!</v>
      </c>
      <c r="R1162"/>
      <c r="S1162"/>
      <c r="T1162" s="12" t="e">
        <f t="shared" si="322"/>
        <v>#REF!</v>
      </c>
      <c r="U1162" s="12"/>
      <c r="V1162" s="12">
        <v>999</v>
      </c>
      <c r="W1162" s="12"/>
      <c r="X1162" s="12">
        <f t="shared" si="320"/>
        <v>38</v>
      </c>
      <c r="Y1162"/>
      <c r="Z1162"/>
      <c r="AA1162"/>
      <c r="AB1162"/>
      <c r="AC1162"/>
      <c r="AD1162"/>
      <c r="AE1162" s="19"/>
      <c r="AF1162" s="19"/>
      <c r="AG1162" s="19">
        <f>AG1161</f>
        <v>0</v>
      </c>
      <c r="AI1162" s="19">
        <v>398</v>
      </c>
      <c r="AJ1162" s="19">
        <f t="shared" si="323"/>
        <v>999</v>
      </c>
      <c r="AL1162" s="19"/>
      <c r="AM1162" s="19">
        <f t="shared" si="324"/>
        <v>999</v>
      </c>
      <c r="AP1162" s="48" t="e">
        <f t="shared" si="325"/>
        <v>#REF!</v>
      </c>
      <c r="AQ1162" s="48" t="e">
        <f t="shared" si="326"/>
        <v>#REF!</v>
      </c>
      <c r="AR1162" s="16" t="e">
        <f t="shared" si="327"/>
        <v>#REF!</v>
      </c>
      <c r="AU1162" s="49" t="str">
        <f t="shared" si="328"/>
        <v/>
      </c>
      <c r="AV1162" s="49" t="str">
        <f t="shared" si="329"/>
        <v/>
      </c>
      <c r="AW1162" s="49" t="str">
        <f t="shared" si="330"/>
        <v/>
      </c>
    </row>
    <row r="1163" spans="1:49" s="16" customFormat="1" hidden="1" x14ac:dyDescent="0.25">
      <c r="A1163" s="13" t="e">
        <f>#REF!</f>
        <v>#REF!</v>
      </c>
      <c r="B1163" s="13"/>
      <c r="C1163" s="13"/>
      <c r="D1163" s="13"/>
      <c r="E1163" s="13"/>
      <c r="F1163" s="13" t="e">
        <f>#REF!</f>
        <v>#REF!</v>
      </c>
      <c r="G1163" s="64" t="e">
        <f>#REF!</f>
        <v>#REF!</v>
      </c>
      <c r="H1163" s="64"/>
      <c r="I1163" s="64"/>
      <c r="J1163" s="64"/>
      <c r="K1163" s="64" t="e">
        <f>#REF!</f>
        <v>#REF!</v>
      </c>
      <c r="L1163" s="64"/>
      <c r="M1163" s="64"/>
      <c r="N1163" s="64"/>
      <c r="O1163" s="12">
        <f t="shared" si="319"/>
        <v>7</v>
      </c>
      <c r="P1163"/>
      <c r="Q1163" t="e">
        <f t="shared" si="315"/>
        <v>#REF!</v>
      </c>
      <c r="R1163"/>
      <c r="S1163"/>
      <c r="T1163" s="12" t="e">
        <f t="shared" si="322"/>
        <v>#REF!</v>
      </c>
      <c r="U1163" s="12"/>
      <c r="V1163" s="12">
        <v>999</v>
      </c>
      <c r="W1163" s="12"/>
      <c r="X1163" s="12">
        <f t="shared" si="320"/>
        <v>39</v>
      </c>
      <c r="Y1163"/>
      <c r="Z1163"/>
      <c r="AA1163"/>
      <c r="AB1163"/>
      <c r="AC1163"/>
      <c r="AD1163"/>
      <c r="AE1163" s="19"/>
      <c r="AF1163" s="19"/>
      <c r="AG1163" s="19">
        <f>AG1161</f>
        <v>0</v>
      </c>
      <c r="AI1163" s="19">
        <v>399</v>
      </c>
      <c r="AJ1163" s="19">
        <f t="shared" si="323"/>
        <v>999</v>
      </c>
      <c r="AL1163" s="19"/>
      <c r="AM1163" s="19">
        <f t="shared" si="324"/>
        <v>999</v>
      </c>
      <c r="AP1163" s="48" t="e">
        <f t="shared" si="325"/>
        <v>#REF!</v>
      </c>
      <c r="AQ1163" s="48" t="e">
        <f t="shared" si="326"/>
        <v>#REF!</v>
      </c>
      <c r="AR1163" s="16" t="e">
        <f t="shared" si="327"/>
        <v>#REF!</v>
      </c>
      <c r="AU1163" s="49" t="str">
        <f t="shared" si="328"/>
        <v/>
      </c>
      <c r="AV1163" s="49" t="str">
        <f t="shared" si="329"/>
        <v/>
      </c>
      <c r="AW1163" s="49" t="str">
        <f t="shared" si="330"/>
        <v/>
      </c>
    </row>
    <row r="1164" spans="1:49" s="16" customFormat="1" hidden="1" x14ac:dyDescent="0.25">
      <c r="A1164" s="13" t="e">
        <f>#REF!</f>
        <v>#REF!</v>
      </c>
      <c r="B1164" s="13"/>
      <c r="C1164" s="13"/>
      <c r="D1164" s="13"/>
      <c r="E1164" s="13"/>
      <c r="F1164" s="13" t="e">
        <f>#REF!</f>
        <v>#REF!</v>
      </c>
      <c r="G1164" s="64" t="e">
        <f>#REF!</f>
        <v>#REF!</v>
      </c>
      <c r="H1164" s="64"/>
      <c r="I1164" s="64"/>
      <c r="J1164" s="64"/>
      <c r="K1164" s="64" t="e">
        <f>#REF!</f>
        <v>#REF!</v>
      </c>
      <c r="L1164" s="64"/>
      <c r="M1164" s="64"/>
      <c r="N1164" s="64"/>
      <c r="O1164" s="12">
        <f t="shared" si="319"/>
        <v>7</v>
      </c>
      <c r="P1164"/>
      <c r="Q1164" t="e">
        <f t="shared" si="315"/>
        <v>#REF!</v>
      </c>
      <c r="R1164"/>
      <c r="S1164"/>
      <c r="T1164" s="12" t="e">
        <f t="shared" si="322"/>
        <v>#REF!</v>
      </c>
      <c r="U1164" s="12"/>
      <c r="V1164" s="12" t="e">
        <f>IF(T1164="xxx",999,(T1164))</f>
        <v>#REF!</v>
      </c>
      <c r="W1164" s="12"/>
      <c r="X1164" s="12">
        <f t="shared" si="320"/>
        <v>40</v>
      </c>
      <c r="Y1164"/>
      <c r="Z1164"/>
      <c r="AA1164"/>
      <c r="AB1164"/>
      <c r="AC1164"/>
      <c r="AD1164"/>
      <c r="AE1164" s="19"/>
      <c r="AF1164" s="19">
        <f>AF1161+1</f>
        <v>14</v>
      </c>
      <c r="AG1164" s="19">
        <f>IF(AD1138="x",1,0)</f>
        <v>0</v>
      </c>
      <c r="AI1164" s="19">
        <v>400</v>
      </c>
      <c r="AJ1164" s="19">
        <f t="shared" si="323"/>
        <v>999</v>
      </c>
      <c r="AL1164" s="19"/>
      <c r="AM1164" s="19">
        <f t="shared" si="324"/>
        <v>999</v>
      </c>
      <c r="AP1164" s="48" t="e">
        <f t="shared" si="325"/>
        <v>#REF!</v>
      </c>
      <c r="AQ1164" s="48" t="e">
        <f t="shared" si="326"/>
        <v>#REF!</v>
      </c>
      <c r="AR1164" s="16" t="e">
        <f t="shared" si="327"/>
        <v>#REF!</v>
      </c>
      <c r="AU1164" s="49" t="str">
        <f t="shared" si="328"/>
        <v/>
      </c>
      <c r="AV1164" s="49" t="str">
        <f t="shared" si="329"/>
        <v/>
      </c>
      <c r="AW1164" s="49" t="str">
        <f t="shared" si="330"/>
        <v/>
      </c>
    </row>
    <row r="1165" spans="1:49" s="16" customFormat="1" hidden="1" x14ac:dyDescent="0.25">
      <c r="A1165" s="13" t="e">
        <f>#REF!</f>
        <v>#REF!</v>
      </c>
      <c r="B1165" s="13"/>
      <c r="C1165" s="13"/>
      <c r="D1165" s="13"/>
      <c r="E1165" s="13"/>
      <c r="F1165" s="13" t="e">
        <f>#REF!</f>
        <v>#REF!</v>
      </c>
      <c r="G1165" s="64" t="e">
        <f>#REF!</f>
        <v>#REF!</v>
      </c>
      <c r="H1165" s="64"/>
      <c r="I1165" s="64"/>
      <c r="J1165" s="64"/>
      <c r="K1165" s="64" t="e">
        <f>#REF!</f>
        <v>#REF!</v>
      </c>
      <c r="L1165" s="64"/>
      <c r="M1165" s="64"/>
      <c r="N1165" s="64"/>
      <c r="O1165" s="12">
        <f t="shared" si="319"/>
        <v>7</v>
      </c>
      <c r="P1165"/>
      <c r="Q1165" t="e">
        <f t="shared" si="315"/>
        <v>#REF!</v>
      </c>
      <c r="R1165"/>
      <c r="S1165"/>
      <c r="T1165" s="12" t="e">
        <f t="shared" si="322"/>
        <v>#REF!</v>
      </c>
      <c r="U1165" s="12"/>
      <c r="V1165" s="12">
        <v>999</v>
      </c>
      <c r="W1165" s="12"/>
      <c r="X1165" s="12">
        <f t="shared" si="320"/>
        <v>41</v>
      </c>
      <c r="Y1165"/>
      <c r="Z1165"/>
      <c r="AA1165"/>
      <c r="AB1165"/>
      <c r="AC1165"/>
      <c r="AD1165"/>
      <c r="AE1165" s="19"/>
      <c r="AF1165" s="19"/>
      <c r="AG1165" s="19">
        <f>AG1164</f>
        <v>0</v>
      </c>
      <c r="AI1165" s="19">
        <v>401</v>
      </c>
      <c r="AJ1165" s="19">
        <f t="shared" si="323"/>
        <v>999</v>
      </c>
      <c r="AL1165" s="19"/>
      <c r="AM1165" s="19">
        <f t="shared" si="324"/>
        <v>999</v>
      </c>
      <c r="AP1165" s="48" t="e">
        <f t="shared" si="325"/>
        <v>#REF!</v>
      </c>
      <c r="AQ1165" s="48" t="e">
        <f t="shared" si="326"/>
        <v>#REF!</v>
      </c>
      <c r="AR1165" s="16" t="e">
        <f t="shared" si="327"/>
        <v>#REF!</v>
      </c>
      <c r="AU1165" s="49" t="str">
        <f t="shared" si="328"/>
        <v/>
      </c>
      <c r="AV1165" s="49" t="str">
        <f t="shared" si="329"/>
        <v/>
      </c>
      <c r="AW1165" s="49" t="str">
        <f t="shared" si="330"/>
        <v/>
      </c>
    </row>
    <row r="1166" spans="1:49" s="16" customFormat="1" hidden="1" x14ac:dyDescent="0.25">
      <c r="A1166" s="13" t="e">
        <f>#REF!</f>
        <v>#REF!</v>
      </c>
      <c r="B1166" s="13"/>
      <c r="C1166" s="13"/>
      <c r="D1166" s="13"/>
      <c r="E1166" s="13"/>
      <c r="F1166" s="13" t="e">
        <f>#REF!</f>
        <v>#REF!</v>
      </c>
      <c r="G1166" s="64" t="e">
        <f>#REF!</f>
        <v>#REF!</v>
      </c>
      <c r="H1166" s="64"/>
      <c r="I1166" s="64"/>
      <c r="J1166" s="64"/>
      <c r="K1166" s="64" t="e">
        <f>#REF!</f>
        <v>#REF!</v>
      </c>
      <c r="L1166" s="64"/>
      <c r="M1166" s="64"/>
      <c r="N1166" s="64"/>
      <c r="O1166" s="12">
        <f t="shared" si="319"/>
        <v>7</v>
      </c>
      <c r="P1166"/>
      <c r="Q1166" t="e">
        <f t="shared" si="315"/>
        <v>#REF!</v>
      </c>
      <c r="R1166"/>
      <c r="S1166"/>
      <c r="T1166" s="12" t="e">
        <f t="shared" si="322"/>
        <v>#REF!</v>
      </c>
      <c r="U1166" s="12"/>
      <c r="V1166" s="12">
        <v>999</v>
      </c>
      <c r="W1166" s="12"/>
      <c r="X1166" s="12">
        <f t="shared" si="320"/>
        <v>42</v>
      </c>
      <c r="Y1166"/>
      <c r="Z1166"/>
      <c r="AA1166"/>
      <c r="AB1166"/>
      <c r="AC1166"/>
      <c r="AD1166"/>
      <c r="AE1166" s="19"/>
      <c r="AF1166" s="19"/>
      <c r="AG1166" s="19">
        <f>AG1164</f>
        <v>0</v>
      </c>
      <c r="AI1166" s="19">
        <v>402</v>
      </c>
      <c r="AJ1166" s="19">
        <f t="shared" si="323"/>
        <v>999</v>
      </c>
      <c r="AL1166" s="19"/>
      <c r="AM1166" s="19">
        <f t="shared" si="324"/>
        <v>999</v>
      </c>
      <c r="AP1166" s="48" t="e">
        <f t="shared" si="325"/>
        <v>#REF!</v>
      </c>
      <c r="AQ1166" s="48" t="e">
        <f t="shared" si="326"/>
        <v>#REF!</v>
      </c>
      <c r="AR1166" s="16" t="e">
        <f t="shared" si="327"/>
        <v>#REF!</v>
      </c>
      <c r="AU1166" s="49" t="str">
        <f t="shared" si="328"/>
        <v/>
      </c>
      <c r="AV1166" s="49" t="str">
        <f t="shared" si="329"/>
        <v/>
      </c>
      <c r="AW1166" s="49" t="str">
        <f t="shared" si="330"/>
        <v/>
      </c>
    </row>
    <row r="1167" spans="1:49" s="16" customFormat="1" hidden="1" x14ac:dyDescent="0.25">
      <c r="A1167" s="13" t="e">
        <f>#REF!</f>
        <v>#REF!</v>
      </c>
      <c r="B1167" s="13"/>
      <c r="C1167" s="13"/>
      <c r="D1167" s="13"/>
      <c r="E1167" s="13"/>
      <c r="F1167" s="13" t="e">
        <f>#REF!</f>
        <v>#REF!</v>
      </c>
      <c r="G1167" s="64" t="e">
        <f>#REF!</f>
        <v>#REF!</v>
      </c>
      <c r="H1167" s="64"/>
      <c r="I1167" s="64"/>
      <c r="J1167" s="64"/>
      <c r="K1167" s="64" t="e">
        <f>#REF!</f>
        <v>#REF!</v>
      </c>
      <c r="L1167" s="64"/>
      <c r="M1167" s="64"/>
      <c r="N1167" s="64"/>
      <c r="O1167" s="12">
        <f t="shared" si="319"/>
        <v>7</v>
      </c>
      <c r="P1167"/>
      <c r="Q1167" t="e">
        <f t="shared" si="315"/>
        <v>#REF!</v>
      </c>
      <c r="R1167"/>
      <c r="S1167"/>
      <c r="T1167" s="12" t="e">
        <f t="shared" si="322"/>
        <v>#REF!</v>
      </c>
      <c r="U1167" s="12"/>
      <c r="V1167" s="12" t="e">
        <f>IF(T1167="xxx",999,(T1167))</f>
        <v>#REF!</v>
      </c>
      <c r="W1167" s="12"/>
      <c r="X1167" s="12">
        <f t="shared" si="320"/>
        <v>43</v>
      </c>
      <c r="Y1167"/>
      <c r="Z1167"/>
      <c r="AA1167"/>
      <c r="AB1167"/>
      <c r="AC1167"/>
      <c r="AD1167"/>
      <c r="AE1167" s="19"/>
      <c r="AF1167" s="19">
        <f>AF1164+1</f>
        <v>15</v>
      </c>
      <c r="AG1167" s="19">
        <f>IF(AD1139="x",1,0)</f>
        <v>0</v>
      </c>
      <c r="AI1167" s="19">
        <v>403</v>
      </c>
      <c r="AJ1167" s="19">
        <f t="shared" si="323"/>
        <v>999</v>
      </c>
      <c r="AL1167" s="19"/>
      <c r="AM1167" s="19">
        <f t="shared" si="324"/>
        <v>999</v>
      </c>
      <c r="AP1167" s="48" t="e">
        <f t="shared" si="325"/>
        <v>#REF!</v>
      </c>
      <c r="AQ1167" s="48" t="e">
        <f t="shared" si="326"/>
        <v>#REF!</v>
      </c>
      <c r="AR1167" s="16" t="e">
        <f t="shared" si="327"/>
        <v>#REF!</v>
      </c>
      <c r="AU1167" s="49" t="str">
        <f t="shared" si="328"/>
        <v/>
      </c>
      <c r="AV1167" s="49" t="str">
        <f t="shared" si="329"/>
        <v/>
      </c>
      <c r="AW1167" s="49" t="str">
        <f t="shared" si="330"/>
        <v/>
      </c>
    </row>
    <row r="1168" spans="1:49" s="16" customFormat="1" hidden="1" x14ac:dyDescent="0.25">
      <c r="A1168" s="13" t="e">
        <f>#REF!</f>
        <v>#REF!</v>
      </c>
      <c r="B1168" s="13"/>
      <c r="C1168" s="13"/>
      <c r="D1168" s="13"/>
      <c r="E1168" s="13"/>
      <c r="F1168" s="13" t="e">
        <f>#REF!</f>
        <v>#REF!</v>
      </c>
      <c r="G1168" s="64" t="e">
        <f>#REF!</f>
        <v>#REF!</v>
      </c>
      <c r="H1168" s="64"/>
      <c r="I1168" s="64"/>
      <c r="J1168" s="64"/>
      <c r="K1168" s="64" t="e">
        <f>#REF!</f>
        <v>#REF!</v>
      </c>
      <c r="L1168" s="64"/>
      <c r="M1168" s="64"/>
      <c r="N1168" s="64"/>
      <c r="O1168" s="12">
        <f t="shared" si="319"/>
        <v>7</v>
      </c>
      <c r="P1168"/>
      <c r="Q1168" t="e">
        <f t="shared" si="315"/>
        <v>#REF!</v>
      </c>
      <c r="R1168"/>
      <c r="S1168"/>
      <c r="T1168" s="12" t="e">
        <f t="shared" si="322"/>
        <v>#REF!</v>
      </c>
      <c r="U1168" s="12"/>
      <c r="V1168" s="12">
        <v>999</v>
      </c>
      <c r="W1168" s="12"/>
      <c r="X1168" s="12">
        <f t="shared" si="320"/>
        <v>44</v>
      </c>
      <c r="Y1168"/>
      <c r="Z1168"/>
      <c r="AA1168"/>
      <c r="AB1168"/>
      <c r="AC1168"/>
      <c r="AD1168"/>
      <c r="AE1168" s="19"/>
      <c r="AF1168" s="19"/>
      <c r="AG1168" s="19">
        <f>AG1167</f>
        <v>0</v>
      </c>
      <c r="AI1168" s="19">
        <v>404</v>
      </c>
      <c r="AJ1168" s="19">
        <f t="shared" si="323"/>
        <v>999</v>
      </c>
      <c r="AL1168" s="19"/>
      <c r="AM1168" s="19">
        <f t="shared" si="324"/>
        <v>999</v>
      </c>
      <c r="AP1168" s="48" t="e">
        <f t="shared" si="325"/>
        <v>#REF!</v>
      </c>
      <c r="AQ1168" s="48" t="e">
        <f t="shared" si="326"/>
        <v>#REF!</v>
      </c>
      <c r="AR1168" s="16" t="e">
        <f t="shared" si="327"/>
        <v>#REF!</v>
      </c>
      <c r="AU1168" s="49" t="str">
        <f t="shared" si="328"/>
        <v/>
      </c>
      <c r="AV1168" s="49" t="str">
        <f t="shared" si="329"/>
        <v/>
      </c>
      <c r="AW1168" s="49" t="str">
        <f t="shared" si="330"/>
        <v/>
      </c>
    </row>
    <row r="1169" spans="1:49" s="16" customFormat="1" hidden="1" x14ac:dyDescent="0.25">
      <c r="A1169" s="13" t="e">
        <f>#REF!</f>
        <v>#REF!</v>
      </c>
      <c r="B1169" s="13"/>
      <c r="C1169" s="13"/>
      <c r="D1169" s="13"/>
      <c r="E1169" s="13"/>
      <c r="F1169" s="13" t="e">
        <f>#REF!</f>
        <v>#REF!</v>
      </c>
      <c r="G1169" s="64" t="e">
        <f>#REF!</f>
        <v>#REF!</v>
      </c>
      <c r="H1169" s="64"/>
      <c r="I1169" s="64"/>
      <c r="J1169" s="64"/>
      <c r="K1169" s="64" t="e">
        <f>#REF!</f>
        <v>#REF!</v>
      </c>
      <c r="L1169" s="64"/>
      <c r="M1169" s="64"/>
      <c r="N1169" s="64"/>
      <c r="O1169" s="12">
        <f t="shared" si="319"/>
        <v>7</v>
      </c>
      <c r="P1169"/>
      <c r="Q1169" t="e">
        <f t="shared" si="315"/>
        <v>#REF!</v>
      </c>
      <c r="R1169"/>
      <c r="S1169"/>
      <c r="T1169" s="12" t="e">
        <f t="shared" si="322"/>
        <v>#REF!</v>
      </c>
      <c r="U1169" s="12"/>
      <c r="V1169" s="12">
        <v>999</v>
      </c>
      <c r="W1169" s="12"/>
      <c r="X1169" s="12">
        <f t="shared" si="320"/>
        <v>45</v>
      </c>
      <c r="Y1169"/>
      <c r="Z1169"/>
      <c r="AA1169"/>
      <c r="AB1169"/>
      <c r="AC1169"/>
      <c r="AD1169"/>
      <c r="AE1169" s="19"/>
      <c r="AF1169" s="19"/>
      <c r="AG1169" s="19">
        <f>AG1167</f>
        <v>0</v>
      </c>
      <c r="AI1169" s="19">
        <v>405</v>
      </c>
      <c r="AJ1169" s="19">
        <f t="shared" si="323"/>
        <v>999</v>
      </c>
      <c r="AL1169" s="19"/>
      <c r="AM1169" s="19">
        <f t="shared" si="324"/>
        <v>999</v>
      </c>
      <c r="AP1169" s="48" t="e">
        <f t="shared" si="325"/>
        <v>#REF!</v>
      </c>
      <c r="AQ1169" s="48" t="e">
        <f t="shared" si="326"/>
        <v>#REF!</v>
      </c>
      <c r="AR1169" s="16" t="e">
        <f t="shared" si="327"/>
        <v>#REF!</v>
      </c>
      <c r="AU1169" s="49" t="str">
        <f t="shared" si="328"/>
        <v/>
      </c>
      <c r="AV1169" s="49" t="str">
        <f t="shared" si="329"/>
        <v/>
      </c>
      <c r="AW1169" s="49" t="str">
        <f t="shared" si="330"/>
        <v/>
      </c>
    </row>
    <row r="1170" spans="1:49" s="16" customFormat="1" hidden="1" x14ac:dyDescent="0.25">
      <c r="A1170" s="13" t="e">
        <f>#REF!</f>
        <v>#REF!</v>
      </c>
      <c r="B1170" s="13"/>
      <c r="C1170" s="13"/>
      <c r="D1170" s="13"/>
      <c r="E1170" s="13"/>
      <c r="F1170" s="13" t="e">
        <f>#REF!</f>
        <v>#REF!</v>
      </c>
      <c r="G1170" s="64" t="e">
        <f>#REF!</f>
        <v>#REF!</v>
      </c>
      <c r="H1170" s="64"/>
      <c r="I1170" s="64"/>
      <c r="J1170" s="64"/>
      <c r="K1170" s="64" t="e">
        <f>#REF!</f>
        <v>#REF!</v>
      </c>
      <c r="L1170" s="64"/>
      <c r="M1170" s="64"/>
      <c r="N1170" s="64"/>
      <c r="O1170" s="12">
        <f t="shared" si="319"/>
        <v>7</v>
      </c>
      <c r="P1170"/>
      <c r="Q1170" t="e">
        <f t="shared" si="315"/>
        <v>#REF!</v>
      </c>
      <c r="R1170"/>
      <c r="S1170"/>
      <c r="T1170" s="12" t="e">
        <f t="shared" si="322"/>
        <v>#REF!</v>
      </c>
      <c r="U1170" s="12"/>
      <c r="V1170" s="12" t="e">
        <f>IF(T1170="xxx",999,(T1170))</f>
        <v>#REF!</v>
      </c>
      <c r="W1170" s="12"/>
      <c r="X1170" s="12">
        <f t="shared" si="320"/>
        <v>46</v>
      </c>
      <c r="Y1170"/>
      <c r="Z1170"/>
      <c r="AA1170"/>
      <c r="AB1170"/>
      <c r="AC1170"/>
      <c r="AD1170"/>
      <c r="AE1170" s="19"/>
      <c r="AF1170" s="19">
        <f>AF1167+1</f>
        <v>16</v>
      </c>
      <c r="AG1170" s="19">
        <f>IF(AD1140="x",1,0)</f>
        <v>0</v>
      </c>
      <c r="AI1170" s="19">
        <v>406</v>
      </c>
      <c r="AJ1170" s="19">
        <f t="shared" si="323"/>
        <v>999</v>
      </c>
      <c r="AL1170" s="19"/>
      <c r="AM1170" s="19">
        <f t="shared" si="324"/>
        <v>999</v>
      </c>
      <c r="AP1170" s="48" t="e">
        <f t="shared" si="325"/>
        <v>#REF!</v>
      </c>
      <c r="AQ1170" s="48" t="e">
        <f t="shared" si="326"/>
        <v>#REF!</v>
      </c>
      <c r="AR1170" s="16" t="e">
        <f t="shared" si="327"/>
        <v>#REF!</v>
      </c>
      <c r="AU1170" s="49" t="str">
        <f t="shared" si="328"/>
        <v/>
      </c>
      <c r="AV1170" s="49" t="str">
        <f t="shared" si="329"/>
        <v/>
      </c>
      <c r="AW1170" s="49" t="str">
        <f t="shared" si="330"/>
        <v/>
      </c>
    </row>
    <row r="1171" spans="1:49" s="16" customFormat="1" hidden="1" x14ac:dyDescent="0.25">
      <c r="A1171" s="13" t="e">
        <f>#REF!</f>
        <v>#REF!</v>
      </c>
      <c r="B1171" s="13"/>
      <c r="C1171" s="13"/>
      <c r="D1171" s="13"/>
      <c r="E1171" s="13"/>
      <c r="F1171" s="13" t="e">
        <f>#REF!</f>
        <v>#REF!</v>
      </c>
      <c r="G1171" s="64" t="e">
        <f>#REF!</f>
        <v>#REF!</v>
      </c>
      <c r="H1171" s="64"/>
      <c r="I1171" s="64"/>
      <c r="J1171" s="64"/>
      <c r="K1171" s="64" t="e">
        <f>#REF!</f>
        <v>#REF!</v>
      </c>
      <c r="L1171" s="64"/>
      <c r="M1171" s="64"/>
      <c r="N1171" s="64"/>
      <c r="O1171" s="12">
        <f t="shared" si="319"/>
        <v>7</v>
      </c>
      <c r="P1171"/>
      <c r="Q1171" t="e">
        <f t="shared" si="315"/>
        <v>#REF!</v>
      </c>
      <c r="R1171"/>
      <c r="S1171"/>
      <c r="T1171" s="12" t="e">
        <f t="shared" si="322"/>
        <v>#REF!</v>
      </c>
      <c r="U1171" s="12"/>
      <c r="V1171" s="12">
        <v>999</v>
      </c>
      <c r="W1171" s="12"/>
      <c r="X1171" s="12">
        <f t="shared" si="320"/>
        <v>47</v>
      </c>
      <c r="Y1171"/>
      <c r="Z1171"/>
      <c r="AA1171"/>
      <c r="AB1171"/>
      <c r="AC1171"/>
      <c r="AD1171"/>
      <c r="AE1171" s="19"/>
      <c r="AF1171" s="19"/>
      <c r="AG1171" s="19">
        <f>AG1170</f>
        <v>0</v>
      </c>
      <c r="AI1171" s="19">
        <v>407</v>
      </c>
      <c r="AJ1171" s="19">
        <f t="shared" si="323"/>
        <v>999</v>
      </c>
      <c r="AL1171" s="19"/>
      <c r="AM1171" s="19">
        <f t="shared" si="324"/>
        <v>999</v>
      </c>
      <c r="AP1171" s="48" t="e">
        <f t="shared" si="325"/>
        <v>#REF!</v>
      </c>
      <c r="AQ1171" s="48" t="e">
        <f t="shared" si="326"/>
        <v>#REF!</v>
      </c>
      <c r="AR1171" s="16" t="e">
        <f t="shared" si="327"/>
        <v>#REF!</v>
      </c>
      <c r="AU1171" s="49" t="str">
        <f t="shared" si="328"/>
        <v/>
      </c>
      <c r="AV1171" s="49" t="str">
        <f t="shared" si="329"/>
        <v/>
      </c>
      <c r="AW1171" s="49" t="str">
        <f t="shared" si="330"/>
        <v/>
      </c>
    </row>
    <row r="1172" spans="1:49" s="16" customFormat="1" hidden="1" x14ac:dyDescent="0.25">
      <c r="A1172" s="13" t="e">
        <f>#REF!</f>
        <v>#REF!</v>
      </c>
      <c r="B1172" s="13"/>
      <c r="C1172" s="13"/>
      <c r="D1172" s="13"/>
      <c r="E1172" s="13"/>
      <c r="F1172" s="13" t="e">
        <f>#REF!</f>
        <v>#REF!</v>
      </c>
      <c r="G1172" s="64" t="e">
        <f>#REF!</f>
        <v>#REF!</v>
      </c>
      <c r="H1172" s="64"/>
      <c r="I1172" s="64"/>
      <c r="J1172" s="64"/>
      <c r="K1172" s="64" t="e">
        <f>#REF!</f>
        <v>#REF!</v>
      </c>
      <c r="L1172" s="64"/>
      <c r="M1172" s="64"/>
      <c r="N1172" s="64"/>
      <c r="O1172" s="12">
        <f t="shared" si="319"/>
        <v>7</v>
      </c>
      <c r="P1172"/>
      <c r="Q1172" t="e">
        <f t="shared" si="315"/>
        <v>#REF!</v>
      </c>
      <c r="R1172"/>
      <c r="S1172"/>
      <c r="T1172" s="12" t="e">
        <f t="shared" si="322"/>
        <v>#REF!</v>
      </c>
      <c r="U1172" s="12"/>
      <c r="V1172" s="12">
        <v>999</v>
      </c>
      <c r="W1172" s="12"/>
      <c r="X1172" s="12">
        <f t="shared" si="320"/>
        <v>48</v>
      </c>
      <c r="Y1172"/>
      <c r="Z1172"/>
      <c r="AA1172"/>
      <c r="AB1172"/>
      <c r="AC1172"/>
      <c r="AD1172"/>
      <c r="AE1172" s="19"/>
      <c r="AF1172" s="19"/>
      <c r="AG1172" s="19">
        <f>AG1170</f>
        <v>0</v>
      </c>
      <c r="AI1172" s="19">
        <v>408</v>
      </c>
      <c r="AJ1172" s="19">
        <f t="shared" si="323"/>
        <v>999</v>
      </c>
      <c r="AL1172" s="19"/>
      <c r="AM1172" s="19">
        <f t="shared" si="324"/>
        <v>999</v>
      </c>
      <c r="AP1172" s="48" t="e">
        <f t="shared" si="325"/>
        <v>#REF!</v>
      </c>
      <c r="AQ1172" s="48" t="e">
        <f t="shared" si="326"/>
        <v>#REF!</v>
      </c>
      <c r="AR1172" s="16" t="e">
        <f t="shared" si="327"/>
        <v>#REF!</v>
      </c>
      <c r="AU1172" s="49" t="str">
        <f t="shared" si="328"/>
        <v/>
      </c>
      <c r="AV1172" s="49" t="str">
        <f t="shared" si="329"/>
        <v/>
      </c>
      <c r="AW1172" s="49" t="str">
        <f t="shared" si="330"/>
        <v/>
      </c>
    </row>
    <row r="1173" spans="1:49" s="16" customFormat="1" hidden="1" x14ac:dyDescent="0.25">
      <c r="A1173" s="13" t="e">
        <f>#REF!</f>
        <v>#REF!</v>
      </c>
      <c r="B1173" s="13"/>
      <c r="C1173" s="13"/>
      <c r="D1173" s="13"/>
      <c r="E1173" s="13"/>
      <c r="F1173" s="13" t="e">
        <f>#REF!</f>
        <v>#REF!</v>
      </c>
      <c r="G1173" s="64" t="e">
        <f>#REF!</f>
        <v>#REF!</v>
      </c>
      <c r="H1173" s="64"/>
      <c r="I1173" s="64"/>
      <c r="J1173" s="64"/>
      <c r="K1173" s="64" t="e">
        <f>#REF!</f>
        <v>#REF!</v>
      </c>
      <c r="L1173" s="64"/>
      <c r="M1173" s="64"/>
      <c r="N1173" s="64"/>
      <c r="O1173" s="12">
        <f t="shared" si="319"/>
        <v>7</v>
      </c>
      <c r="P1173"/>
      <c r="Q1173" t="e">
        <f t="shared" si="315"/>
        <v>#REF!</v>
      </c>
      <c r="R1173"/>
      <c r="S1173"/>
      <c r="T1173" s="12" t="e">
        <f t="shared" si="322"/>
        <v>#REF!</v>
      </c>
      <c r="U1173" s="12"/>
      <c r="V1173" s="12" t="e">
        <f>IF(T1173="xxx",999,(T1173))</f>
        <v>#REF!</v>
      </c>
      <c r="W1173" s="12"/>
      <c r="X1173" s="12">
        <f t="shared" si="320"/>
        <v>49</v>
      </c>
      <c r="Y1173"/>
      <c r="Z1173"/>
      <c r="AA1173"/>
      <c r="AB1173"/>
      <c r="AC1173"/>
      <c r="AD1173"/>
      <c r="AE1173" s="19"/>
      <c r="AF1173" s="19">
        <f>AF1170+1</f>
        <v>17</v>
      </c>
      <c r="AG1173" s="19">
        <f>IF(AD1141="x",1,0)</f>
        <v>0</v>
      </c>
      <c r="AI1173" s="19">
        <v>409</v>
      </c>
      <c r="AJ1173" s="19">
        <f t="shared" si="323"/>
        <v>999</v>
      </c>
      <c r="AL1173" s="19"/>
      <c r="AM1173" s="19">
        <f t="shared" si="324"/>
        <v>999</v>
      </c>
      <c r="AP1173" s="48" t="e">
        <f t="shared" si="325"/>
        <v>#REF!</v>
      </c>
      <c r="AQ1173" s="48" t="e">
        <f t="shared" si="326"/>
        <v>#REF!</v>
      </c>
      <c r="AR1173" s="16" t="e">
        <f t="shared" si="327"/>
        <v>#REF!</v>
      </c>
      <c r="AU1173" s="49" t="str">
        <f t="shared" si="328"/>
        <v/>
      </c>
      <c r="AV1173" s="49" t="str">
        <f t="shared" si="329"/>
        <v/>
      </c>
      <c r="AW1173" s="49" t="str">
        <f t="shared" si="330"/>
        <v/>
      </c>
    </row>
    <row r="1174" spans="1:49" s="16" customFormat="1" hidden="1" x14ac:dyDescent="0.25">
      <c r="A1174" s="13" t="e">
        <f>#REF!</f>
        <v>#REF!</v>
      </c>
      <c r="B1174" s="13"/>
      <c r="C1174" s="13"/>
      <c r="D1174" s="13"/>
      <c r="E1174" s="13"/>
      <c r="F1174" s="13" t="e">
        <f>#REF!</f>
        <v>#REF!</v>
      </c>
      <c r="G1174" s="64" t="e">
        <f>#REF!</f>
        <v>#REF!</v>
      </c>
      <c r="H1174" s="64"/>
      <c r="I1174" s="64"/>
      <c r="J1174" s="64"/>
      <c r="K1174" s="64" t="e">
        <f>#REF!</f>
        <v>#REF!</v>
      </c>
      <c r="L1174" s="64"/>
      <c r="M1174" s="64"/>
      <c r="N1174" s="64"/>
      <c r="O1174" s="12">
        <f t="shared" si="319"/>
        <v>7</v>
      </c>
      <c r="P1174"/>
      <c r="Q1174" t="e">
        <f t="shared" si="315"/>
        <v>#REF!</v>
      </c>
      <c r="R1174"/>
      <c r="S1174"/>
      <c r="T1174" s="12" t="e">
        <f t="shared" si="322"/>
        <v>#REF!</v>
      </c>
      <c r="U1174" s="12"/>
      <c r="V1174" s="12">
        <v>999</v>
      </c>
      <c r="W1174" s="12"/>
      <c r="X1174" s="12">
        <f t="shared" si="320"/>
        <v>50</v>
      </c>
      <c r="Y1174"/>
      <c r="Z1174"/>
      <c r="AA1174"/>
      <c r="AB1174"/>
      <c r="AC1174"/>
      <c r="AD1174"/>
      <c r="AE1174" s="19"/>
      <c r="AF1174" s="19"/>
      <c r="AG1174" s="19">
        <f>AG1173</f>
        <v>0</v>
      </c>
      <c r="AI1174" s="19">
        <v>410</v>
      </c>
      <c r="AJ1174" s="19">
        <f t="shared" si="323"/>
        <v>999</v>
      </c>
      <c r="AL1174" s="19"/>
      <c r="AM1174" s="19">
        <f t="shared" si="324"/>
        <v>999</v>
      </c>
      <c r="AP1174" s="48" t="e">
        <f t="shared" si="325"/>
        <v>#REF!</v>
      </c>
      <c r="AQ1174" s="48" t="e">
        <f t="shared" si="326"/>
        <v>#REF!</v>
      </c>
      <c r="AR1174" s="16" t="e">
        <f t="shared" si="327"/>
        <v>#REF!</v>
      </c>
      <c r="AU1174" s="49" t="str">
        <f t="shared" si="328"/>
        <v/>
      </c>
      <c r="AV1174" s="49" t="str">
        <f t="shared" si="329"/>
        <v/>
      </c>
      <c r="AW1174" s="49" t="str">
        <f t="shared" si="330"/>
        <v/>
      </c>
    </row>
    <row r="1175" spans="1:49" s="16" customFormat="1" hidden="1" x14ac:dyDescent="0.25">
      <c r="A1175" s="13" t="e">
        <f>#REF!</f>
        <v>#REF!</v>
      </c>
      <c r="B1175" s="13"/>
      <c r="C1175" s="13"/>
      <c r="D1175" s="13"/>
      <c r="E1175" s="13"/>
      <c r="F1175" s="13" t="e">
        <f>#REF!</f>
        <v>#REF!</v>
      </c>
      <c r="G1175" s="64" t="e">
        <f>#REF!</f>
        <v>#REF!</v>
      </c>
      <c r="H1175" s="64"/>
      <c r="I1175" s="64"/>
      <c r="J1175" s="64"/>
      <c r="K1175" s="64" t="e">
        <f>#REF!</f>
        <v>#REF!</v>
      </c>
      <c r="L1175" s="64"/>
      <c r="M1175" s="64"/>
      <c r="N1175" s="64"/>
      <c r="O1175" s="12">
        <f t="shared" si="319"/>
        <v>7</v>
      </c>
      <c r="P1175"/>
      <c r="Q1175" t="e">
        <f t="shared" si="315"/>
        <v>#REF!</v>
      </c>
      <c r="R1175"/>
      <c r="S1175"/>
      <c r="T1175" s="12" t="e">
        <f t="shared" si="322"/>
        <v>#REF!</v>
      </c>
      <c r="U1175" s="12"/>
      <c r="V1175" s="12">
        <v>999</v>
      </c>
      <c r="W1175" s="12"/>
      <c r="X1175" s="12">
        <f t="shared" si="320"/>
        <v>51</v>
      </c>
      <c r="Y1175"/>
      <c r="Z1175"/>
      <c r="AA1175"/>
      <c r="AB1175"/>
      <c r="AC1175"/>
      <c r="AD1175"/>
      <c r="AE1175" s="19"/>
      <c r="AF1175" s="19"/>
      <c r="AG1175" s="19">
        <f>AG1173</f>
        <v>0</v>
      </c>
      <c r="AI1175" s="19">
        <v>411</v>
      </c>
      <c r="AJ1175" s="19">
        <f t="shared" si="323"/>
        <v>999</v>
      </c>
      <c r="AL1175" s="19"/>
      <c r="AM1175" s="19">
        <f t="shared" si="324"/>
        <v>999</v>
      </c>
      <c r="AP1175" s="48" t="e">
        <f t="shared" si="325"/>
        <v>#REF!</v>
      </c>
      <c r="AQ1175" s="48" t="e">
        <f t="shared" si="326"/>
        <v>#REF!</v>
      </c>
      <c r="AR1175" s="16" t="e">
        <f t="shared" si="327"/>
        <v>#REF!</v>
      </c>
      <c r="AU1175" s="49" t="str">
        <f t="shared" si="328"/>
        <v/>
      </c>
      <c r="AV1175" s="49" t="str">
        <f t="shared" si="329"/>
        <v/>
      </c>
      <c r="AW1175" s="49" t="str">
        <f t="shared" si="330"/>
        <v/>
      </c>
    </row>
    <row r="1176" spans="1:49" s="16" customFormat="1" hidden="1" x14ac:dyDescent="0.25">
      <c r="A1176" s="13" t="e">
        <f>#REF!</f>
        <v>#REF!</v>
      </c>
      <c r="B1176" s="13"/>
      <c r="C1176" s="13"/>
      <c r="D1176" s="13"/>
      <c r="E1176" s="13"/>
      <c r="F1176" s="13" t="e">
        <f>#REF!</f>
        <v>#REF!</v>
      </c>
      <c r="G1176" s="64" t="e">
        <f>#REF!</f>
        <v>#REF!</v>
      </c>
      <c r="H1176" s="64"/>
      <c r="I1176" s="64"/>
      <c r="J1176" s="64"/>
      <c r="K1176" s="64" t="e">
        <f>#REF!</f>
        <v>#REF!</v>
      </c>
      <c r="L1176" s="64"/>
      <c r="M1176" s="64"/>
      <c r="N1176" s="64"/>
      <c r="O1176" s="12">
        <f t="shared" si="319"/>
        <v>7</v>
      </c>
      <c r="P1176"/>
      <c r="Q1176" t="e">
        <f t="shared" si="315"/>
        <v>#REF!</v>
      </c>
      <c r="R1176"/>
      <c r="S1176"/>
      <c r="T1176" s="12" t="e">
        <f t="shared" si="322"/>
        <v>#REF!</v>
      </c>
      <c r="U1176" s="12"/>
      <c r="V1176" s="12" t="e">
        <f>IF(T1176="xxx",999,(T1176))</f>
        <v>#REF!</v>
      </c>
      <c r="W1176" s="12"/>
      <c r="X1176" s="12">
        <f t="shared" si="320"/>
        <v>52</v>
      </c>
      <c r="Y1176"/>
      <c r="Z1176"/>
      <c r="AA1176"/>
      <c r="AB1176"/>
      <c r="AC1176"/>
      <c r="AD1176"/>
      <c r="AE1176" s="19"/>
      <c r="AF1176" s="19">
        <f>AF1173+1</f>
        <v>18</v>
      </c>
      <c r="AG1176" s="19">
        <f>IF(AD1142="x",1,0)</f>
        <v>0</v>
      </c>
      <c r="AI1176" s="19">
        <v>412</v>
      </c>
      <c r="AJ1176" s="19">
        <f t="shared" si="323"/>
        <v>999</v>
      </c>
      <c r="AL1176" s="19"/>
      <c r="AM1176" s="19">
        <f t="shared" si="324"/>
        <v>999</v>
      </c>
      <c r="AP1176" s="48" t="e">
        <f t="shared" si="325"/>
        <v>#REF!</v>
      </c>
      <c r="AQ1176" s="48" t="e">
        <f t="shared" si="326"/>
        <v>#REF!</v>
      </c>
      <c r="AR1176" s="16" t="e">
        <f t="shared" si="327"/>
        <v>#REF!</v>
      </c>
      <c r="AU1176" s="49" t="str">
        <f t="shared" si="328"/>
        <v/>
      </c>
      <c r="AV1176" s="49" t="str">
        <f t="shared" si="329"/>
        <v/>
      </c>
      <c r="AW1176" s="49" t="str">
        <f t="shared" si="330"/>
        <v/>
      </c>
    </row>
    <row r="1177" spans="1:49" s="16" customFormat="1" hidden="1" x14ac:dyDescent="0.25">
      <c r="A1177" s="13" t="e">
        <f>#REF!</f>
        <v>#REF!</v>
      </c>
      <c r="B1177" s="13"/>
      <c r="C1177" s="13"/>
      <c r="D1177" s="13"/>
      <c r="E1177" s="13"/>
      <c r="F1177" s="13" t="e">
        <f>#REF!</f>
        <v>#REF!</v>
      </c>
      <c r="G1177" s="64" t="e">
        <f>#REF!</f>
        <v>#REF!</v>
      </c>
      <c r="H1177" s="64"/>
      <c r="I1177" s="64"/>
      <c r="J1177" s="64"/>
      <c r="K1177" s="64" t="e">
        <f>#REF!</f>
        <v>#REF!</v>
      </c>
      <c r="L1177" s="64"/>
      <c r="M1177" s="64"/>
      <c r="N1177" s="64"/>
      <c r="O1177" s="12">
        <f t="shared" si="319"/>
        <v>7</v>
      </c>
      <c r="P1177"/>
      <c r="Q1177" t="e">
        <f t="shared" si="315"/>
        <v>#REF!</v>
      </c>
      <c r="R1177"/>
      <c r="S1177"/>
      <c r="T1177" s="12" t="e">
        <f t="shared" si="322"/>
        <v>#REF!</v>
      </c>
      <c r="U1177" s="12"/>
      <c r="V1177" s="12">
        <v>999</v>
      </c>
      <c r="W1177" s="12"/>
      <c r="X1177" s="12">
        <f t="shared" si="320"/>
        <v>53</v>
      </c>
      <c r="Y1177"/>
      <c r="Z1177"/>
      <c r="AA1177"/>
      <c r="AB1177"/>
      <c r="AC1177"/>
      <c r="AD1177"/>
      <c r="AE1177" s="19"/>
      <c r="AF1177" s="19"/>
      <c r="AG1177" s="19">
        <f>AG1176</f>
        <v>0</v>
      </c>
      <c r="AI1177" s="19">
        <v>413</v>
      </c>
      <c r="AJ1177" s="19">
        <f t="shared" si="323"/>
        <v>999</v>
      </c>
      <c r="AL1177" s="19"/>
      <c r="AM1177" s="19">
        <f t="shared" si="324"/>
        <v>999</v>
      </c>
      <c r="AP1177" s="48" t="e">
        <f t="shared" si="325"/>
        <v>#REF!</v>
      </c>
      <c r="AQ1177" s="48" t="e">
        <f t="shared" si="326"/>
        <v>#REF!</v>
      </c>
      <c r="AR1177" s="16" t="e">
        <f t="shared" si="327"/>
        <v>#REF!</v>
      </c>
      <c r="AU1177" s="49" t="str">
        <f t="shared" si="328"/>
        <v/>
      </c>
      <c r="AV1177" s="49" t="str">
        <f t="shared" si="329"/>
        <v/>
      </c>
      <c r="AW1177" s="49" t="str">
        <f t="shared" si="330"/>
        <v/>
      </c>
    </row>
    <row r="1178" spans="1:49" s="16" customFormat="1" hidden="1" x14ac:dyDescent="0.25">
      <c r="A1178" s="13" t="e">
        <f>#REF!</f>
        <v>#REF!</v>
      </c>
      <c r="B1178" s="13"/>
      <c r="C1178" s="13"/>
      <c r="D1178" s="13"/>
      <c r="E1178" s="13"/>
      <c r="F1178" s="13" t="e">
        <f>#REF!</f>
        <v>#REF!</v>
      </c>
      <c r="G1178" s="64" t="e">
        <f>#REF!</f>
        <v>#REF!</v>
      </c>
      <c r="H1178" s="64"/>
      <c r="I1178" s="64"/>
      <c r="J1178" s="64"/>
      <c r="K1178" s="64" t="e">
        <f>#REF!</f>
        <v>#REF!</v>
      </c>
      <c r="L1178" s="64"/>
      <c r="M1178" s="64"/>
      <c r="N1178" s="64"/>
      <c r="O1178" s="12">
        <f t="shared" si="319"/>
        <v>7</v>
      </c>
      <c r="P1178"/>
      <c r="Q1178" t="e">
        <f t="shared" si="315"/>
        <v>#REF!</v>
      </c>
      <c r="R1178"/>
      <c r="S1178"/>
      <c r="T1178" s="12" t="e">
        <f t="shared" si="322"/>
        <v>#REF!</v>
      </c>
      <c r="U1178" s="12"/>
      <c r="V1178" s="12">
        <v>999</v>
      </c>
      <c r="W1178" s="12"/>
      <c r="X1178" s="12">
        <f t="shared" si="320"/>
        <v>54</v>
      </c>
      <c r="Y1178"/>
      <c r="Z1178"/>
      <c r="AA1178"/>
      <c r="AB1178"/>
      <c r="AC1178"/>
      <c r="AD1178"/>
      <c r="AE1178" s="19"/>
      <c r="AF1178" s="19"/>
      <c r="AG1178" s="19">
        <f>AG1176</f>
        <v>0</v>
      </c>
      <c r="AI1178" s="19">
        <v>414</v>
      </c>
      <c r="AJ1178" s="19">
        <f t="shared" si="323"/>
        <v>999</v>
      </c>
      <c r="AL1178" s="19"/>
      <c r="AM1178" s="19">
        <f t="shared" si="324"/>
        <v>999</v>
      </c>
      <c r="AP1178" s="48" t="e">
        <f t="shared" si="325"/>
        <v>#REF!</v>
      </c>
      <c r="AQ1178" s="48" t="e">
        <f t="shared" si="326"/>
        <v>#REF!</v>
      </c>
      <c r="AR1178" s="16" t="e">
        <f t="shared" si="327"/>
        <v>#REF!</v>
      </c>
      <c r="AU1178" s="49" t="str">
        <f t="shared" si="328"/>
        <v/>
      </c>
      <c r="AV1178" s="49" t="str">
        <f t="shared" si="329"/>
        <v/>
      </c>
      <c r="AW1178" s="49" t="str">
        <f t="shared" si="330"/>
        <v/>
      </c>
    </row>
    <row r="1179" spans="1:49" s="16" customFormat="1" hidden="1" x14ac:dyDescent="0.25">
      <c r="A1179" s="13" t="e">
        <f>#REF!</f>
        <v>#REF!</v>
      </c>
      <c r="B1179" s="13"/>
      <c r="C1179" s="13"/>
      <c r="D1179" s="13"/>
      <c r="E1179" s="13"/>
      <c r="F1179" s="13" t="e">
        <f>#REF!</f>
        <v>#REF!</v>
      </c>
      <c r="G1179" s="64" t="e">
        <f>#REF!</f>
        <v>#REF!</v>
      </c>
      <c r="H1179" s="64"/>
      <c r="I1179" s="64"/>
      <c r="J1179" s="64"/>
      <c r="K1179" s="64" t="e">
        <f>#REF!</f>
        <v>#REF!</v>
      </c>
      <c r="L1179" s="64"/>
      <c r="M1179" s="64"/>
      <c r="N1179" s="64"/>
      <c r="O1179" s="12">
        <f t="shared" si="319"/>
        <v>7</v>
      </c>
      <c r="P1179"/>
      <c r="Q1179" t="e">
        <f t="shared" si="315"/>
        <v>#REF!</v>
      </c>
      <c r="R1179"/>
      <c r="S1179"/>
      <c r="T1179" s="12" t="e">
        <f t="shared" si="322"/>
        <v>#REF!</v>
      </c>
      <c r="U1179" s="12"/>
      <c r="V1179" s="12" t="e">
        <f>IF(T1179="xxx",999,(T1179))</f>
        <v>#REF!</v>
      </c>
      <c r="W1179" s="12"/>
      <c r="X1179" s="12">
        <f t="shared" si="320"/>
        <v>55</v>
      </c>
      <c r="Y1179"/>
      <c r="Z1179"/>
      <c r="AA1179"/>
      <c r="AB1179"/>
      <c r="AC1179"/>
      <c r="AD1179"/>
      <c r="AE1179" s="19"/>
      <c r="AF1179" s="19">
        <f>AF1176+1</f>
        <v>19</v>
      </c>
      <c r="AG1179" s="19">
        <f>IF(AD1143="x",1,0)</f>
        <v>0</v>
      </c>
      <c r="AI1179" s="19">
        <v>415</v>
      </c>
      <c r="AJ1179" s="19">
        <f t="shared" si="323"/>
        <v>999</v>
      </c>
      <c r="AL1179" s="19"/>
      <c r="AM1179" s="19">
        <f t="shared" si="324"/>
        <v>999</v>
      </c>
      <c r="AP1179" s="48" t="e">
        <f t="shared" si="325"/>
        <v>#REF!</v>
      </c>
      <c r="AQ1179" s="48" t="e">
        <f t="shared" si="326"/>
        <v>#REF!</v>
      </c>
      <c r="AR1179" s="16" t="e">
        <f t="shared" si="327"/>
        <v>#REF!</v>
      </c>
      <c r="AU1179" s="49" t="str">
        <f t="shared" si="328"/>
        <v/>
      </c>
      <c r="AV1179" s="49" t="str">
        <f t="shared" si="329"/>
        <v/>
      </c>
      <c r="AW1179" s="49" t="str">
        <f t="shared" si="330"/>
        <v/>
      </c>
    </row>
    <row r="1180" spans="1:49" s="16" customFormat="1" hidden="1" x14ac:dyDescent="0.25">
      <c r="A1180" s="13" t="e">
        <f>#REF!</f>
        <v>#REF!</v>
      </c>
      <c r="B1180" s="13"/>
      <c r="C1180" s="13"/>
      <c r="D1180" s="13"/>
      <c r="E1180" s="13"/>
      <c r="F1180" s="13" t="e">
        <f>#REF!</f>
        <v>#REF!</v>
      </c>
      <c r="G1180" s="64" t="e">
        <f>#REF!</f>
        <v>#REF!</v>
      </c>
      <c r="H1180" s="64"/>
      <c r="I1180" s="64"/>
      <c r="J1180" s="64"/>
      <c r="K1180" s="64" t="e">
        <f>#REF!</f>
        <v>#REF!</v>
      </c>
      <c r="L1180" s="64"/>
      <c r="M1180" s="64"/>
      <c r="N1180" s="64"/>
      <c r="O1180" s="12">
        <f t="shared" si="319"/>
        <v>7</v>
      </c>
      <c r="P1180"/>
      <c r="Q1180" t="e">
        <f t="shared" si="315"/>
        <v>#REF!</v>
      </c>
      <c r="R1180"/>
      <c r="S1180"/>
      <c r="T1180" s="12" t="e">
        <f t="shared" si="322"/>
        <v>#REF!</v>
      </c>
      <c r="U1180" s="12"/>
      <c r="V1180" s="12">
        <v>999</v>
      </c>
      <c r="W1180" s="12"/>
      <c r="X1180" s="12">
        <f t="shared" si="320"/>
        <v>56</v>
      </c>
      <c r="Y1180"/>
      <c r="Z1180"/>
      <c r="AA1180"/>
      <c r="AB1180"/>
      <c r="AC1180"/>
      <c r="AD1180"/>
      <c r="AE1180" s="19"/>
      <c r="AF1180" s="19"/>
      <c r="AG1180" s="19">
        <f>AG1179</f>
        <v>0</v>
      </c>
      <c r="AI1180" s="19">
        <v>416</v>
      </c>
      <c r="AJ1180" s="19">
        <f t="shared" si="323"/>
        <v>999</v>
      </c>
      <c r="AL1180" s="19"/>
      <c r="AM1180" s="19">
        <f t="shared" si="324"/>
        <v>999</v>
      </c>
      <c r="AP1180" s="48" t="e">
        <f t="shared" si="325"/>
        <v>#REF!</v>
      </c>
      <c r="AQ1180" s="48" t="e">
        <f t="shared" si="326"/>
        <v>#REF!</v>
      </c>
      <c r="AR1180" s="16" t="e">
        <f t="shared" si="327"/>
        <v>#REF!</v>
      </c>
      <c r="AU1180" s="49" t="str">
        <f t="shared" si="328"/>
        <v/>
      </c>
      <c r="AV1180" s="49" t="str">
        <f t="shared" si="329"/>
        <v/>
      </c>
      <c r="AW1180" s="49" t="str">
        <f t="shared" si="330"/>
        <v/>
      </c>
    </row>
    <row r="1181" spans="1:49" s="16" customFormat="1" hidden="1" x14ac:dyDescent="0.25">
      <c r="A1181" s="13" t="e">
        <f>#REF!</f>
        <v>#REF!</v>
      </c>
      <c r="B1181" s="13"/>
      <c r="C1181" s="13"/>
      <c r="D1181" s="13"/>
      <c r="E1181" s="13"/>
      <c r="F1181" s="13" t="e">
        <f>#REF!</f>
        <v>#REF!</v>
      </c>
      <c r="G1181" s="64" t="e">
        <f>#REF!</f>
        <v>#REF!</v>
      </c>
      <c r="H1181" s="64"/>
      <c r="I1181" s="64"/>
      <c r="J1181" s="64"/>
      <c r="K1181" s="64" t="e">
        <f>#REF!</f>
        <v>#REF!</v>
      </c>
      <c r="L1181" s="64"/>
      <c r="M1181" s="64"/>
      <c r="N1181" s="64"/>
      <c r="O1181" s="12">
        <f t="shared" si="319"/>
        <v>7</v>
      </c>
      <c r="P1181"/>
      <c r="Q1181" t="e">
        <f t="shared" si="315"/>
        <v>#REF!</v>
      </c>
      <c r="R1181"/>
      <c r="S1181"/>
      <c r="T1181" s="12" t="e">
        <f t="shared" si="322"/>
        <v>#REF!</v>
      </c>
      <c r="U1181" s="12"/>
      <c r="V1181" s="12">
        <v>999</v>
      </c>
      <c r="W1181" s="12"/>
      <c r="X1181" s="12">
        <f t="shared" si="320"/>
        <v>57</v>
      </c>
      <c r="Y1181"/>
      <c r="Z1181"/>
      <c r="AA1181"/>
      <c r="AB1181"/>
      <c r="AC1181"/>
      <c r="AD1181"/>
      <c r="AE1181" s="19"/>
      <c r="AF1181" s="19"/>
      <c r="AG1181" s="19">
        <f>AG1179</f>
        <v>0</v>
      </c>
      <c r="AI1181" s="19">
        <v>417</v>
      </c>
      <c r="AJ1181" s="19">
        <f t="shared" si="323"/>
        <v>999</v>
      </c>
      <c r="AL1181" s="19"/>
      <c r="AM1181" s="19">
        <f t="shared" si="324"/>
        <v>999</v>
      </c>
      <c r="AP1181" s="48" t="e">
        <f t="shared" si="325"/>
        <v>#REF!</v>
      </c>
      <c r="AQ1181" s="48" t="e">
        <f t="shared" si="326"/>
        <v>#REF!</v>
      </c>
      <c r="AR1181" s="16" t="e">
        <f t="shared" si="327"/>
        <v>#REF!</v>
      </c>
      <c r="AU1181" s="49" t="str">
        <f t="shared" si="328"/>
        <v/>
      </c>
      <c r="AV1181" s="49" t="str">
        <f t="shared" si="329"/>
        <v/>
      </c>
      <c r="AW1181" s="49" t="str">
        <f t="shared" si="330"/>
        <v/>
      </c>
    </row>
    <row r="1182" spans="1:49" s="16" customFormat="1" hidden="1" x14ac:dyDescent="0.25">
      <c r="A1182" s="13" t="e">
        <f>#REF!</f>
        <v>#REF!</v>
      </c>
      <c r="B1182" s="13"/>
      <c r="C1182" s="13"/>
      <c r="D1182" s="13"/>
      <c r="E1182" s="13"/>
      <c r="F1182" s="13" t="e">
        <f>#REF!</f>
        <v>#REF!</v>
      </c>
      <c r="G1182" s="64" t="e">
        <f>#REF!</f>
        <v>#REF!</v>
      </c>
      <c r="H1182" s="64"/>
      <c r="I1182" s="64"/>
      <c r="J1182" s="64"/>
      <c r="K1182" s="64" t="e">
        <f>#REF!</f>
        <v>#REF!</v>
      </c>
      <c r="L1182" s="64"/>
      <c r="M1182" s="64"/>
      <c r="N1182" s="64"/>
      <c r="O1182" s="12">
        <f t="shared" si="319"/>
        <v>7</v>
      </c>
      <c r="P1182"/>
      <c r="Q1182" t="e">
        <f t="shared" si="315"/>
        <v>#REF!</v>
      </c>
      <c r="R1182"/>
      <c r="S1182"/>
      <c r="T1182" s="12" t="e">
        <f t="shared" si="322"/>
        <v>#REF!</v>
      </c>
      <c r="U1182" s="12"/>
      <c r="V1182" s="12" t="e">
        <f>IF(T1182="xxx",999,(T1182))</f>
        <v>#REF!</v>
      </c>
      <c r="W1182" s="12"/>
      <c r="X1182" s="12">
        <f t="shared" si="320"/>
        <v>58</v>
      </c>
      <c r="Y1182"/>
      <c r="Z1182"/>
      <c r="AA1182"/>
      <c r="AB1182"/>
      <c r="AC1182"/>
      <c r="AD1182"/>
      <c r="AE1182" s="19"/>
      <c r="AF1182" s="19">
        <f>AF1179+1</f>
        <v>20</v>
      </c>
      <c r="AG1182" s="19">
        <f>IF(AD1144="x",1,0)</f>
        <v>0</v>
      </c>
      <c r="AI1182" s="19">
        <v>418</v>
      </c>
      <c r="AJ1182" s="19">
        <f t="shared" si="323"/>
        <v>999</v>
      </c>
      <c r="AL1182" s="19"/>
      <c r="AM1182" s="19">
        <f t="shared" si="324"/>
        <v>999</v>
      </c>
      <c r="AP1182" s="48" t="e">
        <f t="shared" si="325"/>
        <v>#REF!</v>
      </c>
      <c r="AQ1182" s="48" t="e">
        <f t="shared" si="326"/>
        <v>#REF!</v>
      </c>
      <c r="AR1182" s="16" t="e">
        <f t="shared" si="327"/>
        <v>#REF!</v>
      </c>
      <c r="AU1182" s="49" t="str">
        <f t="shared" si="328"/>
        <v/>
      </c>
      <c r="AV1182" s="49" t="str">
        <f t="shared" si="329"/>
        <v/>
      </c>
      <c r="AW1182" s="49" t="str">
        <f t="shared" si="330"/>
        <v/>
      </c>
    </row>
    <row r="1183" spans="1:49" s="16" customFormat="1" hidden="1" x14ac:dyDescent="0.25">
      <c r="A1183" s="13" t="e">
        <f>#REF!</f>
        <v>#REF!</v>
      </c>
      <c r="B1183" s="13"/>
      <c r="C1183" s="13"/>
      <c r="D1183" s="13"/>
      <c r="E1183" s="13"/>
      <c r="F1183" s="13" t="e">
        <f>#REF!</f>
        <v>#REF!</v>
      </c>
      <c r="G1183" s="64" t="e">
        <f>#REF!</f>
        <v>#REF!</v>
      </c>
      <c r="H1183" s="64"/>
      <c r="I1183" s="64"/>
      <c r="J1183" s="64"/>
      <c r="K1183" s="64" t="e">
        <f>#REF!</f>
        <v>#REF!</v>
      </c>
      <c r="L1183" s="64"/>
      <c r="M1183" s="64"/>
      <c r="N1183" s="64"/>
      <c r="O1183" s="12">
        <f t="shared" si="319"/>
        <v>7</v>
      </c>
      <c r="P1183"/>
      <c r="Q1183" t="e">
        <f t="shared" si="315"/>
        <v>#REF!</v>
      </c>
      <c r="R1183"/>
      <c r="S1183"/>
      <c r="T1183" s="12" t="e">
        <f t="shared" si="322"/>
        <v>#REF!</v>
      </c>
      <c r="U1183" s="12"/>
      <c r="V1183" s="12">
        <v>999</v>
      </c>
      <c r="W1183" s="12"/>
      <c r="X1183" s="12">
        <f t="shared" si="320"/>
        <v>59</v>
      </c>
      <c r="Y1183"/>
      <c r="Z1183"/>
      <c r="AA1183"/>
      <c r="AB1183"/>
      <c r="AC1183"/>
      <c r="AD1183"/>
      <c r="AE1183" s="19"/>
      <c r="AF1183" s="19"/>
      <c r="AG1183" s="19">
        <f>AG1182</f>
        <v>0</v>
      </c>
      <c r="AI1183" s="19">
        <v>419</v>
      </c>
      <c r="AJ1183" s="19">
        <f t="shared" si="323"/>
        <v>999</v>
      </c>
      <c r="AL1183" s="19"/>
      <c r="AM1183" s="19">
        <f t="shared" si="324"/>
        <v>999</v>
      </c>
      <c r="AP1183" s="48" t="e">
        <f t="shared" si="325"/>
        <v>#REF!</v>
      </c>
      <c r="AQ1183" s="48" t="e">
        <f t="shared" si="326"/>
        <v>#REF!</v>
      </c>
      <c r="AR1183" s="16" t="e">
        <f t="shared" si="327"/>
        <v>#REF!</v>
      </c>
      <c r="AU1183" s="49" t="str">
        <f t="shared" si="328"/>
        <v/>
      </c>
      <c r="AV1183" s="49" t="str">
        <f t="shared" si="329"/>
        <v/>
      </c>
      <c r="AW1183" s="49" t="str">
        <f t="shared" si="330"/>
        <v/>
      </c>
    </row>
    <row r="1184" spans="1:49" s="16" customFormat="1" hidden="1" x14ac:dyDescent="0.25">
      <c r="A1184" s="13" t="e">
        <f>#REF!</f>
        <v>#REF!</v>
      </c>
      <c r="B1184" s="13"/>
      <c r="C1184" s="13"/>
      <c r="D1184" s="13"/>
      <c r="E1184" s="13"/>
      <c r="F1184" s="13" t="e">
        <f>#REF!</f>
        <v>#REF!</v>
      </c>
      <c r="G1184" s="64" t="e">
        <f>#REF!</f>
        <v>#REF!</v>
      </c>
      <c r="H1184" s="64"/>
      <c r="I1184" s="64"/>
      <c r="J1184" s="64"/>
      <c r="K1184" s="64" t="e">
        <f>#REF!</f>
        <v>#REF!</v>
      </c>
      <c r="L1184" s="64"/>
      <c r="M1184" s="64"/>
      <c r="N1184" s="64"/>
      <c r="O1184" s="12">
        <f t="shared" si="319"/>
        <v>7</v>
      </c>
      <c r="P1184"/>
      <c r="Q1184" t="e">
        <f t="shared" si="315"/>
        <v>#REF!</v>
      </c>
      <c r="R1184"/>
      <c r="S1184"/>
      <c r="T1184" s="12" t="e">
        <f t="shared" si="322"/>
        <v>#REF!</v>
      </c>
      <c r="U1184" s="12"/>
      <c r="V1184" s="12">
        <v>999</v>
      </c>
      <c r="W1184" s="12"/>
      <c r="X1184" s="12">
        <f t="shared" si="320"/>
        <v>60</v>
      </c>
      <c r="Y1184"/>
      <c r="Z1184"/>
      <c r="AA1184"/>
      <c r="AB1184"/>
      <c r="AC1184"/>
      <c r="AD1184"/>
      <c r="AE1184" s="19"/>
      <c r="AF1184" s="19"/>
      <c r="AG1184" s="19">
        <f>AG1182</f>
        <v>0</v>
      </c>
      <c r="AI1184" s="19">
        <v>420</v>
      </c>
      <c r="AJ1184" s="19">
        <f t="shared" si="323"/>
        <v>999</v>
      </c>
      <c r="AL1184" s="19"/>
      <c r="AM1184" s="19">
        <f t="shared" si="324"/>
        <v>999</v>
      </c>
      <c r="AP1184" s="48" t="e">
        <f t="shared" si="325"/>
        <v>#REF!</v>
      </c>
      <c r="AQ1184" s="48" t="e">
        <f t="shared" si="326"/>
        <v>#REF!</v>
      </c>
      <c r="AR1184" s="16" t="e">
        <f t="shared" si="327"/>
        <v>#REF!</v>
      </c>
      <c r="AU1184" s="49" t="str">
        <f t="shared" si="328"/>
        <v/>
      </c>
      <c r="AV1184" s="49" t="str">
        <f t="shared" si="329"/>
        <v/>
      </c>
      <c r="AW1184" s="49" t="str">
        <f t="shared" si="330"/>
        <v/>
      </c>
    </row>
    <row r="1185" spans="1:49" s="16" customFormat="1" hidden="1" x14ac:dyDescent="0.25">
      <c r="A1185" s="13" t="e">
        <f>#REF!</f>
        <v>#REF!</v>
      </c>
      <c r="B1185" s="13"/>
      <c r="C1185" s="13"/>
      <c r="D1185" s="13"/>
      <c r="E1185" s="13"/>
      <c r="F1185" s="13" t="e">
        <f>#REF!</f>
        <v>#REF!</v>
      </c>
      <c r="G1185" s="64" t="e">
        <f>#REF!</f>
        <v>#REF!</v>
      </c>
      <c r="H1185" s="64"/>
      <c r="I1185" s="64"/>
      <c r="J1185" s="64"/>
      <c r="K1185" s="64" t="e">
        <f>#REF!</f>
        <v>#REF!</v>
      </c>
      <c r="L1185" s="64"/>
      <c r="M1185" s="64"/>
      <c r="N1185" s="64"/>
      <c r="O1185" s="12">
        <v>8</v>
      </c>
      <c r="P1185"/>
      <c r="Q1185" t="e">
        <f>LEN(A1185)</f>
        <v>#REF!</v>
      </c>
      <c r="R1185"/>
      <c r="S1185"/>
      <c r="T1185" s="12" t="e">
        <f t="shared" si="322"/>
        <v>#REF!</v>
      </c>
      <c r="U1185" s="12"/>
      <c r="V1185" s="12" t="e">
        <f>IF(T1185="xxx",999,(T1185))</f>
        <v>#REF!</v>
      </c>
      <c r="W1185" s="12"/>
      <c r="X1185" s="12">
        <v>1</v>
      </c>
      <c r="Y1185"/>
      <c r="Z1185" s="12" t="e">
        <f>SMALL($V$1185:$V$1244,X1185)</f>
        <v>#REF!</v>
      </c>
      <c r="AA1185" s="12" t="e">
        <f>IF(Z1185=999,"xxx",Z1185)</f>
        <v>#REF!</v>
      </c>
      <c r="AB1185"/>
      <c r="AC1185" s="12">
        <v>1</v>
      </c>
      <c r="AD1185" s="12">
        <f>AN8</f>
        <v>0</v>
      </c>
      <c r="AE1185" s="19"/>
      <c r="AF1185" s="19">
        <v>1</v>
      </c>
      <c r="AG1185" s="19">
        <f>IF(AD1185="x",1,0)</f>
        <v>0</v>
      </c>
      <c r="AI1185" s="19">
        <v>421</v>
      </c>
      <c r="AJ1185" s="19">
        <f t="shared" si="323"/>
        <v>999</v>
      </c>
      <c r="AL1185" s="19"/>
      <c r="AM1185" s="19">
        <f t="shared" si="324"/>
        <v>999</v>
      </c>
      <c r="AP1185" s="48" t="e">
        <f t="shared" si="325"/>
        <v>#REF!</v>
      </c>
      <c r="AQ1185" s="48" t="e">
        <f t="shared" si="326"/>
        <v>#REF!</v>
      </c>
      <c r="AR1185" s="16" t="e">
        <f t="shared" si="327"/>
        <v>#REF!</v>
      </c>
      <c r="AU1185" s="49" t="str">
        <f t="shared" si="328"/>
        <v/>
      </c>
      <c r="AV1185" s="49" t="str">
        <f t="shared" si="329"/>
        <v/>
      </c>
      <c r="AW1185" s="49" t="str">
        <f t="shared" si="330"/>
        <v/>
      </c>
    </row>
    <row r="1186" spans="1:49" s="16" customFormat="1" hidden="1" x14ac:dyDescent="0.25">
      <c r="A1186" s="13" t="e">
        <f>#REF!</f>
        <v>#REF!</v>
      </c>
      <c r="B1186" s="13"/>
      <c r="C1186" s="13"/>
      <c r="D1186" s="13"/>
      <c r="E1186" s="13"/>
      <c r="F1186" s="13" t="e">
        <f>#REF!</f>
        <v>#REF!</v>
      </c>
      <c r="G1186" s="64" t="e">
        <f>#REF!</f>
        <v>#REF!</v>
      </c>
      <c r="H1186" s="64"/>
      <c r="I1186" s="64"/>
      <c r="J1186" s="64"/>
      <c r="K1186" s="64" t="e">
        <f>#REF!</f>
        <v>#REF!</v>
      </c>
      <c r="L1186" s="64"/>
      <c r="M1186" s="64"/>
      <c r="N1186" s="64"/>
      <c r="O1186" s="12">
        <f>O1185</f>
        <v>8</v>
      </c>
      <c r="P1186"/>
      <c r="Q1186" t="e">
        <f t="shared" ref="Q1186:Q1244" si="331">LEN(A1186)</f>
        <v>#REF!</v>
      </c>
      <c r="R1186"/>
      <c r="S1186"/>
      <c r="T1186" s="12" t="e">
        <f t="shared" si="322"/>
        <v>#REF!</v>
      </c>
      <c r="U1186" s="12"/>
      <c r="V1186" s="12">
        <v>999</v>
      </c>
      <c r="W1186" s="12"/>
      <c r="X1186" s="12">
        <f>X1185+1</f>
        <v>2</v>
      </c>
      <c r="Y1186"/>
      <c r="Z1186" s="12" t="e">
        <f t="shared" ref="Z1186:Z1204" si="332">SMALL($V$1185:$V$1244,X1186)</f>
        <v>#REF!</v>
      </c>
      <c r="AA1186" s="12" t="e">
        <f t="shared" ref="AA1186:AA1204" si="333">IF(Z1186=999,"xxx",Z1186)</f>
        <v>#REF!</v>
      </c>
      <c r="AB1186"/>
      <c r="AC1186" s="12">
        <f>AC1185+1</f>
        <v>2</v>
      </c>
      <c r="AD1186" s="12">
        <f t="shared" ref="AD1186:AD1204" si="334">AN9</f>
        <v>0</v>
      </c>
      <c r="AE1186" s="19"/>
      <c r="AF1186" s="19"/>
      <c r="AG1186" s="19">
        <f>AG1185</f>
        <v>0</v>
      </c>
      <c r="AI1186" s="19">
        <v>422</v>
      </c>
      <c r="AJ1186" s="19">
        <f t="shared" si="323"/>
        <v>999</v>
      </c>
      <c r="AL1186" s="19"/>
      <c r="AM1186" s="19">
        <f t="shared" si="324"/>
        <v>999</v>
      </c>
      <c r="AP1186" s="48" t="e">
        <f t="shared" si="325"/>
        <v>#REF!</v>
      </c>
      <c r="AQ1186" s="48" t="e">
        <f t="shared" si="326"/>
        <v>#REF!</v>
      </c>
      <c r="AR1186" s="16" t="e">
        <f t="shared" si="327"/>
        <v>#REF!</v>
      </c>
      <c r="AU1186" s="49" t="str">
        <f t="shared" si="328"/>
        <v/>
      </c>
      <c r="AV1186" s="49" t="str">
        <f t="shared" si="329"/>
        <v/>
      </c>
      <c r="AW1186" s="49" t="str">
        <f t="shared" si="330"/>
        <v/>
      </c>
    </row>
    <row r="1187" spans="1:49" s="16" customFormat="1" hidden="1" x14ac:dyDescent="0.25">
      <c r="A1187" s="13" t="e">
        <f>#REF!</f>
        <v>#REF!</v>
      </c>
      <c r="B1187" s="13"/>
      <c r="C1187" s="13"/>
      <c r="D1187" s="13"/>
      <c r="E1187" s="13"/>
      <c r="F1187" s="13" t="e">
        <f>#REF!</f>
        <v>#REF!</v>
      </c>
      <c r="G1187" s="64" t="e">
        <f>#REF!</f>
        <v>#REF!</v>
      </c>
      <c r="H1187" s="64"/>
      <c r="I1187" s="64"/>
      <c r="J1187" s="64"/>
      <c r="K1187" s="64" t="e">
        <f>#REF!</f>
        <v>#REF!</v>
      </c>
      <c r="L1187" s="64"/>
      <c r="M1187" s="64"/>
      <c r="N1187" s="64"/>
      <c r="O1187" s="12">
        <f t="shared" ref="O1187:O1244" si="335">O1186</f>
        <v>8</v>
      </c>
      <c r="P1187"/>
      <c r="Q1187" t="e">
        <f t="shared" si="331"/>
        <v>#REF!</v>
      </c>
      <c r="R1187"/>
      <c r="S1187"/>
      <c r="T1187" s="12" t="e">
        <f t="shared" si="322"/>
        <v>#REF!</v>
      </c>
      <c r="U1187" s="12"/>
      <c r="V1187" s="12">
        <v>999</v>
      </c>
      <c r="W1187" s="12"/>
      <c r="X1187" s="12">
        <f t="shared" ref="X1187:X1244" si="336">X1186+1</f>
        <v>3</v>
      </c>
      <c r="Y1187"/>
      <c r="Z1187" s="12" t="e">
        <f t="shared" si="332"/>
        <v>#REF!</v>
      </c>
      <c r="AA1187" s="12" t="e">
        <f t="shared" si="333"/>
        <v>#REF!</v>
      </c>
      <c r="AB1187"/>
      <c r="AC1187" s="12">
        <f t="shared" ref="AC1187:AC1204" si="337">AC1186+1</f>
        <v>3</v>
      </c>
      <c r="AD1187" s="12">
        <f t="shared" si="334"/>
        <v>0</v>
      </c>
      <c r="AE1187" s="19"/>
      <c r="AF1187" s="19"/>
      <c r="AG1187" s="19">
        <f>AG1185</f>
        <v>0</v>
      </c>
      <c r="AI1187" s="19">
        <v>423</v>
      </c>
      <c r="AJ1187" s="19">
        <f t="shared" si="323"/>
        <v>999</v>
      </c>
      <c r="AL1187" s="19"/>
      <c r="AM1187" s="19">
        <f t="shared" si="324"/>
        <v>999</v>
      </c>
      <c r="AP1187" s="48" t="e">
        <f t="shared" si="325"/>
        <v>#REF!</v>
      </c>
      <c r="AQ1187" s="48" t="e">
        <f t="shared" si="326"/>
        <v>#REF!</v>
      </c>
      <c r="AR1187" s="16" t="e">
        <f t="shared" si="327"/>
        <v>#REF!</v>
      </c>
      <c r="AU1187" s="49" t="str">
        <f t="shared" si="328"/>
        <v/>
      </c>
      <c r="AV1187" s="49" t="str">
        <f t="shared" si="329"/>
        <v/>
      </c>
      <c r="AW1187" s="49" t="str">
        <f t="shared" si="330"/>
        <v/>
      </c>
    </row>
    <row r="1188" spans="1:49" s="16" customFormat="1" hidden="1" x14ac:dyDescent="0.25">
      <c r="A1188" s="13" t="e">
        <f>#REF!</f>
        <v>#REF!</v>
      </c>
      <c r="B1188" s="13"/>
      <c r="C1188" s="13"/>
      <c r="D1188" s="13"/>
      <c r="E1188" s="13"/>
      <c r="F1188" s="13" t="e">
        <f>#REF!</f>
        <v>#REF!</v>
      </c>
      <c r="G1188" s="64" t="e">
        <f>#REF!</f>
        <v>#REF!</v>
      </c>
      <c r="H1188" s="64"/>
      <c r="I1188" s="64"/>
      <c r="J1188" s="64"/>
      <c r="K1188" s="64" t="e">
        <f>#REF!</f>
        <v>#REF!</v>
      </c>
      <c r="L1188" s="64"/>
      <c r="M1188" s="64"/>
      <c r="N1188" s="64"/>
      <c r="O1188" s="12">
        <f t="shared" si="335"/>
        <v>8</v>
      </c>
      <c r="P1188"/>
      <c r="Q1188" t="e">
        <f t="shared" si="331"/>
        <v>#REF!</v>
      </c>
      <c r="R1188"/>
      <c r="S1188"/>
      <c r="T1188" s="12" t="e">
        <f t="shared" si="322"/>
        <v>#REF!</v>
      </c>
      <c r="U1188" s="12"/>
      <c r="V1188" s="12" t="e">
        <f>IF(T1188="xxx",999,(T1188))</f>
        <v>#REF!</v>
      </c>
      <c r="W1188" s="12"/>
      <c r="X1188" s="12">
        <f t="shared" si="336"/>
        <v>4</v>
      </c>
      <c r="Y1188"/>
      <c r="Z1188" s="12" t="e">
        <f t="shared" si="332"/>
        <v>#REF!</v>
      </c>
      <c r="AA1188" s="12" t="e">
        <f t="shared" si="333"/>
        <v>#REF!</v>
      </c>
      <c r="AB1188"/>
      <c r="AC1188" s="12">
        <f t="shared" si="337"/>
        <v>4</v>
      </c>
      <c r="AD1188" s="12">
        <f t="shared" si="334"/>
        <v>0</v>
      </c>
      <c r="AE1188" s="19"/>
      <c r="AF1188" s="19">
        <f>AF1185+1</f>
        <v>2</v>
      </c>
      <c r="AG1188" s="19">
        <f>IF(AD1186="x",1,0)</f>
        <v>0</v>
      </c>
      <c r="AI1188" s="19">
        <v>424</v>
      </c>
      <c r="AJ1188" s="19">
        <f t="shared" si="323"/>
        <v>999</v>
      </c>
      <c r="AL1188" s="19"/>
      <c r="AM1188" s="19">
        <f t="shared" si="324"/>
        <v>999</v>
      </c>
      <c r="AP1188" s="48" t="e">
        <f t="shared" si="325"/>
        <v>#REF!</v>
      </c>
      <c r="AQ1188" s="48" t="e">
        <f t="shared" si="326"/>
        <v>#REF!</v>
      </c>
      <c r="AR1188" s="16" t="e">
        <f t="shared" si="327"/>
        <v>#REF!</v>
      </c>
      <c r="AU1188" s="49" t="str">
        <f t="shared" si="328"/>
        <v/>
      </c>
      <c r="AV1188" s="49" t="str">
        <f t="shared" si="329"/>
        <v/>
      </c>
      <c r="AW1188" s="49" t="str">
        <f t="shared" si="330"/>
        <v/>
      </c>
    </row>
    <row r="1189" spans="1:49" s="16" customFormat="1" hidden="1" x14ac:dyDescent="0.25">
      <c r="A1189" s="13" t="e">
        <f>#REF!</f>
        <v>#REF!</v>
      </c>
      <c r="B1189" s="13"/>
      <c r="C1189" s="13"/>
      <c r="D1189" s="13"/>
      <c r="E1189" s="13"/>
      <c r="F1189" s="13" t="e">
        <f>#REF!</f>
        <v>#REF!</v>
      </c>
      <c r="G1189" s="64" t="e">
        <f>#REF!</f>
        <v>#REF!</v>
      </c>
      <c r="H1189" s="64"/>
      <c r="I1189" s="64"/>
      <c r="J1189" s="64"/>
      <c r="K1189" s="64" t="e">
        <f>#REF!</f>
        <v>#REF!</v>
      </c>
      <c r="L1189" s="64"/>
      <c r="M1189" s="64"/>
      <c r="N1189" s="64"/>
      <c r="O1189" s="12">
        <f t="shared" si="335"/>
        <v>8</v>
      </c>
      <c r="P1189"/>
      <c r="Q1189" t="e">
        <f t="shared" si="331"/>
        <v>#REF!</v>
      </c>
      <c r="R1189"/>
      <c r="S1189"/>
      <c r="T1189" s="12" t="e">
        <f t="shared" si="322"/>
        <v>#REF!</v>
      </c>
      <c r="U1189" s="12"/>
      <c r="V1189" s="12">
        <v>999</v>
      </c>
      <c r="W1189" s="12"/>
      <c r="X1189" s="12">
        <f t="shared" si="336"/>
        <v>5</v>
      </c>
      <c r="Y1189"/>
      <c r="Z1189" s="12" t="e">
        <f t="shared" si="332"/>
        <v>#REF!</v>
      </c>
      <c r="AA1189" s="12" t="e">
        <f t="shared" si="333"/>
        <v>#REF!</v>
      </c>
      <c r="AB1189"/>
      <c r="AC1189" s="12">
        <f t="shared" si="337"/>
        <v>5</v>
      </c>
      <c r="AD1189" s="12">
        <f t="shared" si="334"/>
        <v>0</v>
      </c>
      <c r="AE1189" s="19"/>
      <c r="AF1189" s="19"/>
      <c r="AG1189" s="19">
        <f>AG1188</f>
        <v>0</v>
      </c>
      <c r="AI1189" s="19">
        <v>425</v>
      </c>
      <c r="AJ1189" s="19">
        <f t="shared" si="323"/>
        <v>999</v>
      </c>
      <c r="AL1189" s="19"/>
      <c r="AM1189" s="19">
        <f t="shared" si="324"/>
        <v>999</v>
      </c>
      <c r="AP1189" s="48" t="e">
        <f t="shared" si="325"/>
        <v>#REF!</v>
      </c>
      <c r="AQ1189" s="48" t="e">
        <f t="shared" si="326"/>
        <v>#REF!</v>
      </c>
      <c r="AR1189" s="16" t="e">
        <f t="shared" si="327"/>
        <v>#REF!</v>
      </c>
      <c r="AU1189" s="49" t="str">
        <f t="shared" si="328"/>
        <v/>
      </c>
      <c r="AV1189" s="49" t="str">
        <f t="shared" si="329"/>
        <v/>
      </c>
      <c r="AW1189" s="49" t="str">
        <f t="shared" si="330"/>
        <v/>
      </c>
    </row>
    <row r="1190" spans="1:49" s="16" customFormat="1" hidden="1" x14ac:dyDescent="0.25">
      <c r="A1190" s="13" t="e">
        <f>#REF!</f>
        <v>#REF!</v>
      </c>
      <c r="B1190" s="13"/>
      <c r="C1190" s="13"/>
      <c r="D1190" s="13"/>
      <c r="E1190" s="13"/>
      <c r="F1190" s="13" t="e">
        <f>#REF!</f>
        <v>#REF!</v>
      </c>
      <c r="G1190" s="64" t="e">
        <f>#REF!</f>
        <v>#REF!</v>
      </c>
      <c r="H1190" s="64"/>
      <c r="I1190" s="64"/>
      <c r="J1190" s="64"/>
      <c r="K1190" s="64" t="e">
        <f>#REF!</f>
        <v>#REF!</v>
      </c>
      <c r="L1190" s="64"/>
      <c r="M1190" s="64"/>
      <c r="N1190" s="64"/>
      <c r="O1190" s="12">
        <f t="shared" si="335"/>
        <v>8</v>
      </c>
      <c r="P1190"/>
      <c r="Q1190" t="e">
        <f t="shared" si="331"/>
        <v>#REF!</v>
      </c>
      <c r="R1190"/>
      <c r="S1190"/>
      <c r="T1190" s="12" t="e">
        <f t="shared" si="322"/>
        <v>#REF!</v>
      </c>
      <c r="U1190" s="12"/>
      <c r="V1190" s="12">
        <v>999</v>
      </c>
      <c r="W1190" s="12"/>
      <c r="X1190" s="12">
        <f t="shared" si="336"/>
        <v>6</v>
      </c>
      <c r="Y1190"/>
      <c r="Z1190" s="12" t="e">
        <f t="shared" si="332"/>
        <v>#REF!</v>
      </c>
      <c r="AA1190" s="12" t="e">
        <f t="shared" si="333"/>
        <v>#REF!</v>
      </c>
      <c r="AB1190"/>
      <c r="AC1190" s="12">
        <f t="shared" si="337"/>
        <v>6</v>
      </c>
      <c r="AD1190" s="12">
        <f t="shared" si="334"/>
        <v>0</v>
      </c>
      <c r="AE1190" s="19"/>
      <c r="AF1190" s="19"/>
      <c r="AG1190" s="19">
        <f>AG1188</f>
        <v>0</v>
      </c>
      <c r="AI1190" s="19">
        <v>426</v>
      </c>
      <c r="AJ1190" s="19">
        <f t="shared" si="323"/>
        <v>999</v>
      </c>
      <c r="AL1190" s="19"/>
      <c r="AM1190" s="19">
        <f t="shared" si="324"/>
        <v>999</v>
      </c>
      <c r="AP1190" s="48" t="e">
        <f t="shared" si="325"/>
        <v>#REF!</v>
      </c>
      <c r="AQ1190" s="48" t="e">
        <f t="shared" si="326"/>
        <v>#REF!</v>
      </c>
      <c r="AR1190" s="16" t="e">
        <f t="shared" si="327"/>
        <v>#REF!</v>
      </c>
      <c r="AU1190" s="49" t="str">
        <f t="shared" si="328"/>
        <v/>
      </c>
      <c r="AV1190" s="49" t="str">
        <f t="shared" si="329"/>
        <v/>
      </c>
      <c r="AW1190" s="49" t="str">
        <f t="shared" si="330"/>
        <v/>
      </c>
    </row>
    <row r="1191" spans="1:49" s="16" customFormat="1" hidden="1" x14ac:dyDescent="0.25">
      <c r="A1191" s="13" t="e">
        <f>#REF!</f>
        <v>#REF!</v>
      </c>
      <c r="B1191" s="13"/>
      <c r="C1191" s="13"/>
      <c r="D1191" s="13"/>
      <c r="E1191" s="13"/>
      <c r="F1191" s="13" t="e">
        <f>#REF!</f>
        <v>#REF!</v>
      </c>
      <c r="G1191" s="64" t="e">
        <f>#REF!</f>
        <v>#REF!</v>
      </c>
      <c r="H1191" s="64"/>
      <c r="I1191" s="64"/>
      <c r="J1191" s="64"/>
      <c r="K1191" s="64" t="e">
        <f>#REF!</f>
        <v>#REF!</v>
      </c>
      <c r="L1191" s="64"/>
      <c r="M1191" s="64"/>
      <c r="N1191" s="64"/>
      <c r="O1191" s="12">
        <f t="shared" si="335"/>
        <v>8</v>
      </c>
      <c r="P1191"/>
      <c r="Q1191" t="e">
        <f t="shared" si="331"/>
        <v>#REF!</v>
      </c>
      <c r="R1191"/>
      <c r="S1191"/>
      <c r="T1191" s="12" t="e">
        <f t="shared" si="322"/>
        <v>#REF!</v>
      </c>
      <c r="U1191" s="12"/>
      <c r="V1191" s="12" t="e">
        <f>IF(T1191="xxx",999,(T1191))</f>
        <v>#REF!</v>
      </c>
      <c r="W1191" s="12"/>
      <c r="X1191" s="12">
        <f t="shared" si="336"/>
        <v>7</v>
      </c>
      <c r="Y1191"/>
      <c r="Z1191" s="12" t="e">
        <f t="shared" si="332"/>
        <v>#REF!</v>
      </c>
      <c r="AA1191" s="12" t="e">
        <f t="shared" si="333"/>
        <v>#REF!</v>
      </c>
      <c r="AB1191"/>
      <c r="AC1191" s="12">
        <f t="shared" si="337"/>
        <v>7</v>
      </c>
      <c r="AD1191" s="12">
        <f t="shared" si="334"/>
        <v>0</v>
      </c>
      <c r="AE1191" s="19"/>
      <c r="AF1191" s="19">
        <f>AF1188+1</f>
        <v>3</v>
      </c>
      <c r="AG1191" s="19">
        <f>IF(AD1187="x",1,0)</f>
        <v>0</v>
      </c>
      <c r="AI1191" s="19">
        <v>427</v>
      </c>
      <c r="AJ1191" s="19">
        <f t="shared" si="323"/>
        <v>999</v>
      </c>
      <c r="AL1191" s="19"/>
      <c r="AM1191" s="19">
        <f t="shared" si="324"/>
        <v>999</v>
      </c>
      <c r="AP1191" s="48" t="e">
        <f t="shared" si="325"/>
        <v>#REF!</v>
      </c>
      <c r="AQ1191" s="48" t="e">
        <f t="shared" si="326"/>
        <v>#REF!</v>
      </c>
      <c r="AR1191" s="16" t="e">
        <f t="shared" si="327"/>
        <v>#REF!</v>
      </c>
      <c r="AU1191" s="49" t="str">
        <f t="shared" si="328"/>
        <v/>
      </c>
      <c r="AV1191" s="49" t="str">
        <f t="shared" si="329"/>
        <v/>
      </c>
      <c r="AW1191" s="49" t="str">
        <f t="shared" si="330"/>
        <v/>
      </c>
    </row>
    <row r="1192" spans="1:49" s="16" customFormat="1" hidden="1" x14ac:dyDescent="0.25">
      <c r="A1192" s="13" t="e">
        <f>#REF!</f>
        <v>#REF!</v>
      </c>
      <c r="B1192" s="13"/>
      <c r="C1192" s="13"/>
      <c r="D1192" s="13"/>
      <c r="E1192" s="13"/>
      <c r="F1192" s="13" t="e">
        <f>#REF!</f>
        <v>#REF!</v>
      </c>
      <c r="G1192" s="64" t="e">
        <f>#REF!</f>
        <v>#REF!</v>
      </c>
      <c r="H1192" s="64"/>
      <c r="I1192" s="64"/>
      <c r="J1192" s="64"/>
      <c r="K1192" s="64" t="e">
        <f>#REF!</f>
        <v>#REF!</v>
      </c>
      <c r="L1192" s="64"/>
      <c r="M1192" s="64"/>
      <c r="N1192" s="64"/>
      <c r="O1192" s="12">
        <f t="shared" si="335"/>
        <v>8</v>
      </c>
      <c r="P1192"/>
      <c r="Q1192" t="e">
        <f t="shared" si="331"/>
        <v>#REF!</v>
      </c>
      <c r="R1192"/>
      <c r="S1192"/>
      <c r="T1192" s="12" t="e">
        <f t="shared" si="322"/>
        <v>#REF!</v>
      </c>
      <c r="U1192" s="12"/>
      <c r="V1192" s="12">
        <v>999</v>
      </c>
      <c r="W1192" s="12"/>
      <c r="X1192" s="12">
        <f t="shared" si="336"/>
        <v>8</v>
      </c>
      <c r="Y1192"/>
      <c r="Z1192" s="12" t="e">
        <f t="shared" si="332"/>
        <v>#REF!</v>
      </c>
      <c r="AA1192" s="12" t="e">
        <f t="shared" si="333"/>
        <v>#REF!</v>
      </c>
      <c r="AB1192"/>
      <c r="AC1192" s="12">
        <f t="shared" si="337"/>
        <v>8</v>
      </c>
      <c r="AD1192" s="12">
        <f t="shared" si="334"/>
        <v>0</v>
      </c>
      <c r="AE1192" s="19"/>
      <c r="AF1192" s="19"/>
      <c r="AG1192" s="19">
        <f>AG1191</f>
        <v>0</v>
      </c>
      <c r="AI1192" s="19">
        <v>428</v>
      </c>
      <c r="AJ1192" s="19">
        <f t="shared" si="323"/>
        <v>999</v>
      </c>
      <c r="AL1192" s="19"/>
      <c r="AM1192" s="19">
        <f t="shared" si="324"/>
        <v>999</v>
      </c>
      <c r="AP1192" s="48" t="e">
        <f t="shared" si="325"/>
        <v>#REF!</v>
      </c>
      <c r="AQ1192" s="48" t="e">
        <f t="shared" si="326"/>
        <v>#REF!</v>
      </c>
      <c r="AR1192" s="16" t="e">
        <f t="shared" si="327"/>
        <v>#REF!</v>
      </c>
      <c r="AU1192" s="49" t="str">
        <f t="shared" si="328"/>
        <v/>
      </c>
      <c r="AV1192" s="49" t="str">
        <f t="shared" si="329"/>
        <v/>
      </c>
      <c r="AW1192" s="49" t="str">
        <f t="shared" si="330"/>
        <v/>
      </c>
    </row>
    <row r="1193" spans="1:49" s="16" customFormat="1" hidden="1" x14ac:dyDescent="0.25">
      <c r="A1193" s="13" t="e">
        <f>#REF!</f>
        <v>#REF!</v>
      </c>
      <c r="B1193" s="13"/>
      <c r="C1193" s="13"/>
      <c r="D1193" s="13"/>
      <c r="E1193" s="13"/>
      <c r="F1193" s="13" t="e">
        <f>#REF!</f>
        <v>#REF!</v>
      </c>
      <c r="G1193" s="64" t="e">
        <f>#REF!</f>
        <v>#REF!</v>
      </c>
      <c r="H1193" s="64"/>
      <c r="I1193" s="64"/>
      <c r="J1193" s="64"/>
      <c r="K1193" s="64" t="e">
        <f>#REF!</f>
        <v>#REF!</v>
      </c>
      <c r="L1193" s="64"/>
      <c r="M1193" s="64"/>
      <c r="N1193" s="64"/>
      <c r="O1193" s="12">
        <f t="shared" si="335"/>
        <v>8</v>
      </c>
      <c r="P1193"/>
      <c r="Q1193" t="e">
        <f t="shared" si="331"/>
        <v>#REF!</v>
      </c>
      <c r="R1193"/>
      <c r="S1193"/>
      <c r="T1193" s="12" t="e">
        <f t="shared" si="322"/>
        <v>#REF!</v>
      </c>
      <c r="U1193" s="12"/>
      <c r="V1193" s="12">
        <v>999</v>
      </c>
      <c r="W1193" s="12"/>
      <c r="X1193" s="12">
        <f t="shared" si="336"/>
        <v>9</v>
      </c>
      <c r="Y1193"/>
      <c r="Z1193" s="12" t="e">
        <f t="shared" si="332"/>
        <v>#REF!</v>
      </c>
      <c r="AA1193" s="12" t="e">
        <f t="shared" si="333"/>
        <v>#REF!</v>
      </c>
      <c r="AB1193"/>
      <c r="AC1193" s="12">
        <f t="shared" si="337"/>
        <v>9</v>
      </c>
      <c r="AD1193" s="12">
        <f t="shared" si="334"/>
        <v>0</v>
      </c>
      <c r="AE1193" s="19"/>
      <c r="AF1193" s="19"/>
      <c r="AG1193" s="19">
        <f>AG1191</f>
        <v>0</v>
      </c>
      <c r="AI1193" s="19">
        <v>429</v>
      </c>
      <c r="AJ1193" s="19">
        <f t="shared" si="323"/>
        <v>999</v>
      </c>
      <c r="AL1193" s="19"/>
      <c r="AM1193" s="19">
        <f t="shared" si="324"/>
        <v>999</v>
      </c>
      <c r="AP1193" s="48" t="e">
        <f t="shared" si="325"/>
        <v>#REF!</v>
      </c>
      <c r="AQ1193" s="48" t="e">
        <f t="shared" si="326"/>
        <v>#REF!</v>
      </c>
      <c r="AR1193" s="16" t="e">
        <f t="shared" si="327"/>
        <v>#REF!</v>
      </c>
      <c r="AU1193" s="49" t="str">
        <f t="shared" si="328"/>
        <v/>
      </c>
      <c r="AV1193" s="49" t="str">
        <f t="shared" si="329"/>
        <v/>
      </c>
      <c r="AW1193" s="49" t="str">
        <f t="shared" si="330"/>
        <v/>
      </c>
    </row>
    <row r="1194" spans="1:49" s="16" customFormat="1" hidden="1" x14ac:dyDescent="0.25">
      <c r="A1194" s="13" t="e">
        <f>#REF!</f>
        <v>#REF!</v>
      </c>
      <c r="B1194" s="13"/>
      <c r="C1194" s="13"/>
      <c r="D1194" s="13"/>
      <c r="E1194" s="13"/>
      <c r="F1194" s="13" t="e">
        <f>#REF!</f>
        <v>#REF!</v>
      </c>
      <c r="G1194" s="64" t="e">
        <f>#REF!</f>
        <v>#REF!</v>
      </c>
      <c r="H1194" s="64"/>
      <c r="I1194" s="64"/>
      <c r="J1194" s="64"/>
      <c r="K1194" s="64" t="e">
        <f>#REF!</f>
        <v>#REF!</v>
      </c>
      <c r="L1194" s="64"/>
      <c r="M1194" s="64"/>
      <c r="N1194" s="64"/>
      <c r="O1194" s="12">
        <f t="shared" si="335"/>
        <v>8</v>
      </c>
      <c r="P1194"/>
      <c r="Q1194" t="e">
        <f t="shared" si="331"/>
        <v>#REF!</v>
      </c>
      <c r="R1194"/>
      <c r="S1194"/>
      <c r="T1194" s="12" t="e">
        <f t="shared" si="322"/>
        <v>#REF!</v>
      </c>
      <c r="U1194" s="12"/>
      <c r="V1194" s="12" t="e">
        <f>IF(T1194="xxx",999,(T1194))</f>
        <v>#REF!</v>
      </c>
      <c r="W1194" s="12"/>
      <c r="X1194" s="12">
        <f t="shared" si="336"/>
        <v>10</v>
      </c>
      <c r="Y1194"/>
      <c r="Z1194" s="12" t="e">
        <f t="shared" si="332"/>
        <v>#REF!</v>
      </c>
      <c r="AA1194" s="12" t="e">
        <f t="shared" si="333"/>
        <v>#REF!</v>
      </c>
      <c r="AB1194"/>
      <c r="AC1194" s="12">
        <f t="shared" si="337"/>
        <v>10</v>
      </c>
      <c r="AD1194" s="12">
        <f t="shared" si="334"/>
        <v>0</v>
      </c>
      <c r="AE1194" s="19"/>
      <c r="AF1194" s="19">
        <f>AF1191+1</f>
        <v>4</v>
      </c>
      <c r="AG1194" s="19">
        <f>IF(AD1188="x",1,0)</f>
        <v>0</v>
      </c>
      <c r="AI1194" s="19">
        <v>430</v>
      </c>
      <c r="AJ1194" s="19">
        <f t="shared" si="323"/>
        <v>999</v>
      </c>
      <c r="AL1194" s="19"/>
      <c r="AM1194" s="19">
        <f t="shared" si="324"/>
        <v>999</v>
      </c>
      <c r="AP1194" s="48" t="e">
        <f t="shared" si="325"/>
        <v>#REF!</v>
      </c>
      <c r="AQ1194" s="48" t="e">
        <f t="shared" si="326"/>
        <v>#REF!</v>
      </c>
      <c r="AR1194" s="16" t="e">
        <f t="shared" si="327"/>
        <v>#REF!</v>
      </c>
      <c r="AU1194" s="49" t="str">
        <f t="shared" si="328"/>
        <v/>
      </c>
      <c r="AV1194" s="49" t="str">
        <f t="shared" si="329"/>
        <v/>
      </c>
      <c r="AW1194" s="49" t="str">
        <f t="shared" si="330"/>
        <v/>
      </c>
    </row>
    <row r="1195" spans="1:49" s="16" customFormat="1" hidden="1" x14ac:dyDescent="0.25">
      <c r="A1195" s="13" t="e">
        <f>#REF!</f>
        <v>#REF!</v>
      </c>
      <c r="B1195" s="13"/>
      <c r="C1195" s="13"/>
      <c r="D1195" s="13"/>
      <c r="E1195" s="13"/>
      <c r="F1195" s="13" t="e">
        <f>#REF!</f>
        <v>#REF!</v>
      </c>
      <c r="G1195" s="64" t="e">
        <f>#REF!</f>
        <v>#REF!</v>
      </c>
      <c r="H1195" s="64"/>
      <c r="I1195" s="64"/>
      <c r="J1195" s="64"/>
      <c r="K1195" s="64" t="e">
        <f>#REF!</f>
        <v>#REF!</v>
      </c>
      <c r="L1195" s="64"/>
      <c r="M1195" s="64"/>
      <c r="N1195" s="64"/>
      <c r="O1195" s="12">
        <f t="shared" si="335"/>
        <v>8</v>
      </c>
      <c r="P1195"/>
      <c r="Q1195" t="e">
        <f t="shared" si="331"/>
        <v>#REF!</v>
      </c>
      <c r="R1195"/>
      <c r="S1195"/>
      <c r="T1195" s="12" t="e">
        <f t="shared" si="322"/>
        <v>#REF!</v>
      </c>
      <c r="U1195" s="12"/>
      <c r="V1195" s="12">
        <v>999</v>
      </c>
      <c r="W1195" s="12"/>
      <c r="X1195" s="12">
        <f t="shared" si="336"/>
        <v>11</v>
      </c>
      <c r="Y1195"/>
      <c r="Z1195" s="12" t="e">
        <f t="shared" si="332"/>
        <v>#REF!</v>
      </c>
      <c r="AA1195" s="12" t="e">
        <f t="shared" si="333"/>
        <v>#REF!</v>
      </c>
      <c r="AB1195"/>
      <c r="AC1195" s="12">
        <f t="shared" si="337"/>
        <v>11</v>
      </c>
      <c r="AD1195" s="12">
        <f t="shared" si="334"/>
        <v>0</v>
      </c>
      <c r="AE1195" s="19"/>
      <c r="AF1195" s="19"/>
      <c r="AG1195" s="19">
        <f>AG1194</f>
        <v>0</v>
      </c>
      <c r="AI1195" s="19">
        <v>431</v>
      </c>
      <c r="AJ1195" s="19">
        <f t="shared" si="323"/>
        <v>999</v>
      </c>
      <c r="AL1195" s="19"/>
      <c r="AM1195" s="19">
        <f t="shared" si="324"/>
        <v>999</v>
      </c>
      <c r="AP1195" s="48" t="e">
        <f t="shared" si="325"/>
        <v>#REF!</v>
      </c>
      <c r="AQ1195" s="48" t="e">
        <f t="shared" si="326"/>
        <v>#REF!</v>
      </c>
      <c r="AR1195" s="16" t="e">
        <f t="shared" si="327"/>
        <v>#REF!</v>
      </c>
      <c r="AU1195" s="49" t="str">
        <f t="shared" si="328"/>
        <v/>
      </c>
      <c r="AV1195" s="49" t="str">
        <f t="shared" si="329"/>
        <v/>
      </c>
      <c r="AW1195" s="49" t="str">
        <f t="shared" si="330"/>
        <v/>
      </c>
    </row>
    <row r="1196" spans="1:49" s="16" customFormat="1" hidden="1" x14ac:dyDescent="0.25">
      <c r="A1196" s="13" t="e">
        <f>#REF!</f>
        <v>#REF!</v>
      </c>
      <c r="B1196" s="13"/>
      <c r="C1196" s="13"/>
      <c r="D1196" s="13"/>
      <c r="E1196" s="13"/>
      <c r="F1196" s="13" t="e">
        <f>#REF!</f>
        <v>#REF!</v>
      </c>
      <c r="G1196" s="64" t="e">
        <f>#REF!</f>
        <v>#REF!</v>
      </c>
      <c r="H1196" s="64"/>
      <c r="I1196" s="64"/>
      <c r="J1196" s="64"/>
      <c r="K1196" s="64" t="e">
        <f>#REF!</f>
        <v>#REF!</v>
      </c>
      <c r="L1196" s="64"/>
      <c r="M1196" s="64"/>
      <c r="N1196" s="64"/>
      <c r="O1196" s="12">
        <f t="shared" si="335"/>
        <v>8</v>
      </c>
      <c r="P1196"/>
      <c r="Q1196" t="e">
        <f t="shared" si="331"/>
        <v>#REF!</v>
      </c>
      <c r="R1196"/>
      <c r="S1196"/>
      <c r="T1196" s="12" t="e">
        <f t="shared" si="322"/>
        <v>#REF!</v>
      </c>
      <c r="U1196" s="12"/>
      <c r="V1196" s="12">
        <v>999</v>
      </c>
      <c r="W1196" s="12"/>
      <c r="X1196" s="12">
        <f t="shared" si="336"/>
        <v>12</v>
      </c>
      <c r="Y1196"/>
      <c r="Z1196" s="12" t="e">
        <f t="shared" si="332"/>
        <v>#REF!</v>
      </c>
      <c r="AA1196" s="12" t="e">
        <f t="shared" si="333"/>
        <v>#REF!</v>
      </c>
      <c r="AB1196"/>
      <c r="AC1196" s="12">
        <f t="shared" si="337"/>
        <v>12</v>
      </c>
      <c r="AD1196" s="12">
        <f t="shared" si="334"/>
        <v>0</v>
      </c>
      <c r="AE1196" s="19"/>
      <c r="AF1196" s="19"/>
      <c r="AG1196" s="19">
        <f>AG1194</f>
        <v>0</v>
      </c>
      <c r="AI1196" s="19">
        <v>432</v>
      </c>
      <c r="AJ1196" s="19">
        <f t="shared" si="323"/>
        <v>999</v>
      </c>
      <c r="AL1196" s="19"/>
      <c r="AM1196" s="19">
        <f t="shared" si="324"/>
        <v>999</v>
      </c>
      <c r="AP1196" s="48" t="e">
        <f t="shared" si="325"/>
        <v>#REF!</v>
      </c>
      <c r="AQ1196" s="48" t="e">
        <f t="shared" si="326"/>
        <v>#REF!</v>
      </c>
      <c r="AR1196" s="16" t="e">
        <f t="shared" si="327"/>
        <v>#REF!</v>
      </c>
      <c r="AU1196" s="49" t="str">
        <f t="shared" si="328"/>
        <v/>
      </c>
      <c r="AV1196" s="49" t="str">
        <f t="shared" si="329"/>
        <v/>
      </c>
      <c r="AW1196" s="49" t="str">
        <f t="shared" si="330"/>
        <v/>
      </c>
    </row>
    <row r="1197" spans="1:49" s="16" customFormat="1" hidden="1" x14ac:dyDescent="0.25">
      <c r="A1197" s="13" t="e">
        <f>#REF!</f>
        <v>#REF!</v>
      </c>
      <c r="B1197" s="13"/>
      <c r="C1197" s="13"/>
      <c r="D1197" s="13"/>
      <c r="E1197" s="13"/>
      <c r="F1197" s="13" t="e">
        <f>#REF!</f>
        <v>#REF!</v>
      </c>
      <c r="G1197" s="64" t="e">
        <f>#REF!</f>
        <v>#REF!</v>
      </c>
      <c r="H1197" s="64"/>
      <c r="I1197" s="64"/>
      <c r="J1197" s="64"/>
      <c r="K1197" s="64" t="e">
        <f>#REF!</f>
        <v>#REF!</v>
      </c>
      <c r="L1197" s="64"/>
      <c r="M1197" s="64"/>
      <c r="N1197" s="64"/>
      <c r="O1197" s="12">
        <f t="shared" si="335"/>
        <v>8</v>
      </c>
      <c r="P1197"/>
      <c r="Q1197" t="e">
        <f t="shared" si="331"/>
        <v>#REF!</v>
      </c>
      <c r="R1197"/>
      <c r="S1197"/>
      <c r="T1197" s="12" t="e">
        <f t="shared" si="322"/>
        <v>#REF!</v>
      </c>
      <c r="U1197" s="12"/>
      <c r="V1197" s="12" t="e">
        <f>IF(T1197="xxx",999,(T1197))</f>
        <v>#REF!</v>
      </c>
      <c r="W1197" s="12"/>
      <c r="X1197" s="12">
        <f t="shared" si="336"/>
        <v>13</v>
      </c>
      <c r="Y1197"/>
      <c r="Z1197" s="12" t="e">
        <f t="shared" si="332"/>
        <v>#REF!</v>
      </c>
      <c r="AA1197" s="12" t="e">
        <f t="shared" si="333"/>
        <v>#REF!</v>
      </c>
      <c r="AB1197"/>
      <c r="AC1197" s="12">
        <f t="shared" si="337"/>
        <v>13</v>
      </c>
      <c r="AD1197" s="12">
        <f t="shared" si="334"/>
        <v>0</v>
      </c>
      <c r="AE1197" s="19"/>
      <c r="AF1197" s="19">
        <f>AF1194+1</f>
        <v>5</v>
      </c>
      <c r="AG1197" s="19">
        <f>IF(AD1189="x",1,0)</f>
        <v>0</v>
      </c>
      <c r="AI1197" s="19">
        <v>433</v>
      </c>
      <c r="AJ1197" s="19">
        <f t="shared" si="323"/>
        <v>999</v>
      </c>
      <c r="AL1197" s="19"/>
      <c r="AM1197" s="19">
        <f t="shared" si="324"/>
        <v>999</v>
      </c>
      <c r="AP1197" s="48" t="e">
        <f t="shared" si="325"/>
        <v>#REF!</v>
      </c>
      <c r="AQ1197" s="48" t="e">
        <f t="shared" si="326"/>
        <v>#REF!</v>
      </c>
      <c r="AR1197" s="16" t="e">
        <f t="shared" si="327"/>
        <v>#REF!</v>
      </c>
      <c r="AU1197" s="49" t="str">
        <f t="shared" si="328"/>
        <v/>
      </c>
      <c r="AV1197" s="49" t="str">
        <f t="shared" si="329"/>
        <v/>
      </c>
      <c r="AW1197" s="49" t="str">
        <f t="shared" si="330"/>
        <v/>
      </c>
    </row>
    <row r="1198" spans="1:49" s="16" customFormat="1" hidden="1" x14ac:dyDescent="0.25">
      <c r="A1198" s="13" t="e">
        <f>#REF!</f>
        <v>#REF!</v>
      </c>
      <c r="B1198" s="13"/>
      <c r="C1198" s="13"/>
      <c r="D1198" s="13"/>
      <c r="E1198" s="13"/>
      <c r="F1198" s="13" t="e">
        <f>#REF!</f>
        <v>#REF!</v>
      </c>
      <c r="G1198" s="64" t="e">
        <f>#REF!</f>
        <v>#REF!</v>
      </c>
      <c r="H1198" s="64"/>
      <c r="I1198" s="64"/>
      <c r="J1198" s="64"/>
      <c r="K1198" s="64" t="e">
        <f>#REF!</f>
        <v>#REF!</v>
      </c>
      <c r="L1198" s="64"/>
      <c r="M1198" s="64"/>
      <c r="N1198" s="64"/>
      <c r="O1198" s="12">
        <f t="shared" si="335"/>
        <v>8</v>
      </c>
      <c r="P1198"/>
      <c r="Q1198" t="e">
        <f t="shared" si="331"/>
        <v>#REF!</v>
      </c>
      <c r="R1198"/>
      <c r="S1198"/>
      <c r="T1198" s="12" t="e">
        <f t="shared" si="322"/>
        <v>#REF!</v>
      </c>
      <c r="U1198" s="12"/>
      <c r="V1198" s="12">
        <v>999</v>
      </c>
      <c r="W1198" s="12"/>
      <c r="X1198" s="12">
        <f t="shared" si="336"/>
        <v>14</v>
      </c>
      <c r="Y1198"/>
      <c r="Z1198" s="12" t="e">
        <f t="shared" si="332"/>
        <v>#REF!</v>
      </c>
      <c r="AA1198" s="12" t="e">
        <f t="shared" si="333"/>
        <v>#REF!</v>
      </c>
      <c r="AB1198"/>
      <c r="AC1198" s="12">
        <f t="shared" si="337"/>
        <v>14</v>
      </c>
      <c r="AD1198" s="12">
        <f t="shared" si="334"/>
        <v>0</v>
      </c>
      <c r="AE1198" s="19"/>
      <c r="AF1198" s="19"/>
      <c r="AG1198" s="19">
        <f>AG1197</f>
        <v>0</v>
      </c>
      <c r="AI1198" s="19">
        <v>434</v>
      </c>
      <c r="AJ1198" s="19">
        <f t="shared" si="323"/>
        <v>999</v>
      </c>
      <c r="AL1198" s="19"/>
      <c r="AM1198" s="19">
        <f t="shared" si="324"/>
        <v>999</v>
      </c>
      <c r="AP1198" s="48" t="e">
        <f t="shared" si="325"/>
        <v>#REF!</v>
      </c>
      <c r="AQ1198" s="48" t="e">
        <f t="shared" si="326"/>
        <v>#REF!</v>
      </c>
      <c r="AR1198" s="16" t="e">
        <f t="shared" si="327"/>
        <v>#REF!</v>
      </c>
      <c r="AU1198" s="49" t="str">
        <f t="shared" si="328"/>
        <v/>
      </c>
      <c r="AV1198" s="49" t="str">
        <f t="shared" si="329"/>
        <v/>
      </c>
      <c r="AW1198" s="49" t="str">
        <f t="shared" si="330"/>
        <v/>
      </c>
    </row>
    <row r="1199" spans="1:49" s="16" customFormat="1" hidden="1" x14ac:dyDescent="0.25">
      <c r="A1199" s="13" t="e">
        <f>#REF!</f>
        <v>#REF!</v>
      </c>
      <c r="B1199" s="13"/>
      <c r="C1199" s="13"/>
      <c r="D1199" s="13"/>
      <c r="E1199" s="13"/>
      <c r="F1199" s="13" t="e">
        <f>#REF!</f>
        <v>#REF!</v>
      </c>
      <c r="G1199" s="64" t="e">
        <f>#REF!</f>
        <v>#REF!</v>
      </c>
      <c r="H1199" s="64"/>
      <c r="I1199" s="64"/>
      <c r="J1199" s="64"/>
      <c r="K1199" s="64" t="e">
        <f>#REF!</f>
        <v>#REF!</v>
      </c>
      <c r="L1199" s="64"/>
      <c r="M1199" s="64"/>
      <c r="N1199" s="64"/>
      <c r="O1199" s="12">
        <f t="shared" si="335"/>
        <v>8</v>
      </c>
      <c r="P1199"/>
      <c r="Q1199" t="e">
        <f t="shared" si="331"/>
        <v>#REF!</v>
      </c>
      <c r="R1199"/>
      <c r="S1199"/>
      <c r="T1199" s="12" t="e">
        <f t="shared" si="322"/>
        <v>#REF!</v>
      </c>
      <c r="U1199" s="12"/>
      <c r="V1199" s="12">
        <v>999</v>
      </c>
      <c r="W1199" s="12"/>
      <c r="X1199" s="12">
        <f t="shared" si="336"/>
        <v>15</v>
      </c>
      <c r="Y1199"/>
      <c r="Z1199" s="12" t="e">
        <f t="shared" si="332"/>
        <v>#REF!</v>
      </c>
      <c r="AA1199" s="12" t="e">
        <f t="shared" si="333"/>
        <v>#REF!</v>
      </c>
      <c r="AB1199"/>
      <c r="AC1199" s="12">
        <f t="shared" si="337"/>
        <v>15</v>
      </c>
      <c r="AD1199" s="12">
        <f t="shared" si="334"/>
        <v>0</v>
      </c>
      <c r="AE1199" s="19"/>
      <c r="AF1199" s="19"/>
      <c r="AG1199" s="19">
        <f>AG1197</f>
        <v>0</v>
      </c>
      <c r="AI1199" s="19">
        <v>435</v>
      </c>
      <c r="AJ1199" s="19">
        <f t="shared" si="323"/>
        <v>999</v>
      </c>
      <c r="AL1199" s="19"/>
      <c r="AM1199" s="19">
        <f t="shared" si="324"/>
        <v>999</v>
      </c>
      <c r="AP1199" s="48" t="e">
        <f t="shared" si="325"/>
        <v>#REF!</v>
      </c>
      <c r="AQ1199" s="48" t="e">
        <f t="shared" si="326"/>
        <v>#REF!</v>
      </c>
      <c r="AR1199" s="16" t="e">
        <f t="shared" si="327"/>
        <v>#REF!</v>
      </c>
      <c r="AU1199" s="49" t="str">
        <f t="shared" si="328"/>
        <v/>
      </c>
      <c r="AV1199" s="49" t="str">
        <f t="shared" si="329"/>
        <v/>
      </c>
      <c r="AW1199" s="49" t="str">
        <f t="shared" si="330"/>
        <v/>
      </c>
    </row>
    <row r="1200" spans="1:49" s="16" customFormat="1" hidden="1" x14ac:dyDescent="0.25">
      <c r="A1200" s="13" t="e">
        <f>#REF!</f>
        <v>#REF!</v>
      </c>
      <c r="B1200" s="13"/>
      <c r="C1200" s="13"/>
      <c r="D1200" s="13"/>
      <c r="E1200" s="13"/>
      <c r="F1200" s="13" t="e">
        <f>#REF!</f>
        <v>#REF!</v>
      </c>
      <c r="G1200" s="64" t="e">
        <f>#REF!</f>
        <v>#REF!</v>
      </c>
      <c r="H1200" s="64"/>
      <c r="I1200" s="64"/>
      <c r="J1200" s="64"/>
      <c r="K1200" s="64" t="e">
        <f>#REF!</f>
        <v>#REF!</v>
      </c>
      <c r="L1200" s="64"/>
      <c r="M1200" s="64"/>
      <c r="N1200" s="64"/>
      <c r="O1200" s="12">
        <f t="shared" si="335"/>
        <v>8</v>
      </c>
      <c r="P1200"/>
      <c r="Q1200" t="e">
        <f t="shared" si="331"/>
        <v>#REF!</v>
      </c>
      <c r="R1200"/>
      <c r="S1200"/>
      <c r="T1200" s="12" t="e">
        <f t="shared" si="322"/>
        <v>#REF!</v>
      </c>
      <c r="U1200" s="12"/>
      <c r="V1200" s="12" t="e">
        <f>IF(T1200="xxx",999,(T1200))</f>
        <v>#REF!</v>
      </c>
      <c r="W1200" s="12"/>
      <c r="X1200" s="12">
        <f t="shared" si="336"/>
        <v>16</v>
      </c>
      <c r="Y1200"/>
      <c r="Z1200" s="12" t="e">
        <f t="shared" si="332"/>
        <v>#REF!</v>
      </c>
      <c r="AA1200" s="12" t="e">
        <f t="shared" si="333"/>
        <v>#REF!</v>
      </c>
      <c r="AB1200"/>
      <c r="AC1200" s="12">
        <f t="shared" si="337"/>
        <v>16</v>
      </c>
      <c r="AD1200" s="12">
        <f t="shared" si="334"/>
        <v>0</v>
      </c>
      <c r="AE1200" s="19"/>
      <c r="AF1200" s="19">
        <f>AF1197+1</f>
        <v>6</v>
      </c>
      <c r="AG1200" s="19">
        <f>IF(AD1190="x",1,0)</f>
        <v>0</v>
      </c>
      <c r="AI1200" s="19">
        <v>436</v>
      </c>
      <c r="AJ1200" s="19">
        <f t="shared" si="323"/>
        <v>999</v>
      </c>
      <c r="AL1200" s="19"/>
      <c r="AM1200" s="19">
        <f t="shared" si="324"/>
        <v>999</v>
      </c>
      <c r="AP1200" s="48" t="e">
        <f t="shared" si="325"/>
        <v>#REF!</v>
      </c>
      <c r="AQ1200" s="48" t="e">
        <f t="shared" si="326"/>
        <v>#REF!</v>
      </c>
      <c r="AR1200" s="16" t="e">
        <f t="shared" si="327"/>
        <v>#REF!</v>
      </c>
      <c r="AU1200" s="49" t="str">
        <f t="shared" si="328"/>
        <v/>
      </c>
      <c r="AV1200" s="49" t="str">
        <f t="shared" si="329"/>
        <v/>
      </c>
      <c r="AW1200" s="49" t="str">
        <f t="shared" si="330"/>
        <v/>
      </c>
    </row>
    <row r="1201" spans="1:49" s="16" customFormat="1" hidden="1" x14ac:dyDescent="0.25">
      <c r="A1201" s="13" t="e">
        <f>#REF!</f>
        <v>#REF!</v>
      </c>
      <c r="B1201" s="13"/>
      <c r="C1201" s="13"/>
      <c r="D1201" s="13"/>
      <c r="E1201" s="13"/>
      <c r="F1201" s="13" t="e">
        <f>#REF!</f>
        <v>#REF!</v>
      </c>
      <c r="G1201" s="64" t="e">
        <f>#REF!</f>
        <v>#REF!</v>
      </c>
      <c r="H1201" s="64"/>
      <c r="I1201" s="64"/>
      <c r="J1201" s="64"/>
      <c r="K1201" s="64" t="e">
        <f>#REF!</f>
        <v>#REF!</v>
      </c>
      <c r="L1201" s="64"/>
      <c r="M1201" s="64"/>
      <c r="N1201" s="64"/>
      <c r="O1201" s="12">
        <f t="shared" si="335"/>
        <v>8</v>
      </c>
      <c r="P1201"/>
      <c r="Q1201" t="e">
        <f t="shared" si="331"/>
        <v>#REF!</v>
      </c>
      <c r="R1201"/>
      <c r="S1201"/>
      <c r="T1201" s="12" t="e">
        <f t="shared" si="322"/>
        <v>#REF!</v>
      </c>
      <c r="U1201" s="12"/>
      <c r="V1201" s="12">
        <v>999</v>
      </c>
      <c r="W1201" s="12"/>
      <c r="X1201" s="12">
        <f t="shared" si="336"/>
        <v>17</v>
      </c>
      <c r="Y1201"/>
      <c r="Z1201" s="12" t="e">
        <f t="shared" si="332"/>
        <v>#REF!</v>
      </c>
      <c r="AA1201" s="12" t="e">
        <f t="shared" si="333"/>
        <v>#REF!</v>
      </c>
      <c r="AB1201"/>
      <c r="AC1201" s="12">
        <f t="shared" si="337"/>
        <v>17</v>
      </c>
      <c r="AD1201" s="12">
        <f t="shared" si="334"/>
        <v>0</v>
      </c>
      <c r="AE1201" s="19"/>
      <c r="AF1201" s="19"/>
      <c r="AG1201" s="19">
        <f>AG1200</f>
        <v>0</v>
      </c>
      <c r="AI1201" s="19">
        <v>437</v>
      </c>
      <c r="AJ1201" s="19">
        <f t="shared" si="323"/>
        <v>999</v>
      </c>
      <c r="AL1201" s="19"/>
      <c r="AM1201" s="19">
        <f t="shared" si="324"/>
        <v>999</v>
      </c>
      <c r="AP1201" s="48" t="e">
        <f t="shared" si="325"/>
        <v>#REF!</v>
      </c>
      <c r="AQ1201" s="48" t="e">
        <f t="shared" si="326"/>
        <v>#REF!</v>
      </c>
      <c r="AR1201" s="16" t="e">
        <f t="shared" si="327"/>
        <v>#REF!</v>
      </c>
      <c r="AU1201" s="49" t="str">
        <f t="shared" si="328"/>
        <v/>
      </c>
      <c r="AV1201" s="49" t="str">
        <f t="shared" si="329"/>
        <v/>
      </c>
      <c r="AW1201" s="49" t="str">
        <f t="shared" si="330"/>
        <v/>
      </c>
    </row>
    <row r="1202" spans="1:49" s="16" customFormat="1" hidden="1" x14ac:dyDescent="0.25">
      <c r="A1202" s="13" t="e">
        <f>#REF!</f>
        <v>#REF!</v>
      </c>
      <c r="B1202" s="13"/>
      <c r="C1202" s="13"/>
      <c r="D1202" s="13"/>
      <c r="E1202" s="13"/>
      <c r="F1202" s="13" t="e">
        <f>#REF!</f>
        <v>#REF!</v>
      </c>
      <c r="G1202" s="64" t="e">
        <f>#REF!</f>
        <v>#REF!</v>
      </c>
      <c r="H1202" s="64"/>
      <c r="I1202" s="64"/>
      <c r="J1202" s="64"/>
      <c r="K1202" s="64" t="e">
        <f>#REF!</f>
        <v>#REF!</v>
      </c>
      <c r="L1202" s="64"/>
      <c r="M1202" s="64"/>
      <c r="N1202" s="64"/>
      <c r="O1202" s="12">
        <f t="shared" si="335"/>
        <v>8</v>
      </c>
      <c r="P1202"/>
      <c r="Q1202" t="e">
        <f t="shared" si="331"/>
        <v>#REF!</v>
      </c>
      <c r="R1202"/>
      <c r="S1202"/>
      <c r="T1202" s="12" t="e">
        <f t="shared" si="322"/>
        <v>#REF!</v>
      </c>
      <c r="U1202" s="12"/>
      <c r="V1202" s="12">
        <v>999</v>
      </c>
      <c r="W1202" s="12"/>
      <c r="X1202" s="12">
        <f t="shared" si="336"/>
        <v>18</v>
      </c>
      <c r="Y1202"/>
      <c r="Z1202" s="12" t="e">
        <f t="shared" si="332"/>
        <v>#REF!</v>
      </c>
      <c r="AA1202" s="12" t="e">
        <f t="shared" si="333"/>
        <v>#REF!</v>
      </c>
      <c r="AB1202"/>
      <c r="AC1202" s="12">
        <f t="shared" si="337"/>
        <v>18</v>
      </c>
      <c r="AD1202" s="12">
        <f t="shared" si="334"/>
        <v>0</v>
      </c>
      <c r="AE1202" s="19"/>
      <c r="AF1202" s="19"/>
      <c r="AG1202" s="19">
        <f>AG1200</f>
        <v>0</v>
      </c>
      <c r="AI1202" s="19">
        <v>438</v>
      </c>
      <c r="AJ1202" s="19">
        <f t="shared" si="323"/>
        <v>999</v>
      </c>
      <c r="AL1202" s="19"/>
      <c r="AM1202" s="19">
        <f t="shared" si="324"/>
        <v>999</v>
      </c>
      <c r="AP1202" s="48" t="e">
        <f t="shared" si="325"/>
        <v>#REF!</v>
      </c>
      <c r="AQ1202" s="48" t="e">
        <f t="shared" si="326"/>
        <v>#REF!</v>
      </c>
      <c r="AR1202" s="16" t="e">
        <f t="shared" si="327"/>
        <v>#REF!</v>
      </c>
      <c r="AU1202" s="49" t="str">
        <f t="shared" si="328"/>
        <v/>
      </c>
      <c r="AV1202" s="49" t="str">
        <f t="shared" si="329"/>
        <v/>
      </c>
      <c r="AW1202" s="49" t="str">
        <f t="shared" si="330"/>
        <v/>
      </c>
    </row>
    <row r="1203" spans="1:49" s="16" customFormat="1" hidden="1" x14ac:dyDescent="0.25">
      <c r="A1203" s="13" t="e">
        <f>#REF!</f>
        <v>#REF!</v>
      </c>
      <c r="B1203" s="13"/>
      <c r="C1203" s="13"/>
      <c r="D1203" s="13"/>
      <c r="E1203" s="13"/>
      <c r="F1203" s="13" t="e">
        <f>#REF!</f>
        <v>#REF!</v>
      </c>
      <c r="G1203" s="64" t="e">
        <f>#REF!</f>
        <v>#REF!</v>
      </c>
      <c r="H1203" s="64"/>
      <c r="I1203" s="64"/>
      <c r="J1203" s="64"/>
      <c r="K1203" s="64" t="e">
        <f>#REF!</f>
        <v>#REF!</v>
      </c>
      <c r="L1203" s="64"/>
      <c r="M1203" s="64"/>
      <c r="N1203" s="64"/>
      <c r="O1203" s="12">
        <f t="shared" si="335"/>
        <v>8</v>
      </c>
      <c r="P1203"/>
      <c r="Q1203" t="e">
        <f t="shared" si="331"/>
        <v>#REF!</v>
      </c>
      <c r="R1203"/>
      <c r="S1203"/>
      <c r="T1203" s="12" t="e">
        <f t="shared" si="322"/>
        <v>#REF!</v>
      </c>
      <c r="U1203" s="12"/>
      <c r="V1203" s="12" t="e">
        <f>IF(T1203="xxx",999,(T1203))</f>
        <v>#REF!</v>
      </c>
      <c r="W1203" s="12"/>
      <c r="X1203" s="12">
        <f t="shared" si="336"/>
        <v>19</v>
      </c>
      <c r="Y1203"/>
      <c r="Z1203" s="12" t="e">
        <f t="shared" si="332"/>
        <v>#REF!</v>
      </c>
      <c r="AA1203" s="12" t="e">
        <f t="shared" si="333"/>
        <v>#REF!</v>
      </c>
      <c r="AB1203"/>
      <c r="AC1203" s="12">
        <f t="shared" si="337"/>
        <v>19</v>
      </c>
      <c r="AD1203" s="12">
        <f t="shared" si="334"/>
        <v>0</v>
      </c>
      <c r="AE1203" s="19"/>
      <c r="AF1203" s="19">
        <f>AF1200+1</f>
        <v>7</v>
      </c>
      <c r="AG1203" s="19">
        <f>IF(AD1191="x",1,0)</f>
        <v>0</v>
      </c>
      <c r="AI1203" s="19">
        <v>439</v>
      </c>
      <c r="AJ1203" s="19">
        <f t="shared" si="323"/>
        <v>999</v>
      </c>
      <c r="AL1203" s="19"/>
      <c r="AM1203" s="19">
        <f t="shared" si="324"/>
        <v>999</v>
      </c>
      <c r="AP1203" s="48" t="e">
        <f t="shared" si="325"/>
        <v>#REF!</v>
      </c>
      <c r="AQ1203" s="48" t="e">
        <f t="shared" si="326"/>
        <v>#REF!</v>
      </c>
      <c r="AR1203" s="16" t="e">
        <f t="shared" si="327"/>
        <v>#REF!</v>
      </c>
      <c r="AU1203" s="49" t="str">
        <f t="shared" si="328"/>
        <v/>
      </c>
      <c r="AV1203" s="49" t="str">
        <f t="shared" si="329"/>
        <v/>
      </c>
      <c r="AW1203" s="49" t="str">
        <f t="shared" si="330"/>
        <v/>
      </c>
    </row>
    <row r="1204" spans="1:49" s="16" customFormat="1" hidden="1" x14ac:dyDescent="0.25">
      <c r="A1204" s="13" t="e">
        <f>#REF!</f>
        <v>#REF!</v>
      </c>
      <c r="B1204" s="13"/>
      <c r="C1204" s="13"/>
      <c r="D1204" s="13"/>
      <c r="E1204" s="13"/>
      <c r="F1204" s="13" t="e">
        <f>#REF!</f>
        <v>#REF!</v>
      </c>
      <c r="G1204" s="64" t="e">
        <f>#REF!</f>
        <v>#REF!</v>
      </c>
      <c r="H1204" s="64"/>
      <c r="I1204" s="64"/>
      <c r="J1204" s="64"/>
      <c r="K1204" s="64" t="e">
        <f>#REF!</f>
        <v>#REF!</v>
      </c>
      <c r="L1204" s="64"/>
      <c r="M1204" s="64"/>
      <c r="N1204" s="64"/>
      <c r="O1204" s="12">
        <f t="shared" si="335"/>
        <v>8</v>
      </c>
      <c r="P1204"/>
      <c r="Q1204" t="e">
        <f t="shared" si="331"/>
        <v>#REF!</v>
      </c>
      <c r="R1204"/>
      <c r="S1204"/>
      <c r="T1204" s="12" t="e">
        <f t="shared" si="322"/>
        <v>#REF!</v>
      </c>
      <c r="U1204" s="12"/>
      <c r="V1204" s="12">
        <v>999</v>
      </c>
      <c r="W1204" s="12"/>
      <c r="X1204" s="12">
        <f t="shared" si="336"/>
        <v>20</v>
      </c>
      <c r="Y1204"/>
      <c r="Z1204" s="12" t="e">
        <f t="shared" si="332"/>
        <v>#REF!</v>
      </c>
      <c r="AA1204" s="12" t="e">
        <f t="shared" si="333"/>
        <v>#REF!</v>
      </c>
      <c r="AB1204"/>
      <c r="AC1204" s="12">
        <f t="shared" si="337"/>
        <v>20</v>
      </c>
      <c r="AD1204" s="12">
        <f t="shared" si="334"/>
        <v>0</v>
      </c>
      <c r="AE1204" s="19"/>
      <c r="AF1204" s="19"/>
      <c r="AG1204" s="19">
        <f>AG1203</f>
        <v>0</v>
      </c>
      <c r="AI1204" s="19">
        <v>440</v>
      </c>
      <c r="AJ1204" s="19">
        <f t="shared" si="323"/>
        <v>999</v>
      </c>
      <c r="AL1204" s="19"/>
      <c r="AM1204" s="19">
        <f t="shared" si="324"/>
        <v>999</v>
      </c>
      <c r="AP1204" s="48" t="e">
        <f t="shared" si="325"/>
        <v>#REF!</v>
      </c>
      <c r="AQ1204" s="48" t="e">
        <f t="shared" si="326"/>
        <v>#REF!</v>
      </c>
      <c r="AR1204" s="16" t="e">
        <f t="shared" si="327"/>
        <v>#REF!</v>
      </c>
      <c r="AU1204" s="49" t="str">
        <f t="shared" si="328"/>
        <v/>
      </c>
      <c r="AV1204" s="49" t="str">
        <f t="shared" si="329"/>
        <v/>
      </c>
      <c r="AW1204" s="49" t="str">
        <f t="shared" si="330"/>
        <v/>
      </c>
    </row>
    <row r="1205" spans="1:49" s="16" customFormat="1" hidden="1" x14ac:dyDescent="0.25">
      <c r="A1205" s="13" t="e">
        <f>#REF!</f>
        <v>#REF!</v>
      </c>
      <c r="B1205" s="13"/>
      <c r="C1205" s="13"/>
      <c r="D1205" s="13"/>
      <c r="E1205" s="13"/>
      <c r="F1205" s="13" t="e">
        <f>#REF!</f>
        <v>#REF!</v>
      </c>
      <c r="G1205" s="64" t="e">
        <f>#REF!</f>
        <v>#REF!</v>
      </c>
      <c r="H1205" s="64"/>
      <c r="I1205" s="64"/>
      <c r="J1205" s="64"/>
      <c r="K1205" s="64" t="e">
        <f>#REF!</f>
        <v>#REF!</v>
      </c>
      <c r="L1205" s="64"/>
      <c r="M1205" s="64"/>
      <c r="N1205" s="64"/>
      <c r="O1205" s="12">
        <f t="shared" si="335"/>
        <v>8</v>
      </c>
      <c r="P1205"/>
      <c r="Q1205" t="e">
        <f t="shared" si="331"/>
        <v>#REF!</v>
      </c>
      <c r="R1205"/>
      <c r="S1205"/>
      <c r="T1205" s="12" t="e">
        <f t="shared" si="322"/>
        <v>#REF!</v>
      </c>
      <c r="U1205" s="12"/>
      <c r="V1205" s="12">
        <v>999</v>
      </c>
      <c r="W1205" s="12"/>
      <c r="X1205" s="12">
        <f t="shared" si="336"/>
        <v>21</v>
      </c>
      <c r="Y1205"/>
      <c r="Z1205"/>
      <c r="AA1205"/>
      <c r="AB1205"/>
      <c r="AC1205"/>
      <c r="AD1205" s="12"/>
      <c r="AE1205" s="19"/>
      <c r="AF1205" s="19"/>
      <c r="AG1205" s="19">
        <f>AG1203</f>
        <v>0</v>
      </c>
      <c r="AI1205" s="19">
        <v>441</v>
      </c>
      <c r="AJ1205" s="19">
        <f t="shared" si="323"/>
        <v>999</v>
      </c>
      <c r="AL1205" s="19"/>
      <c r="AM1205" s="19">
        <f t="shared" si="324"/>
        <v>999</v>
      </c>
      <c r="AP1205" s="48" t="e">
        <f t="shared" si="325"/>
        <v>#REF!</v>
      </c>
      <c r="AQ1205" s="48" t="e">
        <f t="shared" si="326"/>
        <v>#REF!</v>
      </c>
      <c r="AR1205" s="16" t="e">
        <f t="shared" si="327"/>
        <v>#REF!</v>
      </c>
      <c r="AU1205" s="49" t="str">
        <f t="shared" si="328"/>
        <v/>
      </c>
      <c r="AV1205" s="49" t="str">
        <f t="shared" si="329"/>
        <v/>
      </c>
      <c r="AW1205" s="49" t="str">
        <f t="shared" si="330"/>
        <v/>
      </c>
    </row>
    <row r="1206" spans="1:49" s="16" customFormat="1" hidden="1" x14ac:dyDescent="0.25">
      <c r="A1206" s="13" t="e">
        <f>#REF!</f>
        <v>#REF!</v>
      </c>
      <c r="B1206" s="13"/>
      <c r="C1206" s="13"/>
      <c r="D1206" s="13"/>
      <c r="E1206" s="13"/>
      <c r="F1206" s="13" t="e">
        <f>#REF!</f>
        <v>#REF!</v>
      </c>
      <c r="G1206" s="64" t="e">
        <f>#REF!</f>
        <v>#REF!</v>
      </c>
      <c r="H1206" s="64"/>
      <c r="I1206" s="64"/>
      <c r="J1206" s="64"/>
      <c r="K1206" s="64" t="e">
        <f>#REF!</f>
        <v>#REF!</v>
      </c>
      <c r="L1206" s="64"/>
      <c r="M1206" s="64"/>
      <c r="N1206" s="64"/>
      <c r="O1206" s="12">
        <f t="shared" si="335"/>
        <v>8</v>
      </c>
      <c r="P1206"/>
      <c r="Q1206" t="e">
        <f t="shared" si="331"/>
        <v>#REF!</v>
      </c>
      <c r="R1206"/>
      <c r="S1206"/>
      <c r="T1206" s="12" t="e">
        <f t="shared" si="322"/>
        <v>#REF!</v>
      </c>
      <c r="U1206" s="12"/>
      <c r="V1206" s="12" t="e">
        <f>IF(T1206="xxx",999,(T1206))</f>
        <v>#REF!</v>
      </c>
      <c r="W1206" s="12"/>
      <c r="X1206" s="12">
        <f t="shared" si="336"/>
        <v>22</v>
      </c>
      <c r="Y1206"/>
      <c r="Z1206"/>
      <c r="AA1206"/>
      <c r="AB1206"/>
      <c r="AC1206"/>
      <c r="AD1206" s="12"/>
      <c r="AE1206" s="19"/>
      <c r="AF1206" s="19">
        <f>AF1203+1</f>
        <v>8</v>
      </c>
      <c r="AG1206" s="19">
        <f>IF(AD1192="x",1,0)</f>
        <v>0</v>
      </c>
      <c r="AI1206" s="19">
        <v>442</v>
      </c>
      <c r="AJ1206" s="19">
        <f t="shared" si="323"/>
        <v>999</v>
      </c>
      <c r="AL1206" s="19"/>
      <c r="AM1206" s="19">
        <f t="shared" si="324"/>
        <v>999</v>
      </c>
      <c r="AP1206" s="48" t="e">
        <f t="shared" si="325"/>
        <v>#REF!</v>
      </c>
      <c r="AQ1206" s="48" t="e">
        <f t="shared" si="326"/>
        <v>#REF!</v>
      </c>
      <c r="AR1206" s="16" t="e">
        <f t="shared" si="327"/>
        <v>#REF!</v>
      </c>
      <c r="AU1206" s="49" t="str">
        <f t="shared" si="328"/>
        <v/>
      </c>
      <c r="AV1206" s="49" t="str">
        <f t="shared" si="329"/>
        <v/>
      </c>
      <c r="AW1206" s="49" t="str">
        <f t="shared" si="330"/>
        <v/>
      </c>
    </row>
    <row r="1207" spans="1:49" s="16" customFormat="1" hidden="1" x14ac:dyDescent="0.25">
      <c r="A1207" s="13" t="e">
        <f>#REF!</f>
        <v>#REF!</v>
      </c>
      <c r="B1207" s="13"/>
      <c r="C1207" s="13"/>
      <c r="D1207" s="13"/>
      <c r="E1207" s="13"/>
      <c r="F1207" s="13" t="e">
        <f>#REF!</f>
        <v>#REF!</v>
      </c>
      <c r="G1207" s="64" t="e">
        <f>#REF!</f>
        <v>#REF!</v>
      </c>
      <c r="H1207" s="64"/>
      <c r="I1207" s="64"/>
      <c r="J1207" s="64"/>
      <c r="K1207" s="64" t="e">
        <f>#REF!</f>
        <v>#REF!</v>
      </c>
      <c r="L1207" s="64"/>
      <c r="M1207" s="64"/>
      <c r="N1207" s="64"/>
      <c r="O1207" s="12">
        <f t="shared" si="335"/>
        <v>8</v>
      </c>
      <c r="P1207"/>
      <c r="Q1207" t="e">
        <f t="shared" si="331"/>
        <v>#REF!</v>
      </c>
      <c r="R1207"/>
      <c r="S1207"/>
      <c r="T1207" s="12" t="e">
        <f t="shared" si="322"/>
        <v>#REF!</v>
      </c>
      <c r="U1207" s="12"/>
      <c r="V1207" s="12">
        <v>999</v>
      </c>
      <c r="W1207" s="12"/>
      <c r="X1207" s="12">
        <f t="shared" si="336"/>
        <v>23</v>
      </c>
      <c r="Y1207"/>
      <c r="Z1207"/>
      <c r="AA1207"/>
      <c r="AB1207"/>
      <c r="AC1207"/>
      <c r="AD1207"/>
      <c r="AE1207" s="19"/>
      <c r="AF1207" s="19"/>
      <c r="AG1207" s="19">
        <f>AG1206</f>
        <v>0</v>
      </c>
      <c r="AI1207" s="19">
        <v>443</v>
      </c>
      <c r="AJ1207" s="19">
        <f t="shared" si="323"/>
        <v>999</v>
      </c>
      <c r="AL1207" s="19"/>
      <c r="AM1207" s="19">
        <f t="shared" si="324"/>
        <v>999</v>
      </c>
      <c r="AP1207" s="48" t="e">
        <f t="shared" si="325"/>
        <v>#REF!</v>
      </c>
      <c r="AQ1207" s="48" t="e">
        <f t="shared" si="326"/>
        <v>#REF!</v>
      </c>
      <c r="AR1207" s="16" t="e">
        <f t="shared" si="327"/>
        <v>#REF!</v>
      </c>
      <c r="AU1207" s="49" t="str">
        <f t="shared" si="328"/>
        <v/>
      </c>
      <c r="AV1207" s="49" t="str">
        <f t="shared" si="329"/>
        <v/>
      </c>
      <c r="AW1207" s="49" t="str">
        <f t="shared" si="330"/>
        <v/>
      </c>
    </row>
    <row r="1208" spans="1:49" s="16" customFormat="1" hidden="1" x14ac:dyDescent="0.25">
      <c r="A1208" s="13" t="e">
        <f>#REF!</f>
        <v>#REF!</v>
      </c>
      <c r="B1208" s="13"/>
      <c r="C1208" s="13"/>
      <c r="D1208" s="13"/>
      <c r="E1208" s="13"/>
      <c r="F1208" s="13" t="e">
        <f>#REF!</f>
        <v>#REF!</v>
      </c>
      <c r="G1208" s="64" t="e">
        <f>#REF!</f>
        <v>#REF!</v>
      </c>
      <c r="H1208" s="64"/>
      <c r="I1208" s="64"/>
      <c r="J1208" s="64"/>
      <c r="K1208" s="64" t="e">
        <f>#REF!</f>
        <v>#REF!</v>
      </c>
      <c r="L1208" s="64"/>
      <c r="M1208" s="64"/>
      <c r="N1208" s="64"/>
      <c r="O1208" s="12">
        <f t="shared" si="335"/>
        <v>8</v>
      </c>
      <c r="P1208"/>
      <c r="Q1208" t="e">
        <f t="shared" si="331"/>
        <v>#REF!</v>
      </c>
      <c r="R1208"/>
      <c r="S1208"/>
      <c r="T1208" s="12" t="e">
        <f t="shared" si="322"/>
        <v>#REF!</v>
      </c>
      <c r="U1208" s="12"/>
      <c r="V1208" s="12">
        <v>999</v>
      </c>
      <c r="W1208" s="12"/>
      <c r="X1208" s="12">
        <f t="shared" si="336"/>
        <v>24</v>
      </c>
      <c r="Y1208"/>
      <c r="Z1208"/>
      <c r="AA1208"/>
      <c r="AB1208"/>
      <c r="AC1208"/>
      <c r="AD1208"/>
      <c r="AE1208" s="19"/>
      <c r="AF1208" s="19"/>
      <c r="AG1208" s="19">
        <f>AG1206</f>
        <v>0</v>
      </c>
      <c r="AI1208" s="19">
        <v>444</v>
      </c>
      <c r="AJ1208" s="19">
        <f t="shared" si="323"/>
        <v>999</v>
      </c>
      <c r="AL1208" s="19"/>
      <c r="AM1208" s="19">
        <f t="shared" si="324"/>
        <v>999</v>
      </c>
      <c r="AP1208" s="48" t="e">
        <f t="shared" si="325"/>
        <v>#REF!</v>
      </c>
      <c r="AQ1208" s="48" t="e">
        <f t="shared" si="326"/>
        <v>#REF!</v>
      </c>
      <c r="AR1208" s="16" t="e">
        <f t="shared" si="327"/>
        <v>#REF!</v>
      </c>
      <c r="AU1208" s="49" t="str">
        <f t="shared" si="328"/>
        <v/>
      </c>
      <c r="AV1208" s="49" t="str">
        <f t="shared" si="329"/>
        <v/>
      </c>
      <c r="AW1208" s="49" t="str">
        <f t="shared" si="330"/>
        <v/>
      </c>
    </row>
    <row r="1209" spans="1:49" s="16" customFormat="1" hidden="1" x14ac:dyDescent="0.25">
      <c r="A1209" s="13" t="e">
        <f>#REF!</f>
        <v>#REF!</v>
      </c>
      <c r="B1209" s="13"/>
      <c r="C1209" s="13"/>
      <c r="D1209" s="13"/>
      <c r="E1209" s="13"/>
      <c r="F1209" s="13" t="e">
        <f>#REF!</f>
        <v>#REF!</v>
      </c>
      <c r="G1209" s="64" t="e">
        <f>#REF!</f>
        <v>#REF!</v>
      </c>
      <c r="H1209" s="64"/>
      <c r="I1209" s="64"/>
      <c r="J1209" s="64"/>
      <c r="K1209" s="64" t="e">
        <f>#REF!</f>
        <v>#REF!</v>
      </c>
      <c r="L1209" s="64"/>
      <c r="M1209" s="64"/>
      <c r="N1209" s="64"/>
      <c r="O1209" s="12">
        <f t="shared" si="335"/>
        <v>8</v>
      </c>
      <c r="P1209"/>
      <c r="Q1209" t="e">
        <f t="shared" si="331"/>
        <v>#REF!</v>
      </c>
      <c r="R1209"/>
      <c r="S1209"/>
      <c r="T1209" s="12" t="e">
        <f t="shared" si="322"/>
        <v>#REF!</v>
      </c>
      <c r="U1209" s="12"/>
      <c r="V1209" s="12" t="e">
        <f>IF(T1209="xxx",999,(T1209))</f>
        <v>#REF!</v>
      </c>
      <c r="W1209" s="12"/>
      <c r="X1209" s="12">
        <f t="shared" si="336"/>
        <v>25</v>
      </c>
      <c r="Y1209"/>
      <c r="Z1209"/>
      <c r="AA1209"/>
      <c r="AB1209"/>
      <c r="AC1209"/>
      <c r="AD1209"/>
      <c r="AE1209" s="19"/>
      <c r="AF1209" s="19">
        <f>AF1206+1</f>
        <v>9</v>
      </c>
      <c r="AG1209" s="19">
        <f>IF(AD1193="x",1,0)</f>
        <v>0</v>
      </c>
      <c r="AI1209" s="19">
        <v>445</v>
      </c>
      <c r="AJ1209" s="19">
        <f t="shared" si="323"/>
        <v>999</v>
      </c>
      <c r="AL1209" s="19"/>
      <c r="AM1209" s="19">
        <f t="shared" si="324"/>
        <v>999</v>
      </c>
      <c r="AP1209" s="48" t="e">
        <f t="shared" si="325"/>
        <v>#REF!</v>
      </c>
      <c r="AQ1209" s="48" t="e">
        <f t="shared" si="326"/>
        <v>#REF!</v>
      </c>
      <c r="AR1209" s="16" t="e">
        <f t="shared" si="327"/>
        <v>#REF!</v>
      </c>
      <c r="AU1209" s="49" t="str">
        <f t="shared" si="328"/>
        <v/>
      </c>
      <c r="AV1209" s="49" t="str">
        <f t="shared" si="329"/>
        <v/>
      </c>
      <c r="AW1209" s="49" t="str">
        <f t="shared" si="330"/>
        <v/>
      </c>
    </row>
    <row r="1210" spans="1:49" s="16" customFormat="1" hidden="1" x14ac:dyDescent="0.25">
      <c r="A1210" s="13" t="e">
        <f>#REF!</f>
        <v>#REF!</v>
      </c>
      <c r="B1210" s="13"/>
      <c r="C1210" s="13"/>
      <c r="D1210" s="13"/>
      <c r="E1210" s="13"/>
      <c r="F1210" s="13" t="e">
        <f>#REF!</f>
        <v>#REF!</v>
      </c>
      <c r="G1210" s="64" t="e">
        <f>#REF!</f>
        <v>#REF!</v>
      </c>
      <c r="H1210" s="64"/>
      <c r="I1210" s="64"/>
      <c r="J1210" s="64"/>
      <c r="K1210" s="64" t="e">
        <f>#REF!</f>
        <v>#REF!</v>
      </c>
      <c r="L1210" s="64"/>
      <c r="M1210" s="64"/>
      <c r="N1210" s="64"/>
      <c r="O1210" s="12">
        <f t="shared" si="335"/>
        <v>8</v>
      </c>
      <c r="P1210"/>
      <c r="Q1210" t="e">
        <f t="shared" si="331"/>
        <v>#REF!</v>
      </c>
      <c r="R1210"/>
      <c r="S1210"/>
      <c r="T1210" s="12" t="e">
        <f t="shared" si="322"/>
        <v>#REF!</v>
      </c>
      <c r="U1210" s="12"/>
      <c r="V1210" s="12">
        <v>999</v>
      </c>
      <c r="W1210" s="12"/>
      <c r="X1210" s="12">
        <f t="shared" si="336"/>
        <v>26</v>
      </c>
      <c r="Y1210"/>
      <c r="Z1210"/>
      <c r="AA1210"/>
      <c r="AB1210"/>
      <c r="AC1210"/>
      <c r="AD1210"/>
      <c r="AE1210" s="19"/>
      <c r="AF1210" s="19"/>
      <c r="AG1210" s="19">
        <f>AG1209</f>
        <v>0</v>
      </c>
      <c r="AI1210" s="19">
        <v>446</v>
      </c>
      <c r="AJ1210" s="19">
        <f t="shared" si="323"/>
        <v>999</v>
      </c>
      <c r="AL1210" s="19"/>
      <c r="AM1210" s="19">
        <f t="shared" si="324"/>
        <v>999</v>
      </c>
      <c r="AP1210" s="48" t="e">
        <f t="shared" si="325"/>
        <v>#REF!</v>
      </c>
      <c r="AQ1210" s="48" t="e">
        <f t="shared" si="326"/>
        <v>#REF!</v>
      </c>
      <c r="AR1210" s="16" t="e">
        <f t="shared" si="327"/>
        <v>#REF!</v>
      </c>
      <c r="AU1210" s="49" t="str">
        <f t="shared" si="328"/>
        <v/>
      </c>
      <c r="AV1210" s="49" t="str">
        <f t="shared" si="329"/>
        <v/>
      </c>
      <c r="AW1210" s="49" t="str">
        <f t="shared" si="330"/>
        <v/>
      </c>
    </row>
    <row r="1211" spans="1:49" s="16" customFormat="1" hidden="1" x14ac:dyDescent="0.25">
      <c r="A1211" s="13" t="e">
        <f>#REF!</f>
        <v>#REF!</v>
      </c>
      <c r="B1211" s="13"/>
      <c r="C1211" s="13"/>
      <c r="D1211" s="13"/>
      <c r="E1211" s="13"/>
      <c r="F1211" s="13" t="e">
        <f>#REF!</f>
        <v>#REF!</v>
      </c>
      <c r="G1211" s="64" t="e">
        <f>#REF!</f>
        <v>#REF!</v>
      </c>
      <c r="H1211" s="64"/>
      <c r="I1211" s="64"/>
      <c r="J1211" s="64"/>
      <c r="K1211" s="64" t="e">
        <f>#REF!</f>
        <v>#REF!</v>
      </c>
      <c r="L1211" s="64"/>
      <c r="M1211" s="64"/>
      <c r="N1211" s="64"/>
      <c r="O1211" s="12">
        <f t="shared" si="335"/>
        <v>8</v>
      </c>
      <c r="P1211"/>
      <c r="Q1211" t="e">
        <f t="shared" si="331"/>
        <v>#REF!</v>
      </c>
      <c r="R1211"/>
      <c r="S1211"/>
      <c r="T1211" s="12" t="e">
        <f t="shared" si="322"/>
        <v>#REF!</v>
      </c>
      <c r="U1211" s="12"/>
      <c r="V1211" s="12">
        <v>999</v>
      </c>
      <c r="W1211" s="12"/>
      <c r="X1211" s="12">
        <f t="shared" si="336"/>
        <v>27</v>
      </c>
      <c r="Y1211"/>
      <c r="Z1211"/>
      <c r="AA1211"/>
      <c r="AB1211"/>
      <c r="AC1211"/>
      <c r="AD1211"/>
      <c r="AE1211" s="19"/>
      <c r="AF1211" s="19"/>
      <c r="AG1211" s="19">
        <f>AG1209</f>
        <v>0</v>
      </c>
      <c r="AI1211" s="19">
        <v>447</v>
      </c>
      <c r="AJ1211" s="19">
        <f t="shared" si="323"/>
        <v>999</v>
      </c>
      <c r="AL1211" s="19"/>
      <c r="AM1211" s="19">
        <f t="shared" si="324"/>
        <v>999</v>
      </c>
      <c r="AP1211" s="48" t="e">
        <f t="shared" si="325"/>
        <v>#REF!</v>
      </c>
      <c r="AQ1211" s="48" t="e">
        <f t="shared" si="326"/>
        <v>#REF!</v>
      </c>
      <c r="AR1211" s="16" t="e">
        <f t="shared" si="327"/>
        <v>#REF!</v>
      </c>
      <c r="AU1211" s="49" t="str">
        <f t="shared" si="328"/>
        <v/>
      </c>
      <c r="AV1211" s="49" t="str">
        <f t="shared" si="329"/>
        <v/>
      </c>
      <c r="AW1211" s="49" t="str">
        <f t="shared" si="330"/>
        <v/>
      </c>
    </row>
    <row r="1212" spans="1:49" s="16" customFormat="1" hidden="1" x14ac:dyDescent="0.25">
      <c r="A1212" s="13" t="e">
        <f>#REF!</f>
        <v>#REF!</v>
      </c>
      <c r="B1212" s="13"/>
      <c r="C1212" s="13"/>
      <c r="D1212" s="13"/>
      <c r="E1212" s="13"/>
      <c r="F1212" s="13" t="e">
        <f>#REF!</f>
        <v>#REF!</v>
      </c>
      <c r="G1212" s="64" t="e">
        <f>#REF!</f>
        <v>#REF!</v>
      </c>
      <c r="H1212" s="64"/>
      <c r="I1212" s="64"/>
      <c r="J1212" s="64"/>
      <c r="K1212" s="64" t="e">
        <f>#REF!</f>
        <v>#REF!</v>
      </c>
      <c r="L1212" s="64"/>
      <c r="M1212" s="64"/>
      <c r="N1212" s="64"/>
      <c r="O1212" s="12">
        <f t="shared" si="335"/>
        <v>8</v>
      </c>
      <c r="P1212"/>
      <c r="Q1212" t="e">
        <f t="shared" si="331"/>
        <v>#REF!</v>
      </c>
      <c r="R1212"/>
      <c r="S1212"/>
      <c r="T1212" s="12" t="e">
        <f t="shared" si="322"/>
        <v>#REF!</v>
      </c>
      <c r="U1212" s="12"/>
      <c r="V1212" s="12" t="e">
        <f>IF(T1212="xxx",999,(T1212))</f>
        <v>#REF!</v>
      </c>
      <c r="W1212" s="12"/>
      <c r="X1212" s="12">
        <f t="shared" si="336"/>
        <v>28</v>
      </c>
      <c r="Y1212"/>
      <c r="Z1212"/>
      <c r="AA1212"/>
      <c r="AB1212"/>
      <c r="AC1212"/>
      <c r="AD1212"/>
      <c r="AE1212" s="19"/>
      <c r="AF1212" s="19">
        <f>AF1209+1</f>
        <v>10</v>
      </c>
      <c r="AG1212" s="19">
        <f>IF(AD1194="x",1,0)</f>
        <v>0</v>
      </c>
      <c r="AI1212" s="19">
        <v>448</v>
      </c>
      <c r="AJ1212" s="19">
        <f t="shared" si="323"/>
        <v>999</v>
      </c>
      <c r="AL1212" s="19"/>
      <c r="AM1212" s="19">
        <f t="shared" si="324"/>
        <v>999</v>
      </c>
      <c r="AP1212" s="48" t="e">
        <f t="shared" si="325"/>
        <v>#REF!</v>
      </c>
      <c r="AQ1212" s="48" t="e">
        <f t="shared" si="326"/>
        <v>#REF!</v>
      </c>
      <c r="AR1212" s="16" t="e">
        <f t="shared" si="327"/>
        <v>#REF!</v>
      </c>
      <c r="AU1212" s="49" t="str">
        <f t="shared" si="328"/>
        <v/>
      </c>
      <c r="AV1212" s="49" t="str">
        <f t="shared" si="329"/>
        <v/>
      </c>
      <c r="AW1212" s="49" t="str">
        <f t="shared" si="330"/>
        <v/>
      </c>
    </row>
    <row r="1213" spans="1:49" s="16" customFormat="1" hidden="1" x14ac:dyDescent="0.25">
      <c r="A1213" s="13" t="e">
        <f>#REF!</f>
        <v>#REF!</v>
      </c>
      <c r="B1213" s="13"/>
      <c r="C1213" s="13"/>
      <c r="D1213" s="13"/>
      <c r="E1213" s="13"/>
      <c r="F1213" s="13" t="e">
        <f>#REF!</f>
        <v>#REF!</v>
      </c>
      <c r="G1213" s="64" t="e">
        <f>#REF!</f>
        <v>#REF!</v>
      </c>
      <c r="H1213" s="64"/>
      <c r="I1213" s="64"/>
      <c r="J1213" s="64"/>
      <c r="K1213" s="64" t="e">
        <f>#REF!</f>
        <v>#REF!</v>
      </c>
      <c r="L1213" s="64"/>
      <c r="M1213" s="64"/>
      <c r="N1213" s="64"/>
      <c r="O1213" s="12">
        <f t="shared" si="335"/>
        <v>8</v>
      </c>
      <c r="P1213"/>
      <c r="Q1213" t="e">
        <f t="shared" si="331"/>
        <v>#REF!</v>
      </c>
      <c r="R1213"/>
      <c r="S1213"/>
      <c r="T1213" s="12" t="e">
        <f t="shared" si="322"/>
        <v>#REF!</v>
      </c>
      <c r="U1213" s="12"/>
      <c r="V1213" s="12">
        <v>999</v>
      </c>
      <c r="W1213" s="12"/>
      <c r="X1213" s="12">
        <f t="shared" si="336"/>
        <v>29</v>
      </c>
      <c r="Y1213"/>
      <c r="Z1213"/>
      <c r="AA1213"/>
      <c r="AB1213"/>
      <c r="AC1213"/>
      <c r="AD1213"/>
      <c r="AE1213" s="19"/>
      <c r="AF1213" s="19"/>
      <c r="AG1213" s="19">
        <f>AG1212</f>
        <v>0</v>
      </c>
      <c r="AI1213" s="19">
        <v>449</v>
      </c>
      <c r="AJ1213" s="19">
        <f t="shared" si="323"/>
        <v>999</v>
      </c>
      <c r="AL1213" s="19"/>
      <c r="AM1213" s="19">
        <f t="shared" si="324"/>
        <v>999</v>
      </c>
      <c r="AP1213" s="48" t="e">
        <f t="shared" si="325"/>
        <v>#REF!</v>
      </c>
      <c r="AQ1213" s="48" t="e">
        <f t="shared" si="326"/>
        <v>#REF!</v>
      </c>
      <c r="AR1213" s="16" t="e">
        <f t="shared" si="327"/>
        <v>#REF!</v>
      </c>
      <c r="AU1213" s="49" t="str">
        <f t="shared" si="328"/>
        <v/>
      </c>
      <c r="AV1213" s="49" t="str">
        <f t="shared" si="329"/>
        <v/>
      </c>
      <c r="AW1213" s="49" t="str">
        <f t="shared" si="330"/>
        <v/>
      </c>
    </row>
    <row r="1214" spans="1:49" s="16" customFormat="1" hidden="1" x14ac:dyDescent="0.25">
      <c r="A1214" s="13" t="e">
        <f>#REF!</f>
        <v>#REF!</v>
      </c>
      <c r="B1214" s="13"/>
      <c r="C1214" s="13"/>
      <c r="D1214" s="13"/>
      <c r="E1214" s="13"/>
      <c r="F1214" s="13" t="e">
        <f>#REF!</f>
        <v>#REF!</v>
      </c>
      <c r="G1214" s="64" t="e">
        <f>#REF!</f>
        <v>#REF!</v>
      </c>
      <c r="H1214" s="64"/>
      <c r="I1214" s="64"/>
      <c r="J1214" s="64"/>
      <c r="K1214" s="64" t="e">
        <f>#REF!</f>
        <v>#REF!</v>
      </c>
      <c r="L1214" s="64"/>
      <c r="M1214" s="64"/>
      <c r="N1214" s="64"/>
      <c r="O1214" s="12">
        <f t="shared" si="335"/>
        <v>8</v>
      </c>
      <c r="P1214"/>
      <c r="Q1214" t="e">
        <f t="shared" si="331"/>
        <v>#REF!</v>
      </c>
      <c r="R1214"/>
      <c r="S1214"/>
      <c r="T1214" s="12" t="e">
        <f t="shared" ref="T1214:T1244" si="338">IF(Q1214=0,"xxx",(IF((MID($A1214,$Q1214-10,1))="x","xxx",VALUE(MID($A1214,$Q1214-11,3)))))</f>
        <v>#REF!</v>
      </c>
      <c r="U1214" s="12"/>
      <c r="V1214" s="12">
        <v>999</v>
      </c>
      <c r="W1214" s="12"/>
      <c r="X1214" s="12">
        <f t="shared" si="336"/>
        <v>30</v>
      </c>
      <c r="Y1214"/>
      <c r="Z1214"/>
      <c r="AA1214"/>
      <c r="AB1214"/>
      <c r="AC1214"/>
      <c r="AD1214"/>
      <c r="AE1214" s="19"/>
      <c r="AF1214" s="19"/>
      <c r="AG1214" s="19">
        <f>AG1212</f>
        <v>0</v>
      </c>
      <c r="AI1214" s="19">
        <v>450</v>
      </c>
      <c r="AJ1214" s="19">
        <f t="shared" ref="AJ1214:AJ1244" si="339">IF(AG1214=0,999,AI1214)</f>
        <v>999</v>
      </c>
      <c r="AL1214" s="19"/>
      <c r="AM1214" s="19">
        <f t="shared" ref="AM1214:AM1244" si="340">SMALL($AJ$765:$AJ$1244,AI1214)</f>
        <v>999</v>
      </c>
      <c r="AP1214" s="48" t="e">
        <f t="shared" ref="AP1214:AP1244" si="341">G1214</f>
        <v>#REF!</v>
      </c>
      <c r="AQ1214" s="48" t="e">
        <f t="shared" ref="AQ1214:AQ1244" si="342">K1214</f>
        <v>#REF!</v>
      </c>
      <c r="AR1214" s="16" t="e">
        <f t="shared" ref="AR1214:AR1244" si="343">A1214</f>
        <v>#REF!</v>
      </c>
      <c r="AU1214" s="49" t="str">
        <f t="shared" ref="AU1214:AU1244" si="344">IF(AM1214=999,"",(INDEX($AP$765:$AP$1244,$AM1214)))</f>
        <v/>
      </c>
      <c r="AV1214" s="49" t="str">
        <f t="shared" ref="AV1214:AV1244" si="345">IF(AM1214=999,"",(INDEX($AQ$765:$AQ$1244,$AM1214)))</f>
        <v/>
      </c>
      <c r="AW1214" s="49" t="str">
        <f t="shared" ref="AW1214:AW1244" si="346">IF(AM1214=999,"",(INDEX($AR$765:$AR$1244,$AM1214)))</f>
        <v/>
      </c>
    </row>
    <row r="1215" spans="1:49" s="16" customFormat="1" hidden="1" x14ac:dyDescent="0.25">
      <c r="A1215" s="13" t="e">
        <f>#REF!</f>
        <v>#REF!</v>
      </c>
      <c r="B1215" s="13"/>
      <c r="C1215" s="13"/>
      <c r="D1215" s="13"/>
      <c r="E1215" s="13"/>
      <c r="F1215" s="13" t="e">
        <f>#REF!</f>
        <v>#REF!</v>
      </c>
      <c r="G1215" s="64" t="e">
        <f>#REF!</f>
        <v>#REF!</v>
      </c>
      <c r="H1215" s="64"/>
      <c r="I1215" s="64"/>
      <c r="J1215" s="64"/>
      <c r="K1215" s="64" t="e">
        <f>#REF!</f>
        <v>#REF!</v>
      </c>
      <c r="L1215" s="64"/>
      <c r="M1215" s="64"/>
      <c r="N1215" s="64"/>
      <c r="O1215" s="12">
        <f t="shared" si="335"/>
        <v>8</v>
      </c>
      <c r="P1215"/>
      <c r="Q1215" t="e">
        <f t="shared" si="331"/>
        <v>#REF!</v>
      </c>
      <c r="R1215"/>
      <c r="S1215"/>
      <c r="T1215" s="12" t="e">
        <f t="shared" si="338"/>
        <v>#REF!</v>
      </c>
      <c r="U1215" s="12"/>
      <c r="V1215" s="12" t="e">
        <f>IF(T1215="xxx",999,(T1215))</f>
        <v>#REF!</v>
      </c>
      <c r="W1215" s="12"/>
      <c r="X1215" s="12">
        <f t="shared" si="336"/>
        <v>31</v>
      </c>
      <c r="Y1215"/>
      <c r="Z1215"/>
      <c r="AA1215"/>
      <c r="AB1215"/>
      <c r="AC1215"/>
      <c r="AD1215"/>
      <c r="AE1215" s="19"/>
      <c r="AF1215" s="19">
        <f>AF1212+1</f>
        <v>11</v>
      </c>
      <c r="AG1215" s="19">
        <f>IF(AD1195="x",1,0)</f>
        <v>0</v>
      </c>
      <c r="AI1215" s="19">
        <v>451</v>
      </c>
      <c r="AJ1215" s="19">
        <f t="shared" si="339"/>
        <v>999</v>
      </c>
      <c r="AL1215" s="19"/>
      <c r="AM1215" s="19">
        <f t="shared" si="340"/>
        <v>999</v>
      </c>
      <c r="AP1215" s="48" t="e">
        <f t="shared" si="341"/>
        <v>#REF!</v>
      </c>
      <c r="AQ1215" s="48" t="e">
        <f t="shared" si="342"/>
        <v>#REF!</v>
      </c>
      <c r="AR1215" s="16" t="e">
        <f t="shared" si="343"/>
        <v>#REF!</v>
      </c>
      <c r="AU1215" s="49" t="str">
        <f t="shared" si="344"/>
        <v/>
      </c>
      <c r="AV1215" s="49" t="str">
        <f t="shared" si="345"/>
        <v/>
      </c>
      <c r="AW1215" s="49" t="str">
        <f t="shared" si="346"/>
        <v/>
      </c>
    </row>
    <row r="1216" spans="1:49" s="16" customFormat="1" hidden="1" x14ac:dyDescent="0.25">
      <c r="A1216" s="13" t="e">
        <f>#REF!</f>
        <v>#REF!</v>
      </c>
      <c r="B1216" s="13"/>
      <c r="C1216" s="13"/>
      <c r="D1216" s="13"/>
      <c r="E1216" s="13"/>
      <c r="F1216" s="13" t="e">
        <f>#REF!</f>
        <v>#REF!</v>
      </c>
      <c r="G1216" s="64" t="e">
        <f>#REF!</f>
        <v>#REF!</v>
      </c>
      <c r="H1216" s="64"/>
      <c r="I1216" s="64"/>
      <c r="J1216" s="64"/>
      <c r="K1216" s="64" t="e">
        <f>#REF!</f>
        <v>#REF!</v>
      </c>
      <c r="L1216" s="64"/>
      <c r="M1216" s="64"/>
      <c r="N1216" s="64"/>
      <c r="O1216" s="12">
        <f t="shared" si="335"/>
        <v>8</v>
      </c>
      <c r="P1216"/>
      <c r="Q1216" t="e">
        <f t="shared" si="331"/>
        <v>#REF!</v>
      </c>
      <c r="R1216"/>
      <c r="S1216"/>
      <c r="T1216" s="12" t="e">
        <f t="shared" si="338"/>
        <v>#REF!</v>
      </c>
      <c r="U1216" s="12"/>
      <c r="V1216" s="12">
        <v>999</v>
      </c>
      <c r="W1216" s="12"/>
      <c r="X1216" s="12">
        <f t="shared" si="336"/>
        <v>32</v>
      </c>
      <c r="Y1216"/>
      <c r="Z1216"/>
      <c r="AA1216"/>
      <c r="AB1216"/>
      <c r="AC1216"/>
      <c r="AD1216"/>
      <c r="AE1216" s="19"/>
      <c r="AF1216" s="19"/>
      <c r="AG1216" s="19">
        <f>AG1215</f>
        <v>0</v>
      </c>
      <c r="AI1216" s="19">
        <v>452</v>
      </c>
      <c r="AJ1216" s="19">
        <f t="shared" si="339"/>
        <v>999</v>
      </c>
      <c r="AL1216" s="19"/>
      <c r="AM1216" s="19">
        <f t="shared" si="340"/>
        <v>999</v>
      </c>
      <c r="AP1216" s="48" t="e">
        <f t="shared" si="341"/>
        <v>#REF!</v>
      </c>
      <c r="AQ1216" s="48" t="e">
        <f t="shared" si="342"/>
        <v>#REF!</v>
      </c>
      <c r="AR1216" s="16" t="e">
        <f t="shared" si="343"/>
        <v>#REF!</v>
      </c>
      <c r="AU1216" s="49" t="str">
        <f t="shared" si="344"/>
        <v/>
      </c>
      <c r="AV1216" s="49" t="str">
        <f t="shared" si="345"/>
        <v/>
      </c>
      <c r="AW1216" s="49" t="str">
        <f t="shared" si="346"/>
        <v/>
      </c>
    </row>
    <row r="1217" spans="1:49" s="16" customFormat="1" hidden="1" x14ac:dyDescent="0.25">
      <c r="A1217" s="13" t="e">
        <f>#REF!</f>
        <v>#REF!</v>
      </c>
      <c r="B1217" s="13"/>
      <c r="C1217" s="13"/>
      <c r="D1217" s="13"/>
      <c r="E1217" s="13"/>
      <c r="F1217" s="13" t="e">
        <f>#REF!</f>
        <v>#REF!</v>
      </c>
      <c r="G1217" s="64" t="e">
        <f>#REF!</f>
        <v>#REF!</v>
      </c>
      <c r="H1217" s="64"/>
      <c r="I1217" s="64"/>
      <c r="J1217" s="64"/>
      <c r="K1217" s="64" t="e">
        <f>#REF!</f>
        <v>#REF!</v>
      </c>
      <c r="L1217" s="64"/>
      <c r="M1217" s="64"/>
      <c r="N1217" s="64"/>
      <c r="O1217" s="12">
        <f t="shared" si="335"/>
        <v>8</v>
      </c>
      <c r="P1217"/>
      <c r="Q1217" t="e">
        <f t="shared" si="331"/>
        <v>#REF!</v>
      </c>
      <c r="R1217"/>
      <c r="S1217"/>
      <c r="T1217" s="12" t="e">
        <f t="shared" si="338"/>
        <v>#REF!</v>
      </c>
      <c r="U1217" s="12"/>
      <c r="V1217" s="12">
        <v>999</v>
      </c>
      <c r="W1217" s="12"/>
      <c r="X1217" s="12">
        <f t="shared" si="336"/>
        <v>33</v>
      </c>
      <c r="Y1217"/>
      <c r="Z1217"/>
      <c r="AA1217"/>
      <c r="AB1217"/>
      <c r="AC1217"/>
      <c r="AD1217"/>
      <c r="AE1217" s="19"/>
      <c r="AF1217" s="19"/>
      <c r="AG1217" s="19">
        <f>AG1215</f>
        <v>0</v>
      </c>
      <c r="AI1217" s="19">
        <v>453</v>
      </c>
      <c r="AJ1217" s="19">
        <f t="shared" si="339"/>
        <v>999</v>
      </c>
      <c r="AL1217" s="19"/>
      <c r="AM1217" s="19">
        <f t="shared" si="340"/>
        <v>999</v>
      </c>
      <c r="AP1217" s="48" t="e">
        <f t="shared" si="341"/>
        <v>#REF!</v>
      </c>
      <c r="AQ1217" s="48" t="e">
        <f t="shared" si="342"/>
        <v>#REF!</v>
      </c>
      <c r="AR1217" s="16" t="e">
        <f t="shared" si="343"/>
        <v>#REF!</v>
      </c>
      <c r="AU1217" s="49" t="str">
        <f t="shared" si="344"/>
        <v/>
      </c>
      <c r="AV1217" s="49" t="str">
        <f t="shared" si="345"/>
        <v/>
      </c>
      <c r="AW1217" s="49" t="str">
        <f t="shared" si="346"/>
        <v/>
      </c>
    </row>
    <row r="1218" spans="1:49" s="16" customFormat="1" hidden="1" x14ac:dyDescent="0.25">
      <c r="A1218" s="13" t="e">
        <f>#REF!</f>
        <v>#REF!</v>
      </c>
      <c r="B1218" s="13"/>
      <c r="C1218" s="13"/>
      <c r="D1218" s="13"/>
      <c r="E1218" s="13"/>
      <c r="F1218" s="13" t="e">
        <f>#REF!</f>
        <v>#REF!</v>
      </c>
      <c r="G1218" s="64" t="e">
        <f>#REF!</f>
        <v>#REF!</v>
      </c>
      <c r="H1218" s="64"/>
      <c r="I1218" s="64"/>
      <c r="J1218" s="64"/>
      <c r="K1218" s="64" t="e">
        <f>#REF!</f>
        <v>#REF!</v>
      </c>
      <c r="L1218" s="64"/>
      <c r="M1218" s="64"/>
      <c r="N1218" s="64"/>
      <c r="O1218" s="12">
        <f t="shared" si="335"/>
        <v>8</v>
      </c>
      <c r="P1218"/>
      <c r="Q1218" t="e">
        <f t="shared" si="331"/>
        <v>#REF!</v>
      </c>
      <c r="R1218"/>
      <c r="S1218"/>
      <c r="T1218" s="12" t="e">
        <f t="shared" si="338"/>
        <v>#REF!</v>
      </c>
      <c r="U1218" s="12"/>
      <c r="V1218" s="12" t="e">
        <f>IF(T1218="xxx",999,(T1218))</f>
        <v>#REF!</v>
      </c>
      <c r="W1218" s="12"/>
      <c r="X1218" s="12">
        <f t="shared" si="336"/>
        <v>34</v>
      </c>
      <c r="Y1218"/>
      <c r="Z1218"/>
      <c r="AA1218"/>
      <c r="AB1218"/>
      <c r="AC1218"/>
      <c r="AD1218"/>
      <c r="AE1218" s="19"/>
      <c r="AF1218" s="19">
        <f>AF1215+1</f>
        <v>12</v>
      </c>
      <c r="AG1218" s="19">
        <f>IF(AD1196="x",1,0)</f>
        <v>0</v>
      </c>
      <c r="AI1218" s="19">
        <v>454</v>
      </c>
      <c r="AJ1218" s="19">
        <f t="shared" si="339"/>
        <v>999</v>
      </c>
      <c r="AL1218" s="19"/>
      <c r="AM1218" s="19">
        <f t="shared" si="340"/>
        <v>999</v>
      </c>
      <c r="AP1218" s="48" t="e">
        <f t="shared" si="341"/>
        <v>#REF!</v>
      </c>
      <c r="AQ1218" s="48" t="e">
        <f t="shared" si="342"/>
        <v>#REF!</v>
      </c>
      <c r="AR1218" s="16" t="e">
        <f t="shared" si="343"/>
        <v>#REF!</v>
      </c>
      <c r="AU1218" s="49" t="str">
        <f t="shared" si="344"/>
        <v/>
      </c>
      <c r="AV1218" s="49" t="str">
        <f t="shared" si="345"/>
        <v/>
      </c>
      <c r="AW1218" s="49" t="str">
        <f t="shared" si="346"/>
        <v/>
      </c>
    </row>
    <row r="1219" spans="1:49" s="16" customFormat="1" hidden="1" x14ac:dyDescent="0.25">
      <c r="A1219" s="13" t="e">
        <f>#REF!</f>
        <v>#REF!</v>
      </c>
      <c r="B1219" s="13"/>
      <c r="C1219" s="13"/>
      <c r="D1219" s="13"/>
      <c r="E1219" s="13"/>
      <c r="F1219" s="13" t="e">
        <f>#REF!</f>
        <v>#REF!</v>
      </c>
      <c r="G1219" s="64" t="e">
        <f>#REF!</f>
        <v>#REF!</v>
      </c>
      <c r="H1219" s="64"/>
      <c r="I1219" s="64"/>
      <c r="J1219" s="64"/>
      <c r="K1219" s="64" t="e">
        <f>#REF!</f>
        <v>#REF!</v>
      </c>
      <c r="L1219" s="64"/>
      <c r="M1219" s="64"/>
      <c r="N1219" s="64"/>
      <c r="O1219" s="12">
        <f t="shared" si="335"/>
        <v>8</v>
      </c>
      <c r="P1219"/>
      <c r="Q1219" t="e">
        <f t="shared" si="331"/>
        <v>#REF!</v>
      </c>
      <c r="R1219"/>
      <c r="S1219"/>
      <c r="T1219" s="12" t="e">
        <f t="shared" si="338"/>
        <v>#REF!</v>
      </c>
      <c r="U1219" s="12"/>
      <c r="V1219" s="12">
        <v>999</v>
      </c>
      <c r="W1219" s="12"/>
      <c r="X1219" s="12">
        <f t="shared" si="336"/>
        <v>35</v>
      </c>
      <c r="Y1219"/>
      <c r="Z1219"/>
      <c r="AA1219"/>
      <c r="AB1219"/>
      <c r="AC1219"/>
      <c r="AD1219"/>
      <c r="AE1219" s="19"/>
      <c r="AF1219" s="19"/>
      <c r="AG1219" s="19">
        <f>AG1218</f>
        <v>0</v>
      </c>
      <c r="AI1219" s="19">
        <v>455</v>
      </c>
      <c r="AJ1219" s="19">
        <f t="shared" si="339"/>
        <v>999</v>
      </c>
      <c r="AL1219" s="19"/>
      <c r="AM1219" s="19">
        <f t="shared" si="340"/>
        <v>999</v>
      </c>
      <c r="AP1219" s="48" t="e">
        <f t="shared" si="341"/>
        <v>#REF!</v>
      </c>
      <c r="AQ1219" s="48" t="e">
        <f t="shared" si="342"/>
        <v>#REF!</v>
      </c>
      <c r="AR1219" s="16" t="e">
        <f t="shared" si="343"/>
        <v>#REF!</v>
      </c>
      <c r="AU1219" s="49" t="str">
        <f t="shared" si="344"/>
        <v/>
      </c>
      <c r="AV1219" s="49" t="str">
        <f t="shared" si="345"/>
        <v/>
      </c>
      <c r="AW1219" s="49" t="str">
        <f t="shared" si="346"/>
        <v/>
      </c>
    </row>
    <row r="1220" spans="1:49" s="16" customFormat="1" hidden="1" x14ac:dyDescent="0.25">
      <c r="A1220" s="13" t="e">
        <f>#REF!</f>
        <v>#REF!</v>
      </c>
      <c r="B1220" s="13"/>
      <c r="C1220" s="13"/>
      <c r="D1220" s="13"/>
      <c r="E1220" s="13"/>
      <c r="F1220" s="13" t="e">
        <f>#REF!</f>
        <v>#REF!</v>
      </c>
      <c r="G1220" s="64" t="e">
        <f>#REF!</f>
        <v>#REF!</v>
      </c>
      <c r="H1220" s="64"/>
      <c r="I1220" s="64"/>
      <c r="J1220" s="64"/>
      <c r="K1220" s="64" t="e">
        <f>#REF!</f>
        <v>#REF!</v>
      </c>
      <c r="L1220" s="64"/>
      <c r="M1220" s="64"/>
      <c r="N1220" s="64"/>
      <c r="O1220" s="12">
        <f t="shared" si="335"/>
        <v>8</v>
      </c>
      <c r="P1220"/>
      <c r="Q1220" t="e">
        <f t="shared" si="331"/>
        <v>#REF!</v>
      </c>
      <c r="R1220"/>
      <c r="S1220"/>
      <c r="T1220" s="12" t="e">
        <f t="shared" si="338"/>
        <v>#REF!</v>
      </c>
      <c r="U1220" s="12"/>
      <c r="V1220" s="12">
        <v>999</v>
      </c>
      <c r="W1220" s="12"/>
      <c r="X1220" s="12">
        <f t="shared" si="336"/>
        <v>36</v>
      </c>
      <c r="Y1220"/>
      <c r="Z1220"/>
      <c r="AA1220"/>
      <c r="AB1220"/>
      <c r="AC1220"/>
      <c r="AD1220"/>
      <c r="AE1220" s="19"/>
      <c r="AF1220" s="19"/>
      <c r="AG1220" s="19">
        <f>AG1218</f>
        <v>0</v>
      </c>
      <c r="AI1220" s="19">
        <v>456</v>
      </c>
      <c r="AJ1220" s="19">
        <f t="shared" si="339"/>
        <v>999</v>
      </c>
      <c r="AL1220" s="19"/>
      <c r="AM1220" s="19">
        <f t="shared" si="340"/>
        <v>999</v>
      </c>
      <c r="AP1220" s="48" t="e">
        <f t="shared" si="341"/>
        <v>#REF!</v>
      </c>
      <c r="AQ1220" s="48" t="e">
        <f t="shared" si="342"/>
        <v>#REF!</v>
      </c>
      <c r="AR1220" s="16" t="e">
        <f t="shared" si="343"/>
        <v>#REF!</v>
      </c>
      <c r="AU1220" s="49" t="str">
        <f t="shared" si="344"/>
        <v/>
      </c>
      <c r="AV1220" s="49" t="str">
        <f t="shared" si="345"/>
        <v/>
      </c>
      <c r="AW1220" s="49" t="str">
        <f t="shared" si="346"/>
        <v/>
      </c>
    </row>
    <row r="1221" spans="1:49" s="16" customFormat="1" hidden="1" x14ac:dyDescent="0.25">
      <c r="A1221" s="13" t="e">
        <f>#REF!</f>
        <v>#REF!</v>
      </c>
      <c r="B1221" s="13"/>
      <c r="C1221" s="13"/>
      <c r="D1221" s="13"/>
      <c r="E1221" s="13"/>
      <c r="F1221" s="13" t="e">
        <f>#REF!</f>
        <v>#REF!</v>
      </c>
      <c r="G1221" s="64" t="e">
        <f>#REF!</f>
        <v>#REF!</v>
      </c>
      <c r="H1221" s="64"/>
      <c r="I1221" s="64"/>
      <c r="J1221" s="64"/>
      <c r="K1221" s="64" t="e">
        <f>#REF!</f>
        <v>#REF!</v>
      </c>
      <c r="L1221" s="64"/>
      <c r="M1221" s="64"/>
      <c r="N1221" s="64"/>
      <c r="O1221" s="12">
        <f t="shared" si="335"/>
        <v>8</v>
      </c>
      <c r="P1221"/>
      <c r="Q1221" t="e">
        <f t="shared" si="331"/>
        <v>#REF!</v>
      </c>
      <c r="R1221"/>
      <c r="S1221"/>
      <c r="T1221" s="12" t="e">
        <f t="shared" si="338"/>
        <v>#REF!</v>
      </c>
      <c r="U1221" s="12"/>
      <c r="V1221" s="12" t="e">
        <f>IF(T1221="xxx",999,(T1221))</f>
        <v>#REF!</v>
      </c>
      <c r="W1221" s="12"/>
      <c r="X1221" s="12">
        <f t="shared" si="336"/>
        <v>37</v>
      </c>
      <c r="Y1221"/>
      <c r="Z1221"/>
      <c r="AA1221"/>
      <c r="AB1221"/>
      <c r="AC1221"/>
      <c r="AD1221"/>
      <c r="AE1221" s="19"/>
      <c r="AF1221" s="19">
        <f>AF1218+1</f>
        <v>13</v>
      </c>
      <c r="AG1221" s="19">
        <f>IF(AD1197="x",1,0)</f>
        <v>0</v>
      </c>
      <c r="AI1221" s="19">
        <v>457</v>
      </c>
      <c r="AJ1221" s="19">
        <f t="shared" si="339"/>
        <v>999</v>
      </c>
      <c r="AL1221" s="19"/>
      <c r="AM1221" s="19">
        <f t="shared" si="340"/>
        <v>999</v>
      </c>
      <c r="AP1221" s="48" t="e">
        <f t="shared" si="341"/>
        <v>#REF!</v>
      </c>
      <c r="AQ1221" s="48" t="e">
        <f t="shared" si="342"/>
        <v>#REF!</v>
      </c>
      <c r="AR1221" s="16" t="e">
        <f t="shared" si="343"/>
        <v>#REF!</v>
      </c>
      <c r="AU1221" s="49" t="str">
        <f t="shared" si="344"/>
        <v/>
      </c>
      <c r="AV1221" s="49" t="str">
        <f t="shared" si="345"/>
        <v/>
      </c>
      <c r="AW1221" s="49" t="str">
        <f t="shared" si="346"/>
        <v/>
      </c>
    </row>
    <row r="1222" spans="1:49" s="16" customFormat="1" hidden="1" x14ac:dyDescent="0.25">
      <c r="A1222" s="13" t="e">
        <f>#REF!</f>
        <v>#REF!</v>
      </c>
      <c r="B1222" s="13"/>
      <c r="C1222" s="13"/>
      <c r="D1222" s="13"/>
      <c r="E1222" s="13"/>
      <c r="F1222" s="13" t="e">
        <f>#REF!</f>
        <v>#REF!</v>
      </c>
      <c r="G1222" s="64" t="e">
        <f>#REF!</f>
        <v>#REF!</v>
      </c>
      <c r="H1222" s="64"/>
      <c r="I1222" s="64"/>
      <c r="J1222" s="64"/>
      <c r="K1222" s="64" t="e">
        <f>#REF!</f>
        <v>#REF!</v>
      </c>
      <c r="L1222" s="64"/>
      <c r="M1222" s="64"/>
      <c r="N1222" s="64"/>
      <c r="O1222" s="12">
        <f t="shared" si="335"/>
        <v>8</v>
      </c>
      <c r="P1222"/>
      <c r="Q1222" t="e">
        <f t="shared" si="331"/>
        <v>#REF!</v>
      </c>
      <c r="R1222"/>
      <c r="S1222"/>
      <c r="T1222" s="12" t="e">
        <f t="shared" si="338"/>
        <v>#REF!</v>
      </c>
      <c r="U1222" s="12"/>
      <c r="V1222" s="12">
        <v>999</v>
      </c>
      <c r="W1222" s="12"/>
      <c r="X1222" s="12">
        <f t="shared" si="336"/>
        <v>38</v>
      </c>
      <c r="Y1222"/>
      <c r="Z1222"/>
      <c r="AA1222"/>
      <c r="AB1222"/>
      <c r="AC1222"/>
      <c r="AD1222"/>
      <c r="AE1222" s="19"/>
      <c r="AF1222" s="19"/>
      <c r="AG1222" s="19">
        <f>AG1221</f>
        <v>0</v>
      </c>
      <c r="AI1222" s="19">
        <v>458</v>
      </c>
      <c r="AJ1222" s="19">
        <f t="shared" si="339"/>
        <v>999</v>
      </c>
      <c r="AL1222" s="19"/>
      <c r="AM1222" s="19">
        <f t="shared" si="340"/>
        <v>999</v>
      </c>
      <c r="AP1222" s="48" t="e">
        <f t="shared" si="341"/>
        <v>#REF!</v>
      </c>
      <c r="AQ1222" s="48" t="e">
        <f t="shared" si="342"/>
        <v>#REF!</v>
      </c>
      <c r="AR1222" s="16" t="e">
        <f t="shared" si="343"/>
        <v>#REF!</v>
      </c>
      <c r="AU1222" s="49" t="str">
        <f t="shared" si="344"/>
        <v/>
      </c>
      <c r="AV1222" s="49" t="str">
        <f t="shared" si="345"/>
        <v/>
      </c>
      <c r="AW1222" s="49" t="str">
        <f t="shared" si="346"/>
        <v/>
      </c>
    </row>
    <row r="1223" spans="1:49" s="16" customFormat="1" hidden="1" x14ac:dyDescent="0.25">
      <c r="A1223" s="13" t="e">
        <f>#REF!</f>
        <v>#REF!</v>
      </c>
      <c r="B1223" s="13"/>
      <c r="C1223" s="13"/>
      <c r="D1223" s="13"/>
      <c r="E1223" s="13"/>
      <c r="F1223" s="13" t="e">
        <f>#REF!</f>
        <v>#REF!</v>
      </c>
      <c r="G1223" s="64" t="e">
        <f>#REF!</f>
        <v>#REF!</v>
      </c>
      <c r="H1223" s="64"/>
      <c r="I1223" s="64"/>
      <c r="J1223" s="64"/>
      <c r="K1223" s="64" t="e">
        <f>#REF!</f>
        <v>#REF!</v>
      </c>
      <c r="L1223" s="64"/>
      <c r="M1223" s="64"/>
      <c r="N1223" s="64"/>
      <c r="O1223" s="12">
        <f t="shared" si="335"/>
        <v>8</v>
      </c>
      <c r="P1223"/>
      <c r="Q1223" t="e">
        <f t="shared" si="331"/>
        <v>#REF!</v>
      </c>
      <c r="R1223"/>
      <c r="S1223"/>
      <c r="T1223" s="12" t="e">
        <f t="shared" si="338"/>
        <v>#REF!</v>
      </c>
      <c r="U1223" s="12"/>
      <c r="V1223" s="12">
        <v>999</v>
      </c>
      <c r="W1223" s="12"/>
      <c r="X1223" s="12">
        <f t="shared" si="336"/>
        <v>39</v>
      </c>
      <c r="Y1223"/>
      <c r="Z1223"/>
      <c r="AA1223"/>
      <c r="AB1223"/>
      <c r="AC1223"/>
      <c r="AD1223"/>
      <c r="AE1223" s="19"/>
      <c r="AF1223" s="19"/>
      <c r="AG1223" s="19">
        <f>AG1221</f>
        <v>0</v>
      </c>
      <c r="AI1223" s="19">
        <v>459</v>
      </c>
      <c r="AJ1223" s="19">
        <f t="shared" si="339"/>
        <v>999</v>
      </c>
      <c r="AL1223" s="19"/>
      <c r="AM1223" s="19">
        <f t="shared" si="340"/>
        <v>999</v>
      </c>
      <c r="AP1223" s="48" t="e">
        <f t="shared" si="341"/>
        <v>#REF!</v>
      </c>
      <c r="AQ1223" s="48" t="e">
        <f t="shared" si="342"/>
        <v>#REF!</v>
      </c>
      <c r="AR1223" s="16" t="e">
        <f t="shared" si="343"/>
        <v>#REF!</v>
      </c>
      <c r="AU1223" s="49" t="str">
        <f t="shared" si="344"/>
        <v/>
      </c>
      <c r="AV1223" s="49" t="str">
        <f t="shared" si="345"/>
        <v/>
      </c>
      <c r="AW1223" s="49" t="str">
        <f t="shared" si="346"/>
        <v/>
      </c>
    </row>
    <row r="1224" spans="1:49" s="16" customFormat="1" hidden="1" x14ac:dyDescent="0.25">
      <c r="A1224" s="13" t="e">
        <f>#REF!</f>
        <v>#REF!</v>
      </c>
      <c r="B1224" s="13"/>
      <c r="C1224" s="13"/>
      <c r="D1224" s="13"/>
      <c r="E1224" s="13"/>
      <c r="F1224" s="13" t="e">
        <f>#REF!</f>
        <v>#REF!</v>
      </c>
      <c r="G1224" s="64" t="e">
        <f>#REF!</f>
        <v>#REF!</v>
      </c>
      <c r="H1224" s="64"/>
      <c r="I1224" s="64"/>
      <c r="J1224" s="64"/>
      <c r="K1224" s="64" t="e">
        <f>#REF!</f>
        <v>#REF!</v>
      </c>
      <c r="L1224" s="64"/>
      <c r="M1224" s="64"/>
      <c r="N1224" s="64"/>
      <c r="O1224" s="12">
        <f t="shared" si="335"/>
        <v>8</v>
      </c>
      <c r="P1224"/>
      <c r="Q1224" t="e">
        <f t="shared" si="331"/>
        <v>#REF!</v>
      </c>
      <c r="R1224"/>
      <c r="S1224"/>
      <c r="T1224" s="12" t="e">
        <f t="shared" si="338"/>
        <v>#REF!</v>
      </c>
      <c r="U1224" s="12"/>
      <c r="V1224" s="12" t="e">
        <f>IF(T1224="xxx",999,(T1224))</f>
        <v>#REF!</v>
      </c>
      <c r="W1224" s="12"/>
      <c r="X1224" s="12">
        <f t="shared" si="336"/>
        <v>40</v>
      </c>
      <c r="Y1224"/>
      <c r="Z1224"/>
      <c r="AA1224"/>
      <c r="AB1224"/>
      <c r="AC1224"/>
      <c r="AD1224"/>
      <c r="AE1224" s="19"/>
      <c r="AF1224" s="19">
        <f>AF1221+1</f>
        <v>14</v>
      </c>
      <c r="AG1224" s="19">
        <f>IF(AD1198="x",1,0)</f>
        <v>0</v>
      </c>
      <c r="AI1224" s="19">
        <v>460</v>
      </c>
      <c r="AJ1224" s="19">
        <f t="shared" si="339"/>
        <v>999</v>
      </c>
      <c r="AL1224" s="19"/>
      <c r="AM1224" s="19">
        <f t="shared" si="340"/>
        <v>999</v>
      </c>
      <c r="AP1224" s="48" t="e">
        <f t="shared" si="341"/>
        <v>#REF!</v>
      </c>
      <c r="AQ1224" s="48" t="e">
        <f t="shared" si="342"/>
        <v>#REF!</v>
      </c>
      <c r="AR1224" s="16" t="e">
        <f t="shared" si="343"/>
        <v>#REF!</v>
      </c>
      <c r="AU1224" s="49" t="str">
        <f t="shared" si="344"/>
        <v/>
      </c>
      <c r="AV1224" s="49" t="str">
        <f t="shared" si="345"/>
        <v/>
      </c>
      <c r="AW1224" s="49" t="str">
        <f t="shared" si="346"/>
        <v/>
      </c>
    </row>
    <row r="1225" spans="1:49" s="16" customFormat="1" hidden="1" x14ac:dyDescent="0.25">
      <c r="A1225" s="13" t="e">
        <f>#REF!</f>
        <v>#REF!</v>
      </c>
      <c r="B1225" s="13"/>
      <c r="C1225" s="13"/>
      <c r="D1225" s="13"/>
      <c r="E1225" s="13"/>
      <c r="F1225" s="13" t="e">
        <f>#REF!</f>
        <v>#REF!</v>
      </c>
      <c r="G1225" s="64" t="e">
        <f>#REF!</f>
        <v>#REF!</v>
      </c>
      <c r="H1225" s="64"/>
      <c r="I1225" s="64"/>
      <c r="J1225" s="64"/>
      <c r="K1225" s="64" t="e">
        <f>#REF!</f>
        <v>#REF!</v>
      </c>
      <c r="L1225" s="64"/>
      <c r="M1225" s="64"/>
      <c r="N1225" s="64"/>
      <c r="O1225" s="12">
        <f t="shared" si="335"/>
        <v>8</v>
      </c>
      <c r="P1225"/>
      <c r="Q1225" t="e">
        <f t="shared" si="331"/>
        <v>#REF!</v>
      </c>
      <c r="R1225"/>
      <c r="S1225"/>
      <c r="T1225" s="12" t="e">
        <f t="shared" si="338"/>
        <v>#REF!</v>
      </c>
      <c r="U1225" s="12"/>
      <c r="V1225" s="12">
        <v>999</v>
      </c>
      <c r="W1225" s="12"/>
      <c r="X1225" s="12">
        <f t="shared" si="336"/>
        <v>41</v>
      </c>
      <c r="Y1225"/>
      <c r="Z1225"/>
      <c r="AA1225"/>
      <c r="AB1225"/>
      <c r="AC1225"/>
      <c r="AD1225"/>
      <c r="AE1225" s="19"/>
      <c r="AF1225" s="19"/>
      <c r="AG1225" s="19">
        <f>AG1224</f>
        <v>0</v>
      </c>
      <c r="AI1225" s="19">
        <v>461</v>
      </c>
      <c r="AJ1225" s="19">
        <f t="shared" si="339"/>
        <v>999</v>
      </c>
      <c r="AL1225" s="19"/>
      <c r="AM1225" s="19">
        <f t="shared" si="340"/>
        <v>999</v>
      </c>
      <c r="AP1225" s="48" t="e">
        <f t="shared" si="341"/>
        <v>#REF!</v>
      </c>
      <c r="AQ1225" s="48" t="e">
        <f t="shared" si="342"/>
        <v>#REF!</v>
      </c>
      <c r="AR1225" s="16" t="e">
        <f t="shared" si="343"/>
        <v>#REF!</v>
      </c>
      <c r="AU1225" s="49" t="str">
        <f t="shared" si="344"/>
        <v/>
      </c>
      <c r="AV1225" s="49" t="str">
        <f t="shared" si="345"/>
        <v/>
      </c>
      <c r="AW1225" s="49" t="str">
        <f t="shared" si="346"/>
        <v/>
      </c>
    </row>
    <row r="1226" spans="1:49" s="16" customFormat="1" hidden="1" x14ac:dyDescent="0.25">
      <c r="A1226" s="13" t="e">
        <f>#REF!</f>
        <v>#REF!</v>
      </c>
      <c r="B1226" s="13"/>
      <c r="C1226" s="13"/>
      <c r="D1226" s="13"/>
      <c r="E1226" s="13"/>
      <c r="F1226" s="13" t="e">
        <f>#REF!</f>
        <v>#REF!</v>
      </c>
      <c r="G1226" s="64" t="e">
        <f>#REF!</f>
        <v>#REF!</v>
      </c>
      <c r="H1226" s="64"/>
      <c r="I1226" s="64"/>
      <c r="J1226" s="64"/>
      <c r="K1226" s="64" t="e">
        <f>#REF!</f>
        <v>#REF!</v>
      </c>
      <c r="L1226" s="64"/>
      <c r="M1226" s="64"/>
      <c r="N1226" s="64"/>
      <c r="O1226" s="12">
        <f t="shared" si="335"/>
        <v>8</v>
      </c>
      <c r="P1226"/>
      <c r="Q1226" t="e">
        <f t="shared" si="331"/>
        <v>#REF!</v>
      </c>
      <c r="R1226"/>
      <c r="S1226"/>
      <c r="T1226" s="12" t="e">
        <f t="shared" si="338"/>
        <v>#REF!</v>
      </c>
      <c r="U1226" s="12"/>
      <c r="V1226" s="12">
        <v>999</v>
      </c>
      <c r="W1226" s="12"/>
      <c r="X1226" s="12">
        <f t="shared" si="336"/>
        <v>42</v>
      </c>
      <c r="Y1226"/>
      <c r="Z1226"/>
      <c r="AA1226"/>
      <c r="AB1226"/>
      <c r="AC1226"/>
      <c r="AD1226"/>
      <c r="AE1226" s="19"/>
      <c r="AF1226" s="19"/>
      <c r="AG1226" s="19">
        <f>AG1224</f>
        <v>0</v>
      </c>
      <c r="AI1226" s="19">
        <v>462</v>
      </c>
      <c r="AJ1226" s="19">
        <f t="shared" si="339"/>
        <v>999</v>
      </c>
      <c r="AL1226" s="19"/>
      <c r="AM1226" s="19">
        <f t="shared" si="340"/>
        <v>999</v>
      </c>
      <c r="AP1226" s="48" t="e">
        <f t="shared" si="341"/>
        <v>#REF!</v>
      </c>
      <c r="AQ1226" s="48" t="e">
        <f t="shared" si="342"/>
        <v>#REF!</v>
      </c>
      <c r="AR1226" s="16" t="e">
        <f t="shared" si="343"/>
        <v>#REF!</v>
      </c>
      <c r="AU1226" s="49" t="str">
        <f t="shared" si="344"/>
        <v/>
      </c>
      <c r="AV1226" s="49" t="str">
        <f t="shared" si="345"/>
        <v/>
      </c>
      <c r="AW1226" s="49" t="str">
        <f t="shared" si="346"/>
        <v/>
      </c>
    </row>
    <row r="1227" spans="1:49" s="16" customFormat="1" hidden="1" x14ac:dyDescent="0.25">
      <c r="A1227" s="13" t="e">
        <f>#REF!</f>
        <v>#REF!</v>
      </c>
      <c r="B1227" s="13"/>
      <c r="C1227" s="13"/>
      <c r="D1227" s="13"/>
      <c r="E1227" s="13"/>
      <c r="F1227" s="13" t="e">
        <f>#REF!</f>
        <v>#REF!</v>
      </c>
      <c r="G1227" s="64" t="e">
        <f>#REF!</f>
        <v>#REF!</v>
      </c>
      <c r="H1227" s="64"/>
      <c r="I1227" s="64"/>
      <c r="J1227" s="64"/>
      <c r="K1227" s="64" t="e">
        <f>#REF!</f>
        <v>#REF!</v>
      </c>
      <c r="L1227" s="64"/>
      <c r="M1227" s="64"/>
      <c r="N1227" s="64"/>
      <c r="O1227" s="12">
        <f t="shared" si="335"/>
        <v>8</v>
      </c>
      <c r="P1227"/>
      <c r="Q1227" t="e">
        <f t="shared" si="331"/>
        <v>#REF!</v>
      </c>
      <c r="R1227"/>
      <c r="S1227"/>
      <c r="T1227" s="12" t="e">
        <f t="shared" si="338"/>
        <v>#REF!</v>
      </c>
      <c r="U1227" s="12"/>
      <c r="V1227" s="12" t="e">
        <f>IF(T1227="xxx",999,(T1227))</f>
        <v>#REF!</v>
      </c>
      <c r="W1227" s="12"/>
      <c r="X1227" s="12">
        <f t="shared" si="336"/>
        <v>43</v>
      </c>
      <c r="Y1227"/>
      <c r="Z1227"/>
      <c r="AA1227"/>
      <c r="AB1227"/>
      <c r="AC1227"/>
      <c r="AD1227"/>
      <c r="AE1227" s="19"/>
      <c r="AF1227" s="19">
        <f>AF1224+1</f>
        <v>15</v>
      </c>
      <c r="AG1227" s="19">
        <f>IF(AD1199="x",1,0)</f>
        <v>0</v>
      </c>
      <c r="AI1227" s="19">
        <v>463</v>
      </c>
      <c r="AJ1227" s="19">
        <f t="shared" si="339"/>
        <v>999</v>
      </c>
      <c r="AL1227" s="19"/>
      <c r="AM1227" s="19">
        <f t="shared" si="340"/>
        <v>999</v>
      </c>
      <c r="AP1227" s="48" t="e">
        <f t="shared" si="341"/>
        <v>#REF!</v>
      </c>
      <c r="AQ1227" s="48" t="e">
        <f t="shared" si="342"/>
        <v>#REF!</v>
      </c>
      <c r="AR1227" s="16" t="e">
        <f t="shared" si="343"/>
        <v>#REF!</v>
      </c>
      <c r="AU1227" s="49" t="str">
        <f t="shared" si="344"/>
        <v/>
      </c>
      <c r="AV1227" s="49" t="str">
        <f t="shared" si="345"/>
        <v/>
      </c>
      <c r="AW1227" s="49" t="str">
        <f t="shared" si="346"/>
        <v/>
      </c>
    </row>
    <row r="1228" spans="1:49" s="16" customFormat="1" hidden="1" x14ac:dyDescent="0.25">
      <c r="A1228" s="13" t="e">
        <f>#REF!</f>
        <v>#REF!</v>
      </c>
      <c r="B1228" s="13"/>
      <c r="C1228" s="13"/>
      <c r="D1228" s="13"/>
      <c r="E1228" s="13"/>
      <c r="F1228" s="13" t="e">
        <f>#REF!</f>
        <v>#REF!</v>
      </c>
      <c r="G1228" s="64" t="e">
        <f>#REF!</f>
        <v>#REF!</v>
      </c>
      <c r="H1228" s="64"/>
      <c r="I1228" s="64"/>
      <c r="J1228" s="64"/>
      <c r="K1228" s="64" t="e">
        <f>#REF!</f>
        <v>#REF!</v>
      </c>
      <c r="L1228" s="64"/>
      <c r="M1228" s="64"/>
      <c r="N1228" s="64"/>
      <c r="O1228" s="12">
        <f t="shared" si="335"/>
        <v>8</v>
      </c>
      <c r="P1228"/>
      <c r="Q1228" t="e">
        <f t="shared" si="331"/>
        <v>#REF!</v>
      </c>
      <c r="R1228"/>
      <c r="S1228"/>
      <c r="T1228" s="12" t="e">
        <f t="shared" si="338"/>
        <v>#REF!</v>
      </c>
      <c r="U1228" s="12"/>
      <c r="V1228" s="12">
        <v>999</v>
      </c>
      <c r="W1228" s="12"/>
      <c r="X1228" s="12">
        <f t="shared" si="336"/>
        <v>44</v>
      </c>
      <c r="Y1228"/>
      <c r="Z1228"/>
      <c r="AA1228"/>
      <c r="AB1228"/>
      <c r="AC1228"/>
      <c r="AD1228"/>
      <c r="AE1228" s="19"/>
      <c r="AF1228" s="19"/>
      <c r="AG1228" s="19">
        <f>AG1227</f>
        <v>0</v>
      </c>
      <c r="AI1228" s="19">
        <v>464</v>
      </c>
      <c r="AJ1228" s="19">
        <f t="shared" si="339"/>
        <v>999</v>
      </c>
      <c r="AL1228" s="19"/>
      <c r="AM1228" s="19">
        <f t="shared" si="340"/>
        <v>999</v>
      </c>
      <c r="AP1228" s="48" t="e">
        <f t="shared" si="341"/>
        <v>#REF!</v>
      </c>
      <c r="AQ1228" s="48" t="e">
        <f t="shared" si="342"/>
        <v>#REF!</v>
      </c>
      <c r="AR1228" s="16" t="e">
        <f t="shared" si="343"/>
        <v>#REF!</v>
      </c>
      <c r="AU1228" s="49" t="str">
        <f t="shared" si="344"/>
        <v/>
      </c>
      <c r="AV1228" s="49" t="str">
        <f t="shared" si="345"/>
        <v/>
      </c>
      <c r="AW1228" s="49" t="str">
        <f t="shared" si="346"/>
        <v/>
      </c>
    </row>
    <row r="1229" spans="1:49" s="16" customFormat="1" hidden="1" x14ac:dyDescent="0.25">
      <c r="A1229" s="13" t="e">
        <f>#REF!</f>
        <v>#REF!</v>
      </c>
      <c r="B1229" s="13"/>
      <c r="C1229" s="13"/>
      <c r="D1229" s="13"/>
      <c r="E1229" s="13"/>
      <c r="F1229" s="13" t="e">
        <f>#REF!</f>
        <v>#REF!</v>
      </c>
      <c r="G1229" s="64" t="e">
        <f>#REF!</f>
        <v>#REF!</v>
      </c>
      <c r="H1229" s="64"/>
      <c r="I1229" s="64"/>
      <c r="J1229" s="64"/>
      <c r="K1229" s="64" t="e">
        <f>#REF!</f>
        <v>#REF!</v>
      </c>
      <c r="L1229" s="64"/>
      <c r="M1229" s="64"/>
      <c r="N1229" s="64"/>
      <c r="O1229" s="12">
        <f t="shared" si="335"/>
        <v>8</v>
      </c>
      <c r="P1229"/>
      <c r="Q1229" t="e">
        <f t="shared" si="331"/>
        <v>#REF!</v>
      </c>
      <c r="R1229"/>
      <c r="S1229"/>
      <c r="T1229" s="12" t="e">
        <f t="shared" si="338"/>
        <v>#REF!</v>
      </c>
      <c r="U1229" s="12"/>
      <c r="V1229" s="12">
        <v>999</v>
      </c>
      <c r="W1229" s="12"/>
      <c r="X1229" s="12">
        <f t="shared" si="336"/>
        <v>45</v>
      </c>
      <c r="Y1229"/>
      <c r="Z1229"/>
      <c r="AA1229"/>
      <c r="AB1229"/>
      <c r="AC1229"/>
      <c r="AD1229"/>
      <c r="AE1229" s="19"/>
      <c r="AF1229" s="19"/>
      <c r="AG1229" s="19">
        <f>AG1227</f>
        <v>0</v>
      </c>
      <c r="AI1229" s="19">
        <v>465</v>
      </c>
      <c r="AJ1229" s="19">
        <f t="shared" si="339"/>
        <v>999</v>
      </c>
      <c r="AL1229" s="19"/>
      <c r="AM1229" s="19">
        <f t="shared" si="340"/>
        <v>999</v>
      </c>
      <c r="AP1229" s="48" t="e">
        <f t="shared" si="341"/>
        <v>#REF!</v>
      </c>
      <c r="AQ1229" s="48" t="e">
        <f t="shared" si="342"/>
        <v>#REF!</v>
      </c>
      <c r="AR1229" s="16" t="e">
        <f t="shared" si="343"/>
        <v>#REF!</v>
      </c>
      <c r="AU1229" s="49" t="str">
        <f t="shared" si="344"/>
        <v/>
      </c>
      <c r="AV1229" s="49" t="str">
        <f t="shared" si="345"/>
        <v/>
      </c>
      <c r="AW1229" s="49" t="str">
        <f t="shared" si="346"/>
        <v/>
      </c>
    </row>
    <row r="1230" spans="1:49" s="16" customFormat="1" hidden="1" x14ac:dyDescent="0.25">
      <c r="A1230" s="13" t="e">
        <f>#REF!</f>
        <v>#REF!</v>
      </c>
      <c r="B1230" s="13"/>
      <c r="C1230" s="13"/>
      <c r="D1230" s="13"/>
      <c r="E1230" s="13"/>
      <c r="F1230" s="13" t="e">
        <f>#REF!</f>
        <v>#REF!</v>
      </c>
      <c r="G1230" s="64" t="e">
        <f>#REF!</f>
        <v>#REF!</v>
      </c>
      <c r="H1230" s="64"/>
      <c r="I1230" s="64"/>
      <c r="J1230" s="64"/>
      <c r="K1230" s="64" t="e">
        <f>#REF!</f>
        <v>#REF!</v>
      </c>
      <c r="L1230" s="64"/>
      <c r="M1230" s="64"/>
      <c r="N1230" s="64"/>
      <c r="O1230" s="12">
        <f t="shared" si="335"/>
        <v>8</v>
      </c>
      <c r="P1230"/>
      <c r="Q1230" t="e">
        <f t="shared" si="331"/>
        <v>#REF!</v>
      </c>
      <c r="R1230"/>
      <c r="S1230"/>
      <c r="T1230" s="12" t="e">
        <f t="shared" si="338"/>
        <v>#REF!</v>
      </c>
      <c r="U1230" s="12"/>
      <c r="V1230" s="12" t="e">
        <f>IF(T1230="xxx",999,(T1230))</f>
        <v>#REF!</v>
      </c>
      <c r="W1230" s="12"/>
      <c r="X1230" s="12">
        <f t="shared" si="336"/>
        <v>46</v>
      </c>
      <c r="Y1230"/>
      <c r="Z1230"/>
      <c r="AA1230"/>
      <c r="AB1230"/>
      <c r="AC1230"/>
      <c r="AD1230"/>
      <c r="AE1230" s="19"/>
      <c r="AF1230" s="19">
        <f>AF1227+1</f>
        <v>16</v>
      </c>
      <c r="AG1230" s="19">
        <f>IF(AD1200="x",1,0)</f>
        <v>0</v>
      </c>
      <c r="AI1230" s="19">
        <v>466</v>
      </c>
      <c r="AJ1230" s="19">
        <f t="shared" si="339"/>
        <v>999</v>
      </c>
      <c r="AL1230" s="19"/>
      <c r="AM1230" s="19">
        <f t="shared" si="340"/>
        <v>999</v>
      </c>
      <c r="AP1230" s="48" t="e">
        <f t="shared" si="341"/>
        <v>#REF!</v>
      </c>
      <c r="AQ1230" s="48" t="e">
        <f t="shared" si="342"/>
        <v>#REF!</v>
      </c>
      <c r="AR1230" s="16" t="e">
        <f t="shared" si="343"/>
        <v>#REF!</v>
      </c>
      <c r="AU1230" s="49" t="str">
        <f t="shared" si="344"/>
        <v/>
      </c>
      <c r="AV1230" s="49" t="str">
        <f t="shared" si="345"/>
        <v/>
      </c>
      <c r="AW1230" s="49" t="str">
        <f t="shared" si="346"/>
        <v/>
      </c>
    </row>
    <row r="1231" spans="1:49" s="16" customFormat="1" hidden="1" x14ac:dyDescent="0.25">
      <c r="A1231" s="13" t="e">
        <f>#REF!</f>
        <v>#REF!</v>
      </c>
      <c r="B1231" s="13"/>
      <c r="C1231" s="13"/>
      <c r="D1231" s="13"/>
      <c r="E1231" s="13"/>
      <c r="F1231" s="13" t="e">
        <f>#REF!</f>
        <v>#REF!</v>
      </c>
      <c r="G1231" s="64" t="e">
        <f>#REF!</f>
        <v>#REF!</v>
      </c>
      <c r="H1231" s="64"/>
      <c r="I1231" s="64"/>
      <c r="J1231" s="64"/>
      <c r="K1231" s="64" t="e">
        <f>#REF!</f>
        <v>#REF!</v>
      </c>
      <c r="L1231" s="64"/>
      <c r="M1231" s="64"/>
      <c r="N1231" s="64"/>
      <c r="O1231" s="12">
        <f t="shared" si="335"/>
        <v>8</v>
      </c>
      <c r="P1231"/>
      <c r="Q1231" t="e">
        <f t="shared" si="331"/>
        <v>#REF!</v>
      </c>
      <c r="R1231"/>
      <c r="S1231"/>
      <c r="T1231" s="12" t="e">
        <f t="shared" si="338"/>
        <v>#REF!</v>
      </c>
      <c r="U1231" s="12"/>
      <c r="V1231" s="12">
        <v>999</v>
      </c>
      <c r="W1231" s="12"/>
      <c r="X1231" s="12">
        <f t="shared" si="336"/>
        <v>47</v>
      </c>
      <c r="Y1231"/>
      <c r="Z1231"/>
      <c r="AA1231"/>
      <c r="AB1231"/>
      <c r="AC1231"/>
      <c r="AD1231"/>
      <c r="AE1231" s="19"/>
      <c r="AF1231" s="19"/>
      <c r="AG1231" s="19">
        <f>AG1230</f>
        <v>0</v>
      </c>
      <c r="AI1231" s="19">
        <v>467</v>
      </c>
      <c r="AJ1231" s="19">
        <f t="shared" si="339"/>
        <v>999</v>
      </c>
      <c r="AL1231" s="19"/>
      <c r="AM1231" s="19">
        <f t="shared" si="340"/>
        <v>999</v>
      </c>
      <c r="AP1231" s="48" t="e">
        <f t="shared" si="341"/>
        <v>#REF!</v>
      </c>
      <c r="AQ1231" s="48" t="e">
        <f t="shared" si="342"/>
        <v>#REF!</v>
      </c>
      <c r="AR1231" s="16" t="e">
        <f t="shared" si="343"/>
        <v>#REF!</v>
      </c>
      <c r="AU1231" s="49" t="str">
        <f t="shared" si="344"/>
        <v/>
      </c>
      <c r="AV1231" s="49" t="str">
        <f t="shared" si="345"/>
        <v/>
      </c>
      <c r="AW1231" s="49" t="str">
        <f t="shared" si="346"/>
        <v/>
      </c>
    </row>
    <row r="1232" spans="1:49" s="16" customFormat="1" hidden="1" x14ac:dyDescent="0.25">
      <c r="A1232" s="13" t="e">
        <f>#REF!</f>
        <v>#REF!</v>
      </c>
      <c r="B1232" s="13"/>
      <c r="C1232" s="13"/>
      <c r="D1232" s="13"/>
      <c r="E1232" s="13"/>
      <c r="F1232" s="13" t="e">
        <f>#REF!</f>
        <v>#REF!</v>
      </c>
      <c r="G1232" s="64" t="e">
        <f>#REF!</f>
        <v>#REF!</v>
      </c>
      <c r="H1232" s="64"/>
      <c r="I1232" s="64"/>
      <c r="J1232" s="64"/>
      <c r="K1232" s="64" t="e">
        <f>#REF!</f>
        <v>#REF!</v>
      </c>
      <c r="L1232" s="64"/>
      <c r="M1232" s="64"/>
      <c r="N1232" s="64"/>
      <c r="O1232" s="12">
        <f t="shared" si="335"/>
        <v>8</v>
      </c>
      <c r="P1232"/>
      <c r="Q1232" t="e">
        <f t="shared" si="331"/>
        <v>#REF!</v>
      </c>
      <c r="R1232"/>
      <c r="S1232"/>
      <c r="T1232" s="12" t="e">
        <f t="shared" si="338"/>
        <v>#REF!</v>
      </c>
      <c r="U1232" s="12"/>
      <c r="V1232" s="12">
        <v>999</v>
      </c>
      <c r="W1232" s="12"/>
      <c r="X1232" s="12">
        <f t="shared" si="336"/>
        <v>48</v>
      </c>
      <c r="Y1232"/>
      <c r="Z1232"/>
      <c r="AA1232"/>
      <c r="AB1232"/>
      <c r="AC1232"/>
      <c r="AD1232"/>
      <c r="AE1232" s="19"/>
      <c r="AF1232" s="19"/>
      <c r="AG1232" s="19">
        <f>AG1230</f>
        <v>0</v>
      </c>
      <c r="AI1232" s="19">
        <v>468</v>
      </c>
      <c r="AJ1232" s="19">
        <f t="shared" si="339"/>
        <v>999</v>
      </c>
      <c r="AL1232" s="19"/>
      <c r="AM1232" s="19">
        <f t="shared" si="340"/>
        <v>999</v>
      </c>
      <c r="AP1232" s="48" t="e">
        <f t="shared" si="341"/>
        <v>#REF!</v>
      </c>
      <c r="AQ1232" s="48" t="e">
        <f t="shared" si="342"/>
        <v>#REF!</v>
      </c>
      <c r="AR1232" s="16" t="e">
        <f t="shared" si="343"/>
        <v>#REF!</v>
      </c>
      <c r="AU1232" s="49" t="str">
        <f t="shared" si="344"/>
        <v/>
      </c>
      <c r="AV1232" s="49" t="str">
        <f t="shared" si="345"/>
        <v/>
      </c>
      <c r="AW1232" s="49" t="str">
        <f t="shared" si="346"/>
        <v/>
      </c>
    </row>
    <row r="1233" spans="1:49" s="16" customFormat="1" hidden="1" x14ac:dyDescent="0.25">
      <c r="A1233" s="13" t="e">
        <f>#REF!</f>
        <v>#REF!</v>
      </c>
      <c r="B1233" s="13"/>
      <c r="C1233" s="13"/>
      <c r="D1233" s="13"/>
      <c r="E1233" s="13"/>
      <c r="F1233" s="13" t="e">
        <f>#REF!</f>
        <v>#REF!</v>
      </c>
      <c r="G1233" s="64" t="e">
        <f>#REF!</f>
        <v>#REF!</v>
      </c>
      <c r="H1233" s="64"/>
      <c r="I1233" s="64"/>
      <c r="J1233" s="64"/>
      <c r="K1233" s="64" t="e">
        <f>#REF!</f>
        <v>#REF!</v>
      </c>
      <c r="L1233" s="64"/>
      <c r="M1233" s="64"/>
      <c r="N1233" s="64"/>
      <c r="O1233" s="12">
        <f t="shared" si="335"/>
        <v>8</v>
      </c>
      <c r="P1233"/>
      <c r="Q1233" t="e">
        <f t="shared" si="331"/>
        <v>#REF!</v>
      </c>
      <c r="R1233"/>
      <c r="S1233"/>
      <c r="T1233" s="12" t="e">
        <f t="shared" si="338"/>
        <v>#REF!</v>
      </c>
      <c r="U1233" s="12"/>
      <c r="V1233" s="12" t="e">
        <f>IF(T1233="xxx",999,(T1233))</f>
        <v>#REF!</v>
      </c>
      <c r="W1233" s="12"/>
      <c r="X1233" s="12">
        <f t="shared" si="336"/>
        <v>49</v>
      </c>
      <c r="Y1233"/>
      <c r="Z1233"/>
      <c r="AA1233"/>
      <c r="AB1233"/>
      <c r="AC1233"/>
      <c r="AD1233"/>
      <c r="AE1233" s="19"/>
      <c r="AF1233" s="19">
        <f>AF1230+1</f>
        <v>17</v>
      </c>
      <c r="AG1233" s="19">
        <f>IF(AD1201="x",1,0)</f>
        <v>0</v>
      </c>
      <c r="AI1233" s="19">
        <v>469</v>
      </c>
      <c r="AJ1233" s="19">
        <f t="shared" si="339"/>
        <v>999</v>
      </c>
      <c r="AL1233" s="19"/>
      <c r="AM1233" s="19">
        <f t="shared" si="340"/>
        <v>999</v>
      </c>
      <c r="AP1233" s="48" t="e">
        <f t="shared" si="341"/>
        <v>#REF!</v>
      </c>
      <c r="AQ1233" s="48" t="e">
        <f t="shared" si="342"/>
        <v>#REF!</v>
      </c>
      <c r="AR1233" s="16" t="e">
        <f t="shared" si="343"/>
        <v>#REF!</v>
      </c>
      <c r="AU1233" s="49" t="str">
        <f t="shared" si="344"/>
        <v/>
      </c>
      <c r="AV1233" s="49" t="str">
        <f t="shared" si="345"/>
        <v/>
      </c>
      <c r="AW1233" s="49" t="str">
        <f t="shared" si="346"/>
        <v/>
      </c>
    </row>
    <row r="1234" spans="1:49" s="16" customFormat="1" hidden="1" x14ac:dyDescent="0.25">
      <c r="A1234" s="13" t="e">
        <f>#REF!</f>
        <v>#REF!</v>
      </c>
      <c r="B1234" s="13"/>
      <c r="C1234" s="13"/>
      <c r="D1234" s="13"/>
      <c r="E1234" s="13"/>
      <c r="F1234" s="13" t="e">
        <f>#REF!</f>
        <v>#REF!</v>
      </c>
      <c r="G1234" s="64" t="e">
        <f>#REF!</f>
        <v>#REF!</v>
      </c>
      <c r="H1234" s="64"/>
      <c r="I1234" s="64"/>
      <c r="J1234" s="64"/>
      <c r="K1234" s="64" t="e">
        <f>#REF!</f>
        <v>#REF!</v>
      </c>
      <c r="L1234" s="64"/>
      <c r="M1234" s="64"/>
      <c r="N1234" s="64"/>
      <c r="O1234" s="12">
        <f t="shared" si="335"/>
        <v>8</v>
      </c>
      <c r="P1234"/>
      <c r="Q1234" t="e">
        <f t="shared" si="331"/>
        <v>#REF!</v>
      </c>
      <c r="R1234"/>
      <c r="S1234"/>
      <c r="T1234" s="12" t="e">
        <f t="shared" si="338"/>
        <v>#REF!</v>
      </c>
      <c r="U1234" s="12"/>
      <c r="V1234" s="12">
        <v>999</v>
      </c>
      <c r="W1234" s="12"/>
      <c r="X1234" s="12">
        <f t="shared" si="336"/>
        <v>50</v>
      </c>
      <c r="Y1234"/>
      <c r="Z1234"/>
      <c r="AA1234"/>
      <c r="AB1234"/>
      <c r="AC1234"/>
      <c r="AD1234"/>
      <c r="AE1234" s="19"/>
      <c r="AF1234" s="19"/>
      <c r="AG1234" s="19">
        <f>AG1233</f>
        <v>0</v>
      </c>
      <c r="AI1234" s="19">
        <v>470</v>
      </c>
      <c r="AJ1234" s="19">
        <f t="shared" si="339"/>
        <v>999</v>
      </c>
      <c r="AL1234" s="19"/>
      <c r="AM1234" s="19">
        <f t="shared" si="340"/>
        <v>999</v>
      </c>
      <c r="AP1234" s="48" t="e">
        <f t="shared" si="341"/>
        <v>#REF!</v>
      </c>
      <c r="AQ1234" s="48" t="e">
        <f t="shared" si="342"/>
        <v>#REF!</v>
      </c>
      <c r="AR1234" s="16" t="e">
        <f t="shared" si="343"/>
        <v>#REF!</v>
      </c>
      <c r="AU1234" s="49" t="str">
        <f t="shared" si="344"/>
        <v/>
      </c>
      <c r="AV1234" s="49" t="str">
        <f t="shared" si="345"/>
        <v/>
      </c>
      <c r="AW1234" s="49" t="str">
        <f t="shared" si="346"/>
        <v/>
      </c>
    </row>
    <row r="1235" spans="1:49" s="16" customFormat="1" hidden="1" x14ac:dyDescent="0.25">
      <c r="A1235" s="13" t="e">
        <f>#REF!</f>
        <v>#REF!</v>
      </c>
      <c r="B1235" s="13"/>
      <c r="C1235" s="13"/>
      <c r="D1235" s="13"/>
      <c r="E1235" s="13"/>
      <c r="F1235" s="13" t="e">
        <f>#REF!</f>
        <v>#REF!</v>
      </c>
      <c r="G1235" s="64" t="e">
        <f>#REF!</f>
        <v>#REF!</v>
      </c>
      <c r="H1235" s="64"/>
      <c r="I1235" s="64"/>
      <c r="J1235" s="64"/>
      <c r="K1235" s="64" t="e">
        <f>#REF!</f>
        <v>#REF!</v>
      </c>
      <c r="L1235" s="64"/>
      <c r="M1235" s="64"/>
      <c r="N1235" s="64"/>
      <c r="O1235" s="12">
        <f t="shared" si="335"/>
        <v>8</v>
      </c>
      <c r="P1235"/>
      <c r="Q1235" t="e">
        <f t="shared" si="331"/>
        <v>#REF!</v>
      </c>
      <c r="R1235"/>
      <c r="S1235"/>
      <c r="T1235" s="12" t="e">
        <f t="shared" si="338"/>
        <v>#REF!</v>
      </c>
      <c r="U1235" s="12"/>
      <c r="V1235" s="12">
        <v>999</v>
      </c>
      <c r="W1235" s="12"/>
      <c r="X1235" s="12">
        <f t="shared" si="336"/>
        <v>51</v>
      </c>
      <c r="Y1235"/>
      <c r="Z1235"/>
      <c r="AA1235"/>
      <c r="AB1235"/>
      <c r="AC1235"/>
      <c r="AD1235"/>
      <c r="AE1235" s="19"/>
      <c r="AF1235" s="19"/>
      <c r="AG1235" s="19">
        <f>AG1233</f>
        <v>0</v>
      </c>
      <c r="AI1235" s="19">
        <v>471</v>
      </c>
      <c r="AJ1235" s="19">
        <f t="shared" si="339"/>
        <v>999</v>
      </c>
      <c r="AL1235" s="19"/>
      <c r="AM1235" s="19">
        <f t="shared" si="340"/>
        <v>999</v>
      </c>
      <c r="AP1235" s="48" t="e">
        <f t="shared" si="341"/>
        <v>#REF!</v>
      </c>
      <c r="AQ1235" s="48" t="e">
        <f t="shared" si="342"/>
        <v>#REF!</v>
      </c>
      <c r="AR1235" s="16" t="e">
        <f t="shared" si="343"/>
        <v>#REF!</v>
      </c>
      <c r="AU1235" s="49" t="str">
        <f t="shared" si="344"/>
        <v/>
      </c>
      <c r="AV1235" s="49" t="str">
        <f t="shared" si="345"/>
        <v/>
      </c>
      <c r="AW1235" s="49" t="str">
        <f t="shared" si="346"/>
        <v/>
      </c>
    </row>
    <row r="1236" spans="1:49" s="16" customFormat="1" hidden="1" x14ac:dyDescent="0.25">
      <c r="A1236" s="13" t="e">
        <f>#REF!</f>
        <v>#REF!</v>
      </c>
      <c r="B1236" s="13"/>
      <c r="C1236" s="13"/>
      <c r="D1236" s="13"/>
      <c r="E1236" s="13"/>
      <c r="F1236" s="13" t="e">
        <f>#REF!</f>
        <v>#REF!</v>
      </c>
      <c r="G1236" s="64" t="e">
        <f>#REF!</f>
        <v>#REF!</v>
      </c>
      <c r="H1236" s="64"/>
      <c r="I1236" s="64"/>
      <c r="J1236" s="64"/>
      <c r="K1236" s="64" t="e">
        <f>#REF!</f>
        <v>#REF!</v>
      </c>
      <c r="L1236" s="64"/>
      <c r="M1236" s="64"/>
      <c r="N1236" s="64"/>
      <c r="O1236" s="12">
        <f t="shared" si="335"/>
        <v>8</v>
      </c>
      <c r="P1236"/>
      <c r="Q1236" t="e">
        <f t="shared" si="331"/>
        <v>#REF!</v>
      </c>
      <c r="R1236"/>
      <c r="S1236"/>
      <c r="T1236" s="12" t="e">
        <f t="shared" si="338"/>
        <v>#REF!</v>
      </c>
      <c r="U1236" s="12"/>
      <c r="V1236" s="12" t="e">
        <f>IF(T1236="xxx",999,(T1236))</f>
        <v>#REF!</v>
      </c>
      <c r="W1236" s="12"/>
      <c r="X1236" s="12">
        <f t="shared" si="336"/>
        <v>52</v>
      </c>
      <c r="Y1236"/>
      <c r="Z1236"/>
      <c r="AA1236"/>
      <c r="AB1236"/>
      <c r="AC1236"/>
      <c r="AD1236"/>
      <c r="AE1236" s="19"/>
      <c r="AF1236" s="19">
        <f>AF1233+1</f>
        <v>18</v>
      </c>
      <c r="AG1236" s="19">
        <f>IF(AD1202="x",1,0)</f>
        <v>0</v>
      </c>
      <c r="AI1236" s="19">
        <v>472</v>
      </c>
      <c r="AJ1236" s="19">
        <f t="shared" si="339"/>
        <v>999</v>
      </c>
      <c r="AL1236" s="19"/>
      <c r="AM1236" s="19">
        <f t="shared" si="340"/>
        <v>999</v>
      </c>
      <c r="AP1236" s="48" t="e">
        <f t="shared" si="341"/>
        <v>#REF!</v>
      </c>
      <c r="AQ1236" s="48" t="e">
        <f t="shared" si="342"/>
        <v>#REF!</v>
      </c>
      <c r="AR1236" s="16" t="e">
        <f t="shared" si="343"/>
        <v>#REF!</v>
      </c>
      <c r="AU1236" s="49" t="str">
        <f t="shared" si="344"/>
        <v/>
      </c>
      <c r="AV1236" s="49" t="str">
        <f t="shared" si="345"/>
        <v/>
      </c>
      <c r="AW1236" s="49" t="str">
        <f t="shared" si="346"/>
        <v/>
      </c>
    </row>
    <row r="1237" spans="1:49" s="16" customFormat="1" hidden="1" x14ac:dyDescent="0.25">
      <c r="A1237" s="13" t="e">
        <f>#REF!</f>
        <v>#REF!</v>
      </c>
      <c r="B1237" s="13"/>
      <c r="C1237" s="13"/>
      <c r="D1237" s="13"/>
      <c r="E1237" s="13"/>
      <c r="F1237" s="13" t="e">
        <f>#REF!</f>
        <v>#REF!</v>
      </c>
      <c r="G1237" s="64" t="e">
        <f>#REF!</f>
        <v>#REF!</v>
      </c>
      <c r="H1237" s="64"/>
      <c r="I1237" s="64"/>
      <c r="J1237" s="64"/>
      <c r="K1237" s="64" t="e">
        <f>#REF!</f>
        <v>#REF!</v>
      </c>
      <c r="L1237" s="64"/>
      <c r="M1237" s="64"/>
      <c r="N1237" s="64"/>
      <c r="O1237" s="12">
        <f t="shared" si="335"/>
        <v>8</v>
      </c>
      <c r="P1237"/>
      <c r="Q1237" t="e">
        <f t="shared" si="331"/>
        <v>#REF!</v>
      </c>
      <c r="R1237"/>
      <c r="S1237"/>
      <c r="T1237" s="12" t="e">
        <f t="shared" si="338"/>
        <v>#REF!</v>
      </c>
      <c r="U1237" s="12"/>
      <c r="V1237" s="12">
        <v>999</v>
      </c>
      <c r="W1237" s="12"/>
      <c r="X1237" s="12">
        <f t="shared" si="336"/>
        <v>53</v>
      </c>
      <c r="Y1237"/>
      <c r="Z1237"/>
      <c r="AA1237"/>
      <c r="AB1237"/>
      <c r="AC1237"/>
      <c r="AD1237"/>
      <c r="AE1237" s="19"/>
      <c r="AF1237" s="19"/>
      <c r="AG1237" s="19">
        <f>AG1236</f>
        <v>0</v>
      </c>
      <c r="AI1237" s="19">
        <v>473</v>
      </c>
      <c r="AJ1237" s="19">
        <f t="shared" si="339"/>
        <v>999</v>
      </c>
      <c r="AL1237" s="19"/>
      <c r="AM1237" s="19">
        <f t="shared" si="340"/>
        <v>999</v>
      </c>
      <c r="AP1237" s="48" t="e">
        <f t="shared" si="341"/>
        <v>#REF!</v>
      </c>
      <c r="AQ1237" s="48" t="e">
        <f t="shared" si="342"/>
        <v>#REF!</v>
      </c>
      <c r="AR1237" s="16" t="e">
        <f t="shared" si="343"/>
        <v>#REF!</v>
      </c>
      <c r="AU1237" s="49" t="str">
        <f t="shared" si="344"/>
        <v/>
      </c>
      <c r="AV1237" s="49" t="str">
        <f t="shared" si="345"/>
        <v/>
      </c>
      <c r="AW1237" s="49" t="str">
        <f t="shared" si="346"/>
        <v/>
      </c>
    </row>
    <row r="1238" spans="1:49" s="16" customFormat="1" hidden="1" x14ac:dyDescent="0.25">
      <c r="A1238" s="13" t="e">
        <f>#REF!</f>
        <v>#REF!</v>
      </c>
      <c r="B1238" s="13"/>
      <c r="C1238" s="13"/>
      <c r="D1238" s="13"/>
      <c r="E1238" s="13"/>
      <c r="F1238" s="13" t="e">
        <f>#REF!</f>
        <v>#REF!</v>
      </c>
      <c r="G1238" s="64" t="e">
        <f>#REF!</f>
        <v>#REF!</v>
      </c>
      <c r="H1238" s="64"/>
      <c r="I1238" s="64"/>
      <c r="J1238" s="64"/>
      <c r="K1238" s="64" t="e">
        <f>#REF!</f>
        <v>#REF!</v>
      </c>
      <c r="L1238" s="64"/>
      <c r="M1238" s="64"/>
      <c r="N1238" s="64"/>
      <c r="O1238" s="12">
        <f t="shared" si="335"/>
        <v>8</v>
      </c>
      <c r="P1238"/>
      <c r="Q1238" t="e">
        <f t="shared" si="331"/>
        <v>#REF!</v>
      </c>
      <c r="R1238"/>
      <c r="S1238"/>
      <c r="T1238" s="12" t="e">
        <f t="shared" si="338"/>
        <v>#REF!</v>
      </c>
      <c r="U1238" s="12"/>
      <c r="V1238" s="12">
        <v>999</v>
      </c>
      <c r="W1238" s="12"/>
      <c r="X1238" s="12">
        <f t="shared" si="336"/>
        <v>54</v>
      </c>
      <c r="Y1238"/>
      <c r="Z1238"/>
      <c r="AA1238"/>
      <c r="AB1238"/>
      <c r="AC1238"/>
      <c r="AD1238"/>
      <c r="AE1238" s="19"/>
      <c r="AF1238" s="19"/>
      <c r="AG1238" s="19">
        <f>AG1236</f>
        <v>0</v>
      </c>
      <c r="AI1238" s="19">
        <v>474</v>
      </c>
      <c r="AJ1238" s="19">
        <f t="shared" si="339"/>
        <v>999</v>
      </c>
      <c r="AL1238" s="19"/>
      <c r="AM1238" s="19">
        <f t="shared" si="340"/>
        <v>999</v>
      </c>
      <c r="AP1238" s="48" t="e">
        <f t="shared" si="341"/>
        <v>#REF!</v>
      </c>
      <c r="AQ1238" s="48" t="e">
        <f t="shared" si="342"/>
        <v>#REF!</v>
      </c>
      <c r="AR1238" s="16" t="e">
        <f t="shared" si="343"/>
        <v>#REF!</v>
      </c>
      <c r="AU1238" s="49" t="str">
        <f t="shared" si="344"/>
        <v/>
      </c>
      <c r="AV1238" s="49" t="str">
        <f t="shared" si="345"/>
        <v/>
      </c>
      <c r="AW1238" s="49" t="str">
        <f t="shared" si="346"/>
        <v/>
      </c>
    </row>
    <row r="1239" spans="1:49" s="16" customFormat="1" hidden="1" x14ac:dyDescent="0.25">
      <c r="A1239" s="13" t="e">
        <f>#REF!</f>
        <v>#REF!</v>
      </c>
      <c r="B1239" s="13"/>
      <c r="C1239" s="13"/>
      <c r="D1239" s="13"/>
      <c r="E1239" s="13"/>
      <c r="F1239" s="13" t="e">
        <f>#REF!</f>
        <v>#REF!</v>
      </c>
      <c r="G1239" s="64" t="e">
        <f>#REF!</f>
        <v>#REF!</v>
      </c>
      <c r="H1239" s="64"/>
      <c r="I1239" s="64"/>
      <c r="J1239" s="64"/>
      <c r="K1239" s="64" t="e">
        <f>#REF!</f>
        <v>#REF!</v>
      </c>
      <c r="L1239" s="64"/>
      <c r="M1239" s="64"/>
      <c r="N1239" s="64"/>
      <c r="O1239" s="12">
        <f t="shared" si="335"/>
        <v>8</v>
      </c>
      <c r="P1239"/>
      <c r="Q1239" t="e">
        <f t="shared" si="331"/>
        <v>#REF!</v>
      </c>
      <c r="R1239"/>
      <c r="S1239"/>
      <c r="T1239" s="12" t="e">
        <f t="shared" si="338"/>
        <v>#REF!</v>
      </c>
      <c r="U1239" s="12"/>
      <c r="V1239" s="12" t="e">
        <f>IF(T1239="xxx",999,(T1239))</f>
        <v>#REF!</v>
      </c>
      <c r="W1239" s="12"/>
      <c r="X1239" s="12">
        <f t="shared" si="336"/>
        <v>55</v>
      </c>
      <c r="Y1239"/>
      <c r="Z1239"/>
      <c r="AA1239"/>
      <c r="AB1239"/>
      <c r="AC1239"/>
      <c r="AD1239"/>
      <c r="AE1239" s="19"/>
      <c r="AF1239" s="19">
        <f>AF1236+1</f>
        <v>19</v>
      </c>
      <c r="AG1239" s="19">
        <f>IF(AD1203="x",1,0)</f>
        <v>0</v>
      </c>
      <c r="AI1239" s="19">
        <v>475</v>
      </c>
      <c r="AJ1239" s="19">
        <f t="shared" si="339"/>
        <v>999</v>
      </c>
      <c r="AL1239" s="19"/>
      <c r="AM1239" s="19">
        <f t="shared" si="340"/>
        <v>999</v>
      </c>
      <c r="AP1239" s="48" t="e">
        <f t="shared" si="341"/>
        <v>#REF!</v>
      </c>
      <c r="AQ1239" s="48" t="e">
        <f t="shared" si="342"/>
        <v>#REF!</v>
      </c>
      <c r="AR1239" s="16" t="e">
        <f t="shared" si="343"/>
        <v>#REF!</v>
      </c>
      <c r="AU1239" s="49" t="str">
        <f t="shared" si="344"/>
        <v/>
      </c>
      <c r="AV1239" s="49" t="str">
        <f t="shared" si="345"/>
        <v/>
      </c>
      <c r="AW1239" s="49" t="str">
        <f t="shared" si="346"/>
        <v/>
      </c>
    </row>
    <row r="1240" spans="1:49" s="16" customFormat="1" hidden="1" x14ac:dyDescent="0.25">
      <c r="A1240" s="13" t="e">
        <f>#REF!</f>
        <v>#REF!</v>
      </c>
      <c r="B1240" s="13"/>
      <c r="C1240" s="13"/>
      <c r="D1240" s="13"/>
      <c r="E1240" s="13"/>
      <c r="F1240" s="13" t="e">
        <f>#REF!</f>
        <v>#REF!</v>
      </c>
      <c r="G1240" s="64" t="e">
        <f>#REF!</f>
        <v>#REF!</v>
      </c>
      <c r="H1240" s="64"/>
      <c r="I1240" s="64"/>
      <c r="J1240" s="64"/>
      <c r="K1240" s="64" t="e">
        <f>#REF!</f>
        <v>#REF!</v>
      </c>
      <c r="L1240" s="64"/>
      <c r="M1240" s="64"/>
      <c r="N1240" s="64"/>
      <c r="O1240" s="12">
        <f t="shared" si="335"/>
        <v>8</v>
      </c>
      <c r="P1240"/>
      <c r="Q1240" t="e">
        <f t="shared" si="331"/>
        <v>#REF!</v>
      </c>
      <c r="R1240"/>
      <c r="S1240"/>
      <c r="T1240" s="12" t="e">
        <f t="shared" si="338"/>
        <v>#REF!</v>
      </c>
      <c r="U1240" s="12"/>
      <c r="V1240" s="12">
        <v>999</v>
      </c>
      <c r="W1240" s="12"/>
      <c r="X1240" s="12">
        <f t="shared" si="336"/>
        <v>56</v>
      </c>
      <c r="Y1240"/>
      <c r="Z1240"/>
      <c r="AA1240"/>
      <c r="AB1240"/>
      <c r="AC1240"/>
      <c r="AD1240"/>
      <c r="AE1240" s="19"/>
      <c r="AF1240" s="19"/>
      <c r="AG1240" s="19">
        <f>AG1239</f>
        <v>0</v>
      </c>
      <c r="AI1240" s="19">
        <v>476</v>
      </c>
      <c r="AJ1240" s="19">
        <f t="shared" si="339"/>
        <v>999</v>
      </c>
      <c r="AL1240" s="19"/>
      <c r="AM1240" s="19">
        <f t="shared" si="340"/>
        <v>999</v>
      </c>
      <c r="AP1240" s="48" t="e">
        <f t="shared" si="341"/>
        <v>#REF!</v>
      </c>
      <c r="AQ1240" s="48" t="e">
        <f t="shared" si="342"/>
        <v>#REF!</v>
      </c>
      <c r="AR1240" s="16" t="e">
        <f t="shared" si="343"/>
        <v>#REF!</v>
      </c>
      <c r="AU1240" s="49" t="str">
        <f t="shared" si="344"/>
        <v/>
      </c>
      <c r="AV1240" s="49" t="str">
        <f t="shared" si="345"/>
        <v/>
      </c>
      <c r="AW1240" s="49" t="str">
        <f t="shared" si="346"/>
        <v/>
      </c>
    </row>
    <row r="1241" spans="1:49" s="16" customFormat="1" hidden="1" x14ac:dyDescent="0.25">
      <c r="A1241" s="13" t="e">
        <f>#REF!</f>
        <v>#REF!</v>
      </c>
      <c r="B1241" s="13"/>
      <c r="C1241" s="13"/>
      <c r="D1241" s="13"/>
      <c r="E1241" s="13"/>
      <c r="F1241" s="13" t="e">
        <f>#REF!</f>
        <v>#REF!</v>
      </c>
      <c r="G1241" s="64" t="e">
        <f>#REF!</f>
        <v>#REF!</v>
      </c>
      <c r="H1241" s="64"/>
      <c r="I1241" s="64"/>
      <c r="J1241" s="64"/>
      <c r="K1241" s="64" t="e">
        <f>#REF!</f>
        <v>#REF!</v>
      </c>
      <c r="L1241" s="64"/>
      <c r="M1241" s="64"/>
      <c r="N1241" s="64"/>
      <c r="O1241" s="12">
        <f t="shared" si="335"/>
        <v>8</v>
      </c>
      <c r="P1241"/>
      <c r="Q1241" t="e">
        <f t="shared" si="331"/>
        <v>#REF!</v>
      </c>
      <c r="R1241"/>
      <c r="S1241"/>
      <c r="T1241" s="12" t="e">
        <f t="shared" si="338"/>
        <v>#REF!</v>
      </c>
      <c r="U1241" s="12"/>
      <c r="V1241" s="12">
        <v>999</v>
      </c>
      <c r="W1241" s="12"/>
      <c r="X1241" s="12">
        <f t="shared" si="336"/>
        <v>57</v>
      </c>
      <c r="Y1241"/>
      <c r="Z1241"/>
      <c r="AA1241"/>
      <c r="AB1241"/>
      <c r="AC1241"/>
      <c r="AD1241"/>
      <c r="AE1241" s="19"/>
      <c r="AF1241" s="19"/>
      <c r="AG1241" s="19">
        <f>AG1239</f>
        <v>0</v>
      </c>
      <c r="AI1241" s="19">
        <v>477</v>
      </c>
      <c r="AJ1241" s="19">
        <f t="shared" si="339"/>
        <v>999</v>
      </c>
      <c r="AL1241" s="19"/>
      <c r="AM1241" s="19">
        <f t="shared" si="340"/>
        <v>999</v>
      </c>
      <c r="AP1241" s="48" t="e">
        <f t="shared" si="341"/>
        <v>#REF!</v>
      </c>
      <c r="AQ1241" s="48" t="e">
        <f t="shared" si="342"/>
        <v>#REF!</v>
      </c>
      <c r="AR1241" s="16" t="e">
        <f t="shared" si="343"/>
        <v>#REF!</v>
      </c>
      <c r="AU1241" s="49" t="str">
        <f t="shared" si="344"/>
        <v/>
      </c>
      <c r="AV1241" s="49" t="str">
        <f t="shared" si="345"/>
        <v/>
      </c>
      <c r="AW1241" s="49" t="str">
        <f t="shared" si="346"/>
        <v/>
      </c>
    </row>
    <row r="1242" spans="1:49" s="16" customFormat="1" hidden="1" x14ac:dyDescent="0.25">
      <c r="A1242" s="13" t="e">
        <f>#REF!</f>
        <v>#REF!</v>
      </c>
      <c r="B1242" s="13"/>
      <c r="C1242" s="13"/>
      <c r="D1242" s="13"/>
      <c r="E1242" s="13"/>
      <c r="F1242" s="13" t="e">
        <f>#REF!</f>
        <v>#REF!</v>
      </c>
      <c r="G1242" s="64" t="e">
        <f>#REF!</f>
        <v>#REF!</v>
      </c>
      <c r="H1242" s="64"/>
      <c r="I1242" s="64"/>
      <c r="J1242" s="64"/>
      <c r="K1242" s="64" t="e">
        <f>#REF!</f>
        <v>#REF!</v>
      </c>
      <c r="L1242" s="64"/>
      <c r="M1242" s="64"/>
      <c r="N1242" s="64"/>
      <c r="O1242" s="12">
        <f t="shared" si="335"/>
        <v>8</v>
      </c>
      <c r="P1242"/>
      <c r="Q1242" t="e">
        <f t="shared" si="331"/>
        <v>#REF!</v>
      </c>
      <c r="R1242"/>
      <c r="S1242"/>
      <c r="T1242" s="12" t="e">
        <f t="shared" si="338"/>
        <v>#REF!</v>
      </c>
      <c r="U1242" s="12"/>
      <c r="V1242" s="12" t="e">
        <f>IF(T1242="xxx",999,(T1242))</f>
        <v>#REF!</v>
      </c>
      <c r="W1242" s="12"/>
      <c r="X1242" s="12">
        <f t="shared" si="336"/>
        <v>58</v>
      </c>
      <c r="Y1242"/>
      <c r="Z1242"/>
      <c r="AA1242"/>
      <c r="AB1242"/>
      <c r="AC1242"/>
      <c r="AD1242"/>
      <c r="AE1242" s="19"/>
      <c r="AF1242" s="19">
        <f>AF1239+1</f>
        <v>20</v>
      </c>
      <c r="AG1242" s="19">
        <f>IF(AD1204="x",1,0)</f>
        <v>0</v>
      </c>
      <c r="AI1242" s="19">
        <v>478</v>
      </c>
      <c r="AJ1242" s="19">
        <f t="shared" si="339"/>
        <v>999</v>
      </c>
      <c r="AL1242" s="19"/>
      <c r="AM1242" s="19">
        <f t="shared" si="340"/>
        <v>999</v>
      </c>
      <c r="AP1242" s="48" t="e">
        <f t="shared" si="341"/>
        <v>#REF!</v>
      </c>
      <c r="AQ1242" s="48" t="e">
        <f t="shared" si="342"/>
        <v>#REF!</v>
      </c>
      <c r="AR1242" s="16" t="e">
        <f t="shared" si="343"/>
        <v>#REF!</v>
      </c>
      <c r="AU1242" s="49" t="str">
        <f t="shared" si="344"/>
        <v/>
      </c>
      <c r="AV1242" s="49" t="str">
        <f t="shared" si="345"/>
        <v/>
      </c>
      <c r="AW1242" s="49" t="str">
        <f t="shared" si="346"/>
        <v/>
      </c>
    </row>
    <row r="1243" spans="1:49" s="16" customFormat="1" hidden="1" x14ac:dyDescent="0.25">
      <c r="A1243" s="13" t="e">
        <f>#REF!</f>
        <v>#REF!</v>
      </c>
      <c r="B1243" s="13"/>
      <c r="C1243" s="13"/>
      <c r="D1243" s="13"/>
      <c r="E1243" s="13"/>
      <c r="F1243" s="13" t="e">
        <f>#REF!</f>
        <v>#REF!</v>
      </c>
      <c r="G1243" s="64" t="e">
        <f>#REF!</f>
        <v>#REF!</v>
      </c>
      <c r="H1243" s="64"/>
      <c r="I1243" s="64"/>
      <c r="J1243" s="64"/>
      <c r="K1243" s="64" t="e">
        <f>#REF!</f>
        <v>#REF!</v>
      </c>
      <c r="L1243" s="64"/>
      <c r="M1243" s="64"/>
      <c r="N1243" s="64"/>
      <c r="O1243" s="12">
        <f t="shared" si="335"/>
        <v>8</v>
      </c>
      <c r="P1243"/>
      <c r="Q1243" t="e">
        <f t="shared" si="331"/>
        <v>#REF!</v>
      </c>
      <c r="R1243"/>
      <c r="S1243"/>
      <c r="T1243" s="12" t="e">
        <f t="shared" si="338"/>
        <v>#REF!</v>
      </c>
      <c r="U1243" s="12"/>
      <c r="V1243" s="12">
        <v>999</v>
      </c>
      <c r="W1243" s="12"/>
      <c r="X1243" s="12">
        <f t="shared" si="336"/>
        <v>59</v>
      </c>
      <c r="Y1243"/>
      <c r="Z1243"/>
      <c r="AA1243"/>
      <c r="AB1243"/>
      <c r="AC1243"/>
      <c r="AD1243"/>
      <c r="AE1243" s="19"/>
      <c r="AF1243" s="19"/>
      <c r="AG1243" s="19">
        <f>AG1242</f>
        <v>0</v>
      </c>
      <c r="AI1243" s="19">
        <v>479</v>
      </c>
      <c r="AJ1243" s="19">
        <f t="shared" si="339"/>
        <v>999</v>
      </c>
      <c r="AL1243" s="19"/>
      <c r="AM1243" s="19">
        <f t="shared" si="340"/>
        <v>999</v>
      </c>
      <c r="AP1243" s="48" t="e">
        <f t="shared" si="341"/>
        <v>#REF!</v>
      </c>
      <c r="AQ1243" s="48" t="e">
        <f t="shared" si="342"/>
        <v>#REF!</v>
      </c>
      <c r="AR1243" s="16" t="e">
        <f t="shared" si="343"/>
        <v>#REF!</v>
      </c>
      <c r="AU1243" s="49" t="str">
        <f t="shared" si="344"/>
        <v/>
      </c>
      <c r="AV1243" s="49" t="str">
        <f t="shared" si="345"/>
        <v/>
      </c>
      <c r="AW1243" s="49" t="str">
        <f t="shared" si="346"/>
        <v/>
      </c>
    </row>
    <row r="1244" spans="1:49" s="16" customFormat="1" hidden="1" x14ac:dyDescent="0.25">
      <c r="A1244" s="13" t="e">
        <f>#REF!</f>
        <v>#REF!</v>
      </c>
      <c r="B1244" s="13"/>
      <c r="C1244" s="13"/>
      <c r="D1244" s="13"/>
      <c r="E1244" s="13"/>
      <c r="F1244" s="13" t="e">
        <f>#REF!</f>
        <v>#REF!</v>
      </c>
      <c r="G1244" s="64" t="e">
        <f>#REF!</f>
        <v>#REF!</v>
      </c>
      <c r="H1244" s="64"/>
      <c r="I1244" s="64"/>
      <c r="J1244" s="64"/>
      <c r="K1244" s="64" t="e">
        <f>#REF!</f>
        <v>#REF!</v>
      </c>
      <c r="L1244" s="64"/>
      <c r="M1244" s="64"/>
      <c r="N1244" s="64"/>
      <c r="O1244" s="12">
        <f t="shared" si="335"/>
        <v>8</v>
      </c>
      <c r="P1244"/>
      <c r="Q1244" t="e">
        <f t="shared" si="331"/>
        <v>#REF!</v>
      </c>
      <c r="R1244"/>
      <c r="S1244"/>
      <c r="T1244" s="12" t="e">
        <f t="shared" si="338"/>
        <v>#REF!</v>
      </c>
      <c r="U1244" s="12"/>
      <c r="V1244" s="12">
        <v>999</v>
      </c>
      <c r="W1244" s="12"/>
      <c r="X1244" s="12">
        <f t="shared" si="336"/>
        <v>60</v>
      </c>
      <c r="Y1244"/>
      <c r="Z1244"/>
      <c r="AA1244"/>
      <c r="AB1244"/>
      <c r="AC1244"/>
      <c r="AD1244"/>
      <c r="AE1244" s="19"/>
      <c r="AF1244" s="19"/>
      <c r="AG1244" s="19">
        <f>AG1242</f>
        <v>0</v>
      </c>
      <c r="AI1244" s="19">
        <v>480</v>
      </c>
      <c r="AJ1244" s="19">
        <f t="shared" si="339"/>
        <v>999</v>
      </c>
      <c r="AL1244" s="19"/>
      <c r="AM1244" s="19">
        <f t="shared" si="340"/>
        <v>999</v>
      </c>
      <c r="AP1244" s="48" t="e">
        <f t="shared" si="341"/>
        <v>#REF!</v>
      </c>
      <c r="AQ1244" s="48" t="e">
        <f t="shared" si="342"/>
        <v>#REF!</v>
      </c>
      <c r="AR1244" s="16" t="e">
        <f t="shared" si="343"/>
        <v>#REF!</v>
      </c>
      <c r="AU1244" s="49" t="str">
        <f t="shared" si="344"/>
        <v/>
      </c>
      <c r="AV1244" s="49" t="str">
        <f t="shared" si="345"/>
        <v/>
      </c>
      <c r="AW1244" s="49" t="str">
        <f t="shared" si="346"/>
        <v/>
      </c>
    </row>
    <row r="1245" spans="1:49" s="16" customFormat="1" hidden="1" x14ac:dyDescent="0.25">
      <c r="A1245" s="12"/>
      <c r="B1245" s="12"/>
      <c r="C1245" s="12"/>
      <c r="D1245" s="12"/>
      <c r="E1245"/>
      <c r="F1245" s="12"/>
      <c r="G1245" s="12"/>
      <c r="H1245"/>
      <c r="I1245"/>
      <c r="J1245" s="12"/>
      <c r="K1245"/>
      <c r="L1245" s="12"/>
      <c r="M1245"/>
      <c r="N1245"/>
      <c r="O1245" s="12"/>
      <c r="P1245"/>
      <c r="Q1245"/>
      <c r="R1245"/>
      <c r="S1245"/>
      <c r="T1245"/>
      <c r="U1245" s="12"/>
      <c r="V1245" s="12"/>
      <c r="W1245"/>
      <c r="X1245"/>
      <c r="Y1245"/>
      <c r="Z1245"/>
      <c r="AA1245"/>
      <c r="AB1245"/>
      <c r="AC1245"/>
      <c r="AD1245"/>
      <c r="AE1245" s="19"/>
      <c r="AI1245" s="19"/>
      <c r="AL1245" s="19"/>
      <c r="AP1245" s="19"/>
      <c r="AQ1245" s="48"/>
    </row>
    <row r="1246" spans="1:49" s="16" customFormat="1" hidden="1" x14ac:dyDescent="0.25">
      <c r="A1246" s="44" t="s">
        <v>35</v>
      </c>
      <c r="B1246" s="12"/>
      <c r="C1246" s="12"/>
      <c r="D1246" s="12"/>
      <c r="E1246"/>
      <c r="F1246" s="12"/>
      <c r="G1246" s="12"/>
      <c r="H1246"/>
      <c r="I1246"/>
      <c r="J1246" s="12"/>
      <c r="K1246"/>
      <c r="L1246" s="12"/>
      <c r="M1246"/>
      <c r="N1246"/>
      <c r="O1246" s="12"/>
      <c r="P1246"/>
      <c r="Q1246"/>
      <c r="R1246"/>
      <c r="S1246"/>
      <c r="T1246"/>
      <c r="U1246" s="12"/>
      <c r="V1246" s="12"/>
      <c r="W1246"/>
      <c r="X1246"/>
      <c r="Y1246"/>
      <c r="Z1246"/>
      <c r="AA1246"/>
      <c r="AB1246"/>
      <c r="AC1246"/>
      <c r="AD1246"/>
      <c r="AE1246" s="19"/>
      <c r="AI1246" s="19"/>
      <c r="AL1246" s="19"/>
      <c r="AP1246" s="19"/>
      <c r="AQ1246" s="48"/>
    </row>
    <row r="1247" spans="1:49" s="16" customFormat="1" hidden="1" x14ac:dyDescent="0.25">
      <c r="A1247" s="12"/>
      <c r="B1247" s="12">
        <v>1</v>
      </c>
      <c r="C1247" s="12">
        <v>2</v>
      </c>
      <c r="D1247" s="12">
        <v>3</v>
      </c>
      <c r="E1247" s="12">
        <v>4</v>
      </c>
      <c r="F1247" s="12">
        <v>5</v>
      </c>
      <c r="G1247" s="12">
        <v>6</v>
      </c>
      <c r="H1247" s="12">
        <v>7</v>
      </c>
      <c r="I1247" s="12">
        <v>8</v>
      </c>
      <c r="J1247" s="12"/>
      <c r="K1247"/>
      <c r="L1247" s="12"/>
      <c r="M1247"/>
      <c r="N1247"/>
      <c r="O1247" s="12"/>
      <c r="P1247"/>
      <c r="Q1247"/>
      <c r="R1247"/>
      <c r="S1247"/>
      <c r="T1247"/>
      <c r="U1247" s="12"/>
      <c r="V1247" s="12"/>
      <c r="W1247"/>
      <c r="X1247"/>
      <c r="Y1247"/>
      <c r="Z1247"/>
      <c r="AA1247"/>
      <c r="AB1247"/>
      <c r="AC1247"/>
      <c r="AD1247"/>
      <c r="AE1247" s="19"/>
      <c r="AI1247" s="19"/>
      <c r="AL1247" s="19"/>
      <c r="AP1247" s="19"/>
      <c r="AQ1247" s="48"/>
    </row>
    <row r="1248" spans="1:49" s="16" customFormat="1" hidden="1" x14ac:dyDescent="0.25">
      <c r="A1248" s="12">
        <f>A8</f>
        <v>1</v>
      </c>
      <c r="B1248" s="12">
        <f>IF($C8="x",1,0)</f>
        <v>0</v>
      </c>
      <c r="C1248" s="12">
        <f>IF($H8="x",1,0)</f>
        <v>0</v>
      </c>
      <c r="D1248" s="12">
        <f>IF($M8="x",1,0)</f>
        <v>0</v>
      </c>
      <c r="E1248" s="12">
        <f>IF($R8="x",1,0)</f>
        <v>0</v>
      </c>
      <c r="F1248" s="12">
        <f>IF($W8="x",1,0)</f>
        <v>0</v>
      </c>
      <c r="G1248" s="12">
        <f>IF($AB8="x",1,0)</f>
        <v>0</v>
      </c>
      <c r="H1248" s="12">
        <f>IF($AH8="x",1,0)</f>
        <v>0</v>
      </c>
      <c r="I1248" s="12">
        <f>IF($AN8="x",1,0)</f>
        <v>0</v>
      </c>
      <c r="J1248" s="12"/>
      <c r="K1248"/>
      <c r="L1248" s="12"/>
      <c r="M1248"/>
      <c r="N1248"/>
      <c r="O1248" s="12"/>
      <c r="P1248"/>
      <c r="Q1248"/>
      <c r="R1248"/>
      <c r="S1248"/>
      <c r="T1248"/>
      <c r="U1248" s="12"/>
      <c r="V1248" s="12"/>
      <c r="W1248"/>
      <c r="X1248"/>
      <c r="Y1248"/>
      <c r="Z1248"/>
      <c r="AA1248"/>
      <c r="AB1248"/>
      <c r="AC1248"/>
      <c r="AD1248"/>
      <c r="AE1248" s="19"/>
      <c r="AI1248" s="19"/>
      <c r="AL1248" s="19"/>
      <c r="AP1248" s="19"/>
      <c r="AQ1248" s="48"/>
    </row>
    <row r="1249" spans="1:15" hidden="1" x14ac:dyDescent="0.25">
      <c r="A1249" s="12">
        <f t="shared" ref="A1249:A1267" si="347">A9</f>
        <v>2</v>
      </c>
      <c r="B1249" s="12">
        <f t="shared" ref="B1249:B1267" si="348">IF($C9="x",1,0)</f>
        <v>0</v>
      </c>
      <c r="C1249" s="12">
        <f t="shared" ref="C1249:C1267" si="349">IF($H9="x",1,0)</f>
        <v>0</v>
      </c>
      <c r="D1249" s="12">
        <f t="shared" ref="D1249:D1267" si="350">IF($M9="x",1,0)</f>
        <v>0</v>
      </c>
      <c r="E1249" s="12">
        <f t="shared" ref="E1249:E1267" si="351">IF($R9="x",1,0)</f>
        <v>0</v>
      </c>
      <c r="F1249" s="12">
        <f t="shared" ref="F1249:F1267" si="352">IF($W9="x",1,0)</f>
        <v>0</v>
      </c>
      <c r="G1249" s="12">
        <f t="shared" ref="G1249:G1267" si="353">IF($AB9="x",1,0)</f>
        <v>0</v>
      </c>
      <c r="H1249" s="12">
        <f t="shared" ref="H1249:H1267" si="354">IF($AH9="x",1,0)</f>
        <v>0</v>
      </c>
      <c r="I1249" s="12">
        <f t="shared" ref="I1249:I1267" si="355">IF($AN9="x",1,0)</f>
        <v>0</v>
      </c>
    </row>
    <row r="1250" spans="1:15" hidden="1" x14ac:dyDescent="0.25">
      <c r="A1250" s="12">
        <f t="shared" si="347"/>
        <v>3</v>
      </c>
      <c r="B1250" s="12">
        <f t="shared" si="348"/>
        <v>0</v>
      </c>
      <c r="C1250" s="12">
        <f t="shared" si="349"/>
        <v>0</v>
      </c>
      <c r="D1250" s="12">
        <f t="shared" si="350"/>
        <v>0</v>
      </c>
      <c r="E1250" s="12">
        <f t="shared" si="351"/>
        <v>0</v>
      </c>
      <c r="F1250" s="12">
        <f t="shared" si="352"/>
        <v>0</v>
      </c>
      <c r="G1250" s="12">
        <f t="shared" si="353"/>
        <v>0</v>
      </c>
      <c r="H1250" s="12">
        <f t="shared" si="354"/>
        <v>0</v>
      </c>
      <c r="I1250" s="12">
        <f t="shared" si="355"/>
        <v>0</v>
      </c>
    </row>
    <row r="1251" spans="1:15" hidden="1" x14ac:dyDescent="0.25">
      <c r="A1251" s="12">
        <f t="shared" si="347"/>
        <v>4</v>
      </c>
      <c r="B1251" s="12">
        <f t="shared" si="348"/>
        <v>0</v>
      </c>
      <c r="C1251" s="12">
        <f t="shared" si="349"/>
        <v>0</v>
      </c>
      <c r="D1251" s="12">
        <f t="shared" si="350"/>
        <v>0</v>
      </c>
      <c r="E1251" s="12">
        <f t="shared" si="351"/>
        <v>0</v>
      </c>
      <c r="F1251" s="12">
        <f t="shared" si="352"/>
        <v>0</v>
      </c>
      <c r="G1251" s="12">
        <f t="shared" si="353"/>
        <v>0</v>
      </c>
      <c r="H1251" s="12">
        <f t="shared" si="354"/>
        <v>0</v>
      </c>
      <c r="I1251" s="12">
        <f t="shared" si="355"/>
        <v>0</v>
      </c>
    </row>
    <row r="1252" spans="1:15" hidden="1" x14ac:dyDescent="0.25">
      <c r="A1252" s="12">
        <f t="shared" si="347"/>
        <v>5</v>
      </c>
      <c r="B1252" s="12">
        <f t="shared" si="348"/>
        <v>0</v>
      </c>
      <c r="C1252" s="12">
        <f t="shared" si="349"/>
        <v>0</v>
      </c>
      <c r="D1252" s="12">
        <f t="shared" si="350"/>
        <v>0</v>
      </c>
      <c r="E1252" s="12">
        <f t="shared" si="351"/>
        <v>0</v>
      </c>
      <c r="F1252" s="12">
        <f t="shared" si="352"/>
        <v>0</v>
      </c>
      <c r="G1252" s="12">
        <f t="shared" si="353"/>
        <v>0</v>
      </c>
      <c r="H1252" s="12">
        <f t="shared" si="354"/>
        <v>0</v>
      </c>
      <c r="I1252" s="12">
        <f t="shared" si="355"/>
        <v>0</v>
      </c>
      <c r="O1252" s="13" t="str">
        <f>[2]List1!$A$186</f>
        <v>OK</v>
      </c>
    </row>
    <row r="1253" spans="1:15" hidden="1" x14ac:dyDescent="0.25">
      <c r="A1253" s="12">
        <f t="shared" si="347"/>
        <v>6</v>
      </c>
      <c r="B1253" s="12">
        <f t="shared" si="348"/>
        <v>0</v>
      </c>
      <c r="C1253" s="12">
        <f t="shared" si="349"/>
        <v>0</v>
      </c>
      <c r="D1253" s="12">
        <f t="shared" si="350"/>
        <v>0</v>
      </c>
      <c r="E1253" s="12">
        <f t="shared" si="351"/>
        <v>0</v>
      </c>
      <c r="F1253" s="12">
        <f t="shared" si="352"/>
        <v>0</v>
      </c>
      <c r="G1253" s="12">
        <f t="shared" si="353"/>
        <v>0</v>
      </c>
      <c r="H1253" s="12">
        <f t="shared" si="354"/>
        <v>0</v>
      </c>
      <c r="I1253" s="12">
        <f t="shared" si="355"/>
        <v>0</v>
      </c>
      <c r="O1253" s="13" t="str">
        <f>[2]List1!$A$203</f>
        <v>není volba</v>
      </c>
    </row>
    <row r="1254" spans="1:15" hidden="1" x14ac:dyDescent="0.25">
      <c r="A1254" s="12">
        <f t="shared" si="347"/>
        <v>7</v>
      </c>
      <c r="B1254" s="12">
        <f t="shared" si="348"/>
        <v>0</v>
      </c>
      <c r="C1254" s="12">
        <f t="shared" si="349"/>
        <v>0</v>
      </c>
      <c r="D1254" s="12">
        <f t="shared" si="350"/>
        <v>0</v>
      </c>
      <c r="E1254" s="12">
        <f t="shared" si="351"/>
        <v>0</v>
      </c>
      <c r="F1254" s="12">
        <f t="shared" si="352"/>
        <v>0</v>
      </c>
      <c r="G1254" s="12">
        <f t="shared" si="353"/>
        <v>0</v>
      </c>
      <c r="H1254" s="12">
        <f t="shared" si="354"/>
        <v>0</v>
      </c>
      <c r="I1254" s="12">
        <f t="shared" si="355"/>
        <v>0</v>
      </c>
      <c r="O1254" s="13" t="str">
        <f>[2]List1!$A$204</f>
        <v>mnoho voleb</v>
      </c>
    </row>
    <row r="1255" spans="1:15" hidden="1" x14ac:dyDescent="0.25">
      <c r="A1255" s="12">
        <f t="shared" si="347"/>
        <v>8</v>
      </c>
      <c r="B1255" s="12">
        <f t="shared" si="348"/>
        <v>0</v>
      </c>
      <c r="C1255" s="12">
        <f t="shared" si="349"/>
        <v>0</v>
      </c>
      <c r="D1255" s="12">
        <f t="shared" si="350"/>
        <v>0</v>
      </c>
      <c r="E1255" s="12">
        <f t="shared" si="351"/>
        <v>0</v>
      </c>
      <c r="F1255" s="12">
        <f t="shared" si="352"/>
        <v>0</v>
      </c>
      <c r="G1255" s="12">
        <f t="shared" si="353"/>
        <v>0</v>
      </c>
      <c r="H1255" s="12">
        <f t="shared" si="354"/>
        <v>0</v>
      </c>
      <c r="I1255" s="12">
        <f t="shared" si="355"/>
        <v>0</v>
      </c>
    </row>
    <row r="1256" spans="1:15" hidden="1" x14ac:dyDescent="0.25">
      <c r="A1256" s="12">
        <f t="shared" si="347"/>
        <v>9</v>
      </c>
      <c r="B1256" s="12">
        <f t="shared" si="348"/>
        <v>0</v>
      </c>
      <c r="C1256" s="12">
        <f t="shared" si="349"/>
        <v>0</v>
      </c>
      <c r="D1256" s="12">
        <f t="shared" si="350"/>
        <v>0</v>
      </c>
      <c r="E1256" s="12">
        <f t="shared" si="351"/>
        <v>0</v>
      </c>
      <c r="F1256" s="12">
        <f t="shared" si="352"/>
        <v>0</v>
      </c>
      <c r="G1256" s="12">
        <f t="shared" si="353"/>
        <v>0</v>
      </c>
      <c r="H1256" s="12">
        <f t="shared" si="354"/>
        <v>0</v>
      </c>
      <c r="I1256" s="12">
        <f t="shared" si="355"/>
        <v>0</v>
      </c>
    </row>
    <row r="1257" spans="1:15" hidden="1" x14ac:dyDescent="0.25">
      <c r="A1257" s="12">
        <f t="shared" si="347"/>
        <v>10</v>
      </c>
      <c r="B1257" s="12">
        <f t="shared" si="348"/>
        <v>0</v>
      </c>
      <c r="C1257" s="12">
        <f t="shared" si="349"/>
        <v>0</v>
      </c>
      <c r="D1257" s="12">
        <f t="shared" si="350"/>
        <v>0</v>
      </c>
      <c r="E1257" s="12">
        <f t="shared" si="351"/>
        <v>0</v>
      </c>
      <c r="F1257" s="12">
        <f t="shared" si="352"/>
        <v>0</v>
      </c>
      <c r="G1257" s="12">
        <f t="shared" si="353"/>
        <v>0</v>
      </c>
      <c r="H1257" s="12">
        <f t="shared" si="354"/>
        <v>0</v>
      </c>
      <c r="I1257" s="12">
        <f t="shared" si="355"/>
        <v>0</v>
      </c>
    </row>
    <row r="1258" spans="1:15" hidden="1" x14ac:dyDescent="0.25">
      <c r="A1258" s="12">
        <f t="shared" si="347"/>
        <v>11</v>
      </c>
      <c r="B1258" s="12">
        <f t="shared" si="348"/>
        <v>0</v>
      </c>
      <c r="C1258" s="12">
        <f t="shared" si="349"/>
        <v>0</v>
      </c>
      <c r="D1258" s="12">
        <f t="shared" si="350"/>
        <v>0</v>
      </c>
      <c r="E1258" s="12">
        <f t="shared" si="351"/>
        <v>0</v>
      </c>
      <c r="F1258" s="12">
        <f t="shared" si="352"/>
        <v>0</v>
      </c>
      <c r="G1258" s="12">
        <f t="shared" si="353"/>
        <v>0</v>
      </c>
      <c r="H1258" s="12">
        <f t="shared" si="354"/>
        <v>0</v>
      </c>
      <c r="I1258" s="12">
        <f t="shared" si="355"/>
        <v>0</v>
      </c>
      <c r="O1258" s="13" t="str">
        <f>IF(J1268=0,O1253,IF(J1268=1,O1252,O1254))</f>
        <v>není volba</v>
      </c>
    </row>
    <row r="1259" spans="1:15" hidden="1" x14ac:dyDescent="0.25">
      <c r="A1259" s="12">
        <f t="shared" si="347"/>
        <v>12</v>
      </c>
      <c r="B1259" s="12">
        <f t="shared" si="348"/>
        <v>0</v>
      </c>
      <c r="C1259" s="12">
        <f t="shared" si="349"/>
        <v>0</v>
      </c>
      <c r="D1259" s="12">
        <f t="shared" si="350"/>
        <v>0</v>
      </c>
      <c r="E1259" s="12">
        <f t="shared" si="351"/>
        <v>0</v>
      </c>
      <c r="F1259" s="12">
        <f t="shared" si="352"/>
        <v>0</v>
      </c>
      <c r="G1259" s="12">
        <f t="shared" si="353"/>
        <v>0</v>
      </c>
      <c r="H1259" s="12">
        <f t="shared" si="354"/>
        <v>0</v>
      </c>
      <c r="I1259" s="12">
        <f t="shared" si="355"/>
        <v>0</v>
      </c>
    </row>
    <row r="1260" spans="1:15" hidden="1" x14ac:dyDescent="0.25">
      <c r="A1260" s="12">
        <f t="shared" si="347"/>
        <v>13</v>
      </c>
      <c r="B1260" s="12">
        <f t="shared" si="348"/>
        <v>0</v>
      </c>
      <c r="C1260" s="12">
        <f t="shared" si="349"/>
        <v>0</v>
      </c>
      <c r="D1260" s="12">
        <f t="shared" si="350"/>
        <v>0</v>
      </c>
      <c r="E1260" s="12">
        <f t="shared" si="351"/>
        <v>0</v>
      </c>
      <c r="F1260" s="12">
        <f t="shared" si="352"/>
        <v>0</v>
      </c>
      <c r="G1260" s="12">
        <f t="shared" si="353"/>
        <v>0</v>
      </c>
      <c r="H1260" s="12">
        <f t="shared" si="354"/>
        <v>0</v>
      </c>
      <c r="I1260" s="12">
        <f t="shared" si="355"/>
        <v>0</v>
      </c>
    </row>
    <row r="1261" spans="1:15" hidden="1" x14ac:dyDescent="0.25">
      <c r="A1261" s="12">
        <f t="shared" si="347"/>
        <v>14</v>
      </c>
      <c r="B1261" s="12">
        <f t="shared" si="348"/>
        <v>0</v>
      </c>
      <c r="C1261" s="12">
        <f t="shared" si="349"/>
        <v>0</v>
      </c>
      <c r="D1261" s="12">
        <f t="shared" si="350"/>
        <v>0</v>
      </c>
      <c r="E1261" s="12">
        <f t="shared" si="351"/>
        <v>0</v>
      </c>
      <c r="F1261" s="12">
        <f t="shared" si="352"/>
        <v>0</v>
      </c>
      <c r="G1261" s="12">
        <f t="shared" si="353"/>
        <v>0</v>
      </c>
      <c r="H1261" s="12">
        <f t="shared" si="354"/>
        <v>0</v>
      </c>
      <c r="I1261" s="12">
        <f t="shared" si="355"/>
        <v>0</v>
      </c>
    </row>
    <row r="1262" spans="1:15" hidden="1" x14ac:dyDescent="0.25">
      <c r="A1262" s="12">
        <f t="shared" si="347"/>
        <v>15</v>
      </c>
      <c r="B1262" s="12">
        <f t="shared" si="348"/>
        <v>0</v>
      </c>
      <c r="C1262" s="12">
        <f t="shared" si="349"/>
        <v>0</v>
      </c>
      <c r="D1262" s="12">
        <f t="shared" si="350"/>
        <v>0</v>
      </c>
      <c r="E1262" s="12">
        <f t="shared" si="351"/>
        <v>0</v>
      </c>
      <c r="F1262" s="12">
        <f t="shared" si="352"/>
        <v>0</v>
      </c>
      <c r="G1262" s="12">
        <f t="shared" si="353"/>
        <v>0</v>
      </c>
      <c r="H1262" s="12">
        <f t="shared" si="354"/>
        <v>0</v>
      </c>
      <c r="I1262" s="12">
        <f t="shared" si="355"/>
        <v>0</v>
      </c>
    </row>
    <row r="1263" spans="1:15" hidden="1" x14ac:dyDescent="0.25">
      <c r="A1263" s="12">
        <f t="shared" si="347"/>
        <v>16</v>
      </c>
      <c r="B1263" s="12">
        <f t="shared" si="348"/>
        <v>0</v>
      </c>
      <c r="C1263" s="12">
        <f t="shared" si="349"/>
        <v>0</v>
      </c>
      <c r="D1263" s="12">
        <f t="shared" si="350"/>
        <v>0</v>
      </c>
      <c r="E1263" s="12">
        <f t="shared" si="351"/>
        <v>0</v>
      </c>
      <c r="F1263" s="12">
        <f t="shared" si="352"/>
        <v>0</v>
      </c>
      <c r="G1263" s="12">
        <f t="shared" si="353"/>
        <v>0</v>
      </c>
      <c r="H1263" s="12">
        <f t="shared" si="354"/>
        <v>0</v>
      </c>
      <c r="I1263" s="12">
        <f t="shared" si="355"/>
        <v>0</v>
      </c>
    </row>
    <row r="1264" spans="1:15" hidden="1" x14ac:dyDescent="0.25">
      <c r="A1264" s="12">
        <f t="shared" si="347"/>
        <v>17</v>
      </c>
      <c r="B1264" s="12">
        <f t="shared" si="348"/>
        <v>0</v>
      </c>
      <c r="C1264" s="12">
        <f t="shared" si="349"/>
        <v>0</v>
      </c>
      <c r="D1264" s="12">
        <f t="shared" si="350"/>
        <v>0</v>
      </c>
      <c r="E1264" s="12">
        <f t="shared" si="351"/>
        <v>0</v>
      </c>
      <c r="F1264" s="12">
        <f t="shared" si="352"/>
        <v>0</v>
      </c>
      <c r="G1264" s="12">
        <f t="shared" si="353"/>
        <v>0</v>
      </c>
      <c r="H1264" s="12">
        <f t="shared" si="354"/>
        <v>0</v>
      </c>
      <c r="I1264" s="12">
        <f t="shared" si="355"/>
        <v>0</v>
      </c>
    </row>
    <row r="1265" spans="1:10" hidden="1" x14ac:dyDescent="0.25">
      <c r="A1265" s="12">
        <f t="shared" si="347"/>
        <v>18</v>
      </c>
      <c r="B1265" s="12">
        <f t="shared" si="348"/>
        <v>0</v>
      </c>
      <c r="C1265" s="12">
        <f t="shared" si="349"/>
        <v>0</v>
      </c>
      <c r="D1265" s="12">
        <f t="shared" si="350"/>
        <v>0</v>
      </c>
      <c r="E1265" s="12">
        <f t="shared" si="351"/>
        <v>0</v>
      </c>
      <c r="F1265" s="12">
        <f t="shared" si="352"/>
        <v>0</v>
      </c>
      <c r="G1265" s="12">
        <f t="shared" si="353"/>
        <v>0</v>
      </c>
      <c r="H1265" s="12">
        <f t="shared" si="354"/>
        <v>0</v>
      </c>
      <c r="I1265" s="12">
        <f t="shared" si="355"/>
        <v>0</v>
      </c>
    </row>
    <row r="1266" spans="1:10" hidden="1" x14ac:dyDescent="0.25">
      <c r="A1266" s="12">
        <f t="shared" si="347"/>
        <v>19</v>
      </c>
      <c r="B1266" s="12">
        <f t="shared" si="348"/>
        <v>0</v>
      </c>
      <c r="C1266" s="12">
        <f t="shared" si="349"/>
        <v>0</v>
      </c>
      <c r="D1266" s="12">
        <f t="shared" si="350"/>
        <v>0</v>
      </c>
      <c r="E1266" s="12">
        <f t="shared" si="351"/>
        <v>0</v>
      </c>
      <c r="F1266" s="12">
        <f t="shared" si="352"/>
        <v>0</v>
      </c>
      <c r="G1266" s="12">
        <f t="shared" si="353"/>
        <v>0</v>
      </c>
      <c r="H1266" s="12">
        <f t="shared" si="354"/>
        <v>0</v>
      </c>
      <c r="I1266" s="12">
        <f t="shared" si="355"/>
        <v>0</v>
      </c>
    </row>
    <row r="1267" spans="1:10" hidden="1" x14ac:dyDescent="0.25">
      <c r="A1267" s="12">
        <f t="shared" si="347"/>
        <v>20</v>
      </c>
      <c r="B1267" s="12">
        <f t="shared" si="348"/>
        <v>0</v>
      </c>
      <c r="C1267" s="12">
        <f t="shared" si="349"/>
        <v>0</v>
      </c>
      <c r="D1267" s="12">
        <f t="shared" si="350"/>
        <v>0</v>
      </c>
      <c r="E1267" s="12">
        <f t="shared" si="351"/>
        <v>0</v>
      </c>
      <c r="F1267" s="12">
        <f t="shared" si="352"/>
        <v>0</v>
      </c>
      <c r="G1267" s="12">
        <f t="shared" si="353"/>
        <v>0</v>
      </c>
      <c r="H1267" s="12">
        <f t="shared" si="354"/>
        <v>0</v>
      </c>
      <c r="I1267" s="12">
        <f t="shared" si="355"/>
        <v>0</v>
      </c>
      <c r="J1267" s="44" t="s">
        <v>37</v>
      </c>
    </row>
    <row r="1268" spans="1:10" hidden="1" x14ac:dyDescent="0.25">
      <c r="A1268" s="26" t="s">
        <v>36</v>
      </c>
      <c r="B1268" s="12">
        <f t="shared" ref="B1268:I1268" si="356">SUM(B1248:B1267)</f>
        <v>0</v>
      </c>
      <c r="C1268" s="12">
        <f t="shared" si="356"/>
        <v>0</v>
      </c>
      <c r="D1268" s="12">
        <f t="shared" si="356"/>
        <v>0</v>
      </c>
      <c r="E1268" s="12">
        <f t="shared" si="356"/>
        <v>0</v>
      </c>
      <c r="F1268" s="12">
        <f t="shared" si="356"/>
        <v>0</v>
      </c>
      <c r="G1268" s="12">
        <f t="shared" si="356"/>
        <v>0</v>
      </c>
      <c r="H1268" s="12">
        <f t="shared" si="356"/>
        <v>0</v>
      </c>
      <c r="I1268" s="12">
        <f t="shared" si="356"/>
        <v>0</v>
      </c>
      <c r="J1268" s="12">
        <f>SUM(B1268:I1268)</f>
        <v>0</v>
      </c>
    </row>
    <row r="1269" spans="1:10" hidden="1" x14ac:dyDescent="0.25"/>
  </sheetData>
  <mergeCells count="1019">
    <mergeCell ref="A1:X1"/>
    <mergeCell ref="J3:M3"/>
    <mergeCell ref="AQ4:AT4"/>
    <mergeCell ref="AV4:AX4"/>
    <mergeCell ref="BA4:BD4"/>
    <mergeCell ref="BF4:BI4"/>
    <mergeCell ref="A31:F31"/>
    <mergeCell ref="D32:E32"/>
    <mergeCell ref="F32:J32"/>
    <mergeCell ref="L32:P32"/>
    <mergeCell ref="R32:V32"/>
    <mergeCell ref="F34:K34"/>
    <mergeCell ref="L34:Q34"/>
    <mergeCell ref="R34:X34"/>
    <mergeCell ref="CO4:CR4"/>
    <mergeCell ref="CT4:CW4"/>
    <mergeCell ref="CY4:DB4"/>
    <mergeCell ref="DD4:DG4"/>
    <mergeCell ref="DI4:DL4"/>
    <mergeCell ref="DN4:DP4"/>
    <mergeCell ref="BK4:BN4"/>
    <mergeCell ref="BP4:BS4"/>
    <mergeCell ref="BU4:BX4"/>
    <mergeCell ref="BZ4:CC4"/>
    <mergeCell ref="CE4:CH4"/>
    <mergeCell ref="CJ4:CM4"/>
    <mergeCell ref="Y141:AA141"/>
    <mergeCell ref="Y142:AA142"/>
    <mergeCell ref="Y143:AA143"/>
    <mergeCell ref="Y144:AA144"/>
    <mergeCell ref="Y145:AA145"/>
    <mergeCell ref="Y146:AA146"/>
    <mergeCell ref="M43:U43"/>
    <mergeCell ref="M46:U46"/>
    <mergeCell ref="Y137:AA137"/>
    <mergeCell ref="Y138:AA138"/>
    <mergeCell ref="Y139:AA139"/>
    <mergeCell ref="Y140:AA140"/>
    <mergeCell ref="M35:U35"/>
    <mergeCell ref="F38:K38"/>
    <mergeCell ref="L38:Q38"/>
    <mergeCell ref="R38:X38"/>
    <mergeCell ref="M39:U39"/>
    <mergeCell ref="F42:K42"/>
    <mergeCell ref="L42:Q42"/>
    <mergeCell ref="R42:X42"/>
    <mergeCell ref="Y159:AA159"/>
    <mergeCell ref="Y160:AA160"/>
    <mergeCell ref="K765:N765"/>
    <mergeCell ref="G766:J766"/>
    <mergeCell ref="K766:N766"/>
    <mergeCell ref="G767:J767"/>
    <mergeCell ref="K767:N767"/>
    <mergeCell ref="Y153:AA153"/>
    <mergeCell ref="Y154:AA154"/>
    <mergeCell ref="Y155:AA155"/>
    <mergeCell ref="Y156:AA156"/>
    <mergeCell ref="Y157:AA157"/>
    <mergeCell ref="Y158:AA158"/>
    <mergeCell ref="Y147:AA147"/>
    <mergeCell ref="Y148:AA148"/>
    <mergeCell ref="Y149:AA149"/>
    <mergeCell ref="Y150:AA150"/>
    <mergeCell ref="Y151:AA151"/>
    <mergeCell ref="Y152:AA152"/>
    <mergeCell ref="G774:J774"/>
    <mergeCell ref="K774:N774"/>
    <mergeCell ref="G775:J775"/>
    <mergeCell ref="K775:N775"/>
    <mergeCell ref="G776:J776"/>
    <mergeCell ref="K776:N776"/>
    <mergeCell ref="G771:J771"/>
    <mergeCell ref="K771:N771"/>
    <mergeCell ref="G772:J772"/>
    <mergeCell ref="K772:N772"/>
    <mergeCell ref="G773:J773"/>
    <mergeCell ref="K773:N773"/>
    <mergeCell ref="G768:J768"/>
    <mergeCell ref="K768:N768"/>
    <mergeCell ref="G769:J769"/>
    <mergeCell ref="K769:N769"/>
    <mergeCell ref="G770:J770"/>
    <mergeCell ref="K770:N770"/>
    <mergeCell ref="G783:J783"/>
    <mergeCell ref="K783:N783"/>
    <mergeCell ref="G784:J784"/>
    <mergeCell ref="K784:N784"/>
    <mergeCell ref="G785:J785"/>
    <mergeCell ref="K785:N785"/>
    <mergeCell ref="G780:J780"/>
    <mergeCell ref="K780:N780"/>
    <mergeCell ref="G781:J781"/>
    <mergeCell ref="K781:N781"/>
    <mergeCell ref="G782:J782"/>
    <mergeCell ref="K782:N782"/>
    <mergeCell ref="G777:J777"/>
    <mergeCell ref="K777:N777"/>
    <mergeCell ref="G778:J778"/>
    <mergeCell ref="K778:N778"/>
    <mergeCell ref="G779:J779"/>
    <mergeCell ref="K779:N779"/>
    <mergeCell ref="G792:J792"/>
    <mergeCell ref="K792:N792"/>
    <mergeCell ref="G793:J793"/>
    <mergeCell ref="K793:N793"/>
    <mergeCell ref="G794:J794"/>
    <mergeCell ref="K794:N794"/>
    <mergeCell ref="G789:J789"/>
    <mergeCell ref="K789:N789"/>
    <mergeCell ref="G790:J790"/>
    <mergeCell ref="K790:N790"/>
    <mergeCell ref="G791:J791"/>
    <mergeCell ref="K791:N791"/>
    <mergeCell ref="G786:J786"/>
    <mergeCell ref="K786:N786"/>
    <mergeCell ref="G787:J787"/>
    <mergeCell ref="K787:N787"/>
    <mergeCell ref="G788:J788"/>
    <mergeCell ref="K788:N788"/>
    <mergeCell ref="G801:J801"/>
    <mergeCell ref="K801:N801"/>
    <mergeCell ref="G802:J802"/>
    <mergeCell ref="K802:N802"/>
    <mergeCell ref="G803:J803"/>
    <mergeCell ref="K803:N803"/>
    <mergeCell ref="G798:J798"/>
    <mergeCell ref="K798:N798"/>
    <mergeCell ref="G799:J799"/>
    <mergeCell ref="K799:N799"/>
    <mergeCell ref="G800:J800"/>
    <mergeCell ref="K800:N800"/>
    <mergeCell ref="G795:J795"/>
    <mergeCell ref="K795:N795"/>
    <mergeCell ref="G796:J796"/>
    <mergeCell ref="K796:N796"/>
    <mergeCell ref="G797:J797"/>
    <mergeCell ref="K797:N797"/>
    <mergeCell ref="G810:J810"/>
    <mergeCell ref="K810:N810"/>
    <mergeCell ref="G811:J811"/>
    <mergeCell ref="K811:N811"/>
    <mergeCell ref="G812:J812"/>
    <mergeCell ref="K812:N812"/>
    <mergeCell ref="G807:J807"/>
    <mergeCell ref="K807:N807"/>
    <mergeCell ref="G808:J808"/>
    <mergeCell ref="K808:N808"/>
    <mergeCell ref="G809:J809"/>
    <mergeCell ref="K809:N809"/>
    <mergeCell ref="G804:J804"/>
    <mergeCell ref="K804:N804"/>
    <mergeCell ref="G805:J805"/>
    <mergeCell ref="K805:N805"/>
    <mergeCell ref="G806:J806"/>
    <mergeCell ref="K806:N806"/>
    <mergeCell ref="G819:J819"/>
    <mergeCell ref="K819:N819"/>
    <mergeCell ref="G820:J820"/>
    <mergeCell ref="K820:N820"/>
    <mergeCell ref="G821:J821"/>
    <mergeCell ref="K821:N821"/>
    <mergeCell ref="G816:J816"/>
    <mergeCell ref="K816:N816"/>
    <mergeCell ref="G817:J817"/>
    <mergeCell ref="K817:N817"/>
    <mergeCell ref="G818:J818"/>
    <mergeCell ref="K818:N818"/>
    <mergeCell ref="G813:J813"/>
    <mergeCell ref="K813:N813"/>
    <mergeCell ref="G814:J814"/>
    <mergeCell ref="K814:N814"/>
    <mergeCell ref="G815:J815"/>
    <mergeCell ref="K815:N815"/>
    <mergeCell ref="G828:J828"/>
    <mergeCell ref="K828:N828"/>
    <mergeCell ref="G829:J829"/>
    <mergeCell ref="K829:N829"/>
    <mergeCell ref="G830:J830"/>
    <mergeCell ref="K830:N830"/>
    <mergeCell ref="G825:J825"/>
    <mergeCell ref="K825:N825"/>
    <mergeCell ref="G826:J826"/>
    <mergeCell ref="K826:N826"/>
    <mergeCell ref="G827:J827"/>
    <mergeCell ref="K827:N827"/>
    <mergeCell ref="G822:J822"/>
    <mergeCell ref="K822:N822"/>
    <mergeCell ref="G823:J823"/>
    <mergeCell ref="K823:N823"/>
    <mergeCell ref="G824:J824"/>
    <mergeCell ref="K824:N824"/>
    <mergeCell ref="G837:J837"/>
    <mergeCell ref="K837:N837"/>
    <mergeCell ref="G838:J838"/>
    <mergeCell ref="K838:N838"/>
    <mergeCell ref="G839:J839"/>
    <mergeCell ref="K839:N839"/>
    <mergeCell ref="G834:J834"/>
    <mergeCell ref="K834:N834"/>
    <mergeCell ref="G835:J835"/>
    <mergeCell ref="K835:N835"/>
    <mergeCell ref="G836:J836"/>
    <mergeCell ref="K836:N836"/>
    <mergeCell ref="G831:J831"/>
    <mergeCell ref="K831:N831"/>
    <mergeCell ref="G832:J832"/>
    <mergeCell ref="K832:N832"/>
    <mergeCell ref="G833:J833"/>
    <mergeCell ref="K833:N833"/>
    <mergeCell ref="G846:J846"/>
    <mergeCell ref="K846:N846"/>
    <mergeCell ref="G847:J847"/>
    <mergeCell ref="K847:N847"/>
    <mergeCell ref="G848:J848"/>
    <mergeCell ref="K848:N848"/>
    <mergeCell ref="G843:J843"/>
    <mergeCell ref="K843:N843"/>
    <mergeCell ref="G844:J844"/>
    <mergeCell ref="K844:N844"/>
    <mergeCell ref="G845:J845"/>
    <mergeCell ref="K845:N845"/>
    <mergeCell ref="G840:J840"/>
    <mergeCell ref="K840:N840"/>
    <mergeCell ref="G841:J841"/>
    <mergeCell ref="K841:N841"/>
    <mergeCell ref="G842:J842"/>
    <mergeCell ref="K842:N842"/>
    <mergeCell ref="G855:J855"/>
    <mergeCell ref="K855:N855"/>
    <mergeCell ref="G856:J856"/>
    <mergeCell ref="K856:N856"/>
    <mergeCell ref="G857:J857"/>
    <mergeCell ref="K857:N857"/>
    <mergeCell ref="G852:J852"/>
    <mergeCell ref="K852:N852"/>
    <mergeCell ref="G853:J853"/>
    <mergeCell ref="K853:N853"/>
    <mergeCell ref="G854:J854"/>
    <mergeCell ref="K854:N854"/>
    <mergeCell ref="G849:J849"/>
    <mergeCell ref="K849:N849"/>
    <mergeCell ref="G850:J850"/>
    <mergeCell ref="K850:N850"/>
    <mergeCell ref="G851:J851"/>
    <mergeCell ref="K851:N851"/>
    <mergeCell ref="G864:J864"/>
    <mergeCell ref="K864:N864"/>
    <mergeCell ref="G865:J865"/>
    <mergeCell ref="K865:N865"/>
    <mergeCell ref="G866:J866"/>
    <mergeCell ref="K866:N866"/>
    <mergeCell ref="G861:J861"/>
    <mergeCell ref="K861:N861"/>
    <mergeCell ref="G862:J862"/>
    <mergeCell ref="K862:N862"/>
    <mergeCell ref="G863:J863"/>
    <mergeCell ref="K863:N863"/>
    <mergeCell ref="G858:J858"/>
    <mergeCell ref="K858:N858"/>
    <mergeCell ref="G859:J859"/>
    <mergeCell ref="K859:N859"/>
    <mergeCell ref="G860:J860"/>
    <mergeCell ref="K860:N860"/>
    <mergeCell ref="G873:J873"/>
    <mergeCell ref="K873:N873"/>
    <mergeCell ref="G874:J874"/>
    <mergeCell ref="K874:N874"/>
    <mergeCell ref="G875:J875"/>
    <mergeCell ref="K875:N875"/>
    <mergeCell ref="G870:J870"/>
    <mergeCell ref="K870:N870"/>
    <mergeCell ref="G871:J871"/>
    <mergeCell ref="K871:N871"/>
    <mergeCell ref="G872:J872"/>
    <mergeCell ref="K872:N872"/>
    <mergeCell ref="G867:J867"/>
    <mergeCell ref="K867:N867"/>
    <mergeCell ref="G868:J868"/>
    <mergeCell ref="K868:N868"/>
    <mergeCell ref="G869:J869"/>
    <mergeCell ref="K869:N869"/>
    <mergeCell ref="G882:J882"/>
    <mergeCell ref="K882:N882"/>
    <mergeCell ref="G883:J883"/>
    <mergeCell ref="K883:N883"/>
    <mergeCell ref="G884:J884"/>
    <mergeCell ref="K884:N884"/>
    <mergeCell ref="G879:J879"/>
    <mergeCell ref="K879:N879"/>
    <mergeCell ref="G880:J880"/>
    <mergeCell ref="K880:N880"/>
    <mergeCell ref="G881:J881"/>
    <mergeCell ref="K881:N881"/>
    <mergeCell ref="G876:J876"/>
    <mergeCell ref="K876:N876"/>
    <mergeCell ref="G877:J877"/>
    <mergeCell ref="K877:N877"/>
    <mergeCell ref="G878:J878"/>
    <mergeCell ref="K878:N878"/>
    <mergeCell ref="G891:J891"/>
    <mergeCell ref="K891:N891"/>
    <mergeCell ref="G892:J892"/>
    <mergeCell ref="K892:N892"/>
    <mergeCell ref="G893:J893"/>
    <mergeCell ref="K893:N893"/>
    <mergeCell ref="G888:J888"/>
    <mergeCell ref="K888:N888"/>
    <mergeCell ref="G889:J889"/>
    <mergeCell ref="K889:N889"/>
    <mergeCell ref="G890:J890"/>
    <mergeCell ref="K890:N890"/>
    <mergeCell ref="G885:J885"/>
    <mergeCell ref="K885:N885"/>
    <mergeCell ref="G886:J886"/>
    <mergeCell ref="K886:N886"/>
    <mergeCell ref="G887:J887"/>
    <mergeCell ref="K887:N887"/>
    <mergeCell ref="G900:J900"/>
    <mergeCell ref="K900:N900"/>
    <mergeCell ref="G901:J901"/>
    <mergeCell ref="K901:N901"/>
    <mergeCell ref="G902:J902"/>
    <mergeCell ref="K902:N902"/>
    <mergeCell ref="G897:J897"/>
    <mergeCell ref="K897:N897"/>
    <mergeCell ref="G898:J898"/>
    <mergeCell ref="K898:N898"/>
    <mergeCell ref="G899:J899"/>
    <mergeCell ref="K899:N899"/>
    <mergeCell ref="G894:J894"/>
    <mergeCell ref="K894:N894"/>
    <mergeCell ref="G895:J895"/>
    <mergeCell ref="K895:N895"/>
    <mergeCell ref="G896:J896"/>
    <mergeCell ref="K896:N896"/>
    <mergeCell ref="G909:J909"/>
    <mergeCell ref="K909:N909"/>
    <mergeCell ref="G910:J910"/>
    <mergeCell ref="K910:N910"/>
    <mergeCell ref="G911:J911"/>
    <mergeCell ref="K911:N911"/>
    <mergeCell ref="G906:J906"/>
    <mergeCell ref="K906:N906"/>
    <mergeCell ref="G907:J907"/>
    <mergeCell ref="K907:N907"/>
    <mergeCell ref="G908:J908"/>
    <mergeCell ref="K908:N908"/>
    <mergeCell ref="G903:J903"/>
    <mergeCell ref="K903:N903"/>
    <mergeCell ref="G904:J904"/>
    <mergeCell ref="K904:N904"/>
    <mergeCell ref="G905:J905"/>
    <mergeCell ref="K905:N905"/>
    <mergeCell ref="G918:J918"/>
    <mergeCell ref="K918:N918"/>
    <mergeCell ref="G919:J919"/>
    <mergeCell ref="K919:N919"/>
    <mergeCell ref="G920:J920"/>
    <mergeCell ref="K920:N920"/>
    <mergeCell ref="G915:J915"/>
    <mergeCell ref="K915:N915"/>
    <mergeCell ref="G916:J916"/>
    <mergeCell ref="K916:N916"/>
    <mergeCell ref="G917:J917"/>
    <mergeCell ref="K917:N917"/>
    <mergeCell ref="G912:J912"/>
    <mergeCell ref="K912:N912"/>
    <mergeCell ref="G913:J913"/>
    <mergeCell ref="K913:N913"/>
    <mergeCell ref="G914:J914"/>
    <mergeCell ref="K914:N914"/>
    <mergeCell ref="G927:J927"/>
    <mergeCell ref="K927:N927"/>
    <mergeCell ref="G928:J928"/>
    <mergeCell ref="K928:N928"/>
    <mergeCell ref="G929:J929"/>
    <mergeCell ref="K929:N929"/>
    <mergeCell ref="G924:J924"/>
    <mergeCell ref="K924:N924"/>
    <mergeCell ref="G925:J925"/>
    <mergeCell ref="K925:N925"/>
    <mergeCell ref="G926:J926"/>
    <mergeCell ref="K926:N926"/>
    <mergeCell ref="G921:J921"/>
    <mergeCell ref="K921:N921"/>
    <mergeCell ref="G922:J922"/>
    <mergeCell ref="K922:N922"/>
    <mergeCell ref="G923:J923"/>
    <mergeCell ref="K923:N923"/>
    <mergeCell ref="G936:J936"/>
    <mergeCell ref="K936:N936"/>
    <mergeCell ref="G937:J937"/>
    <mergeCell ref="K937:N937"/>
    <mergeCell ref="G938:J938"/>
    <mergeCell ref="K938:N938"/>
    <mergeCell ref="G933:J933"/>
    <mergeCell ref="K933:N933"/>
    <mergeCell ref="G934:J934"/>
    <mergeCell ref="K934:N934"/>
    <mergeCell ref="G935:J935"/>
    <mergeCell ref="K935:N935"/>
    <mergeCell ref="G930:J930"/>
    <mergeCell ref="K930:N930"/>
    <mergeCell ref="G931:J931"/>
    <mergeCell ref="K931:N931"/>
    <mergeCell ref="G932:J932"/>
    <mergeCell ref="K932:N932"/>
    <mergeCell ref="G945:J945"/>
    <mergeCell ref="K945:N945"/>
    <mergeCell ref="G946:J946"/>
    <mergeCell ref="K946:N946"/>
    <mergeCell ref="G947:J947"/>
    <mergeCell ref="K947:N947"/>
    <mergeCell ref="G942:J942"/>
    <mergeCell ref="K942:N942"/>
    <mergeCell ref="G943:J943"/>
    <mergeCell ref="K943:N943"/>
    <mergeCell ref="G944:J944"/>
    <mergeCell ref="K944:N944"/>
    <mergeCell ref="G939:J939"/>
    <mergeCell ref="K939:N939"/>
    <mergeCell ref="G940:J940"/>
    <mergeCell ref="K940:N940"/>
    <mergeCell ref="G941:J941"/>
    <mergeCell ref="K941:N941"/>
    <mergeCell ref="G954:J954"/>
    <mergeCell ref="K954:N954"/>
    <mergeCell ref="G955:J955"/>
    <mergeCell ref="K955:N955"/>
    <mergeCell ref="G956:J956"/>
    <mergeCell ref="K956:N956"/>
    <mergeCell ref="G951:J951"/>
    <mergeCell ref="K951:N951"/>
    <mergeCell ref="G952:J952"/>
    <mergeCell ref="K952:N952"/>
    <mergeCell ref="G953:J953"/>
    <mergeCell ref="K953:N953"/>
    <mergeCell ref="G948:J948"/>
    <mergeCell ref="K948:N948"/>
    <mergeCell ref="G949:J949"/>
    <mergeCell ref="K949:N949"/>
    <mergeCell ref="G950:J950"/>
    <mergeCell ref="K950:N950"/>
    <mergeCell ref="G963:J963"/>
    <mergeCell ref="K963:N963"/>
    <mergeCell ref="G964:J964"/>
    <mergeCell ref="K964:N964"/>
    <mergeCell ref="G965:J965"/>
    <mergeCell ref="K965:N965"/>
    <mergeCell ref="G960:J960"/>
    <mergeCell ref="K960:N960"/>
    <mergeCell ref="G961:J961"/>
    <mergeCell ref="K961:N961"/>
    <mergeCell ref="G962:J962"/>
    <mergeCell ref="K962:N962"/>
    <mergeCell ref="G957:J957"/>
    <mergeCell ref="K957:N957"/>
    <mergeCell ref="G958:J958"/>
    <mergeCell ref="K958:N958"/>
    <mergeCell ref="G959:J959"/>
    <mergeCell ref="K959:N959"/>
    <mergeCell ref="G972:J972"/>
    <mergeCell ref="K972:N972"/>
    <mergeCell ref="G973:J973"/>
    <mergeCell ref="K973:N973"/>
    <mergeCell ref="G974:J974"/>
    <mergeCell ref="K974:N974"/>
    <mergeCell ref="G969:J969"/>
    <mergeCell ref="K969:N969"/>
    <mergeCell ref="G970:J970"/>
    <mergeCell ref="K970:N970"/>
    <mergeCell ref="G971:J971"/>
    <mergeCell ref="K971:N971"/>
    <mergeCell ref="G966:J966"/>
    <mergeCell ref="K966:N966"/>
    <mergeCell ref="G967:J967"/>
    <mergeCell ref="K967:N967"/>
    <mergeCell ref="G968:J968"/>
    <mergeCell ref="K968:N968"/>
    <mergeCell ref="G981:J981"/>
    <mergeCell ref="K981:N981"/>
    <mergeCell ref="G982:J982"/>
    <mergeCell ref="K982:N982"/>
    <mergeCell ref="G983:J983"/>
    <mergeCell ref="K983:N983"/>
    <mergeCell ref="G978:J978"/>
    <mergeCell ref="K978:N978"/>
    <mergeCell ref="G979:J979"/>
    <mergeCell ref="K979:N979"/>
    <mergeCell ref="G980:J980"/>
    <mergeCell ref="K980:N980"/>
    <mergeCell ref="G975:J975"/>
    <mergeCell ref="K975:N975"/>
    <mergeCell ref="G976:J976"/>
    <mergeCell ref="K976:N976"/>
    <mergeCell ref="G977:J977"/>
    <mergeCell ref="K977:N977"/>
    <mergeCell ref="G990:J990"/>
    <mergeCell ref="K990:N990"/>
    <mergeCell ref="G991:J991"/>
    <mergeCell ref="K991:N991"/>
    <mergeCell ref="G992:J992"/>
    <mergeCell ref="K992:N992"/>
    <mergeCell ref="G987:J987"/>
    <mergeCell ref="K987:N987"/>
    <mergeCell ref="G988:J988"/>
    <mergeCell ref="K988:N988"/>
    <mergeCell ref="G989:J989"/>
    <mergeCell ref="K989:N989"/>
    <mergeCell ref="G984:J984"/>
    <mergeCell ref="K984:N984"/>
    <mergeCell ref="G985:J985"/>
    <mergeCell ref="K985:N985"/>
    <mergeCell ref="G986:J986"/>
    <mergeCell ref="K986:N986"/>
    <mergeCell ref="G999:J999"/>
    <mergeCell ref="K999:N999"/>
    <mergeCell ref="G1000:J1000"/>
    <mergeCell ref="K1000:N1000"/>
    <mergeCell ref="G1001:J1001"/>
    <mergeCell ref="K1001:N1001"/>
    <mergeCell ref="G996:J996"/>
    <mergeCell ref="K996:N996"/>
    <mergeCell ref="G997:J997"/>
    <mergeCell ref="K997:N997"/>
    <mergeCell ref="G998:J998"/>
    <mergeCell ref="K998:N998"/>
    <mergeCell ref="G993:J993"/>
    <mergeCell ref="K993:N993"/>
    <mergeCell ref="G994:J994"/>
    <mergeCell ref="K994:N994"/>
    <mergeCell ref="G995:J995"/>
    <mergeCell ref="K995:N995"/>
    <mergeCell ref="G1008:J1008"/>
    <mergeCell ref="K1008:N1008"/>
    <mergeCell ref="G1009:J1009"/>
    <mergeCell ref="K1009:N1009"/>
    <mergeCell ref="G1010:J1010"/>
    <mergeCell ref="K1010:N1010"/>
    <mergeCell ref="G1005:J1005"/>
    <mergeCell ref="K1005:N1005"/>
    <mergeCell ref="G1006:J1006"/>
    <mergeCell ref="K1006:N1006"/>
    <mergeCell ref="G1007:J1007"/>
    <mergeCell ref="K1007:N1007"/>
    <mergeCell ref="G1002:J1002"/>
    <mergeCell ref="K1002:N1002"/>
    <mergeCell ref="G1003:J1003"/>
    <mergeCell ref="K1003:N1003"/>
    <mergeCell ref="G1004:J1004"/>
    <mergeCell ref="K1004:N1004"/>
    <mergeCell ref="G1017:J1017"/>
    <mergeCell ref="K1017:N1017"/>
    <mergeCell ref="G1018:J1018"/>
    <mergeCell ref="K1018:N1018"/>
    <mergeCell ref="G1019:J1019"/>
    <mergeCell ref="K1019:N1019"/>
    <mergeCell ref="G1014:J1014"/>
    <mergeCell ref="K1014:N1014"/>
    <mergeCell ref="G1015:J1015"/>
    <mergeCell ref="K1015:N1015"/>
    <mergeCell ref="G1016:J1016"/>
    <mergeCell ref="K1016:N1016"/>
    <mergeCell ref="G1011:J1011"/>
    <mergeCell ref="K1011:N1011"/>
    <mergeCell ref="G1012:J1012"/>
    <mergeCell ref="K1012:N1012"/>
    <mergeCell ref="G1013:J1013"/>
    <mergeCell ref="K1013:N1013"/>
    <mergeCell ref="G1026:J1026"/>
    <mergeCell ref="K1026:N1026"/>
    <mergeCell ref="G1027:J1027"/>
    <mergeCell ref="K1027:N1027"/>
    <mergeCell ref="G1028:J1028"/>
    <mergeCell ref="K1028:N1028"/>
    <mergeCell ref="G1023:J1023"/>
    <mergeCell ref="K1023:N1023"/>
    <mergeCell ref="G1024:J1024"/>
    <mergeCell ref="K1024:N1024"/>
    <mergeCell ref="G1025:J1025"/>
    <mergeCell ref="K1025:N1025"/>
    <mergeCell ref="G1020:J1020"/>
    <mergeCell ref="K1020:N1020"/>
    <mergeCell ref="G1021:J1021"/>
    <mergeCell ref="K1021:N1021"/>
    <mergeCell ref="G1022:J1022"/>
    <mergeCell ref="K1022:N1022"/>
    <mergeCell ref="G1035:J1035"/>
    <mergeCell ref="K1035:N1035"/>
    <mergeCell ref="G1036:J1036"/>
    <mergeCell ref="K1036:N1036"/>
    <mergeCell ref="G1037:J1037"/>
    <mergeCell ref="K1037:N1037"/>
    <mergeCell ref="G1032:J1032"/>
    <mergeCell ref="K1032:N1032"/>
    <mergeCell ref="G1033:J1033"/>
    <mergeCell ref="K1033:N1033"/>
    <mergeCell ref="G1034:J1034"/>
    <mergeCell ref="K1034:N1034"/>
    <mergeCell ref="G1029:J1029"/>
    <mergeCell ref="K1029:N1029"/>
    <mergeCell ref="G1030:J1030"/>
    <mergeCell ref="K1030:N1030"/>
    <mergeCell ref="G1031:J1031"/>
    <mergeCell ref="K1031:N1031"/>
    <mergeCell ref="G1044:J1044"/>
    <mergeCell ref="K1044:N1044"/>
    <mergeCell ref="G1045:J1045"/>
    <mergeCell ref="K1045:N1045"/>
    <mergeCell ref="G1046:J1046"/>
    <mergeCell ref="K1046:N1046"/>
    <mergeCell ref="G1041:J1041"/>
    <mergeCell ref="K1041:N1041"/>
    <mergeCell ref="G1042:J1042"/>
    <mergeCell ref="K1042:N1042"/>
    <mergeCell ref="G1043:J1043"/>
    <mergeCell ref="K1043:N1043"/>
    <mergeCell ref="G1038:J1038"/>
    <mergeCell ref="K1038:N1038"/>
    <mergeCell ref="G1039:J1039"/>
    <mergeCell ref="K1039:N1039"/>
    <mergeCell ref="G1040:J1040"/>
    <mergeCell ref="K1040:N1040"/>
    <mergeCell ref="G1053:J1053"/>
    <mergeCell ref="K1053:N1053"/>
    <mergeCell ref="G1054:J1054"/>
    <mergeCell ref="K1054:N1054"/>
    <mergeCell ref="G1055:J1055"/>
    <mergeCell ref="K1055:N1055"/>
    <mergeCell ref="G1050:J1050"/>
    <mergeCell ref="K1050:N1050"/>
    <mergeCell ref="G1051:J1051"/>
    <mergeCell ref="K1051:N1051"/>
    <mergeCell ref="G1052:J1052"/>
    <mergeCell ref="K1052:N1052"/>
    <mergeCell ref="G1047:J1047"/>
    <mergeCell ref="K1047:N1047"/>
    <mergeCell ref="G1048:J1048"/>
    <mergeCell ref="K1048:N1048"/>
    <mergeCell ref="G1049:J1049"/>
    <mergeCell ref="K1049:N1049"/>
    <mergeCell ref="G1062:J1062"/>
    <mergeCell ref="K1062:N1062"/>
    <mergeCell ref="G1063:J1063"/>
    <mergeCell ref="K1063:N1063"/>
    <mergeCell ref="G1064:J1064"/>
    <mergeCell ref="K1064:N1064"/>
    <mergeCell ref="G1059:J1059"/>
    <mergeCell ref="K1059:N1059"/>
    <mergeCell ref="G1060:J1060"/>
    <mergeCell ref="K1060:N1060"/>
    <mergeCell ref="G1061:J1061"/>
    <mergeCell ref="K1061:N1061"/>
    <mergeCell ref="G1056:J1056"/>
    <mergeCell ref="K1056:N1056"/>
    <mergeCell ref="G1057:J1057"/>
    <mergeCell ref="K1057:N1057"/>
    <mergeCell ref="G1058:J1058"/>
    <mergeCell ref="K1058:N1058"/>
    <mergeCell ref="G1071:J1071"/>
    <mergeCell ref="K1071:N1071"/>
    <mergeCell ref="G1072:J1072"/>
    <mergeCell ref="K1072:N1072"/>
    <mergeCell ref="G1073:J1073"/>
    <mergeCell ref="K1073:N1073"/>
    <mergeCell ref="G1068:J1068"/>
    <mergeCell ref="K1068:N1068"/>
    <mergeCell ref="G1069:J1069"/>
    <mergeCell ref="K1069:N1069"/>
    <mergeCell ref="G1070:J1070"/>
    <mergeCell ref="K1070:N1070"/>
    <mergeCell ref="G1065:J1065"/>
    <mergeCell ref="K1065:N1065"/>
    <mergeCell ref="G1066:J1066"/>
    <mergeCell ref="K1066:N1066"/>
    <mergeCell ref="G1067:J1067"/>
    <mergeCell ref="K1067:N1067"/>
    <mergeCell ref="G1080:J1080"/>
    <mergeCell ref="K1080:N1080"/>
    <mergeCell ref="G1081:J1081"/>
    <mergeCell ref="K1081:N1081"/>
    <mergeCell ref="G1082:J1082"/>
    <mergeCell ref="K1082:N1082"/>
    <mergeCell ref="G1077:J1077"/>
    <mergeCell ref="K1077:N1077"/>
    <mergeCell ref="G1078:J1078"/>
    <mergeCell ref="K1078:N1078"/>
    <mergeCell ref="G1079:J1079"/>
    <mergeCell ref="K1079:N1079"/>
    <mergeCell ref="G1074:J1074"/>
    <mergeCell ref="K1074:N1074"/>
    <mergeCell ref="G1075:J1075"/>
    <mergeCell ref="K1075:N1075"/>
    <mergeCell ref="G1076:J1076"/>
    <mergeCell ref="K1076:N1076"/>
    <mergeCell ref="G1089:J1089"/>
    <mergeCell ref="K1089:N1089"/>
    <mergeCell ref="G1090:J1090"/>
    <mergeCell ref="K1090:N1090"/>
    <mergeCell ref="G1091:J1091"/>
    <mergeCell ref="K1091:N1091"/>
    <mergeCell ref="G1086:J1086"/>
    <mergeCell ref="K1086:N1086"/>
    <mergeCell ref="G1087:J1087"/>
    <mergeCell ref="K1087:N1087"/>
    <mergeCell ref="G1088:J1088"/>
    <mergeCell ref="K1088:N1088"/>
    <mergeCell ref="G1083:J1083"/>
    <mergeCell ref="K1083:N1083"/>
    <mergeCell ref="G1084:J1084"/>
    <mergeCell ref="K1084:N1084"/>
    <mergeCell ref="G1085:J1085"/>
    <mergeCell ref="K1085:N1085"/>
    <mergeCell ref="G1098:J1098"/>
    <mergeCell ref="K1098:N1098"/>
    <mergeCell ref="G1099:J1099"/>
    <mergeCell ref="K1099:N1099"/>
    <mergeCell ref="G1100:J1100"/>
    <mergeCell ref="K1100:N1100"/>
    <mergeCell ref="G1095:J1095"/>
    <mergeCell ref="K1095:N1095"/>
    <mergeCell ref="G1096:J1096"/>
    <mergeCell ref="K1096:N1096"/>
    <mergeCell ref="G1097:J1097"/>
    <mergeCell ref="K1097:N1097"/>
    <mergeCell ref="G1092:J1092"/>
    <mergeCell ref="K1092:N1092"/>
    <mergeCell ref="G1093:J1093"/>
    <mergeCell ref="K1093:N1093"/>
    <mergeCell ref="G1094:J1094"/>
    <mergeCell ref="K1094:N1094"/>
    <mergeCell ref="G1107:J1107"/>
    <mergeCell ref="K1107:N1107"/>
    <mergeCell ref="G1108:J1108"/>
    <mergeCell ref="K1108:N1108"/>
    <mergeCell ref="G1109:J1109"/>
    <mergeCell ref="K1109:N1109"/>
    <mergeCell ref="G1104:J1104"/>
    <mergeCell ref="K1104:N1104"/>
    <mergeCell ref="G1105:J1105"/>
    <mergeCell ref="K1105:N1105"/>
    <mergeCell ref="G1106:J1106"/>
    <mergeCell ref="K1106:N1106"/>
    <mergeCell ref="G1101:J1101"/>
    <mergeCell ref="K1101:N1101"/>
    <mergeCell ref="G1102:J1102"/>
    <mergeCell ref="K1102:N1102"/>
    <mergeCell ref="G1103:J1103"/>
    <mergeCell ref="K1103:N1103"/>
    <mergeCell ref="G1116:J1116"/>
    <mergeCell ref="K1116:N1116"/>
    <mergeCell ref="G1117:J1117"/>
    <mergeCell ref="K1117:N1117"/>
    <mergeCell ref="G1118:J1118"/>
    <mergeCell ref="K1118:N1118"/>
    <mergeCell ref="G1113:J1113"/>
    <mergeCell ref="K1113:N1113"/>
    <mergeCell ref="G1114:J1114"/>
    <mergeCell ref="K1114:N1114"/>
    <mergeCell ref="G1115:J1115"/>
    <mergeCell ref="K1115:N1115"/>
    <mergeCell ref="G1110:J1110"/>
    <mergeCell ref="K1110:N1110"/>
    <mergeCell ref="G1111:J1111"/>
    <mergeCell ref="K1111:N1111"/>
    <mergeCell ref="G1112:J1112"/>
    <mergeCell ref="K1112:N1112"/>
    <mergeCell ref="G1125:J1125"/>
    <mergeCell ref="K1125:N1125"/>
    <mergeCell ref="G1126:J1126"/>
    <mergeCell ref="K1126:N1126"/>
    <mergeCell ref="G1127:J1127"/>
    <mergeCell ref="K1127:N1127"/>
    <mergeCell ref="G1122:J1122"/>
    <mergeCell ref="K1122:N1122"/>
    <mergeCell ref="G1123:J1123"/>
    <mergeCell ref="K1123:N1123"/>
    <mergeCell ref="G1124:J1124"/>
    <mergeCell ref="K1124:N1124"/>
    <mergeCell ref="G1119:J1119"/>
    <mergeCell ref="K1119:N1119"/>
    <mergeCell ref="G1120:J1120"/>
    <mergeCell ref="K1120:N1120"/>
    <mergeCell ref="G1121:J1121"/>
    <mergeCell ref="K1121:N1121"/>
    <mergeCell ref="G1134:J1134"/>
    <mergeCell ref="K1134:N1134"/>
    <mergeCell ref="G1135:J1135"/>
    <mergeCell ref="K1135:N1135"/>
    <mergeCell ref="G1136:J1136"/>
    <mergeCell ref="K1136:N1136"/>
    <mergeCell ref="G1131:J1131"/>
    <mergeCell ref="K1131:N1131"/>
    <mergeCell ref="G1132:J1132"/>
    <mergeCell ref="K1132:N1132"/>
    <mergeCell ref="G1133:J1133"/>
    <mergeCell ref="K1133:N1133"/>
    <mergeCell ref="G1128:J1128"/>
    <mergeCell ref="K1128:N1128"/>
    <mergeCell ref="G1129:J1129"/>
    <mergeCell ref="K1129:N1129"/>
    <mergeCell ref="G1130:J1130"/>
    <mergeCell ref="K1130:N1130"/>
    <mergeCell ref="G1143:J1143"/>
    <mergeCell ref="K1143:N1143"/>
    <mergeCell ref="G1144:J1144"/>
    <mergeCell ref="K1144:N1144"/>
    <mergeCell ref="G1145:J1145"/>
    <mergeCell ref="K1145:N1145"/>
    <mergeCell ref="G1140:J1140"/>
    <mergeCell ref="K1140:N1140"/>
    <mergeCell ref="G1141:J1141"/>
    <mergeCell ref="K1141:N1141"/>
    <mergeCell ref="G1142:J1142"/>
    <mergeCell ref="K1142:N1142"/>
    <mergeCell ref="G1137:J1137"/>
    <mergeCell ref="K1137:N1137"/>
    <mergeCell ref="G1138:J1138"/>
    <mergeCell ref="K1138:N1138"/>
    <mergeCell ref="G1139:J1139"/>
    <mergeCell ref="K1139:N1139"/>
    <mergeCell ref="G1152:J1152"/>
    <mergeCell ref="K1152:N1152"/>
    <mergeCell ref="G1153:J1153"/>
    <mergeCell ref="K1153:N1153"/>
    <mergeCell ref="G1154:J1154"/>
    <mergeCell ref="K1154:N1154"/>
    <mergeCell ref="G1149:J1149"/>
    <mergeCell ref="K1149:N1149"/>
    <mergeCell ref="G1150:J1150"/>
    <mergeCell ref="K1150:N1150"/>
    <mergeCell ref="G1151:J1151"/>
    <mergeCell ref="K1151:N1151"/>
    <mergeCell ref="G1146:J1146"/>
    <mergeCell ref="K1146:N1146"/>
    <mergeCell ref="G1147:J1147"/>
    <mergeCell ref="K1147:N1147"/>
    <mergeCell ref="G1148:J1148"/>
    <mergeCell ref="K1148:N1148"/>
    <mergeCell ref="G1161:J1161"/>
    <mergeCell ref="K1161:N1161"/>
    <mergeCell ref="G1162:J1162"/>
    <mergeCell ref="K1162:N1162"/>
    <mergeCell ref="G1163:J1163"/>
    <mergeCell ref="K1163:N1163"/>
    <mergeCell ref="G1158:J1158"/>
    <mergeCell ref="K1158:N1158"/>
    <mergeCell ref="G1159:J1159"/>
    <mergeCell ref="K1159:N1159"/>
    <mergeCell ref="G1160:J1160"/>
    <mergeCell ref="K1160:N1160"/>
    <mergeCell ref="G1155:J1155"/>
    <mergeCell ref="K1155:N1155"/>
    <mergeCell ref="G1156:J1156"/>
    <mergeCell ref="K1156:N1156"/>
    <mergeCell ref="G1157:J1157"/>
    <mergeCell ref="K1157:N1157"/>
    <mergeCell ref="G1170:J1170"/>
    <mergeCell ref="K1170:N1170"/>
    <mergeCell ref="G1171:J1171"/>
    <mergeCell ref="K1171:N1171"/>
    <mergeCell ref="G1172:J1172"/>
    <mergeCell ref="K1172:N1172"/>
    <mergeCell ref="G1167:J1167"/>
    <mergeCell ref="K1167:N1167"/>
    <mergeCell ref="G1168:J1168"/>
    <mergeCell ref="K1168:N1168"/>
    <mergeCell ref="G1169:J1169"/>
    <mergeCell ref="K1169:N1169"/>
    <mergeCell ref="G1164:J1164"/>
    <mergeCell ref="K1164:N1164"/>
    <mergeCell ref="G1165:J1165"/>
    <mergeCell ref="K1165:N1165"/>
    <mergeCell ref="G1166:J1166"/>
    <mergeCell ref="K1166:N1166"/>
    <mergeCell ref="G1179:J1179"/>
    <mergeCell ref="K1179:N1179"/>
    <mergeCell ref="G1180:J1180"/>
    <mergeCell ref="K1180:N1180"/>
    <mergeCell ref="G1181:J1181"/>
    <mergeCell ref="K1181:N1181"/>
    <mergeCell ref="G1176:J1176"/>
    <mergeCell ref="K1176:N1176"/>
    <mergeCell ref="G1177:J1177"/>
    <mergeCell ref="K1177:N1177"/>
    <mergeCell ref="G1178:J1178"/>
    <mergeCell ref="K1178:N1178"/>
    <mergeCell ref="G1173:J1173"/>
    <mergeCell ref="K1173:N1173"/>
    <mergeCell ref="G1174:J1174"/>
    <mergeCell ref="K1174:N1174"/>
    <mergeCell ref="G1175:J1175"/>
    <mergeCell ref="K1175:N1175"/>
    <mergeCell ref="G1188:J1188"/>
    <mergeCell ref="K1188:N1188"/>
    <mergeCell ref="G1189:J1189"/>
    <mergeCell ref="K1189:N1189"/>
    <mergeCell ref="G1190:J1190"/>
    <mergeCell ref="K1190:N1190"/>
    <mergeCell ref="G1185:J1185"/>
    <mergeCell ref="K1185:N1185"/>
    <mergeCell ref="G1186:J1186"/>
    <mergeCell ref="K1186:N1186"/>
    <mergeCell ref="G1187:J1187"/>
    <mergeCell ref="K1187:N1187"/>
    <mergeCell ref="G1182:J1182"/>
    <mergeCell ref="K1182:N1182"/>
    <mergeCell ref="G1183:J1183"/>
    <mergeCell ref="K1183:N1183"/>
    <mergeCell ref="G1184:J1184"/>
    <mergeCell ref="K1184:N1184"/>
    <mergeCell ref="G1197:J1197"/>
    <mergeCell ref="K1197:N1197"/>
    <mergeCell ref="G1198:J1198"/>
    <mergeCell ref="K1198:N1198"/>
    <mergeCell ref="G1199:J1199"/>
    <mergeCell ref="K1199:N1199"/>
    <mergeCell ref="G1194:J1194"/>
    <mergeCell ref="K1194:N1194"/>
    <mergeCell ref="G1195:J1195"/>
    <mergeCell ref="K1195:N1195"/>
    <mergeCell ref="G1196:J1196"/>
    <mergeCell ref="K1196:N1196"/>
    <mergeCell ref="G1191:J1191"/>
    <mergeCell ref="K1191:N1191"/>
    <mergeCell ref="G1192:J1192"/>
    <mergeCell ref="K1192:N1192"/>
    <mergeCell ref="G1193:J1193"/>
    <mergeCell ref="K1193:N1193"/>
    <mergeCell ref="G1206:J1206"/>
    <mergeCell ref="K1206:N1206"/>
    <mergeCell ref="G1207:J1207"/>
    <mergeCell ref="K1207:N1207"/>
    <mergeCell ref="G1208:J1208"/>
    <mergeCell ref="K1208:N1208"/>
    <mergeCell ref="G1203:J1203"/>
    <mergeCell ref="K1203:N1203"/>
    <mergeCell ref="G1204:J1204"/>
    <mergeCell ref="K1204:N1204"/>
    <mergeCell ref="G1205:J1205"/>
    <mergeCell ref="K1205:N1205"/>
    <mergeCell ref="G1200:J1200"/>
    <mergeCell ref="K1200:N1200"/>
    <mergeCell ref="G1201:J1201"/>
    <mergeCell ref="K1201:N1201"/>
    <mergeCell ref="G1202:J1202"/>
    <mergeCell ref="K1202:N1202"/>
    <mergeCell ref="G1215:J1215"/>
    <mergeCell ref="K1215:N1215"/>
    <mergeCell ref="G1216:J1216"/>
    <mergeCell ref="K1216:N1216"/>
    <mergeCell ref="G1217:J1217"/>
    <mergeCell ref="K1217:N1217"/>
    <mergeCell ref="G1212:J1212"/>
    <mergeCell ref="K1212:N1212"/>
    <mergeCell ref="G1213:J1213"/>
    <mergeCell ref="K1213:N1213"/>
    <mergeCell ref="G1214:J1214"/>
    <mergeCell ref="K1214:N1214"/>
    <mergeCell ref="G1209:J1209"/>
    <mergeCell ref="K1209:N1209"/>
    <mergeCell ref="G1210:J1210"/>
    <mergeCell ref="K1210:N1210"/>
    <mergeCell ref="G1211:J1211"/>
    <mergeCell ref="K1211:N1211"/>
    <mergeCell ref="G1224:J1224"/>
    <mergeCell ref="K1224:N1224"/>
    <mergeCell ref="G1225:J1225"/>
    <mergeCell ref="K1225:N1225"/>
    <mergeCell ref="G1226:J1226"/>
    <mergeCell ref="K1226:N1226"/>
    <mergeCell ref="G1221:J1221"/>
    <mergeCell ref="K1221:N1221"/>
    <mergeCell ref="G1222:J1222"/>
    <mergeCell ref="K1222:N1222"/>
    <mergeCell ref="G1223:J1223"/>
    <mergeCell ref="K1223:N1223"/>
    <mergeCell ref="G1218:J1218"/>
    <mergeCell ref="K1218:N1218"/>
    <mergeCell ref="G1219:J1219"/>
    <mergeCell ref="K1219:N1219"/>
    <mergeCell ref="G1220:J1220"/>
    <mergeCell ref="K1220:N1220"/>
    <mergeCell ref="G1233:J1233"/>
    <mergeCell ref="K1233:N1233"/>
    <mergeCell ref="G1234:J1234"/>
    <mergeCell ref="K1234:N1234"/>
    <mergeCell ref="G1235:J1235"/>
    <mergeCell ref="K1235:N1235"/>
    <mergeCell ref="G1230:J1230"/>
    <mergeCell ref="K1230:N1230"/>
    <mergeCell ref="G1231:J1231"/>
    <mergeCell ref="K1231:N1231"/>
    <mergeCell ref="G1232:J1232"/>
    <mergeCell ref="K1232:N1232"/>
    <mergeCell ref="G1227:J1227"/>
    <mergeCell ref="K1227:N1227"/>
    <mergeCell ref="G1228:J1228"/>
    <mergeCell ref="K1228:N1228"/>
    <mergeCell ref="G1229:J1229"/>
    <mergeCell ref="K1229:N1229"/>
    <mergeCell ref="G1242:J1242"/>
    <mergeCell ref="K1242:N1242"/>
    <mergeCell ref="G1243:J1243"/>
    <mergeCell ref="K1243:N1243"/>
    <mergeCell ref="G1244:J1244"/>
    <mergeCell ref="K1244:N1244"/>
    <mergeCell ref="G1239:J1239"/>
    <mergeCell ref="K1239:N1239"/>
    <mergeCell ref="G1240:J1240"/>
    <mergeCell ref="K1240:N1240"/>
    <mergeCell ref="G1241:J1241"/>
    <mergeCell ref="K1241:N1241"/>
    <mergeCell ref="G1236:J1236"/>
    <mergeCell ref="K1236:N1236"/>
    <mergeCell ref="G1237:J1237"/>
    <mergeCell ref="K1237:N1237"/>
    <mergeCell ref="G1238:J1238"/>
    <mergeCell ref="K1238:N1238"/>
  </mergeCells>
  <pageMargins left="0.59055118110236227" right="0.59055118110236227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D67"/>
  <sheetViews>
    <sheetView tabSelected="1"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5" t="s">
        <v>38</v>
      </c>
      <c r="B1" s="85"/>
      <c r="C1" s="85"/>
    </row>
    <row r="3" spans="1:4" ht="46.8" x14ac:dyDescent="0.3">
      <c r="A3" s="2" t="s">
        <v>39</v>
      </c>
      <c r="B3" s="63" t="s">
        <v>40</v>
      </c>
    </row>
    <row r="4" spans="1:4" ht="15.6" x14ac:dyDescent="0.3">
      <c r="A4" s="2" t="s">
        <v>41</v>
      </c>
      <c r="B4" s="9" t="s">
        <v>42</v>
      </c>
    </row>
    <row r="5" spans="1:4" ht="15.6" x14ac:dyDescent="0.3">
      <c r="A5" s="2" t="s">
        <v>43</v>
      </c>
      <c r="B5" s="10" t="s">
        <v>44</v>
      </c>
    </row>
    <row r="6" spans="1:4" ht="15.6" x14ac:dyDescent="0.3">
      <c r="A6" s="86"/>
      <c r="B6" s="86"/>
      <c r="C6" s="86"/>
    </row>
    <row r="7" spans="1:4" ht="15.6" x14ac:dyDescent="0.3">
      <c r="A7" s="3" t="s">
        <v>45</v>
      </c>
      <c r="B7" s="3" t="s">
        <v>48</v>
      </c>
    </row>
    <row r="8" spans="1:4" ht="13.8" thickBot="1" x14ac:dyDescent="0.3"/>
    <row r="9" spans="1:4" ht="13.8" thickBot="1" x14ac:dyDescent="0.3">
      <c r="A9" s="4" t="s">
        <v>46</v>
      </c>
      <c r="B9" s="5" t="s">
        <v>47</v>
      </c>
      <c r="C9" s="6" t="s">
        <v>7</v>
      </c>
      <c r="D9" s="62"/>
    </row>
    <row r="10" spans="1:4" ht="24.9" customHeight="1" x14ac:dyDescent="0.25">
      <c r="A10" s="11">
        <v>1</v>
      </c>
      <c r="B10" s="87" t="s">
        <v>49</v>
      </c>
      <c r="C10" s="60" t="s">
        <v>50</v>
      </c>
      <c r="D10" s="62"/>
    </row>
    <row r="11" spans="1:4" ht="24.9" customHeight="1" x14ac:dyDescent="0.25">
      <c r="A11" s="7">
        <v>2</v>
      </c>
      <c r="B11" s="21" t="s">
        <v>51</v>
      </c>
      <c r="C11" s="60" t="s">
        <v>52</v>
      </c>
      <c r="D11" s="62"/>
    </row>
    <row r="12" spans="1:4" ht="24.9" customHeight="1" thickBot="1" x14ac:dyDescent="0.3">
      <c r="A12" s="8">
        <v>3</v>
      </c>
      <c r="B12" s="88" t="s">
        <v>53</v>
      </c>
      <c r="C12" s="60" t="s">
        <v>54</v>
      </c>
      <c r="D12" s="62"/>
    </row>
    <row r="13" spans="1:4" x14ac:dyDescent="0.25">
      <c r="A13" s="59"/>
      <c r="B13" s="59"/>
      <c r="C13" s="59"/>
    </row>
    <row r="14" spans="1:4" ht="15.6" x14ac:dyDescent="0.3">
      <c r="A14" s="3" t="s">
        <v>45</v>
      </c>
      <c r="B14" s="3" t="s">
        <v>55</v>
      </c>
    </row>
    <row r="15" spans="1:4" ht="13.8" thickBot="1" x14ac:dyDescent="0.3"/>
    <row r="16" spans="1:4" ht="13.8" thickBot="1" x14ac:dyDescent="0.3">
      <c r="A16" s="4" t="s">
        <v>46</v>
      </c>
      <c r="B16" s="5" t="s">
        <v>47</v>
      </c>
      <c r="C16" s="6" t="s">
        <v>7</v>
      </c>
      <c r="D16" s="62"/>
    </row>
    <row r="17" spans="1:4" ht="24.9" customHeight="1" x14ac:dyDescent="0.25">
      <c r="A17" s="11">
        <v>1</v>
      </c>
      <c r="B17" s="87" t="s">
        <v>56</v>
      </c>
      <c r="C17" s="60" t="s">
        <v>57</v>
      </c>
      <c r="D17" s="62"/>
    </row>
    <row r="18" spans="1:4" ht="24.9" customHeight="1" x14ac:dyDescent="0.25">
      <c r="A18" s="7">
        <v>2</v>
      </c>
      <c r="B18" s="21" t="s">
        <v>58</v>
      </c>
      <c r="C18" s="60" t="s">
        <v>59</v>
      </c>
      <c r="D18" s="62"/>
    </row>
    <row r="19" spans="1:4" ht="24.9" customHeight="1" thickBot="1" x14ac:dyDescent="0.3">
      <c r="A19" s="8">
        <v>3</v>
      </c>
      <c r="B19" s="88" t="s">
        <v>60</v>
      </c>
      <c r="C19" s="60" t="s">
        <v>61</v>
      </c>
      <c r="D19" s="62"/>
    </row>
    <row r="20" spans="1:4" x14ac:dyDescent="0.25">
      <c r="A20" s="59"/>
      <c r="B20" s="59"/>
      <c r="C20" s="59"/>
    </row>
    <row r="21" spans="1:4" ht="15.6" x14ac:dyDescent="0.3">
      <c r="A21" s="3" t="s">
        <v>45</v>
      </c>
      <c r="B21" s="3" t="s">
        <v>62</v>
      </c>
    </row>
    <row r="22" spans="1:4" ht="13.8" thickBot="1" x14ac:dyDescent="0.3"/>
    <row r="23" spans="1:4" ht="13.8" thickBot="1" x14ac:dyDescent="0.3">
      <c r="A23" s="4" t="s">
        <v>46</v>
      </c>
      <c r="B23" s="5" t="s">
        <v>47</v>
      </c>
      <c r="C23" s="6" t="s">
        <v>7</v>
      </c>
      <c r="D23" s="62"/>
    </row>
    <row r="24" spans="1:4" ht="24.9" customHeight="1" x14ac:dyDescent="0.25">
      <c r="A24" s="11">
        <v>1</v>
      </c>
      <c r="B24" s="87" t="s">
        <v>63</v>
      </c>
      <c r="C24" s="60" t="s">
        <v>50</v>
      </c>
      <c r="D24" s="62"/>
    </row>
    <row r="25" spans="1:4" ht="24.9" customHeight="1" x14ac:dyDescent="0.25">
      <c r="A25" s="7">
        <v>2</v>
      </c>
      <c r="B25" s="21" t="s">
        <v>64</v>
      </c>
      <c r="C25" s="60" t="s">
        <v>50</v>
      </c>
      <c r="D25" s="62"/>
    </row>
    <row r="26" spans="1:4" ht="24.9" customHeight="1" thickBot="1" x14ac:dyDescent="0.3">
      <c r="A26" s="8">
        <v>3</v>
      </c>
      <c r="B26" s="88" t="s">
        <v>65</v>
      </c>
      <c r="C26" s="60" t="s">
        <v>66</v>
      </c>
      <c r="D26" s="62"/>
    </row>
    <row r="27" spans="1:4" x14ac:dyDescent="0.25">
      <c r="A27" s="59"/>
      <c r="B27" s="59"/>
      <c r="C27" s="59"/>
    </row>
    <row r="28" spans="1:4" ht="15.6" x14ac:dyDescent="0.3">
      <c r="A28" s="3" t="s">
        <v>45</v>
      </c>
      <c r="B28" s="3" t="s">
        <v>67</v>
      </c>
    </row>
    <row r="29" spans="1:4" ht="13.8" thickBot="1" x14ac:dyDescent="0.3"/>
    <row r="30" spans="1:4" ht="13.8" thickBot="1" x14ac:dyDescent="0.3">
      <c r="A30" s="4" t="s">
        <v>46</v>
      </c>
      <c r="B30" s="5" t="s">
        <v>47</v>
      </c>
      <c r="C30" s="6" t="s">
        <v>7</v>
      </c>
      <c r="D30" s="62"/>
    </row>
    <row r="31" spans="1:4" ht="24.9" customHeight="1" x14ac:dyDescent="0.25">
      <c r="A31" s="11">
        <v>1</v>
      </c>
      <c r="B31" s="87" t="s">
        <v>68</v>
      </c>
      <c r="C31" s="60" t="s">
        <v>54</v>
      </c>
      <c r="D31" s="62"/>
    </row>
    <row r="32" spans="1:4" ht="24.9" customHeight="1" x14ac:dyDescent="0.25">
      <c r="A32" s="7">
        <v>2</v>
      </c>
      <c r="B32" s="21" t="s">
        <v>69</v>
      </c>
      <c r="C32" s="60" t="s">
        <v>57</v>
      </c>
      <c r="D32" s="62"/>
    </row>
    <row r="33" spans="1:4" ht="24.9" customHeight="1" thickBot="1" x14ac:dyDescent="0.3">
      <c r="A33" s="8">
        <v>3</v>
      </c>
      <c r="B33" s="88" t="s">
        <v>70</v>
      </c>
      <c r="C33" s="60" t="s">
        <v>59</v>
      </c>
      <c r="D33" s="62"/>
    </row>
    <row r="34" spans="1:4" x14ac:dyDescent="0.25">
      <c r="A34" s="59"/>
      <c r="B34" s="59"/>
      <c r="C34" s="59"/>
    </row>
    <row r="35" spans="1:4" ht="15.6" x14ac:dyDescent="0.3">
      <c r="A35" s="3" t="s">
        <v>45</v>
      </c>
      <c r="B35" s="3" t="s">
        <v>71</v>
      </c>
    </row>
    <row r="36" spans="1:4" ht="13.8" thickBot="1" x14ac:dyDescent="0.3">
      <c r="B36">
        <v>1</v>
      </c>
    </row>
    <row r="37" spans="1:4" ht="13.8" thickBot="1" x14ac:dyDescent="0.3">
      <c r="A37" s="4" t="s">
        <v>46</v>
      </c>
      <c r="B37" s="5" t="s">
        <v>47</v>
      </c>
      <c r="C37" s="6" t="s">
        <v>7</v>
      </c>
      <c r="D37" s="62"/>
    </row>
    <row r="38" spans="1:4" ht="24.9" customHeight="1" x14ac:dyDescent="0.25">
      <c r="A38" s="11">
        <v>1</v>
      </c>
      <c r="B38" s="87" t="s">
        <v>72</v>
      </c>
      <c r="C38" s="60" t="s">
        <v>50</v>
      </c>
      <c r="D38" s="62"/>
    </row>
    <row r="39" spans="1:4" ht="24.9" customHeight="1" x14ac:dyDescent="0.25">
      <c r="A39" s="7">
        <v>2</v>
      </c>
      <c r="B39" s="21" t="s">
        <v>73</v>
      </c>
      <c r="C39" s="60" t="s">
        <v>59</v>
      </c>
      <c r="D39" s="62"/>
    </row>
    <row r="40" spans="1:4" ht="24.9" customHeight="1" thickBot="1" x14ac:dyDescent="0.3">
      <c r="A40" s="8">
        <v>3</v>
      </c>
      <c r="B40" s="88" t="s">
        <v>74</v>
      </c>
      <c r="C40" s="60" t="s">
        <v>66</v>
      </c>
      <c r="D40" s="62"/>
    </row>
    <row r="41" spans="1:4" x14ac:dyDescent="0.25">
      <c r="A41" s="59"/>
      <c r="B41" s="59"/>
      <c r="C41" s="59"/>
    </row>
    <row r="42" spans="1:4" ht="15.6" x14ac:dyDescent="0.3">
      <c r="A42" s="3" t="s">
        <v>45</v>
      </c>
      <c r="B42" s="3" t="s">
        <v>75</v>
      </c>
    </row>
    <row r="43" spans="1:4" ht="13.8" thickBot="1" x14ac:dyDescent="0.3"/>
    <row r="44" spans="1:4" ht="13.8" thickBot="1" x14ac:dyDescent="0.3">
      <c r="A44" s="4" t="s">
        <v>46</v>
      </c>
      <c r="B44" s="5" t="s">
        <v>47</v>
      </c>
      <c r="C44" s="6" t="s">
        <v>7</v>
      </c>
      <c r="D44" s="62"/>
    </row>
    <row r="45" spans="1:4" ht="24.9" customHeight="1" x14ac:dyDescent="0.25">
      <c r="A45" s="11">
        <v>1</v>
      </c>
      <c r="B45" s="87" t="s">
        <v>76</v>
      </c>
      <c r="C45" s="60" t="s">
        <v>66</v>
      </c>
      <c r="D45" s="62"/>
    </row>
    <row r="46" spans="1:4" ht="24.9" customHeight="1" x14ac:dyDescent="0.25">
      <c r="A46" s="7">
        <v>2</v>
      </c>
      <c r="B46" s="21" t="s">
        <v>77</v>
      </c>
      <c r="C46" s="60" t="s">
        <v>50</v>
      </c>
      <c r="D46" s="62"/>
    </row>
    <row r="47" spans="1:4" ht="24.9" customHeight="1" thickBot="1" x14ac:dyDescent="0.3">
      <c r="A47" s="8">
        <v>3</v>
      </c>
      <c r="B47" s="88" t="s">
        <v>78</v>
      </c>
      <c r="C47" s="60" t="s">
        <v>79</v>
      </c>
      <c r="D47" s="62"/>
    </row>
    <row r="48" spans="1:4" x14ac:dyDescent="0.25">
      <c r="A48" s="59"/>
      <c r="B48" s="59"/>
      <c r="C48" s="59"/>
    </row>
    <row r="49" spans="1:4" ht="15.6" x14ac:dyDescent="0.3">
      <c r="A49" s="3" t="s">
        <v>45</v>
      </c>
      <c r="B49" s="3" t="s">
        <v>80</v>
      </c>
    </row>
    <row r="50" spans="1:4" ht="13.8" thickBot="1" x14ac:dyDescent="0.3"/>
    <row r="51" spans="1:4" ht="13.8" thickBot="1" x14ac:dyDescent="0.3">
      <c r="A51" s="4" t="s">
        <v>46</v>
      </c>
      <c r="B51" s="5" t="s">
        <v>47</v>
      </c>
      <c r="C51" s="6" t="s">
        <v>7</v>
      </c>
      <c r="D51" s="62"/>
    </row>
    <row r="52" spans="1:4" ht="24.9" customHeight="1" x14ac:dyDescent="0.25">
      <c r="A52" s="11">
        <v>1</v>
      </c>
      <c r="B52" s="87" t="s">
        <v>81</v>
      </c>
      <c r="C52" s="60" t="s">
        <v>61</v>
      </c>
      <c r="D52" s="62"/>
    </row>
    <row r="53" spans="1:4" ht="24.9" customHeight="1" x14ac:dyDescent="0.25">
      <c r="A53" s="7">
        <v>2</v>
      </c>
      <c r="B53" s="21" t="s">
        <v>82</v>
      </c>
      <c r="C53" s="60" t="s">
        <v>83</v>
      </c>
      <c r="D53" s="62"/>
    </row>
    <row r="54" spans="1:4" ht="24.9" customHeight="1" thickBot="1" x14ac:dyDescent="0.3">
      <c r="A54" s="8">
        <v>3</v>
      </c>
      <c r="B54" s="88" t="s">
        <v>84</v>
      </c>
      <c r="C54" s="60" t="s">
        <v>50</v>
      </c>
      <c r="D54" s="62"/>
    </row>
    <row r="55" spans="1:4" x14ac:dyDescent="0.25">
      <c r="A55" s="59"/>
      <c r="B55" s="59"/>
      <c r="C55" s="59"/>
    </row>
    <row r="56" spans="1:4" ht="15.6" x14ac:dyDescent="0.3">
      <c r="A56" s="3" t="s">
        <v>45</v>
      </c>
      <c r="B56" s="3" t="s">
        <v>85</v>
      </c>
    </row>
    <row r="57" spans="1:4" ht="13.8" thickBot="1" x14ac:dyDescent="0.3"/>
    <row r="58" spans="1:4" ht="13.8" thickBot="1" x14ac:dyDescent="0.3">
      <c r="A58" s="4" t="s">
        <v>46</v>
      </c>
      <c r="B58" s="5" t="s">
        <v>47</v>
      </c>
      <c r="C58" s="6" t="s">
        <v>7</v>
      </c>
      <c r="D58" s="62"/>
    </row>
    <row r="59" spans="1:4" ht="24.9" customHeight="1" x14ac:dyDescent="0.25">
      <c r="A59" s="11">
        <v>1</v>
      </c>
      <c r="B59" s="87" t="s">
        <v>86</v>
      </c>
      <c r="C59" s="60" t="s">
        <v>79</v>
      </c>
      <c r="D59" s="62"/>
    </row>
    <row r="60" spans="1:4" ht="24.9" customHeight="1" x14ac:dyDescent="0.25">
      <c r="A60" s="7">
        <v>2</v>
      </c>
      <c r="B60" s="21" t="s">
        <v>87</v>
      </c>
      <c r="C60" s="60" t="s">
        <v>88</v>
      </c>
      <c r="D60" s="62"/>
    </row>
    <row r="61" spans="1:4" ht="24.9" customHeight="1" thickBot="1" x14ac:dyDescent="0.3">
      <c r="A61" s="8">
        <v>3</v>
      </c>
      <c r="B61" s="88" t="s">
        <v>89</v>
      </c>
      <c r="C61" s="60" t="s">
        <v>66</v>
      </c>
      <c r="D61" s="62"/>
    </row>
    <row r="62" spans="1:4" x14ac:dyDescent="0.25">
      <c r="A62" s="59"/>
      <c r="B62" s="59"/>
      <c r="C62" s="59"/>
    </row>
    <row r="63" spans="1:4" ht="15.6" x14ac:dyDescent="0.3">
      <c r="A63" s="3" t="s">
        <v>45</v>
      </c>
      <c r="B63" s="3" t="s">
        <v>90</v>
      </c>
    </row>
    <row r="64" spans="1:4" ht="13.8" thickBot="1" x14ac:dyDescent="0.3"/>
    <row r="65" spans="1:4" ht="13.8" thickBot="1" x14ac:dyDescent="0.3">
      <c r="A65" s="4" t="s">
        <v>46</v>
      </c>
      <c r="B65" s="5" t="s">
        <v>47</v>
      </c>
      <c r="C65" s="6" t="s">
        <v>7</v>
      </c>
      <c r="D65" s="62"/>
    </row>
    <row r="66" spans="1:4" ht="24.9" customHeight="1" thickBot="1" x14ac:dyDescent="0.3">
      <c r="A66" s="11">
        <v>1</v>
      </c>
      <c r="B66" s="20" t="s">
        <v>91</v>
      </c>
      <c r="C66" s="60" t="s">
        <v>92</v>
      </c>
      <c r="D66" s="62"/>
    </row>
    <row r="67" spans="1:4" x14ac:dyDescent="0.25">
      <c r="A67" s="59"/>
      <c r="B67" s="59"/>
      <c r="C67" s="59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D57"/>
  <sheetViews>
    <sheetView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5" t="s">
        <v>38</v>
      </c>
      <c r="B1" s="85"/>
      <c r="C1" s="85"/>
    </row>
    <row r="3" spans="1:4" ht="15.6" x14ac:dyDescent="0.3">
      <c r="A3" s="2" t="s">
        <v>39</v>
      </c>
      <c r="B3" s="9" t="s">
        <v>40</v>
      </c>
    </row>
    <row r="4" spans="1:4" ht="15.6" x14ac:dyDescent="0.3">
      <c r="A4" s="2" t="s">
        <v>41</v>
      </c>
      <c r="B4" s="9" t="s">
        <v>42</v>
      </c>
    </row>
    <row r="5" spans="1:4" ht="15.6" x14ac:dyDescent="0.3">
      <c r="A5" s="2" t="s">
        <v>43</v>
      </c>
      <c r="B5" s="10" t="s">
        <v>44</v>
      </c>
    </row>
    <row r="6" spans="1:4" ht="15.6" x14ac:dyDescent="0.3">
      <c r="A6" s="86"/>
      <c r="B6" s="86"/>
      <c r="C6" s="86"/>
    </row>
    <row r="7" spans="1:4" ht="15.6" x14ac:dyDescent="0.3">
      <c r="A7" s="3" t="s">
        <v>45</v>
      </c>
      <c r="B7" s="3" t="s">
        <v>121</v>
      </c>
    </row>
    <row r="8" spans="1:4" ht="13.8" thickBot="1" x14ac:dyDescent="0.3"/>
    <row r="9" spans="1:4" ht="13.8" thickBot="1" x14ac:dyDescent="0.3">
      <c r="A9" s="4" t="s">
        <v>46</v>
      </c>
      <c r="B9" s="5" t="s">
        <v>47</v>
      </c>
      <c r="C9" s="6" t="s">
        <v>7</v>
      </c>
      <c r="D9" s="62"/>
    </row>
    <row r="10" spans="1:4" ht="24.9" customHeight="1" thickBot="1" x14ac:dyDescent="0.3">
      <c r="A10" s="11">
        <v>1</v>
      </c>
      <c r="B10" s="87" t="s">
        <v>122</v>
      </c>
      <c r="C10" s="52" t="s">
        <v>123</v>
      </c>
      <c r="D10" s="62"/>
    </row>
    <row r="11" spans="1:4" x14ac:dyDescent="0.25">
      <c r="A11" s="59"/>
      <c r="B11" s="59"/>
      <c r="C11" s="59"/>
    </row>
    <row r="12" spans="1:4" ht="15.6" x14ac:dyDescent="0.3">
      <c r="A12" s="3" t="s">
        <v>45</v>
      </c>
      <c r="B12" s="3" t="s">
        <v>124</v>
      </c>
    </row>
    <row r="13" spans="1:4" ht="13.8" thickBot="1" x14ac:dyDescent="0.3"/>
    <row r="14" spans="1:4" ht="13.8" thickBot="1" x14ac:dyDescent="0.3">
      <c r="A14" s="4" t="s">
        <v>46</v>
      </c>
      <c r="B14" s="5" t="s">
        <v>47</v>
      </c>
      <c r="C14" s="6" t="s">
        <v>7</v>
      </c>
      <c r="D14" s="62"/>
    </row>
    <row r="15" spans="1:4" ht="24.9" customHeight="1" x14ac:dyDescent="0.25">
      <c r="A15" s="11">
        <v>1</v>
      </c>
      <c r="B15" s="87" t="s">
        <v>125</v>
      </c>
      <c r="C15" s="89" t="s">
        <v>59</v>
      </c>
      <c r="D15" s="62"/>
    </row>
    <row r="16" spans="1:4" ht="24.9" customHeight="1" x14ac:dyDescent="0.25">
      <c r="A16" s="7">
        <v>2</v>
      </c>
      <c r="B16" s="21" t="s">
        <v>126</v>
      </c>
      <c r="C16" s="53" t="s">
        <v>92</v>
      </c>
      <c r="D16" s="62"/>
    </row>
    <row r="17" spans="1:4" ht="24.9" customHeight="1" thickBot="1" x14ac:dyDescent="0.3">
      <c r="A17" s="8">
        <v>3</v>
      </c>
      <c r="B17" s="88" t="s">
        <v>127</v>
      </c>
      <c r="C17" s="90" t="s">
        <v>88</v>
      </c>
      <c r="D17" s="62"/>
    </row>
    <row r="18" spans="1:4" x14ac:dyDescent="0.25">
      <c r="A18" s="59"/>
      <c r="B18" s="59"/>
      <c r="C18" s="59"/>
    </row>
    <row r="19" spans="1:4" ht="15.6" x14ac:dyDescent="0.3">
      <c r="A19" s="3" t="s">
        <v>45</v>
      </c>
      <c r="B19" s="3" t="s">
        <v>128</v>
      </c>
    </row>
    <row r="20" spans="1:4" ht="13.8" thickBot="1" x14ac:dyDescent="0.3"/>
    <row r="21" spans="1:4" ht="13.8" thickBot="1" x14ac:dyDescent="0.3">
      <c r="A21" s="4" t="s">
        <v>46</v>
      </c>
      <c r="B21" s="5" t="s">
        <v>47</v>
      </c>
      <c r="C21" s="6" t="s">
        <v>7</v>
      </c>
      <c r="D21" s="62"/>
    </row>
    <row r="22" spans="1:4" ht="24.9" customHeight="1" x14ac:dyDescent="0.25">
      <c r="A22" s="11">
        <v>1</v>
      </c>
      <c r="B22" s="87" t="s">
        <v>129</v>
      </c>
      <c r="C22" s="89" t="s">
        <v>79</v>
      </c>
      <c r="D22" s="62"/>
    </row>
    <row r="23" spans="1:4" ht="24.9" customHeight="1" thickBot="1" x14ac:dyDescent="0.3">
      <c r="A23" s="7">
        <v>2</v>
      </c>
      <c r="B23" s="22" t="s">
        <v>130</v>
      </c>
      <c r="C23" s="91" t="s">
        <v>92</v>
      </c>
      <c r="D23" s="62"/>
    </row>
    <row r="24" spans="1:4" x14ac:dyDescent="0.25">
      <c r="A24" s="59"/>
      <c r="B24" s="59"/>
      <c r="C24" s="59"/>
    </row>
    <row r="25" spans="1:4" ht="15.6" x14ac:dyDescent="0.3">
      <c r="A25" s="3" t="s">
        <v>45</v>
      </c>
      <c r="B25" s="3" t="s">
        <v>131</v>
      </c>
    </row>
    <row r="26" spans="1:4" ht="13.8" thickBot="1" x14ac:dyDescent="0.3"/>
    <row r="27" spans="1:4" ht="13.8" thickBot="1" x14ac:dyDescent="0.3">
      <c r="A27" s="4" t="s">
        <v>46</v>
      </c>
      <c r="B27" s="5" t="s">
        <v>47</v>
      </c>
      <c r="C27" s="6" t="s">
        <v>7</v>
      </c>
      <c r="D27" s="62"/>
    </row>
    <row r="28" spans="1:4" ht="24.9" customHeight="1" x14ac:dyDescent="0.25">
      <c r="A28" s="11">
        <v>1</v>
      </c>
      <c r="B28" s="87" t="s">
        <v>132</v>
      </c>
      <c r="C28" s="89" t="s">
        <v>61</v>
      </c>
      <c r="D28" s="62"/>
    </row>
    <row r="29" spans="1:4" ht="24.9" customHeight="1" thickBot="1" x14ac:dyDescent="0.3">
      <c r="A29" s="7">
        <v>2</v>
      </c>
      <c r="B29" s="22" t="s">
        <v>133</v>
      </c>
      <c r="C29" s="91" t="s">
        <v>50</v>
      </c>
      <c r="D29" s="62"/>
    </row>
    <row r="30" spans="1:4" x14ac:dyDescent="0.25">
      <c r="A30" s="59"/>
      <c r="B30" s="59"/>
      <c r="C30" s="59"/>
    </row>
    <row r="31" spans="1:4" ht="15.6" x14ac:dyDescent="0.3">
      <c r="A31" s="3" t="s">
        <v>45</v>
      </c>
      <c r="B31" s="3" t="s">
        <v>134</v>
      </c>
    </row>
    <row r="32" spans="1:4" ht="13.8" thickBot="1" x14ac:dyDescent="0.3"/>
    <row r="33" spans="1:4" ht="13.8" thickBot="1" x14ac:dyDescent="0.3">
      <c r="A33" s="4" t="s">
        <v>46</v>
      </c>
      <c r="B33" s="5" t="s">
        <v>47</v>
      </c>
      <c r="C33" s="6" t="s">
        <v>7</v>
      </c>
      <c r="D33" s="62"/>
    </row>
    <row r="34" spans="1:4" ht="24.9" customHeight="1" x14ac:dyDescent="0.25">
      <c r="A34" s="11">
        <v>1</v>
      </c>
      <c r="B34" s="87" t="s">
        <v>135</v>
      </c>
      <c r="C34" s="89" t="s">
        <v>79</v>
      </c>
      <c r="D34" s="62"/>
    </row>
    <row r="35" spans="1:4" ht="24.9" customHeight="1" x14ac:dyDescent="0.25">
      <c r="A35" s="7">
        <v>2</v>
      </c>
      <c r="B35" s="21" t="s">
        <v>136</v>
      </c>
      <c r="C35" s="53" t="s">
        <v>92</v>
      </c>
      <c r="D35" s="62"/>
    </row>
    <row r="36" spans="1:4" ht="24.9" customHeight="1" thickBot="1" x14ac:dyDescent="0.3">
      <c r="A36" s="8">
        <v>3</v>
      </c>
      <c r="B36" s="88" t="s">
        <v>137</v>
      </c>
      <c r="C36" s="90" t="s">
        <v>52</v>
      </c>
      <c r="D36" s="62"/>
    </row>
    <row r="37" spans="1:4" x14ac:dyDescent="0.25">
      <c r="A37" s="59"/>
      <c r="B37" s="59"/>
      <c r="C37" s="59"/>
    </row>
    <row r="38" spans="1:4" ht="15.6" x14ac:dyDescent="0.3">
      <c r="A38" s="3" t="s">
        <v>45</v>
      </c>
      <c r="B38" s="3" t="s">
        <v>138</v>
      </c>
    </row>
    <row r="39" spans="1:4" ht="13.8" thickBot="1" x14ac:dyDescent="0.3"/>
    <row r="40" spans="1:4" ht="13.8" thickBot="1" x14ac:dyDescent="0.3">
      <c r="A40" s="4" t="s">
        <v>46</v>
      </c>
      <c r="B40" s="5" t="s">
        <v>47</v>
      </c>
      <c r="C40" s="6" t="s">
        <v>7</v>
      </c>
      <c r="D40" s="62"/>
    </row>
    <row r="41" spans="1:4" ht="24.9" customHeight="1" x14ac:dyDescent="0.25">
      <c r="A41" s="11">
        <v>1</v>
      </c>
      <c r="B41" s="87" t="s">
        <v>139</v>
      </c>
      <c r="C41" s="89" t="s">
        <v>59</v>
      </c>
      <c r="D41" s="62"/>
    </row>
    <row r="42" spans="1:4" ht="24.9" customHeight="1" thickBot="1" x14ac:dyDescent="0.3">
      <c r="A42" s="7">
        <v>2</v>
      </c>
      <c r="B42" s="22" t="s">
        <v>140</v>
      </c>
      <c r="C42" s="91" t="s">
        <v>88</v>
      </c>
      <c r="D42" s="62"/>
    </row>
    <row r="43" spans="1:4" x14ac:dyDescent="0.25">
      <c r="A43" s="59"/>
      <c r="B43" s="59"/>
      <c r="C43" s="59"/>
    </row>
    <row r="44" spans="1:4" ht="15.6" x14ac:dyDescent="0.3">
      <c r="A44" s="3" t="s">
        <v>45</v>
      </c>
      <c r="B44" s="3" t="s">
        <v>141</v>
      </c>
    </row>
    <row r="45" spans="1:4" ht="13.8" thickBot="1" x14ac:dyDescent="0.3"/>
    <row r="46" spans="1:4" ht="13.8" thickBot="1" x14ac:dyDescent="0.3">
      <c r="A46" s="4" t="s">
        <v>46</v>
      </c>
      <c r="B46" s="5" t="s">
        <v>47</v>
      </c>
      <c r="C46" s="6" t="s">
        <v>7</v>
      </c>
      <c r="D46" s="62"/>
    </row>
    <row r="47" spans="1:4" ht="24.9" customHeight="1" x14ac:dyDescent="0.25">
      <c r="A47" s="11">
        <v>1</v>
      </c>
      <c r="B47" s="87" t="s">
        <v>142</v>
      </c>
      <c r="C47" s="89" t="s">
        <v>79</v>
      </c>
      <c r="D47" s="62"/>
    </row>
    <row r="48" spans="1:4" ht="24.9" customHeight="1" x14ac:dyDescent="0.25">
      <c r="A48" s="7">
        <v>2</v>
      </c>
      <c r="B48" s="21" t="s">
        <v>143</v>
      </c>
      <c r="C48" s="53" t="s">
        <v>61</v>
      </c>
      <c r="D48" s="62"/>
    </row>
    <row r="49" spans="1:4" ht="24.9" customHeight="1" thickBot="1" x14ac:dyDescent="0.3">
      <c r="A49" s="8">
        <v>3</v>
      </c>
      <c r="B49" s="88" t="s">
        <v>144</v>
      </c>
      <c r="C49" s="90" t="s">
        <v>59</v>
      </c>
      <c r="D49" s="62"/>
    </row>
    <row r="50" spans="1:4" x14ac:dyDescent="0.25">
      <c r="A50" s="59"/>
      <c r="B50" s="59"/>
      <c r="C50" s="59"/>
    </row>
    <row r="51" spans="1:4" ht="15.6" x14ac:dyDescent="0.3">
      <c r="A51" s="3" t="s">
        <v>45</v>
      </c>
      <c r="B51" s="3" t="s">
        <v>145</v>
      </c>
    </row>
    <row r="52" spans="1:4" ht="13.8" thickBot="1" x14ac:dyDescent="0.3"/>
    <row r="53" spans="1:4" ht="13.8" thickBot="1" x14ac:dyDescent="0.3">
      <c r="A53" s="4" t="s">
        <v>46</v>
      </c>
      <c r="B53" s="5" t="s">
        <v>47</v>
      </c>
      <c r="C53" s="6" t="s">
        <v>7</v>
      </c>
      <c r="D53" s="62"/>
    </row>
    <row r="54" spans="1:4" ht="24.9" customHeight="1" x14ac:dyDescent="0.25">
      <c r="A54" s="11">
        <v>1</v>
      </c>
      <c r="B54" s="87" t="s">
        <v>146</v>
      </c>
      <c r="C54" s="89" t="s">
        <v>59</v>
      </c>
      <c r="D54" s="62"/>
    </row>
    <row r="55" spans="1:4" ht="24.9" customHeight="1" x14ac:dyDescent="0.25">
      <c r="A55" s="7">
        <v>2</v>
      </c>
      <c r="B55" s="21" t="s">
        <v>147</v>
      </c>
      <c r="C55" s="53" t="s">
        <v>50</v>
      </c>
      <c r="D55" s="62"/>
    </row>
    <row r="56" spans="1:4" ht="24.9" customHeight="1" thickBot="1" x14ac:dyDescent="0.3">
      <c r="A56" s="8">
        <v>3</v>
      </c>
      <c r="B56" s="88" t="s">
        <v>148</v>
      </c>
      <c r="C56" s="90" t="s">
        <v>123</v>
      </c>
      <c r="D56" s="62"/>
    </row>
    <row r="57" spans="1:4" x14ac:dyDescent="0.25">
      <c r="A57" s="59"/>
      <c r="B57" s="59"/>
      <c r="C57" s="59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40"/>
  <sheetViews>
    <sheetView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5" t="s">
        <v>38</v>
      </c>
      <c r="B1" s="85"/>
      <c r="C1" s="85"/>
    </row>
    <row r="3" spans="1:4" ht="15.6" x14ac:dyDescent="0.3">
      <c r="A3" s="2" t="s">
        <v>39</v>
      </c>
      <c r="B3" s="9" t="s">
        <v>40</v>
      </c>
    </row>
    <row r="4" spans="1:4" ht="15.6" x14ac:dyDescent="0.3">
      <c r="A4" s="2" t="s">
        <v>41</v>
      </c>
      <c r="B4" s="9" t="s">
        <v>42</v>
      </c>
    </row>
    <row r="5" spans="1:4" ht="15.6" x14ac:dyDescent="0.3">
      <c r="A5" s="2" t="s">
        <v>43</v>
      </c>
      <c r="B5" s="10" t="s">
        <v>44</v>
      </c>
    </row>
    <row r="6" spans="1:4" ht="15.6" x14ac:dyDescent="0.3">
      <c r="A6" s="86"/>
      <c r="B6" s="86"/>
      <c r="C6" s="86"/>
    </row>
    <row r="7" spans="1:4" ht="15.6" x14ac:dyDescent="0.3">
      <c r="A7" s="3" t="s">
        <v>45</v>
      </c>
      <c r="B7" s="3" t="s">
        <v>104</v>
      </c>
    </row>
    <row r="8" spans="1:4" ht="13.8" thickBot="1" x14ac:dyDescent="0.3"/>
    <row r="9" spans="1:4" ht="13.8" thickBot="1" x14ac:dyDescent="0.3">
      <c r="A9" s="4" t="s">
        <v>46</v>
      </c>
      <c r="B9" s="5" t="s">
        <v>47</v>
      </c>
      <c r="C9" s="6" t="s">
        <v>7</v>
      </c>
      <c r="D9" s="62"/>
    </row>
    <row r="10" spans="1:4" ht="24.9" customHeight="1" x14ac:dyDescent="0.25">
      <c r="A10" s="11">
        <v>1</v>
      </c>
      <c r="B10" s="87" t="s">
        <v>105</v>
      </c>
      <c r="C10" s="60" t="s">
        <v>50</v>
      </c>
      <c r="D10" s="62"/>
    </row>
    <row r="11" spans="1:4" ht="24.9" customHeight="1" thickBot="1" x14ac:dyDescent="0.3">
      <c r="A11" s="7">
        <v>2</v>
      </c>
      <c r="B11" s="22" t="s">
        <v>106</v>
      </c>
      <c r="C11" s="60" t="s">
        <v>83</v>
      </c>
      <c r="D11" s="62"/>
    </row>
    <row r="12" spans="1:4" x14ac:dyDescent="0.25">
      <c r="A12" s="59"/>
      <c r="B12" s="59"/>
      <c r="C12" s="59"/>
    </row>
    <row r="13" spans="1:4" ht="15.6" x14ac:dyDescent="0.3">
      <c r="A13" s="3" t="s">
        <v>45</v>
      </c>
      <c r="B13" s="3" t="s">
        <v>107</v>
      </c>
    </row>
    <row r="14" spans="1:4" ht="13.8" thickBot="1" x14ac:dyDescent="0.3"/>
    <row r="15" spans="1:4" ht="13.8" thickBot="1" x14ac:dyDescent="0.3">
      <c r="A15" s="4" t="s">
        <v>46</v>
      </c>
      <c r="B15" s="5" t="s">
        <v>47</v>
      </c>
      <c r="C15" s="6" t="s">
        <v>7</v>
      </c>
      <c r="D15" s="62"/>
    </row>
    <row r="16" spans="1:4" ht="24.9" customHeight="1" x14ac:dyDescent="0.25">
      <c r="A16" s="11">
        <v>1</v>
      </c>
      <c r="B16" s="87" t="s">
        <v>108</v>
      </c>
      <c r="C16" s="60" t="s">
        <v>109</v>
      </c>
      <c r="D16" s="62"/>
    </row>
    <row r="17" spans="1:4" ht="24.9" customHeight="1" x14ac:dyDescent="0.25">
      <c r="A17" s="7">
        <v>2</v>
      </c>
      <c r="B17" s="21" t="s">
        <v>110</v>
      </c>
      <c r="C17" s="60" t="s">
        <v>109</v>
      </c>
      <c r="D17" s="62"/>
    </row>
    <row r="18" spans="1:4" ht="24.9" customHeight="1" thickBot="1" x14ac:dyDescent="0.3">
      <c r="A18" s="8">
        <v>3</v>
      </c>
      <c r="B18" s="88" t="s">
        <v>111</v>
      </c>
      <c r="C18" s="60" t="s">
        <v>52</v>
      </c>
      <c r="D18" s="62"/>
    </row>
    <row r="19" spans="1:4" x14ac:dyDescent="0.25">
      <c r="A19" s="59"/>
      <c r="B19" s="59"/>
      <c r="C19" s="59"/>
    </row>
    <row r="20" spans="1:4" ht="15.6" hidden="1" x14ac:dyDescent="0.3">
      <c r="A20" s="3" t="s">
        <v>45</v>
      </c>
      <c r="B20" s="3" t="s">
        <v>112</v>
      </c>
    </row>
    <row r="21" spans="1:4" ht="13.8" hidden="1" thickBot="1" x14ac:dyDescent="0.3"/>
    <row r="22" spans="1:4" ht="13.8" hidden="1" thickBot="1" x14ac:dyDescent="0.3">
      <c r="A22" s="4" t="s">
        <v>46</v>
      </c>
      <c r="B22" s="5" t="s">
        <v>47</v>
      </c>
      <c r="C22" s="6" t="s">
        <v>7</v>
      </c>
      <c r="D22" s="62"/>
    </row>
    <row r="23" spans="1:4" ht="24.9" hidden="1" customHeight="1" x14ac:dyDescent="0.25">
      <c r="A23" s="11">
        <v>1</v>
      </c>
      <c r="B23" s="20" t="e">
        <v>#VALUE!</v>
      </c>
      <c r="C23" s="60" t="e">
        <v>#VALUE!</v>
      </c>
      <c r="D23" s="62"/>
    </row>
    <row r="24" spans="1:4" ht="24.9" hidden="1" customHeight="1" x14ac:dyDescent="0.25">
      <c r="A24" s="7">
        <v>2</v>
      </c>
      <c r="B24" s="21" t="e">
        <v>#VALUE!</v>
      </c>
      <c r="C24" s="60" t="e">
        <v>#VALUE!</v>
      </c>
      <c r="D24" s="62"/>
    </row>
    <row r="25" spans="1:4" ht="24.9" hidden="1" customHeight="1" thickBot="1" x14ac:dyDescent="0.3">
      <c r="A25" s="8">
        <v>3</v>
      </c>
      <c r="B25" s="22" t="e">
        <v>#VALUE!</v>
      </c>
      <c r="C25" s="61" t="e">
        <v>#VALUE!</v>
      </c>
      <c r="D25" s="62"/>
    </row>
    <row r="26" spans="1:4" hidden="1" x14ac:dyDescent="0.25">
      <c r="A26" s="59"/>
      <c r="B26" s="59"/>
      <c r="C26" s="59"/>
    </row>
    <row r="27" spans="1:4" ht="15.6" x14ac:dyDescent="0.3">
      <c r="A27" s="3" t="s">
        <v>45</v>
      </c>
      <c r="B27" s="3" t="s">
        <v>113</v>
      </c>
    </row>
    <row r="28" spans="1:4" ht="13.8" thickBot="1" x14ac:dyDescent="0.3"/>
    <row r="29" spans="1:4" ht="13.8" thickBot="1" x14ac:dyDescent="0.3">
      <c r="A29" s="4" t="s">
        <v>46</v>
      </c>
      <c r="B29" s="5" t="s">
        <v>47</v>
      </c>
      <c r="C29" s="6" t="s">
        <v>7</v>
      </c>
      <c r="D29" s="62"/>
    </row>
    <row r="30" spans="1:4" ht="24.9" customHeight="1" x14ac:dyDescent="0.25">
      <c r="A30" s="11">
        <v>1</v>
      </c>
      <c r="B30" s="87" t="s">
        <v>114</v>
      </c>
      <c r="C30" s="60" t="s">
        <v>83</v>
      </c>
      <c r="D30" s="62"/>
    </row>
    <row r="31" spans="1:4" ht="24.9" customHeight="1" x14ac:dyDescent="0.25">
      <c r="A31" s="7">
        <v>2</v>
      </c>
      <c r="B31" s="21" t="s">
        <v>115</v>
      </c>
      <c r="C31" s="60" t="s">
        <v>50</v>
      </c>
      <c r="D31" s="62"/>
    </row>
    <row r="32" spans="1:4" ht="24.9" customHeight="1" thickBot="1" x14ac:dyDescent="0.3">
      <c r="A32" s="8">
        <v>3</v>
      </c>
      <c r="B32" s="88" t="s">
        <v>116</v>
      </c>
      <c r="C32" s="60" t="s">
        <v>88</v>
      </c>
      <c r="D32" s="62"/>
    </row>
    <row r="33" spans="1:4" x14ac:dyDescent="0.25">
      <c r="A33" s="59"/>
      <c r="B33" s="59"/>
      <c r="C33" s="59"/>
    </row>
    <row r="34" spans="1:4" ht="15.6" x14ac:dyDescent="0.3">
      <c r="A34" s="3" t="s">
        <v>45</v>
      </c>
      <c r="B34" s="3" t="s">
        <v>117</v>
      </c>
    </row>
    <row r="35" spans="1:4" ht="13.8" thickBot="1" x14ac:dyDescent="0.3"/>
    <row r="36" spans="1:4" ht="13.8" thickBot="1" x14ac:dyDescent="0.3">
      <c r="A36" s="4" t="s">
        <v>46</v>
      </c>
      <c r="B36" s="5" t="s">
        <v>47</v>
      </c>
      <c r="C36" s="6" t="s">
        <v>7</v>
      </c>
      <c r="D36" s="62"/>
    </row>
    <row r="37" spans="1:4" ht="24.9" customHeight="1" x14ac:dyDescent="0.25">
      <c r="A37" s="11">
        <v>1</v>
      </c>
      <c r="B37" s="87" t="s">
        <v>118</v>
      </c>
      <c r="C37" s="60" t="s">
        <v>61</v>
      </c>
      <c r="D37" s="62"/>
    </row>
    <row r="38" spans="1:4" ht="24.9" customHeight="1" x14ac:dyDescent="0.25">
      <c r="A38" s="7">
        <v>2</v>
      </c>
      <c r="B38" s="21" t="s">
        <v>119</v>
      </c>
      <c r="C38" s="60" t="s">
        <v>83</v>
      </c>
      <c r="D38" s="62"/>
    </row>
    <row r="39" spans="1:4" ht="24.9" customHeight="1" thickBot="1" x14ac:dyDescent="0.3">
      <c r="A39" s="8">
        <v>3</v>
      </c>
      <c r="B39" s="88" t="s">
        <v>120</v>
      </c>
      <c r="C39" s="60" t="s">
        <v>88</v>
      </c>
      <c r="D39" s="62"/>
    </row>
    <row r="40" spans="1:4" x14ac:dyDescent="0.25">
      <c r="A40" s="59"/>
      <c r="B40" s="59"/>
      <c r="C40" s="59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5"/>
  <sheetViews>
    <sheetView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5" t="s">
        <v>38</v>
      </c>
      <c r="B1" s="85"/>
      <c r="C1" s="85"/>
    </row>
    <row r="3" spans="1:4" ht="15.6" x14ac:dyDescent="0.3">
      <c r="A3" s="2" t="s">
        <v>39</v>
      </c>
      <c r="B3" s="9" t="s">
        <v>40</v>
      </c>
    </row>
    <row r="4" spans="1:4" ht="15.6" x14ac:dyDescent="0.3">
      <c r="A4" s="2" t="s">
        <v>41</v>
      </c>
      <c r="B4" s="9" t="s">
        <v>42</v>
      </c>
    </row>
    <row r="5" spans="1:4" ht="15.6" x14ac:dyDescent="0.3">
      <c r="A5" s="2" t="s">
        <v>43</v>
      </c>
      <c r="B5" s="10" t="s">
        <v>44</v>
      </c>
    </row>
    <row r="6" spans="1:4" ht="15.6" x14ac:dyDescent="0.3">
      <c r="A6" s="86"/>
      <c r="B6" s="86"/>
      <c r="C6" s="86"/>
    </row>
    <row r="7" spans="1:4" ht="15.6" x14ac:dyDescent="0.3">
      <c r="A7" s="3" t="s">
        <v>45</v>
      </c>
      <c r="B7" s="3" t="s">
        <v>97</v>
      </c>
    </row>
    <row r="8" spans="1:4" ht="13.8" thickBot="1" x14ac:dyDescent="0.3"/>
    <row r="9" spans="1:4" ht="13.8" thickBot="1" x14ac:dyDescent="0.3">
      <c r="A9" s="4" t="s">
        <v>46</v>
      </c>
      <c r="B9" s="5" t="s">
        <v>47</v>
      </c>
      <c r="C9" s="6" t="s">
        <v>7</v>
      </c>
      <c r="D9" s="62"/>
    </row>
    <row r="10" spans="1:4" ht="24.9" customHeight="1" x14ac:dyDescent="0.25">
      <c r="A10" s="11">
        <v>1</v>
      </c>
      <c r="B10" s="87" t="s">
        <v>98</v>
      </c>
      <c r="C10" s="60" t="s">
        <v>50</v>
      </c>
      <c r="D10" s="62"/>
    </row>
    <row r="11" spans="1:4" ht="24.9" customHeight="1" thickBot="1" x14ac:dyDescent="0.3">
      <c r="A11" s="7">
        <v>2</v>
      </c>
      <c r="B11" s="22" t="s">
        <v>99</v>
      </c>
      <c r="C11" s="60" t="s">
        <v>61</v>
      </c>
      <c r="D11" s="62"/>
    </row>
    <row r="12" spans="1:4" x14ac:dyDescent="0.25">
      <c r="A12" s="59"/>
      <c r="B12" s="59"/>
      <c r="C12" s="59"/>
    </row>
    <row r="13" spans="1:4" ht="15.6" hidden="1" x14ac:dyDescent="0.3">
      <c r="A13" s="3" t="s">
        <v>45</v>
      </c>
      <c r="B13" s="3" t="s">
        <v>100</v>
      </c>
    </row>
    <row r="14" spans="1:4" ht="13.8" hidden="1" thickBot="1" x14ac:dyDescent="0.3"/>
    <row r="15" spans="1:4" ht="13.8" hidden="1" thickBot="1" x14ac:dyDescent="0.3">
      <c r="A15" s="4" t="s">
        <v>46</v>
      </c>
      <c r="B15" s="5" t="s">
        <v>47</v>
      </c>
      <c r="C15" s="6" t="s">
        <v>7</v>
      </c>
      <c r="D15" s="62"/>
    </row>
    <row r="16" spans="1:4" ht="24.9" hidden="1" customHeight="1" x14ac:dyDescent="0.25">
      <c r="A16" s="11">
        <v>1</v>
      </c>
      <c r="B16" s="20">
        <v>1</v>
      </c>
      <c r="C16" s="60">
        <v>1</v>
      </c>
      <c r="D16" s="62"/>
    </row>
    <row r="17" spans="1:4" ht="24.9" hidden="1" customHeight="1" x14ac:dyDescent="0.25">
      <c r="A17" s="7">
        <v>2</v>
      </c>
      <c r="B17" s="21">
        <v>2</v>
      </c>
      <c r="C17" s="60">
        <v>2</v>
      </c>
      <c r="D17" s="62"/>
    </row>
    <row r="18" spans="1:4" ht="24.9" hidden="1" customHeight="1" thickBot="1" x14ac:dyDescent="0.3">
      <c r="A18" s="8">
        <v>3</v>
      </c>
      <c r="B18" s="22">
        <v>3</v>
      </c>
      <c r="C18" s="61">
        <v>3</v>
      </c>
      <c r="D18" s="62"/>
    </row>
    <row r="19" spans="1:4" hidden="1" x14ac:dyDescent="0.25">
      <c r="A19" s="59"/>
      <c r="B19" s="59"/>
      <c r="C19" s="59"/>
    </row>
    <row r="20" spans="1:4" ht="15.6" x14ac:dyDescent="0.3">
      <c r="A20" s="3" t="s">
        <v>45</v>
      </c>
      <c r="B20" s="3" t="s">
        <v>101</v>
      </c>
    </row>
    <row r="21" spans="1:4" ht="13.8" thickBot="1" x14ac:dyDescent="0.3"/>
    <row r="22" spans="1:4" ht="13.8" thickBot="1" x14ac:dyDescent="0.3">
      <c r="A22" s="4" t="s">
        <v>46</v>
      </c>
      <c r="B22" s="5" t="s">
        <v>47</v>
      </c>
      <c r="C22" s="6" t="s">
        <v>7</v>
      </c>
      <c r="D22" s="62"/>
    </row>
    <row r="23" spans="1:4" ht="24.9" customHeight="1" x14ac:dyDescent="0.25">
      <c r="A23" s="11">
        <v>1</v>
      </c>
      <c r="B23" s="87" t="s">
        <v>102</v>
      </c>
      <c r="C23" s="60" t="s">
        <v>50</v>
      </c>
      <c r="D23" s="62"/>
    </row>
    <row r="24" spans="1:4" ht="24.9" customHeight="1" thickBot="1" x14ac:dyDescent="0.3">
      <c r="A24" s="7">
        <v>2</v>
      </c>
      <c r="B24" s="22" t="s">
        <v>103</v>
      </c>
      <c r="C24" s="60" t="s">
        <v>61</v>
      </c>
      <c r="D24" s="62"/>
    </row>
    <row r="25" spans="1:4" x14ac:dyDescent="0.25">
      <c r="A25" s="59"/>
      <c r="B25" s="59"/>
      <c r="C25" s="59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13"/>
  <sheetViews>
    <sheetView workbookViewId="0">
      <selection activeCell="E3" sqref="E3"/>
    </sheetView>
  </sheetViews>
  <sheetFormatPr defaultRowHeight="13.2" x14ac:dyDescent="0.25"/>
  <cols>
    <col min="1" max="1" width="12.44140625" customWidth="1"/>
    <col min="2" max="2" width="41.33203125" customWidth="1"/>
    <col min="3" max="3" width="22" customWidth="1"/>
  </cols>
  <sheetData>
    <row r="1" spans="1:4" ht="30" x14ac:dyDescent="0.5">
      <c r="A1" s="85" t="s">
        <v>38</v>
      </c>
      <c r="B1" s="85"/>
      <c r="C1" s="85"/>
    </row>
    <row r="3" spans="1:4" ht="15.6" x14ac:dyDescent="0.3">
      <c r="A3" s="2" t="s">
        <v>39</v>
      </c>
      <c r="B3" s="9" t="s">
        <v>40</v>
      </c>
    </row>
    <row r="4" spans="1:4" ht="15.6" x14ac:dyDescent="0.3">
      <c r="A4" s="2" t="s">
        <v>41</v>
      </c>
      <c r="B4" s="9" t="s">
        <v>42</v>
      </c>
    </row>
    <row r="5" spans="1:4" ht="15.6" x14ac:dyDescent="0.3">
      <c r="A5" s="2" t="s">
        <v>43</v>
      </c>
      <c r="B5" s="10" t="s">
        <v>44</v>
      </c>
    </row>
    <row r="6" spans="1:4" ht="15.6" x14ac:dyDescent="0.3">
      <c r="A6" s="86"/>
      <c r="B6" s="86"/>
      <c r="C6" s="86"/>
    </row>
    <row r="7" spans="1:4" ht="15.6" x14ac:dyDescent="0.3">
      <c r="A7" s="3" t="s">
        <v>45</v>
      </c>
      <c r="B7" s="3" t="s">
        <v>93</v>
      </c>
    </row>
    <row r="8" spans="1:4" ht="13.8" thickBot="1" x14ac:dyDescent="0.3"/>
    <row r="9" spans="1:4" ht="13.8" thickBot="1" x14ac:dyDescent="0.3">
      <c r="A9" s="4" t="s">
        <v>46</v>
      </c>
      <c r="B9" s="5" t="s">
        <v>47</v>
      </c>
      <c r="C9" s="6" t="s">
        <v>7</v>
      </c>
      <c r="D9" s="62"/>
    </row>
    <row r="10" spans="1:4" ht="24.9" customHeight="1" x14ac:dyDescent="0.25">
      <c r="A10" s="11">
        <v>1</v>
      </c>
      <c r="B10" s="87" t="s">
        <v>94</v>
      </c>
      <c r="C10" s="60" t="s">
        <v>61</v>
      </c>
      <c r="D10" s="62"/>
    </row>
    <row r="11" spans="1:4" ht="24.9" customHeight="1" x14ac:dyDescent="0.25">
      <c r="A11" s="7">
        <v>2</v>
      </c>
      <c r="B11" s="21" t="s">
        <v>95</v>
      </c>
      <c r="C11" s="60" t="s">
        <v>83</v>
      </c>
      <c r="D11" s="62"/>
    </row>
    <row r="12" spans="1:4" ht="24.9" customHeight="1" thickBot="1" x14ac:dyDescent="0.3">
      <c r="A12" s="8">
        <v>3</v>
      </c>
      <c r="B12" s="88" t="s">
        <v>96</v>
      </c>
      <c r="C12" s="60" t="s">
        <v>59</v>
      </c>
      <c r="D12" s="62"/>
    </row>
    <row r="13" spans="1:4" x14ac:dyDescent="0.25">
      <c r="A13" s="59"/>
      <c r="B13" s="59"/>
      <c r="C13" s="59"/>
    </row>
  </sheetData>
  <mergeCells count="2">
    <mergeCell ref="A1:C1"/>
    <mergeCell ref="A6:C6"/>
  </mergeCells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Základní údaje (2)</vt:lpstr>
      <vt:lpstr>Vítězové A příp</vt:lpstr>
      <vt:lpstr>Vítězové ml.ž.</vt:lpstr>
      <vt:lpstr>Vítězové žáci</vt:lpstr>
      <vt:lpstr>Vítězové kad</vt:lpstr>
      <vt:lpstr>Vítězové ž-žáci</vt:lpstr>
      <vt:lpstr>'Vítězové A příp'!Oblast_tisku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Holuša</dc:creator>
  <cp:lastModifiedBy>Milan Titz</cp:lastModifiedBy>
  <cp:lastPrinted>2022-12-09T13:17:11Z</cp:lastPrinted>
  <dcterms:created xsi:type="dcterms:W3CDTF">2007-03-25T06:04:35Z</dcterms:created>
  <dcterms:modified xsi:type="dcterms:W3CDTF">2022-12-10T12:18:47Z</dcterms:modified>
</cp:coreProperties>
</file>