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600165AC-CECA-4BBF-A47A-8B79CF6D759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AB22" i="1"/>
  <c r="L22" i="1" s="1"/>
  <c r="K17" i="1"/>
  <c r="K18" i="1"/>
  <c r="K19" i="1"/>
  <c r="K20" i="1"/>
  <c r="K21" i="1"/>
  <c r="K22" i="1"/>
  <c r="L21" i="1"/>
  <c r="AC21" i="1" s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4" i="1"/>
  <c r="AA7" i="1"/>
  <c r="U14" i="1"/>
  <c r="W14" i="1"/>
  <c r="K11" i="1"/>
  <c r="K12" i="1"/>
  <c r="AA12" i="1" s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B6" i="1"/>
  <c r="I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<sst xmlns="http://schemas.openxmlformats.org/spreadsheetml/2006/main" count="7" uniqueCount="7">
  <si>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</si>
  <si>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</si>
  <si>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</si>
  <si>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A příp</t>
  </si>
  <si>
    <t>Haris  Bálint </t>
  </si>
  <si>
    <t>Nesv.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</si>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</sst>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41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/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D20" sqref="D2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47" t="str">
        <f>CONCATENATE([1]List1!$A$96)</f>
        <v>Výsledky v soutěži jednotlivců</v>
      </c>
      <c r="B1" s="147"/>
      <c r="C1" s="147"/>
    </row>
    <row r="3" spans="1:3" ht="15.6" x14ac:dyDescent="0.3">
      <c r="A3" s="11" t="str">
        <f>CONCATENATE([1]List1!$A$97)</f>
        <v>Soutěž:</v>
      </c>
      <c r="B3" s="12" t="str">
        <f>CONCATENATE('Vážní listina'!A2)</f>
        <v>XVII. ročník turnaje v zápase řecko-římském O pohár Františka Nesvadbíka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Čechovice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3.12.2022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A příp 70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44">
        <v>1</v>
      </c>
      <c r="B10" s="145" t="str">
        <f>IF('Tabulka kvalifikace'!A7="","",'Tabulka kvalifikace'!A7)</f>
        <v>Haris  Bálint </v>
      </c>
      <c r="C10" s="146" t="str">
        <f>IF('Tabulka kvalifikace'!A7="","",'Tabulka kvalifikace'!B7)</f>
        <v>Nesv.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8"/>
      <c r="C19" s="39">
        <v>0</v>
      </c>
    </row>
    <row r="20" spans="1:3" x14ac:dyDescent="0.25">
      <c r="A20" s="76"/>
      <c r="B20" s="76"/>
      <c r="C20" s="76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E37" sqref="E37"/>
    </sheetView>
  </sheetViews>
  <sheetFormatPr defaultRowHeight="13.2" x14ac:dyDescent="0.25"/>
  <cols>
    <col min="1" max="1" width="9.109375" style="1" customWidth="1"/>
    <col min="2" max="2" width="9.88671875" style="54" hidden="1" customWidth="1"/>
    <col min="3" max="3" width="5.5546875" style="53" hidden="1" customWidth="1"/>
    <col min="4" max="4" width="27.88671875" customWidth="1"/>
    <col min="5" max="5" width="10.33203125" style="42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49" hidden="1" customWidth="1"/>
    <col min="12" max="12" width="5.6640625" style="30" hidden="1" customWidth="1"/>
    <col min="13" max="14" width="9.109375" style="49" hidden="1" customWidth="1"/>
    <col min="15" max="15" width="5.33203125" style="1" hidden="1" customWidth="1"/>
    <col min="16" max="19" width="9.109375" hidden="1" customWidth="1"/>
    <col min="20" max="20" width="9.109375" style="48" hidden="1" customWidth="1"/>
    <col min="21" max="22" width="9.109375" style="30" hidden="1" customWidth="1"/>
    <col min="23" max="23" width="9.109375" style="51" hidden="1" customWidth="1"/>
    <col min="24" max="24" width="10.109375" style="48" hidden="1" customWidth="1"/>
    <col min="25" max="25" width="9.109375" style="30" hidden="1" customWidth="1"/>
    <col min="26" max="26" width="9.109375" style="1" hidden="1" customWidth="1"/>
    <col min="27" max="27" width="9.109375" hidden="1" customWidth="1"/>
    <col min="28" max="28" width="11" style="48" hidden="1" customWidth="1"/>
    <col min="29" max="29" width="9.109375" hidden="1" customWidth="1"/>
    <col min="30" max="52" width="0" hidden="1" customWidth="1"/>
  </cols>
  <sheetData>
    <row r="1" spans="1:29" s="130" customFormat="1" ht="54.9" customHeight="1" x14ac:dyDescent="0.6">
      <c r="A1" s="148" t="str">
        <f>[1]List1!$A$2</f>
        <v>Vážní listina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5">
      <c r="A2" s="153" t="str">
        <f>'[2]Základní údaje'!$B$3</f>
        <v>XVII. ročník turnaje v zápase řecko-římském O pohár Františka Nesvadbíka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5">
      <c r="A3" s="69" t="str">
        <f>CONCATENATE([1]List1!$A$3)</f>
        <v>Místo:</v>
      </c>
      <c r="D3" s="2" t="str">
        <f>'[2]Základní údaje'!$D$3</f>
        <v>Čechovice</v>
      </c>
      <c r="E3" s="43"/>
      <c r="F3" s="152"/>
      <c r="G3" s="152"/>
      <c r="H3" s="1"/>
      <c r="I3" s="1"/>
    </row>
    <row r="4" spans="1:29" s="48" customFormat="1" ht="28.5" customHeight="1" x14ac:dyDescent="0.25">
      <c r="A4" s="63" t="str">
        <f>CONCATENATE([1]List1!$A$4)</f>
        <v>Datum:</v>
      </c>
      <c r="B4" s="54"/>
      <c r="C4" s="53"/>
      <c r="D4" s="128" t="str">
        <f>'[2]Základní údaje'!$B$4</f>
        <v xml:space="preserve"> 3.12.2022 </v>
      </c>
      <c r="E4" s="62" t="str">
        <f>CONCATENATE([1]List1!$A$5)</f>
        <v>Hmotnost:</v>
      </c>
      <c r="F4" s="151" t="str">
        <f>IF(Z23=1,(CONCATENATE(AA6," ",L4," kg")),T27)</f>
        <v>A příp 70 kg</v>
      </c>
      <c r="G4" s="151"/>
      <c r="H4" s="61" t="str">
        <f>CONCATENATE([1]List1!$A$6)</f>
        <v>styl:</v>
      </c>
      <c r="I4" s="63" t="str">
        <f>O12</f>
        <v>ř.ř.</v>
      </c>
      <c r="K4" s="49" t="str">
        <f>$E$4</f>
        <v>Hmotnost:</v>
      </c>
      <c r="L4" s="66">
        <f>C7</f>
        <v>70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8" thickBot="1" x14ac:dyDescent="0.3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7" thickBot="1" x14ac:dyDescent="0.3">
      <c r="A6" s="129" t="str">
        <f>[1]List1!$B$3</f>
        <v>číslo</v>
      </c>
      <c r="B6" s="72" t="str">
        <f>'[3]Rozdělení do hmotností'!$B$69</f>
        <v>A příp</v>
      </c>
      <c r="C6" s="73">
        <f>'[3]Rozdělení do hmotností'!$C$69</f>
        <v>31</v>
      </c>
      <c r="D6" s="9" t="str">
        <f>CONCATENATE([1]List1!$B$4)</f>
        <v>příjmení a jméno</v>
      </c>
      <c r="E6" s="136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37" t="str">
        <f>'[3]Rozdělení do hmotností'!$I$69</f>
        <v>ř.ř.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91">
        <v>1</v>
      </c>
      <c r="B7" s="92" t="s">
        <v>3</v>
      </c>
      <c r="C7" s="93">
        <v>70</v>
      </c>
      <c r="D7" s="138" t="s">
        <v>4</v>
      </c>
      <c r="E7" s="139" t="s">
        <v>5</v>
      </c>
      <c r="F7" s="140">
        <v>2012</v>
      </c>
      <c r="G7" s="141">
        <v>65</v>
      </c>
      <c r="H7" s="142">
        <v>66.8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" customHeight="1" x14ac:dyDescent="0.3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" hidden="1" customHeight="1" x14ac:dyDescent="0.3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" hidden="1" customHeight="1" x14ac:dyDescent="0.3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/>
      </c>
      <c r="U11" s="30" t="str">
        <f>IF(L11="x",20,"")</f>
        <v/>
      </c>
      <c r="V11" s="51" t="str">
        <f t="shared" si="1"/>
        <v/>
      </c>
      <c r="Z11" s="1">
        <f t="shared" si="2"/>
        <v>0</v>
      </c>
      <c r="AA11" t="str">
        <f t="shared" si="3"/>
        <v/>
      </c>
      <c r="AB11" s="48" t="str">
        <f>[1]List1!$A$110</f>
        <v>ml.ž</v>
      </c>
      <c r="AC11" t="str">
        <f t="shared" si="4"/>
        <v/>
      </c>
    </row>
    <row r="12" spans="1:29" ht="15.9" hidden="1" customHeight="1" x14ac:dyDescent="0.3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>x</v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>
        <f t="shared" ref="U12:U14" si="5">IF(L12="x",20,"")</f>
        <v>20</v>
      </c>
      <c r="V12" s="51">
        <f t="shared" si="1"/>
        <v>1</v>
      </c>
      <c r="W12" s="51">
        <f t="shared" ref="W12:W13" si="6">IF(L12="x",1,0)</f>
        <v>1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48" t="str">
        <f>[1]List1!$A$109</f>
        <v>A příp</v>
      </c>
      <c r="AC12" t="str">
        <f t="shared" si="4"/>
        <v>A příp</v>
      </c>
    </row>
    <row r="13" spans="1:29" ht="15.9" hidden="1" customHeight="1" x14ac:dyDescent="0.3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" hidden="1" customHeight="1" x14ac:dyDescent="0.3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1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" hidden="1" customHeight="1" x14ac:dyDescent="0.3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" hidden="1" customHeight="1" x14ac:dyDescent="0.3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" hidden="1" customHeight="1" x14ac:dyDescent="0.3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" hidden="1" customHeight="1" x14ac:dyDescent="0.3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" hidden="1" customHeight="1" x14ac:dyDescent="0.3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" hidden="1" customHeight="1" x14ac:dyDescent="0.3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" hidden="1" customHeight="1" x14ac:dyDescent="0.3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" hidden="1" customHeight="1" x14ac:dyDescent="0.3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" hidden="1" customHeight="1" x14ac:dyDescent="0.3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" hidden="1" customHeight="1" x14ac:dyDescent="0.3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" hidden="1" customHeight="1" x14ac:dyDescent="0.3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" hidden="1" customHeight="1" x14ac:dyDescent="0.25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5">
      <c r="A36" s="71" t="str">
        <f>'[2]Základní údaje'!$B$7</f>
        <v xml:space="preserve">Čechovice,  3.12.2022 </v>
      </c>
      <c r="B36" s="70"/>
      <c r="C36" s="70"/>
      <c r="D36" s="74"/>
      <c r="E36" s="74"/>
    </row>
    <row r="37" spans="1:20" x14ac:dyDescent="0.25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35" customFormat="1" ht="54.9" customHeight="1" x14ac:dyDescent="0.25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7.399999999999999" x14ac:dyDescent="0.3">
      <c r="A2" s="166" t="str">
        <f>'Vážní listina'!A2:I2</f>
        <v>XVII. ročník turnaje v zápase řecko-římském O pohár Františka Nesvadbíka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</row>
    <row r="3" spans="1:23" x14ac:dyDescent="0.25">
      <c r="A3" s="20" t="str">
        <f>CONCATENATE([1]List1!$A$3)</f>
        <v>Místo:</v>
      </c>
      <c r="B3" s="167" t="str">
        <f>CONCATENATE('Vážní listina'!D3)</f>
        <v>Čechovice</v>
      </c>
      <c r="C3" s="167"/>
      <c r="D3" s="167"/>
      <c r="E3" s="167"/>
      <c r="Q3" s="32"/>
      <c r="R3" s="32"/>
      <c r="S3" s="32"/>
      <c r="T3" s="32"/>
      <c r="U3" s="8"/>
    </row>
    <row r="4" spans="1:23" ht="31.5" customHeight="1" x14ac:dyDescent="0.25">
      <c r="A4" s="61" t="str">
        <f>CONCATENATE([1]List1!$A$4)</f>
        <v>Datum:</v>
      </c>
      <c r="B4" s="125" t="str">
        <f>CONCATENATE('Vážní listina'!D4)</f>
        <v xml:space="preserve"> 3.12.2022 </v>
      </c>
      <c r="C4" s="125"/>
      <c r="D4" s="125"/>
      <c r="E4" s="125"/>
      <c r="F4" s="125"/>
      <c r="G4" s="178" t="str">
        <f>CONCATENATE([1]List1!$A$5)</f>
        <v>Hmotnost:</v>
      </c>
      <c r="H4" s="178"/>
      <c r="I4" s="178"/>
      <c r="J4" s="151" t="str">
        <f>CONCATENATE('Vážní listina'!F4)</f>
        <v>A příp 70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8" thickBot="1" x14ac:dyDescent="0.3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4" t="str">
        <f>CONCATENATE([1]List1!$A$12)</f>
        <v>1. kolo</v>
      </c>
      <c r="F6" s="175"/>
      <c r="G6" s="176"/>
      <c r="H6" s="174" t="str">
        <f>CONCATENATE([1]List1!$A$13)</f>
        <v>2. kolo</v>
      </c>
      <c r="I6" s="175"/>
      <c r="J6" s="176"/>
      <c r="K6" s="174" t="str">
        <f>CONCATENATE([1]List1!$A$14)</f>
        <v>3. kolo</v>
      </c>
      <c r="L6" s="175"/>
      <c r="M6" s="176"/>
      <c r="N6" s="174" t="str">
        <f>CONCATENATE([1]List1!$A$15)</f>
        <v>4. kolo</v>
      </c>
      <c r="O6" s="175"/>
      <c r="P6" s="176"/>
      <c r="Q6" s="174" t="str">
        <f>CONCATENATE([1]List1!$A$16)</f>
        <v>5. kolo</v>
      </c>
      <c r="R6" s="175"/>
      <c r="S6" s="176"/>
      <c r="T6" s="169" t="str">
        <f>CONCATENATE([1]List1!$A$17)</f>
        <v>výsledky              B   T   O</v>
      </c>
      <c r="U6" s="170"/>
      <c r="V6" s="171"/>
      <c r="W6" s="5" t="str">
        <f>CONCATENATE([1]List1!$A$18)</f>
        <v>poř.</v>
      </c>
    </row>
    <row r="7" spans="1:23" ht="14.25" customHeight="1" thickTop="1" thickBot="1" x14ac:dyDescent="0.3">
      <c r="A7" s="159" t="str">
        <f>IF('Vážní listina'!D7="","",'Vážní listina'!D7)</f>
        <v>Haris  Bálint </v>
      </c>
      <c r="B7" s="160" t="str">
        <f>IF('Vážní listina'!D7="","",'Vážní listina'!E7)</f>
        <v>Nesv.</v>
      </c>
      <c r="C7" s="161"/>
      <c r="D7" s="162">
        <f>'Vážní listina'!A7</f>
        <v>1</v>
      </c>
      <c r="E7" s="157"/>
      <c r="F7" s="21"/>
      <c r="G7" s="22"/>
      <c r="H7" s="157"/>
      <c r="I7" s="21"/>
      <c r="J7" s="22"/>
      <c r="K7" s="157"/>
      <c r="L7" s="21"/>
      <c r="M7" s="22"/>
      <c r="N7" s="172"/>
      <c r="O7" s="21"/>
      <c r="P7" s="22"/>
      <c r="Q7" s="172"/>
      <c r="R7" s="21"/>
      <c r="S7" s="22"/>
      <c r="T7" s="163">
        <f>F7+I7+L7+O7+R7</f>
        <v>0</v>
      </c>
      <c r="U7" s="164">
        <f>F8+I8+L8+O8+R8</f>
        <v>0</v>
      </c>
      <c r="V7" s="155">
        <f>G7+J7+M7+P7+S7</f>
        <v>0</v>
      </c>
      <c r="W7" s="168">
        <v>1</v>
      </c>
    </row>
    <row r="8" spans="1:23" ht="14.25" customHeight="1" thickTop="1" thickBot="1" x14ac:dyDescent="0.3">
      <c r="A8" s="159"/>
      <c r="B8" s="160"/>
      <c r="C8" s="161"/>
      <c r="D8" s="162"/>
      <c r="E8" s="157"/>
      <c r="F8" s="27"/>
      <c r="G8" s="28"/>
      <c r="H8" s="157"/>
      <c r="I8" s="27"/>
      <c r="J8" s="28"/>
      <c r="K8" s="157"/>
      <c r="L8" s="27"/>
      <c r="M8" s="28"/>
      <c r="N8" s="173"/>
      <c r="O8" s="77"/>
      <c r="P8" s="78"/>
      <c r="Q8" s="173"/>
      <c r="R8" s="77"/>
      <c r="S8" s="78"/>
      <c r="T8" s="163"/>
      <c r="U8" s="164"/>
      <c r="V8" s="155"/>
      <c r="W8" s="168"/>
    </row>
    <row r="9" spans="1:23" ht="14.25" hidden="1" customHeight="1" thickBot="1" x14ac:dyDescent="0.3">
      <c r="A9" s="159"/>
      <c r="B9" s="160"/>
      <c r="C9" s="161"/>
      <c r="D9" s="162"/>
      <c r="E9" s="157"/>
      <c r="F9" s="126"/>
      <c r="G9" s="127"/>
      <c r="H9" s="157"/>
      <c r="I9" s="126"/>
      <c r="J9" s="127"/>
      <c r="K9" s="157"/>
      <c r="L9" s="126"/>
      <c r="M9" s="127"/>
      <c r="N9" s="173"/>
      <c r="O9" s="79"/>
      <c r="P9" s="80"/>
      <c r="Q9" s="173"/>
      <c r="R9" s="79"/>
      <c r="S9" s="80"/>
      <c r="T9" s="163">
        <f>F9+I9+L9+O9+R9</f>
        <v>0</v>
      </c>
      <c r="U9" s="164">
        <f>F10+I10+L10+O10+R10</f>
        <v>0</v>
      </c>
      <c r="V9" s="155">
        <f>G9+J9+M9+P9+S9</f>
        <v>0</v>
      </c>
      <c r="W9" s="168"/>
    </row>
    <row r="10" spans="1:23" ht="14.25" hidden="1" customHeight="1" thickTop="1" thickBot="1" x14ac:dyDescent="0.3">
      <c r="A10" s="159"/>
      <c r="B10" s="160"/>
      <c r="C10" s="161"/>
      <c r="D10" s="162"/>
      <c r="E10" s="157"/>
      <c r="F10" s="126"/>
      <c r="G10" s="127"/>
      <c r="H10" s="157"/>
      <c r="I10" s="126"/>
      <c r="J10" s="127"/>
      <c r="K10" s="157"/>
      <c r="L10" s="126"/>
      <c r="M10" s="127"/>
      <c r="N10" s="173"/>
      <c r="O10" s="77"/>
      <c r="P10" s="78"/>
      <c r="Q10" s="173"/>
      <c r="R10" s="77"/>
      <c r="S10" s="78"/>
      <c r="T10" s="163"/>
      <c r="U10" s="164"/>
      <c r="V10" s="155"/>
      <c r="W10" s="168"/>
    </row>
    <row r="11" spans="1:23" ht="14.25" hidden="1" customHeight="1" thickBot="1" x14ac:dyDescent="0.3">
      <c r="A11" s="159"/>
      <c r="B11" s="160"/>
      <c r="C11" s="161"/>
      <c r="D11" s="162"/>
      <c r="E11" s="157"/>
      <c r="F11" s="126"/>
      <c r="G11" s="127"/>
      <c r="H11" s="157">
        <v>1</v>
      </c>
      <c r="I11" s="126"/>
      <c r="J11" s="127"/>
      <c r="K11" s="157">
        <v>2</v>
      </c>
      <c r="L11" s="126"/>
      <c r="M11" s="127"/>
      <c r="N11" s="173"/>
      <c r="O11" s="79"/>
      <c r="P11" s="80"/>
      <c r="Q11" s="173"/>
      <c r="R11" s="79"/>
      <c r="S11" s="80"/>
      <c r="T11" s="163">
        <f>F11+I11+L11+O11+R11</f>
        <v>0</v>
      </c>
      <c r="U11" s="164">
        <f>F12+I12+L12+O12+R12</f>
        <v>0</v>
      </c>
      <c r="V11" s="155">
        <f>G11+J11+M11+P11+S11</f>
        <v>0</v>
      </c>
      <c r="W11" s="168"/>
    </row>
    <row r="12" spans="1:23" ht="14.25" hidden="1" customHeight="1" thickTop="1" thickBot="1" x14ac:dyDescent="0.3">
      <c r="A12" s="159"/>
      <c r="B12" s="160"/>
      <c r="C12" s="161"/>
      <c r="D12" s="162"/>
      <c r="E12" s="157"/>
      <c r="F12" s="126"/>
      <c r="G12" s="127"/>
      <c r="H12" s="157"/>
      <c r="I12" s="126"/>
      <c r="J12" s="127"/>
      <c r="K12" s="157"/>
      <c r="L12" s="126"/>
      <c r="M12" s="127"/>
      <c r="N12" s="177"/>
      <c r="O12" s="23"/>
      <c r="P12" s="24"/>
      <c r="Q12" s="177"/>
      <c r="R12" s="23"/>
      <c r="S12" s="24"/>
      <c r="T12" s="163"/>
      <c r="U12" s="164"/>
      <c r="V12" s="155"/>
      <c r="W12" s="168"/>
    </row>
    <row r="13" spans="1:23" ht="14.25" hidden="1" customHeight="1" thickBot="1" x14ac:dyDescent="0.3">
      <c r="A13" s="159"/>
      <c r="B13" s="160"/>
      <c r="C13" s="161"/>
      <c r="D13" s="162"/>
      <c r="E13" s="157"/>
      <c r="F13" s="126"/>
      <c r="G13" s="127"/>
      <c r="H13" s="157">
        <v>2</v>
      </c>
      <c r="I13" s="126"/>
      <c r="J13" s="127"/>
      <c r="K13" s="157">
        <v>1</v>
      </c>
      <c r="L13" s="126"/>
      <c r="M13" s="127"/>
      <c r="N13" s="173"/>
      <c r="O13" s="79"/>
      <c r="P13" s="80"/>
      <c r="Q13" s="173"/>
      <c r="R13" s="79"/>
      <c r="S13" s="80"/>
      <c r="T13" s="163">
        <f>F13+I13+L13+O13+R13</f>
        <v>0</v>
      </c>
      <c r="U13" s="164">
        <f>F14+I14+L14+O14+R14</f>
        <v>0</v>
      </c>
      <c r="V13" s="155">
        <f>G13+J13+M13+P13+S13</f>
        <v>0</v>
      </c>
      <c r="W13" s="168"/>
    </row>
    <row r="14" spans="1:23" ht="14.25" hidden="1" customHeight="1" thickTop="1" thickBot="1" x14ac:dyDescent="0.3">
      <c r="A14" s="159"/>
      <c r="B14" s="160"/>
      <c r="C14" s="161"/>
      <c r="D14" s="162"/>
      <c r="E14" s="157"/>
      <c r="F14" s="126"/>
      <c r="G14" s="127"/>
      <c r="H14" s="157"/>
      <c r="I14" s="126"/>
      <c r="J14" s="127"/>
      <c r="K14" s="157"/>
      <c r="L14" s="126"/>
      <c r="M14" s="127"/>
      <c r="N14" s="177"/>
      <c r="O14" s="23"/>
      <c r="P14" s="24"/>
      <c r="Q14" s="177"/>
      <c r="R14" s="23"/>
      <c r="S14" s="24"/>
      <c r="T14" s="163"/>
      <c r="U14" s="164"/>
      <c r="V14" s="155"/>
      <c r="W14" s="168"/>
    </row>
    <row r="15" spans="1:23" ht="14.25" hidden="1" customHeight="1" thickBot="1" x14ac:dyDescent="0.3">
      <c r="A15" s="159"/>
      <c r="B15" s="160"/>
      <c r="C15" s="161"/>
      <c r="D15" s="162"/>
      <c r="E15" s="157" t="s">
        <v>2</v>
      </c>
      <c r="F15" s="126"/>
      <c r="G15" s="127"/>
      <c r="H15" s="157">
        <v>1</v>
      </c>
      <c r="I15" s="126"/>
      <c r="J15" s="127"/>
      <c r="K15" s="157">
        <v>2</v>
      </c>
      <c r="L15" s="126"/>
      <c r="M15" s="127"/>
      <c r="N15" s="165">
        <v>4</v>
      </c>
      <c r="O15" s="25"/>
      <c r="P15" s="26"/>
      <c r="Q15" s="165">
        <v>3</v>
      </c>
      <c r="R15" s="25"/>
      <c r="S15" s="26"/>
      <c r="T15" s="163">
        <f>F15+I15+L15+O15+R15</f>
        <v>0</v>
      </c>
      <c r="U15" s="164">
        <f>F16+I16+L16+O16+R16</f>
        <v>0</v>
      </c>
      <c r="V15" s="155">
        <f>G15+J15+M15+P15+S15</f>
        <v>0</v>
      </c>
      <c r="W15" s="168"/>
    </row>
    <row r="16" spans="1:23" ht="14.25" hidden="1" customHeight="1" thickTop="1" thickBot="1" x14ac:dyDescent="0.3">
      <c r="A16" s="159"/>
      <c r="B16" s="160"/>
      <c r="C16" s="161"/>
      <c r="D16" s="162"/>
      <c r="E16" s="157"/>
      <c r="F16" s="126"/>
      <c r="G16" s="127"/>
      <c r="H16" s="157"/>
      <c r="I16" s="126"/>
      <c r="J16" s="127"/>
      <c r="K16" s="157"/>
      <c r="L16" s="126"/>
      <c r="M16" s="127"/>
      <c r="N16" s="157"/>
      <c r="O16" s="27"/>
      <c r="P16" s="28"/>
      <c r="Q16" s="157"/>
      <c r="R16" s="27"/>
      <c r="S16" s="28"/>
      <c r="T16" s="163"/>
      <c r="U16" s="164"/>
      <c r="V16" s="155"/>
      <c r="W16" s="168"/>
    </row>
    <row r="17" spans="1:23" ht="14.25" hidden="1" customHeight="1" thickTop="1" thickBot="1" x14ac:dyDescent="0.3">
      <c r="A17" s="159"/>
      <c r="B17" s="160"/>
      <c r="C17" s="161"/>
      <c r="D17" s="162"/>
      <c r="E17" s="157"/>
      <c r="F17" s="126"/>
      <c r="G17" s="127"/>
      <c r="H17" s="157"/>
      <c r="I17" s="126"/>
      <c r="J17" s="127"/>
      <c r="K17" s="157"/>
      <c r="L17" s="126"/>
      <c r="M17" s="127"/>
      <c r="N17" s="172"/>
      <c r="O17" s="21"/>
      <c r="P17" s="22"/>
      <c r="Q17" s="172"/>
      <c r="R17" s="21"/>
      <c r="S17" s="22"/>
      <c r="T17" s="163">
        <f>F17+I17+O17+R17</f>
        <v>0</v>
      </c>
      <c r="U17" s="164">
        <f>F18+I18+O18+R18</f>
        <v>0</v>
      </c>
      <c r="V17" s="155">
        <f>G17+J17+P17+S17</f>
        <v>0</v>
      </c>
      <c r="W17" s="168"/>
    </row>
    <row r="18" spans="1:23" ht="14.25" hidden="1" customHeight="1" thickBot="1" x14ac:dyDescent="0.3">
      <c r="A18" s="159"/>
      <c r="B18" s="160"/>
      <c r="C18" s="161"/>
      <c r="D18" s="162"/>
      <c r="E18" s="157"/>
      <c r="F18" s="126"/>
      <c r="G18" s="127"/>
      <c r="H18" s="157"/>
      <c r="I18" s="126"/>
      <c r="J18" s="127"/>
      <c r="K18" s="157"/>
      <c r="L18" s="126"/>
      <c r="M18" s="127"/>
      <c r="N18" s="173"/>
      <c r="O18" s="77"/>
      <c r="P18" s="78"/>
      <c r="Q18" s="173"/>
      <c r="R18" s="77"/>
      <c r="S18" s="78"/>
      <c r="T18" s="163"/>
      <c r="U18" s="164"/>
      <c r="V18" s="155"/>
      <c r="W18" s="168"/>
    </row>
    <row r="19" spans="1:23" ht="14.25" hidden="1" customHeight="1" thickTop="1" thickBot="1" x14ac:dyDescent="0.3">
      <c r="A19" s="159"/>
      <c r="B19" s="160"/>
      <c r="C19" s="161"/>
      <c r="D19" s="162"/>
      <c r="E19" s="157"/>
      <c r="F19" s="126"/>
      <c r="G19" s="127"/>
      <c r="H19" s="157"/>
      <c r="I19" s="126"/>
      <c r="J19" s="127"/>
      <c r="K19" s="157"/>
      <c r="L19" s="126"/>
      <c r="M19" s="127"/>
      <c r="N19" s="157"/>
      <c r="O19" s="21"/>
      <c r="P19" s="22"/>
      <c r="Q19" s="157"/>
      <c r="R19" s="21"/>
      <c r="S19" s="22"/>
      <c r="T19" s="163">
        <f>F19+I19+O19+R19</f>
        <v>0</v>
      </c>
      <c r="U19" s="164">
        <f>F20+I20+O20+R20</f>
        <v>0</v>
      </c>
      <c r="V19" s="155">
        <f>G19+J19+P19+S19</f>
        <v>0</v>
      </c>
      <c r="W19" s="168"/>
    </row>
    <row r="20" spans="1:23" ht="14.25" hidden="1" customHeight="1" thickTop="1" thickBot="1" x14ac:dyDescent="0.3">
      <c r="A20" s="159"/>
      <c r="B20" s="160"/>
      <c r="C20" s="161"/>
      <c r="D20" s="162"/>
      <c r="E20" s="157"/>
      <c r="F20" s="126"/>
      <c r="G20" s="127"/>
      <c r="H20" s="157"/>
      <c r="I20" s="126"/>
      <c r="J20" s="127"/>
      <c r="K20" s="157"/>
      <c r="L20" s="126"/>
      <c r="M20" s="127"/>
      <c r="N20" s="158"/>
      <c r="O20" s="23"/>
      <c r="P20" s="24"/>
      <c r="Q20" s="158"/>
      <c r="R20" s="23"/>
      <c r="S20" s="24"/>
      <c r="T20" s="163"/>
      <c r="U20" s="164"/>
      <c r="V20" s="155"/>
      <c r="W20" s="168"/>
    </row>
    <row r="21" spans="1:23" ht="14.25" hidden="1" customHeight="1" thickTop="1" thickBot="1" x14ac:dyDescent="0.3">
      <c r="A21" s="159"/>
      <c r="B21" s="160"/>
      <c r="C21" s="161"/>
      <c r="D21" s="162"/>
      <c r="E21" s="157"/>
      <c r="F21" s="126"/>
      <c r="G21" s="127"/>
      <c r="H21" s="157"/>
      <c r="I21" s="126"/>
      <c r="J21" s="127"/>
      <c r="K21" s="157"/>
      <c r="L21" s="126"/>
      <c r="M21" s="127"/>
      <c r="N21" s="157"/>
      <c r="O21" s="21"/>
      <c r="P21" s="22"/>
      <c r="Q21" s="157"/>
      <c r="R21" s="21"/>
      <c r="S21" s="22"/>
      <c r="T21" s="163">
        <f>F21+I21+O21+R21</f>
        <v>0</v>
      </c>
      <c r="U21" s="164">
        <f>F22+I22+O22+R22</f>
        <v>0</v>
      </c>
      <c r="V21" s="155">
        <f>G21+J21+P21+S21</f>
        <v>0</v>
      </c>
      <c r="W21" s="168"/>
    </row>
    <row r="22" spans="1:23" ht="14.25" hidden="1" customHeight="1" thickTop="1" thickBot="1" x14ac:dyDescent="0.3">
      <c r="A22" s="159"/>
      <c r="B22" s="160"/>
      <c r="C22" s="161"/>
      <c r="D22" s="162"/>
      <c r="E22" s="157"/>
      <c r="F22" s="126"/>
      <c r="G22" s="127"/>
      <c r="H22" s="157"/>
      <c r="I22" s="126"/>
      <c r="J22" s="127"/>
      <c r="K22" s="157"/>
      <c r="L22" s="126"/>
      <c r="M22" s="127"/>
      <c r="N22" s="158"/>
      <c r="O22" s="23"/>
      <c r="P22" s="24"/>
      <c r="Q22" s="158"/>
      <c r="R22" s="23"/>
      <c r="S22" s="24"/>
      <c r="T22" s="163"/>
      <c r="U22" s="164"/>
      <c r="V22" s="155"/>
      <c r="W22" s="168"/>
    </row>
    <row r="23" spans="1:23" ht="14.25" hidden="1" customHeight="1" thickTop="1" thickBot="1" x14ac:dyDescent="0.3">
      <c r="A23" s="159"/>
      <c r="B23" s="160"/>
      <c r="C23" s="161"/>
      <c r="D23" s="162"/>
      <c r="E23" s="157"/>
      <c r="F23" s="126"/>
      <c r="G23" s="127"/>
      <c r="H23" s="157"/>
      <c r="I23" s="126"/>
      <c r="J23" s="127"/>
      <c r="K23" s="157"/>
      <c r="L23" s="126"/>
      <c r="M23" s="127"/>
      <c r="N23" s="157"/>
      <c r="O23" s="21"/>
      <c r="P23" s="22"/>
      <c r="Q23" s="157"/>
      <c r="R23" s="21"/>
      <c r="S23" s="22"/>
      <c r="T23" s="163">
        <f>F23+I23+O23+R23</f>
        <v>0</v>
      </c>
      <c r="U23" s="164">
        <f>F24+I24+O24+R24</f>
        <v>0</v>
      </c>
      <c r="V23" s="155">
        <f>G23+J23+P23+S23</f>
        <v>0</v>
      </c>
      <c r="W23" s="168"/>
    </row>
    <row r="24" spans="1:23" ht="14.25" hidden="1" customHeight="1" thickTop="1" thickBot="1" x14ac:dyDescent="0.3">
      <c r="A24" s="159"/>
      <c r="B24" s="160"/>
      <c r="C24" s="161"/>
      <c r="D24" s="162"/>
      <c r="E24" s="157"/>
      <c r="F24" s="126"/>
      <c r="G24" s="127"/>
      <c r="H24" s="157"/>
      <c r="I24" s="126"/>
      <c r="J24" s="127"/>
      <c r="K24" s="157"/>
      <c r="L24" s="126"/>
      <c r="M24" s="127"/>
      <c r="N24" s="158"/>
      <c r="O24" s="23"/>
      <c r="P24" s="24"/>
      <c r="Q24" s="158"/>
      <c r="R24" s="23"/>
      <c r="S24" s="24"/>
      <c r="T24" s="163"/>
      <c r="U24" s="164"/>
      <c r="V24" s="155"/>
      <c r="W24" s="168"/>
    </row>
    <row r="25" spans="1:23" ht="14.25" hidden="1" customHeight="1" thickTop="1" thickBot="1" x14ac:dyDescent="0.3">
      <c r="A25" s="159"/>
      <c r="B25" s="160"/>
      <c r="C25" s="161"/>
      <c r="D25" s="162"/>
      <c r="E25" s="157"/>
      <c r="F25" s="126"/>
      <c r="G25" s="127"/>
      <c r="H25" s="157"/>
      <c r="I25" s="126"/>
      <c r="J25" s="127"/>
      <c r="K25" s="157"/>
      <c r="L25" s="126"/>
      <c r="M25" s="127"/>
      <c r="N25" s="157"/>
      <c r="O25" s="21"/>
      <c r="P25" s="22"/>
      <c r="Q25" s="157"/>
      <c r="R25" s="21"/>
      <c r="S25" s="22"/>
      <c r="T25" s="163">
        <f>F25+I25+O25+R25</f>
        <v>0</v>
      </c>
      <c r="U25" s="164">
        <f>F26+I26+O26+R26</f>
        <v>0</v>
      </c>
      <c r="V25" s="155">
        <f>G25+J25+P25+S25</f>
        <v>0</v>
      </c>
      <c r="W25" s="168"/>
    </row>
    <row r="26" spans="1:23" ht="14.25" hidden="1" customHeight="1" thickTop="1" thickBot="1" x14ac:dyDescent="0.3">
      <c r="A26" s="159"/>
      <c r="B26" s="160"/>
      <c r="C26" s="161"/>
      <c r="D26" s="162"/>
      <c r="E26" s="157"/>
      <c r="F26" s="126"/>
      <c r="G26" s="127"/>
      <c r="H26" s="157"/>
      <c r="I26" s="126"/>
      <c r="J26" s="127"/>
      <c r="K26" s="157"/>
      <c r="L26" s="126"/>
      <c r="M26" s="127"/>
      <c r="N26" s="158"/>
      <c r="O26" s="23"/>
      <c r="P26" s="24"/>
      <c r="Q26" s="158"/>
      <c r="R26" s="23"/>
      <c r="S26" s="24"/>
      <c r="T26" s="163"/>
      <c r="U26" s="164"/>
      <c r="V26" s="155"/>
      <c r="W26" s="168"/>
    </row>
    <row r="27" spans="1:23" ht="14.25" hidden="1" customHeight="1" thickTop="1" thickBot="1" x14ac:dyDescent="0.3">
      <c r="A27" s="159"/>
      <c r="B27" s="160"/>
      <c r="C27" s="161"/>
      <c r="D27" s="162"/>
      <c r="E27" s="157"/>
      <c r="F27" s="126"/>
      <c r="G27" s="127"/>
      <c r="H27" s="157"/>
      <c r="I27" s="126"/>
      <c r="J27" s="127"/>
      <c r="K27" s="157"/>
      <c r="L27" s="126"/>
      <c r="M27" s="127"/>
      <c r="N27" s="157"/>
      <c r="O27" s="21"/>
      <c r="P27" s="22"/>
      <c r="Q27" s="157"/>
      <c r="R27" s="21"/>
      <c r="S27" s="22"/>
      <c r="T27" s="163">
        <f>F27+I27+O27+R27</f>
        <v>0</v>
      </c>
      <c r="U27" s="164">
        <f>F28+I28+O28+R28</f>
        <v>0</v>
      </c>
      <c r="V27" s="155">
        <f>G27+J27+P27+S27</f>
        <v>0</v>
      </c>
      <c r="W27" s="168"/>
    </row>
    <row r="28" spans="1:23" ht="14.25" hidden="1" customHeight="1" thickTop="1" thickBot="1" x14ac:dyDescent="0.3">
      <c r="A28" s="159"/>
      <c r="B28" s="160"/>
      <c r="C28" s="161"/>
      <c r="D28" s="162"/>
      <c r="E28" s="157"/>
      <c r="F28" s="126"/>
      <c r="G28" s="127"/>
      <c r="H28" s="157"/>
      <c r="I28" s="126"/>
      <c r="J28" s="127"/>
      <c r="K28" s="157"/>
      <c r="L28" s="126"/>
      <c r="M28" s="127"/>
      <c r="N28" s="158"/>
      <c r="O28" s="23"/>
      <c r="P28" s="24"/>
      <c r="Q28" s="158"/>
      <c r="R28" s="23"/>
      <c r="S28" s="24"/>
      <c r="T28" s="163"/>
      <c r="U28" s="164"/>
      <c r="V28" s="155"/>
      <c r="W28" s="168"/>
    </row>
    <row r="29" spans="1:23" ht="14.25" hidden="1" customHeight="1" thickTop="1" thickBot="1" x14ac:dyDescent="0.3">
      <c r="A29" s="159"/>
      <c r="B29" s="160"/>
      <c r="C29" s="161"/>
      <c r="D29" s="162"/>
      <c r="E29" s="157"/>
      <c r="F29" s="126"/>
      <c r="G29" s="127"/>
      <c r="H29" s="157"/>
      <c r="I29" s="126"/>
      <c r="J29" s="127"/>
      <c r="K29" s="157"/>
      <c r="L29" s="126"/>
      <c r="M29" s="127"/>
      <c r="N29" s="157"/>
      <c r="O29" s="21"/>
      <c r="P29" s="22"/>
      <c r="Q29" s="157"/>
      <c r="R29" s="21"/>
      <c r="S29" s="22"/>
      <c r="T29" s="163">
        <f>F29+I29+O29+R29</f>
        <v>0</v>
      </c>
      <c r="U29" s="164">
        <f>F30+I30+O30+R30</f>
        <v>0</v>
      </c>
      <c r="V29" s="155">
        <f>G29+J29+P29+S29</f>
        <v>0</v>
      </c>
      <c r="W29" s="168"/>
    </row>
    <row r="30" spans="1:23" ht="14.25" hidden="1" customHeight="1" thickTop="1" thickBot="1" x14ac:dyDescent="0.3">
      <c r="A30" s="159"/>
      <c r="B30" s="160"/>
      <c r="C30" s="161"/>
      <c r="D30" s="162"/>
      <c r="E30" s="157"/>
      <c r="F30" s="126"/>
      <c r="G30" s="127"/>
      <c r="H30" s="157"/>
      <c r="I30" s="126"/>
      <c r="J30" s="127"/>
      <c r="K30" s="157"/>
      <c r="L30" s="126"/>
      <c r="M30" s="127"/>
      <c r="N30" s="158"/>
      <c r="O30" s="23"/>
      <c r="P30" s="24"/>
      <c r="Q30" s="158"/>
      <c r="R30" s="23"/>
      <c r="S30" s="24"/>
      <c r="T30" s="163"/>
      <c r="U30" s="164"/>
      <c r="V30" s="155"/>
      <c r="W30" s="168"/>
    </row>
    <row r="31" spans="1:23" ht="14.25" hidden="1" customHeight="1" thickTop="1" thickBot="1" x14ac:dyDescent="0.3">
      <c r="A31" s="159"/>
      <c r="B31" s="160"/>
      <c r="C31" s="161"/>
      <c r="D31" s="162"/>
      <c r="E31" s="157"/>
      <c r="F31" s="126"/>
      <c r="G31" s="127"/>
      <c r="H31" s="157"/>
      <c r="I31" s="126"/>
      <c r="J31" s="127"/>
      <c r="K31" s="157"/>
      <c r="L31" s="126"/>
      <c r="M31" s="127"/>
      <c r="N31" s="157"/>
      <c r="O31" s="21"/>
      <c r="P31" s="22"/>
      <c r="Q31" s="157"/>
      <c r="R31" s="21"/>
      <c r="S31" s="22"/>
      <c r="T31" s="163">
        <f>F31+I31+O31+R31</f>
        <v>0</v>
      </c>
      <c r="U31" s="164">
        <f>F32+I32+O32+R32</f>
        <v>0</v>
      </c>
      <c r="V31" s="155">
        <f>G31+J31+P31+S31</f>
        <v>0</v>
      </c>
      <c r="W31" s="168"/>
    </row>
    <row r="32" spans="1:23" ht="14.25" hidden="1" customHeight="1" thickTop="1" thickBot="1" x14ac:dyDescent="0.3">
      <c r="A32" s="159"/>
      <c r="B32" s="160"/>
      <c r="C32" s="161"/>
      <c r="D32" s="162"/>
      <c r="E32" s="157"/>
      <c r="F32" s="126"/>
      <c r="G32" s="127"/>
      <c r="H32" s="157"/>
      <c r="I32" s="126"/>
      <c r="J32" s="127"/>
      <c r="K32" s="157"/>
      <c r="L32" s="126"/>
      <c r="M32" s="127"/>
      <c r="N32" s="158"/>
      <c r="O32" s="23"/>
      <c r="P32" s="24"/>
      <c r="Q32" s="158"/>
      <c r="R32" s="23"/>
      <c r="S32" s="24"/>
      <c r="T32" s="163"/>
      <c r="U32" s="164"/>
      <c r="V32" s="155"/>
      <c r="W32" s="168"/>
    </row>
    <row r="33" spans="1:23" ht="14.25" hidden="1" customHeight="1" thickTop="1" thickBot="1" x14ac:dyDescent="0.3">
      <c r="A33" s="159"/>
      <c r="B33" s="160"/>
      <c r="C33" s="161"/>
      <c r="D33" s="162"/>
      <c r="E33" s="157"/>
      <c r="F33" s="126"/>
      <c r="G33" s="127"/>
      <c r="H33" s="157"/>
      <c r="I33" s="126"/>
      <c r="J33" s="127"/>
      <c r="K33" s="157"/>
      <c r="L33" s="126"/>
      <c r="M33" s="127"/>
      <c r="N33" s="157"/>
      <c r="O33" s="21"/>
      <c r="P33" s="22"/>
      <c r="Q33" s="157"/>
      <c r="R33" s="21"/>
      <c r="S33" s="22"/>
      <c r="T33" s="163">
        <f>F33+I33+O33+R33</f>
        <v>0</v>
      </c>
      <c r="U33" s="164">
        <f>F34+I34+O34+R34</f>
        <v>0</v>
      </c>
      <c r="V33" s="155">
        <f>G33+J33+P33+S33</f>
        <v>0</v>
      </c>
      <c r="W33" s="168"/>
    </row>
    <row r="34" spans="1:23" ht="14.25" hidden="1" customHeight="1" thickTop="1" thickBot="1" x14ac:dyDescent="0.3">
      <c r="A34" s="159"/>
      <c r="B34" s="160"/>
      <c r="C34" s="161"/>
      <c r="D34" s="162"/>
      <c r="E34" s="157"/>
      <c r="F34" s="126"/>
      <c r="G34" s="127"/>
      <c r="H34" s="157"/>
      <c r="I34" s="126"/>
      <c r="J34" s="127"/>
      <c r="K34" s="157"/>
      <c r="L34" s="126"/>
      <c r="M34" s="127"/>
      <c r="N34" s="158"/>
      <c r="O34" s="23"/>
      <c r="P34" s="24"/>
      <c r="Q34" s="158"/>
      <c r="R34" s="23"/>
      <c r="S34" s="24"/>
      <c r="T34" s="163"/>
      <c r="U34" s="164"/>
      <c r="V34" s="155"/>
      <c r="W34" s="168"/>
    </row>
    <row r="35" spans="1:23" ht="14.25" hidden="1" customHeight="1" thickTop="1" thickBot="1" x14ac:dyDescent="0.3">
      <c r="A35" s="159" t="str">
        <f>IF('Vážní listina'!D21="","",'Vážní listina'!D21)</f>
        <v/>
      </c>
      <c r="B35" s="160" t="str">
        <f>IF('Vážní listina'!D21="","",'Vážní listina'!E21)</f>
        <v/>
      </c>
      <c r="C35" s="161"/>
      <c r="D35" s="162"/>
      <c r="E35" s="157"/>
      <c r="F35" s="126"/>
      <c r="G35" s="127"/>
      <c r="H35" s="157"/>
      <c r="I35" s="126"/>
      <c r="J35" s="127"/>
      <c r="K35" s="157"/>
      <c r="L35" s="126"/>
      <c r="M35" s="127"/>
      <c r="N35" s="157"/>
      <c r="O35" s="21"/>
      <c r="P35" s="22"/>
      <c r="Q35" s="157"/>
      <c r="R35" s="21"/>
      <c r="S35" s="22"/>
      <c r="T35" s="163">
        <f>F35+I35+O35+R35</f>
        <v>0</v>
      </c>
      <c r="U35" s="164">
        <f>F36+I36+O36+R36</f>
        <v>0</v>
      </c>
      <c r="V35" s="155">
        <f>G35+J35+P35+S35</f>
        <v>0</v>
      </c>
      <c r="W35" s="156"/>
    </row>
    <row r="36" spans="1:23" ht="14.25" hidden="1" customHeight="1" thickTop="1" thickBot="1" x14ac:dyDescent="0.3">
      <c r="A36" s="159"/>
      <c r="B36" s="160"/>
      <c r="C36" s="161"/>
      <c r="D36" s="162"/>
      <c r="E36" s="157"/>
      <c r="F36" s="126"/>
      <c r="G36" s="127"/>
      <c r="H36" s="157"/>
      <c r="I36" s="126"/>
      <c r="J36" s="127"/>
      <c r="K36" s="157"/>
      <c r="L36" s="126"/>
      <c r="M36" s="127"/>
      <c r="N36" s="158"/>
      <c r="O36" s="23"/>
      <c r="P36" s="24"/>
      <c r="Q36" s="158"/>
      <c r="R36" s="23"/>
      <c r="S36" s="24"/>
      <c r="T36" s="163"/>
      <c r="U36" s="164"/>
      <c r="V36" s="155"/>
      <c r="W36" s="156"/>
    </row>
    <row r="37" spans="1:23" ht="14.25" hidden="1" customHeight="1" thickTop="1" thickBot="1" x14ac:dyDescent="0.3">
      <c r="A37" s="159" t="str">
        <f>IF('Vážní listina'!D22="","",'Vážní listina'!D22)</f>
        <v/>
      </c>
      <c r="B37" s="160" t="str">
        <f>IF('Vážní listina'!D22="","",'Vážní listina'!E22)</f>
        <v/>
      </c>
      <c r="C37" s="161"/>
      <c r="D37" s="162"/>
      <c r="E37" s="157"/>
      <c r="F37" s="126"/>
      <c r="G37" s="127"/>
      <c r="H37" s="157"/>
      <c r="I37" s="126"/>
      <c r="J37" s="127"/>
      <c r="K37" s="157"/>
      <c r="L37" s="126"/>
      <c r="M37" s="127"/>
      <c r="N37" s="157"/>
      <c r="O37" s="21"/>
      <c r="P37" s="22"/>
      <c r="Q37" s="157"/>
      <c r="R37" s="21"/>
      <c r="S37" s="22"/>
      <c r="T37" s="163">
        <f>F37+I37+O37+R37</f>
        <v>0</v>
      </c>
      <c r="U37" s="164">
        <f>F38+I38+O38+R38</f>
        <v>0</v>
      </c>
      <c r="V37" s="155">
        <f>G37+J37+P37+S37</f>
        <v>0</v>
      </c>
      <c r="W37" s="156"/>
    </row>
    <row r="38" spans="1:23" ht="14.25" hidden="1" customHeight="1" thickTop="1" thickBot="1" x14ac:dyDescent="0.3">
      <c r="A38" s="159"/>
      <c r="B38" s="160"/>
      <c r="C38" s="161"/>
      <c r="D38" s="162"/>
      <c r="E38" s="157"/>
      <c r="F38" s="126"/>
      <c r="G38" s="127"/>
      <c r="H38" s="157"/>
      <c r="I38" s="126"/>
      <c r="J38" s="127"/>
      <c r="K38" s="157"/>
      <c r="L38" s="126"/>
      <c r="M38" s="127"/>
      <c r="N38" s="158"/>
      <c r="O38" s="23"/>
      <c r="P38" s="24"/>
      <c r="Q38" s="158"/>
      <c r="R38" s="23"/>
      <c r="S38" s="24"/>
      <c r="T38" s="163"/>
      <c r="U38" s="164"/>
      <c r="V38" s="155"/>
      <c r="W38" s="156"/>
    </row>
    <row r="39" spans="1:23" ht="14.25" hidden="1" customHeight="1" thickTop="1" thickBot="1" x14ac:dyDescent="0.3">
      <c r="A39" s="159" t="str">
        <f>IF('Vážní listina'!D23="","",'Vážní listina'!D23)</f>
        <v/>
      </c>
      <c r="B39" s="160" t="str">
        <f>IF('Vážní listina'!D23="","",'Vážní listina'!E23)</f>
        <v/>
      </c>
      <c r="C39" s="161"/>
      <c r="D39" s="162">
        <f>'Vážní listina'!A23</f>
        <v>0</v>
      </c>
      <c r="E39" s="157">
        <v>16</v>
      </c>
      <c r="F39" s="126"/>
      <c r="G39" s="127"/>
      <c r="H39" s="157"/>
      <c r="I39" s="126"/>
      <c r="J39" s="127"/>
      <c r="K39" s="157"/>
      <c r="L39" s="126"/>
      <c r="M39" s="127"/>
      <c r="N39" s="157"/>
      <c r="O39" s="21"/>
      <c r="P39" s="22"/>
      <c r="Q39" s="157"/>
      <c r="R39" s="21"/>
      <c r="S39" s="22"/>
      <c r="T39" s="163">
        <f>F39+I39+O39+R39</f>
        <v>0</v>
      </c>
      <c r="U39" s="164">
        <f>F40+I40+O40+R40</f>
        <v>0</v>
      </c>
      <c r="V39" s="155">
        <f>G39+J39+P39+S39</f>
        <v>0</v>
      </c>
      <c r="W39" s="156"/>
    </row>
    <row r="40" spans="1:23" ht="14.25" hidden="1" customHeight="1" thickTop="1" thickBot="1" x14ac:dyDescent="0.3">
      <c r="A40" s="159"/>
      <c r="B40" s="160"/>
      <c r="C40" s="161"/>
      <c r="D40" s="162"/>
      <c r="E40" s="157"/>
      <c r="F40" s="126"/>
      <c r="G40" s="127"/>
      <c r="H40" s="157"/>
      <c r="I40" s="126"/>
      <c r="J40" s="127"/>
      <c r="K40" s="157"/>
      <c r="L40" s="126"/>
      <c r="M40" s="127"/>
      <c r="N40" s="158"/>
      <c r="O40" s="23"/>
      <c r="P40" s="24"/>
      <c r="Q40" s="158"/>
      <c r="R40" s="23"/>
      <c r="S40" s="24"/>
      <c r="T40" s="163"/>
      <c r="U40" s="164"/>
      <c r="V40" s="155"/>
      <c r="W40" s="156"/>
    </row>
    <row r="41" spans="1:23" ht="14.25" hidden="1" customHeight="1" thickTop="1" thickBot="1" x14ac:dyDescent="0.3">
      <c r="A41" s="159" t="str">
        <f>IF('Vážní listina'!D24="","",'Vážní listina'!D24)</f>
        <v/>
      </c>
      <c r="B41" s="160" t="str">
        <f>IF('Vážní listina'!D24="","",'Vážní listina'!E24)</f>
        <v/>
      </c>
      <c r="C41" s="161"/>
      <c r="D41" s="162">
        <f>'Vážní listina'!A24</f>
        <v>0</v>
      </c>
      <c r="E41" s="157">
        <v>19</v>
      </c>
      <c r="F41" s="126"/>
      <c r="G41" s="127"/>
      <c r="H41" s="157"/>
      <c r="I41" s="126"/>
      <c r="J41" s="127"/>
      <c r="K41" s="157"/>
      <c r="L41" s="126"/>
      <c r="M41" s="127"/>
      <c r="N41" s="157"/>
      <c r="O41" s="21"/>
      <c r="P41" s="22"/>
      <c r="Q41" s="157"/>
      <c r="R41" s="21"/>
      <c r="S41" s="22"/>
      <c r="T41" s="163">
        <f>F41+I41+O41+R41</f>
        <v>0</v>
      </c>
      <c r="U41" s="164">
        <f>F42+I42+O42+R42</f>
        <v>0</v>
      </c>
      <c r="V41" s="155">
        <f>G41+J41+P41+S41</f>
        <v>0</v>
      </c>
      <c r="W41" s="156"/>
    </row>
    <row r="42" spans="1:23" ht="14.25" hidden="1" customHeight="1" thickTop="1" thickBot="1" x14ac:dyDescent="0.3">
      <c r="A42" s="159"/>
      <c r="B42" s="160"/>
      <c r="C42" s="161"/>
      <c r="D42" s="162"/>
      <c r="E42" s="157"/>
      <c r="F42" s="126"/>
      <c r="G42" s="127"/>
      <c r="H42" s="157"/>
      <c r="I42" s="126"/>
      <c r="J42" s="127"/>
      <c r="K42" s="157"/>
      <c r="L42" s="126"/>
      <c r="M42" s="127"/>
      <c r="N42" s="158"/>
      <c r="O42" s="23"/>
      <c r="P42" s="24"/>
      <c r="Q42" s="158"/>
      <c r="R42" s="23"/>
      <c r="S42" s="24"/>
      <c r="T42" s="163"/>
      <c r="U42" s="164"/>
      <c r="V42" s="155"/>
      <c r="W42" s="156"/>
    </row>
    <row r="43" spans="1:23" ht="14.25" hidden="1" customHeight="1" thickTop="1" thickBot="1" x14ac:dyDescent="0.3">
      <c r="A43" s="159" t="str">
        <f>IF('Vážní listina'!D25="","",'Vážní listina'!D25)</f>
        <v/>
      </c>
      <c r="B43" s="160" t="str">
        <f>IF('Vážní listina'!D25="","",'Vážní listina'!E25)</f>
        <v/>
      </c>
      <c r="C43" s="161"/>
      <c r="D43" s="162"/>
      <c r="E43" s="157"/>
      <c r="F43" s="126"/>
      <c r="G43" s="127"/>
      <c r="H43" s="157"/>
      <c r="I43" s="126"/>
      <c r="J43" s="127"/>
      <c r="K43" s="157"/>
      <c r="L43" s="126"/>
      <c r="M43" s="127"/>
      <c r="N43" s="157"/>
      <c r="O43" s="21"/>
      <c r="P43" s="22"/>
      <c r="Q43" s="157"/>
      <c r="R43" s="21"/>
      <c r="S43" s="22"/>
      <c r="T43" s="163">
        <f>F43+I43+O43+R43</f>
        <v>0</v>
      </c>
      <c r="U43" s="164">
        <f>F44+I44+O44+R44</f>
        <v>0</v>
      </c>
      <c r="V43" s="155">
        <f>G43+J43+P43+S43</f>
        <v>0</v>
      </c>
      <c r="W43" s="156"/>
    </row>
    <row r="44" spans="1:23" ht="14.25" hidden="1" customHeight="1" thickTop="1" thickBot="1" x14ac:dyDescent="0.3">
      <c r="A44" s="159"/>
      <c r="B44" s="160"/>
      <c r="C44" s="161"/>
      <c r="D44" s="162"/>
      <c r="E44" s="157"/>
      <c r="F44" s="126"/>
      <c r="G44" s="127"/>
      <c r="H44" s="157"/>
      <c r="I44" s="126"/>
      <c r="J44" s="127"/>
      <c r="K44" s="157"/>
      <c r="L44" s="126"/>
      <c r="M44" s="127"/>
      <c r="N44" s="158"/>
      <c r="O44" s="23"/>
      <c r="P44" s="24"/>
      <c r="Q44" s="158"/>
      <c r="R44" s="23"/>
      <c r="S44" s="24"/>
      <c r="T44" s="163"/>
      <c r="U44" s="164"/>
      <c r="V44" s="155"/>
      <c r="W44" s="156"/>
    </row>
    <row r="45" spans="1:23" ht="14.25" hidden="1" customHeight="1" thickTop="1" thickBot="1" x14ac:dyDescent="0.3">
      <c r="A45" s="159" t="str">
        <f>IF('Vážní listina'!D26="","",'Vážní listina'!D26)</f>
        <v/>
      </c>
      <c r="B45" s="160" t="str">
        <f>IF('Vážní listina'!D26="","",'Vážní listina'!E26)</f>
        <v/>
      </c>
      <c r="C45" s="161"/>
      <c r="D45" s="162"/>
      <c r="E45" s="157"/>
      <c r="F45" s="126"/>
      <c r="G45" s="127"/>
      <c r="H45" s="157"/>
      <c r="I45" s="126"/>
      <c r="J45" s="127"/>
      <c r="K45" s="157"/>
      <c r="L45" s="126"/>
      <c r="M45" s="127"/>
      <c r="N45" s="157"/>
      <c r="O45" s="21"/>
      <c r="P45" s="22"/>
      <c r="Q45" s="157"/>
      <c r="R45" s="21"/>
      <c r="S45" s="22"/>
      <c r="T45" s="163">
        <f>F45+I45+O45+R45</f>
        <v>0</v>
      </c>
      <c r="U45" s="164">
        <f>F46+I46+O46+R46</f>
        <v>0</v>
      </c>
      <c r="V45" s="155">
        <f>G45+J45+P45+S45</f>
        <v>0</v>
      </c>
      <c r="W45" s="156"/>
    </row>
    <row r="46" spans="1:23" ht="14.25" hidden="1" customHeight="1" thickTop="1" thickBot="1" x14ac:dyDescent="0.3">
      <c r="A46" s="159"/>
      <c r="B46" s="160"/>
      <c r="C46" s="161"/>
      <c r="D46" s="162"/>
      <c r="E46" s="157"/>
      <c r="F46" s="126"/>
      <c r="G46" s="127"/>
      <c r="H46" s="157"/>
      <c r="I46" s="126"/>
      <c r="J46" s="127"/>
      <c r="K46" s="157"/>
      <c r="L46" s="126"/>
      <c r="M46" s="127"/>
      <c r="N46" s="158"/>
      <c r="O46" s="23"/>
      <c r="P46" s="24"/>
      <c r="Q46" s="158"/>
      <c r="R46" s="23"/>
      <c r="S46" s="24"/>
      <c r="T46" s="163"/>
      <c r="U46" s="164"/>
      <c r="V46" s="155"/>
      <c r="W46" s="156"/>
    </row>
    <row r="47" spans="1:23" ht="14.25" hidden="1" customHeight="1" thickTop="1" thickBot="1" x14ac:dyDescent="0.3">
      <c r="A47" s="159" t="str">
        <f>IF('Vážní listina'!D27="","",'Vážní listina'!D27)</f>
        <v/>
      </c>
      <c r="B47" s="160" t="str">
        <f>IF('Vážní listina'!D27="","",'Vážní listina'!E27)</f>
        <v/>
      </c>
      <c r="C47" s="161"/>
      <c r="D47" s="162"/>
      <c r="E47" s="157"/>
      <c r="F47" s="126"/>
      <c r="G47" s="127"/>
      <c r="H47" s="157"/>
      <c r="I47" s="126"/>
      <c r="J47" s="127"/>
      <c r="K47" s="157"/>
      <c r="L47" s="126"/>
      <c r="M47" s="127"/>
      <c r="N47" s="157"/>
      <c r="O47" s="21"/>
      <c r="P47" s="22"/>
      <c r="Q47" s="157"/>
      <c r="R47" s="21"/>
      <c r="S47" s="22"/>
      <c r="T47" s="163">
        <f>F47+I47+O47+R47</f>
        <v>0</v>
      </c>
      <c r="U47" s="164">
        <f>F48+I48+O48+R48</f>
        <v>0</v>
      </c>
      <c r="V47" s="155">
        <f>G47+J47+P47+S47</f>
        <v>0</v>
      </c>
      <c r="W47" s="156"/>
    </row>
    <row r="48" spans="1:23" ht="14.25" hidden="1" customHeight="1" thickTop="1" thickBot="1" x14ac:dyDescent="0.3">
      <c r="A48" s="159"/>
      <c r="B48" s="160"/>
      <c r="C48" s="161"/>
      <c r="D48" s="162"/>
      <c r="E48" s="157"/>
      <c r="F48" s="126"/>
      <c r="G48" s="127"/>
      <c r="H48" s="157"/>
      <c r="I48" s="126"/>
      <c r="J48" s="127"/>
      <c r="K48" s="157"/>
      <c r="L48" s="126"/>
      <c r="M48" s="127"/>
      <c r="N48" s="158"/>
      <c r="O48" s="23"/>
      <c r="P48" s="24"/>
      <c r="Q48" s="158"/>
      <c r="R48" s="23"/>
      <c r="S48" s="24"/>
      <c r="T48" s="163"/>
      <c r="U48" s="164"/>
      <c r="V48" s="155"/>
      <c r="W48" s="156"/>
    </row>
    <row r="49" spans="1:23" ht="14.25" hidden="1" customHeight="1" thickTop="1" thickBot="1" x14ac:dyDescent="0.3">
      <c r="A49" s="159" t="str">
        <f>IF('Vážní listina'!D28="","",'Vážní listina'!D28)</f>
        <v/>
      </c>
      <c r="B49" s="160" t="str">
        <f>IF('Vážní listina'!D28="","",'Vážní listina'!E28)</f>
        <v/>
      </c>
      <c r="C49" s="161"/>
      <c r="D49" s="162"/>
      <c r="E49" s="157"/>
      <c r="F49" s="126"/>
      <c r="G49" s="127"/>
      <c r="H49" s="157"/>
      <c r="I49" s="126"/>
      <c r="J49" s="127"/>
      <c r="K49" s="157"/>
      <c r="L49" s="126"/>
      <c r="M49" s="127"/>
      <c r="N49" s="157"/>
      <c r="O49" s="21"/>
      <c r="P49" s="22"/>
      <c r="Q49" s="157"/>
      <c r="R49" s="21"/>
      <c r="S49" s="22"/>
      <c r="T49" s="163">
        <f>F49+I49+O49+R49</f>
        <v>0</v>
      </c>
      <c r="U49" s="164">
        <f>F50+I50+O50+R50</f>
        <v>0</v>
      </c>
      <c r="V49" s="155">
        <f>G49+J49+P49+S49</f>
        <v>0</v>
      </c>
      <c r="W49" s="156"/>
    </row>
    <row r="50" spans="1:23" ht="14.25" hidden="1" customHeight="1" thickTop="1" thickBot="1" x14ac:dyDescent="0.3">
      <c r="A50" s="159"/>
      <c r="B50" s="160"/>
      <c r="C50" s="161"/>
      <c r="D50" s="162"/>
      <c r="E50" s="157"/>
      <c r="F50" s="126"/>
      <c r="G50" s="127"/>
      <c r="H50" s="157"/>
      <c r="I50" s="126"/>
      <c r="J50" s="127"/>
      <c r="K50" s="157"/>
      <c r="L50" s="126"/>
      <c r="M50" s="127"/>
      <c r="N50" s="158"/>
      <c r="O50" s="23"/>
      <c r="P50" s="24"/>
      <c r="Q50" s="158"/>
      <c r="R50" s="23"/>
      <c r="S50" s="24"/>
      <c r="T50" s="163"/>
      <c r="U50" s="164"/>
      <c r="V50" s="155"/>
      <c r="W50" s="156"/>
    </row>
    <row r="51" spans="1:23" ht="14.25" hidden="1" customHeight="1" thickTop="1" thickBot="1" x14ac:dyDescent="0.3">
      <c r="A51" s="159" t="str">
        <f>IF('Vážní listina'!D29="","",'Vážní listina'!D29)</f>
        <v/>
      </c>
      <c r="B51" s="160" t="str">
        <f>IF('Vážní listina'!D29="","",'Vážní listina'!E29)</f>
        <v/>
      </c>
      <c r="C51" s="161"/>
      <c r="D51" s="162"/>
      <c r="E51" s="157"/>
      <c r="F51" s="126"/>
      <c r="G51" s="127"/>
      <c r="H51" s="157"/>
      <c r="I51" s="126"/>
      <c r="J51" s="127"/>
      <c r="K51" s="157"/>
      <c r="L51" s="126"/>
      <c r="M51" s="127"/>
      <c r="N51" s="157"/>
      <c r="O51" s="21"/>
      <c r="P51" s="22"/>
      <c r="Q51" s="157"/>
      <c r="R51" s="21"/>
      <c r="S51" s="22"/>
      <c r="T51" s="163">
        <f>F51+I51+O51+R51</f>
        <v>0</v>
      </c>
      <c r="U51" s="164">
        <f>F52+I52+O52+R52</f>
        <v>0</v>
      </c>
      <c r="V51" s="155">
        <f>G51+J51+P51+S51</f>
        <v>0</v>
      </c>
      <c r="W51" s="156"/>
    </row>
    <row r="52" spans="1:23" ht="14.25" hidden="1" customHeight="1" thickTop="1" thickBot="1" x14ac:dyDescent="0.3">
      <c r="A52" s="159"/>
      <c r="B52" s="160"/>
      <c r="C52" s="161"/>
      <c r="D52" s="162"/>
      <c r="E52" s="157"/>
      <c r="F52" s="126"/>
      <c r="G52" s="127"/>
      <c r="H52" s="157"/>
      <c r="I52" s="126"/>
      <c r="J52" s="127"/>
      <c r="K52" s="157"/>
      <c r="L52" s="126"/>
      <c r="M52" s="127"/>
      <c r="N52" s="158"/>
      <c r="O52" s="23"/>
      <c r="P52" s="24"/>
      <c r="Q52" s="158"/>
      <c r="R52" s="23"/>
      <c r="S52" s="24"/>
      <c r="T52" s="163"/>
      <c r="U52" s="164"/>
      <c r="V52" s="155"/>
      <c r="W52" s="156"/>
    </row>
    <row r="53" spans="1:23" ht="14.25" hidden="1" customHeight="1" thickTop="1" thickBot="1" x14ac:dyDescent="0.3">
      <c r="A53" s="159" t="str">
        <f>IF('Vážní listina'!D30="","",'Vážní listina'!D30)</f>
        <v/>
      </c>
      <c r="B53" s="160" t="str">
        <f>IF('Vážní listina'!D30="","",'Vážní listina'!E30)</f>
        <v/>
      </c>
      <c r="C53" s="161"/>
      <c r="D53" s="162"/>
      <c r="E53" s="157"/>
      <c r="F53" s="126"/>
      <c r="G53" s="127"/>
      <c r="H53" s="157"/>
      <c r="I53" s="126"/>
      <c r="J53" s="127"/>
      <c r="K53" s="157"/>
      <c r="L53" s="126"/>
      <c r="M53" s="127"/>
      <c r="N53" s="157"/>
      <c r="O53" s="21"/>
      <c r="P53" s="22"/>
      <c r="Q53" s="157"/>
      <c r="R53" s="21"/>
      <c r="S53" s="22"/>
      <c r="T53" s="163">
        <f>F53+I53+O53+R53</f>
        <v>0</v>
      </c>
      <c r="U53" s="164">
        <f>F54+I54+O54+R54</f>
        <v>0</v>
      </c>
      <c r="V53" s="155">
        <f>G53+J53+P53+S53</f>
        <v>0</v>
      </c>
      <c r="W53" s="159"/>
    </row>
    <row r="54" spans="1:23" ht="14.25" hidden="1" customHeight="1" thickTop="1" thickBot="1" x14ac:dyDescent="0.3">
      <c r="A54" s="159"/>
      <c r="B54" s="160"/>
      <c r="C54" s="161"/>
      <c r="D54" s="162"/>
      <c r="E54" s="157"/>
      <c r="F54" s="126"/>
      <c r="G54" s="127"/>
      <c r="H54" s="157"/>
      <c r="I54" s="126"/>
      <c r="J54" s="127"/>
      <c r="K54" s="157"/>
      <c r="L54" s="126"/>
      <c r="M54" s="127"/>
      <c r="N54" s="158"/>
      <c r="O54" s="23"/>
      <c r="P54" s="24"/>
      <c r="Q54" s="158"/>
      <c r="R54" s="23"/>
      <c r="S54" s="24"/>
      <c r="T54" s="163"/>
      <c r="U54" s="164"/>
      <c r="V54" s="155"/>
      <c r="W54" s="159"/>
    </row>
    <row r="55" spans="1:23" ht="13.5" hidden="1" customHeight="1" thickBot="1" x14ac:dyDescent="0.3">
      <c r="A55" s="159" t="str">
        <f>IF('Vážní listina'!D31="","",'Vážní listina'!D31)</f>
        <v/>
      </c>
      <c r="B55" s="160" t="str">
        <f>IF('Vážní listina'!D31="","",'Vážní listina'!E31)</f>
        <v/>
      </c>
      <c r="C55" s="161"/>
      <c r="D55" s="162"/>
      <c r="E55" s="157"/>
      <c r="F55" s="126"/>
      <c r="G55" s="127"/>
      <c r="H55" s="157"/>
      <c r="I55" s="126"/>
      <c r="J55" s="127"/>
      <c r="K55" s="157"/>
      <c r="L55" s="126"/>
      <c r="M55" s="127"/>
      <c r="N55" s="157"/>
      <c r="O55" s="21"/>
      <c r="P55" s="22"/>
      <c r="Q55" s="157"/>
      <c r="R55" s="21"/>
      <c r="S55" s="22"/>
      <c r="T55" s="163">
        <f>F55+I55+O55+R55</f>
        <v>0</v>
      </c>
      <c r="U55" s="164">
        <f>F56+I56+O56+R56</f>
        <v>0</v>
      </c>
      <c r="V55" s="155">
        <f>G55+J55+P55+S55</f>
        <v>0</v>
      </c>
      <c r="W55" s="156"/>
    </row>
    <row r="56" spans="1:23" ht="14.25" hidden="1" customHeight="1" thickTop="1" thickBot="1" x14ac:dyDescent="0.3">
      <c r="A56" s="159"/>
      <c r="B56" s="160"/>
      <c r="C56" s="161"/>
      <c r="D56" s="162"/>
      <c r="E56" s="157"/>
      <c r="F56" s="126"/>
      <c r="G56" s="127"/>
      <c r="H56" s="157"/>
      <c r="I56" s="126"/>
      <c r="J56" s="127"/>
      <c r="K56" s="157"/>
      <c r="L56" s="126"/>
      <c r="M56" s="127"/>
      <c r="N56" s="158"/>
      <c r="O56" s="23"/>
      <c r="P56" s="24"/>
      <c r="Q56" s="158"/>
      <c r="R56" s="23"/>
      <c r="S56" s="24"/>
      <c r="T56" s="163"/>
      <c r="U56" s="164"/>
      <c r="V56" s="155"/>
      <c r="W56" s="156"/>
    </row>
    <row r="57" spans="1:23" ht="14.25" hidden="1" customHeight="1" thickTop="1" thickBot="1" x14ac:dyDescent="0.3">
      <c r="A57" s="159" t="str">
        <f>IF('Vážní listina'!D32="","",'Vážní listina'!D32)</f>
        <v/>
      </c>
      <c r="B57" s="160" t="str">
        <f>IF('Vážní listina'!D32="","",'Vážní listina'!E32)</f>
        <v/>
      </c>
      <c r="C57" s="161"/>
      <c r="D57" s="162"/>
      <c r="E57" s="157"/>
      <c r="F57" s="126"/>
      <c r="G57" s="127"/>
      <c r="H57" s="157"/>
      <c r="I57" s="126"/>
      <c r="J57" s="127"/>
      <c r="K57" s="157"/>
      <c r="L57" s="126"/>
      <c r="M57" s="127"/>
      <c r="N57" s="165"/>
      <c r="O57" s="25"/>
      <c r="P57" s="26"/>
      <c r="Q57" s="165"/>
      <c r="R57" s="25"/>
      <c r="S57" s="26"/>
      <c r="T57" s="163">
        <f>F57+I57+O57+R57</f>
        <v>0</v>
      </c>
      <c r="U57" s="164">
        <f>F58+I58+O58+R58</f>
        <v>0</v>
      </c>
      <c r="V57" s="155">
        <f>G57+J57+P57+S57</f>
        <v>0</v>
      </c>
      <c r="W57" s="156"/>
    </row>
    <row r="58" spans="1:23" ht="14.25" hidden="1" customHeight="1" thickTop="1" thickBot="1" x14ac:dyDescent="0.3">
      <c r="A58" s="159"/>
      <c r="B58" s="160"/>
      <c r="C58" s="161"/>
      <c r="D58" s="162"/>
      <c r="E58" s="157"/>
      <c r="F58" s="126"/>
      <c r="G58" s="127"/>
      <c r="H58" s="157"/>
      <c r="I58" s="126"/>
      <c r="J58" s="127"/>
      <c r="K58" s="157"/>
      <c r="L58" s="126"/>
      <c r="M58" s="127"/>
      <c r="N58" s="157"/>
      <c r="O58" s="27"/>
      <c r="P58" s="28"/>
      <c r="Q58" s="157"/>
      <c r="R58" s="27"/>
      <c r="S58" s="28"/>
      <c r="T58" s="163"/>
      <c r="U58" s="164"/>
      <c r="V58" s="155"/>
      <c r="W58" s="156"/>
    </row>
    <row r="59" spans="1:23" ht="14.25" hidden="1" customHeight="1" thickTop="1" thickBot="1" x14ac:dyDescent="0.3">
      <c r="A59" s="159" t="str">
        <f>IF('Vážní listina'!D33="","",'Vážní listina'!D33)</f>
        <v/>
      </c>
      <c r="B59" s="160" t="str">
        <f>IF('Vážní listina'!D33="","",'Vážní listina'!E33)</f>
        <v/>
      </c>
      <c r="C59" s="161"/>
      <c r="D59" s="162">
        <f>'Vážní listina'!A33</f>
        <v>0</v>
      </c>
      <c r="E59" s="157"/>
      <c r="F59" s="126"/>
      <c r="G59" s="127"/>
      <c r="H59" s="157"/>
      <c r="I59" s="126"/>
      <c r="J59" s="127"/>
      <c r="K59" s="157"/>
      <c r="L59" s="126"/>
      <c r="M59" s="127"/>
      <c r="N59" s="157"/>
      <c r="O59" s="21"/>
      <c r="P59" s="22"/>
      <c r="Q59" s="157"/>
      <c r="R59" s="21"/>
      <c r="S59" s="22"/>
      <c r="T59" s="163">
        <f>F59+I59+O59+R59</f>
        <v>0</v>
      </c>
      <c r="U59" s="164">
        <f>F60+I60+O60+R60</f>
        <v>0</v>
      </c>
      <c r="V59" s="155">
        <f>G59+J59+P59+S59</f>
        <v>0</v>
      </c>
      <c r="W59" s="156"/>
    </row>
    <row r="60" spans="1:23" ht="14.25" hidden="1" customHeight="1" thickTop="1" thickBot="1" x14ac:dyDescent="0.3">
      <c r="A60" s="159"/>
      <c r="B60" s="160"/>
      <c r="C60" s="161"/>
      <c r="D60" s="162"/>
      <c r="E60" s="157"/>
      <c r="F60" s="126"/>
      <c r="G60" s="127"/>
      <c r="H60" s="157"/>
      <c r="I60" s="126"/>
      <c r="J60" s="127"/>
      <c r="K60" s="157"/>
      <c r="L60" s="126"/>
      <c r="M60" s="127"/>
      <c r="N60" s="158"/>
      <c r="O60" s="23"/>
      <c r="P60" s="24"/>
      <c r="Q60" s="158"/>
      <c r="R60" s="23"/>
      <c r="S60" s="24"/>
      <c r="T60" s="163"/>
      <c r="U60" s="164"/>
      <c r="V60" s="155"/>
      <c r="W60" s="156"/>
    </row>
    <row r="61" spans="1:23" ht="14.25" hidden="1" customHeight="1" thickTop="1" thickBot="1" x14ac:dyDescent="0.3">
      <c r="A61" s="159" t="str">
        <f>IF('Vážní listina'!D34="","",'Vážní listina'!D34)</f>
        <v/>
      </c>
      <c r="B61" s="160" t="str">
        <f>IF('Vážní listina'!D34="","",'Vážní listina'!E34)</f>
        <v/>
      </c>
      <c r="C61" s="161"/>
      <c r="D61" s="162">
        <f>'Vážní listina'!A34</f>
        <v>0</v>
      </c>
      <c r="E61" s="157">
        <v>27</v>
      </c>
      <c r="F61" s="126"/>
      <c r="G61" s="127"/>
      <c r="H61" s="157"/>
      <c r="I61" s="126"/>
      <c r="J61" s="127"/>
      <c r="K61" s="157"/>
      <c r="L61" s="126"/>
      <c r="M61" s="127"/>
      <c r="N61" s="165"/>
      <c r="O61" s="25"/>
      <c r="P61" s="26"/>
      <c r="Q61" s="165"/>
      <c r="R61" s="25"/>
      <c r="S61" s="26"/>
      <c r="T61" s="163">
        <f>F61+I61+O61+R61</f>
        <v>0</v>
      </c>
      <c r="U61" s="164">
        <f>F62+I62+O62+R62</f>
        <v>0</v>
      </c>
      <c r="V61" s="155">
        <f>G61+J61+P61+S61</f>
        <v>0</v>
      </c>
      <c r="W61" s="156"/>
    </row>
    <row r="62" spans="1:23" ht="14.25" hidden="1" customHeight="1" thickTop="1" thickBot="1" x14ac:dyDescent="0.3">
      <c r="A62" s="159"/>
      <c r="B62" s="160"/>
      <c r="C62" s="161"/>
      <c r="D62" s="162"/>
      <c r="E62" s="157"/>
      <c r="F62" s="126"/>
      <c r="G62" s="127"/>
      <c r="H62" s="157"/>
      <c r="I62" s="126"/>
      <c r="J62" s="127"/>
      <c r="K62" s="157"/>
      <c r="L62" s="126"/>
      <c r="M62" s="127"/>
      <c r="N62" s="157"/>
      <c r="O62" s="27"/>
      <c r="P62" s="28"/>
      <c r="Q62" s="157"/>
      <c r="R62" s="27"/>
      <c r="S62" s="28"/>
      <c r="T62" s="163"/>
      <c r="U62" s="164"/>
      <c r="V62" s="155"/>
      <c r="W62" s="156"/>
    </row>
    <row r="63" spans="1:23" ht="21.75" hidden="1" customHeight="1" thickTop="1" thickBot="1" x14ac:dyDescent="0.3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8" thickTop="1" x14ac:dyDescent="0.25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2022-12-03T12:17:55Z</cp:lastPrinted>
  <dcterms:created xsi:type="dcterms:W3CDTF">2002-01-25T08:02:23Z</dcterms:created>
  <dcterms:modified xsi:type="dcterms:W3CDTF">2022-12-07T09:04:00Z</dcterms:modified>
</cp:coreProperties>
</file>