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92D75845-344A-4493-8736-BB48DF7CE60A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U14" i="1"/>
  <c r="W14" i="1"/>
  <c r="K11" i="1"/>
  <c r="AA11" i="1" s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C6" i="1" l="1"/>
  <c r="I6" i="1"/>
  <c r="B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<sst xmlns="http://schemas.openxmlformats.org/spreadsheetml/2006/main" count="48" uniqueCount="21">
  <si>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</si>
  <si>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</si>
  <si>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</si>
  <si>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</si>
  <si>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</si>
  <si>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</si>
  <si>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</si>
  <si>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</si>
  <si>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</si>
  <si>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</si>
  <si>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</si>
  <si>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</si>
  <si>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</si>
  <si>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</si>
  <si>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</si>
  <si>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ml.ž</t>
  </si>
  <si>
    <t>Zbořil Pavel</t>
  </si>
  <si>
    <t>Olom.</t>
  </si>
  <si>
    <t>ř.ř.</t>
  </si>
  <si>
    <t>Pavel Balog</t>
  </si>
  <si>
    <t>Šam.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</si>
</sst>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2" sqref="B2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ml.ž 57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Pavel Balog</v>
      </c>
      <c r="C10" s="22" t="str">
        <f>CONCATENATE(M10,N10,O10,P10,Q10,R10,S10)</f>
        <v>Šam.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Pavel Balog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Šam.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Zbořil Pavel</v>
      </c>
      <c r="C11" s="22" t="str">
        <f t="shared" ref="C11" si="1">CONCATENATE(M11,N11,O11,P11,Q11,R11,S11)</f>
        <v>Olom.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Zbořil Pavel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Olom.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>XVII. ročník turnaje v zápase řecko-římském O pohár Františka Nesvadbíka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Čechovice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3.12.2022 </v>
      </c>
      <c r="E4" s="69" t="str">
        <f>CONCATENATE([1]List1!$A$5)</f>
        <v>Hmotnost:</v>
      </c>
      <c r="F4" s="163" t="str">
        <f>IF(Z23=1,(CONCATENATE(AA6," ",L4," kg")),T27)</f>
        <v>ml.ž 57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57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A příp</v>
      </c>
      <c r="C6" s="86">
        <f>'[3]Rozdělení do hmotností'!$C$69</f>
        <v>31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57</v>
      </c>
      <c r="D7" s="81" t="s">
        <v>16</v>
      </c>
      <c r="E7" s="10" t="s">
        <v>17</v>
      </c>
      <c r="F7" s="9">
        <v>2010</v>
      </c>
      <c r="G7" s="82">
        <v>34</v>
      </c>
      <c r="H7" s="83">
        <v>57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57</v>
      </c>
      <c r="D8" s="106" t="s">
        <v>19</v>
      </c>
      <c r="E8" s="107" t="s">
        <v>20</v>
      </c>
      <c r="F8" s="36">
        <v>2010</v>
      </c>
      <c r="G8" s="108">
        <v>89</v>
      </c>
      <c r="H8" s="109">
        <v>52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Čechovice,  3.12.2022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I10" sqref="I1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>XVII. ročník turnaje v zápase řecko-římském O pohár Františka Nesvadbíka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Čechovice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3.12.2022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ml.ž 57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Zbořil Pavel</v>
      </c>
      <c r="B7" s="210" t="str">
        <f>IF('Vážní listina'!D7="","",'Vážní listina'!E7)</f>
        <v>Olom.</v>
      </c>
      <c r="C7" s="193"/>
      <c r="D7" s="212">
        <f>'Vážní listina'!A7</f>
        <v>1</v>
      </c>
      <c r="E7" s="200">
        <v>2</v>
      </c>
      <c r="F7" s="26">
        <v>0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0</v>
      </c>
      <c r="U7" s="222">
        <f>F8+I8+L8+O8+R8</f>
        <v>6</v>
      </c>
      <c r="V7" s="202">
        <f>G7+J7+M7+P7+S7</f>
        <v>0</v>
      </c>
      <c r="W7" s="198">
        <f>IF($AC$8=0,"",(IF(F7&gt;2,1,2)))</f>
        <v>2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6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Pavel Balog</v>
      </c>
      <c r="B9" s="215" t="str">
        <f>IF('Vážní listina'!D8="","",'Vážní listina'!E8)</f>
        <v>Šam.</v>
      </c>
      <c r="C9" s="218"/>
      <c r="D9" s="216">
        <f>'Vážní listina'!A8</f>
        <v>2</v>
      </c>
      <c r="E9" s="217">
        <v>1</v>
      </c>
      <c r="F9" s="93">
        <v>5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5</v>
      </c>
      <c r="U9" s="225">
        <f>F10+I10+L10+O10+R10</f>
        <v>11</v>
      </c>
      <c r="V9" s="207">
        <f>G9+J9+M9+P9+S9</f>
        <v>0</v>
      </c>
      <c r="W9" s="191">
        <f>IF($AC$8=0,"",(IF(F9&gt;2,1,2)))</f>
        <v>1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11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Čechovice,  3.12.2022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A příp</v>
      </c>
      <c r="H7" s="158" t="str">
        <f>[5]Strategie!$H5</f>
        <v/>
      </c>
      <c r="J7" s="158" t="str">
        <f>[5]Strategie!$B5</f>
        <v>A příp</v>
      </c>
      <c r="K7" s="158" t="str">
        <f>[5]Strategie!$H5</f>
        <v/>
      </c>
      <c r="M7" s="158" t="str">
        <f>[5]Strategie!$B5</f>
        <v>A příp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A příp</v>
      </c>
      <c r="H8" s="158" t="str">
        <f>[5]Strategie!$H6</f>
        <v/>
      </c>
      <c r="J8" s="158" t="str">
        <f>[5]Strategie!$B6</f>
        <v>A příp</v>
      </c>
      <c r="K8" s="158" t="str">
        <f>[5]Strategie!$H6</f>
        <v/>
      </c>
      <c r="M8" s="158" t="str">
        <f>[5]Strategie!$B6</f>
        <v>A příp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A příp</v>
      </c>
      <c r="H9" s="158" t="str">
        <f>[5]Strategie!$H7</f>
        <v/>
      </c>
      <c r="J9" s="158" t="str">
        <f>[5]Strategie!$B7</f>
        <v>A příp</v>
      </c>
      <c r="K9" s="158" t="str">
        <f>[5]Strategie!$H7</f>
        <v/>
      </c>
      <c r="M9" s="158" t="str">
        <f>[5]Strategie!$B7</f>
        <v>A příp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A příp</v>
      </c>
      <c r="H10" s="158" t="str">
        <f>[5]Strategie!$H8</f>
        <v/>
      </c>
      <c r="J10" s="158" t="str">
        <f>[5]Strategie!$B8</f>
        <v>A příp</v>
      </c>
      <c r="K10" s="158" t="str">
        <f>[5]Strategie!$H8</f>
        <v/>
      </c>
      <c r="M10" s="158" t="str">
        <f>[5]Strategie!$B8</f>
        <v>A příp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A příp</v>
      </c>
      <c r="H11" s="158" t="str">
        <f>[5]Strategie!$H9</f>
        <v/>
      </c>
      <c r="J11" s="158" t="str">
        <f>[5]Strategie!$B9</f>
        <v>A příp</v>
      </c>
      <c r="K11" s="158" t="str">
        <f>[5]Strategie!$H9</f>
        <v/>
      </c>
      <c r="M11" s="158" t="str">
        <f>[5]Strategie!$B9</f>
        <v>A příp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A příp</v>
      </c>
      <c r="H12" s="158" t="str">
        <f>[5]Strategie!$H10</f>
        <v/>
      </c>
      <c r="J12" s="158" t="str">
        <f>[5]Strategie!$B10</f>
        <v>A příp</v>
      </c>
      <c r="K12" s="158" t="str">
        <f>[5]Strategie!$H10</f>
        <v/>
      </c>
      <c r="M12" s="158" t="str">
        <f>[5]Strategie!$B10</f>
        <v>A příp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A příp</v>
      </c>
      <c r="H13" s="158" t="str">
        <f>[5]Strategie!$H11</f>
        <v/>
      </c>
      <c r="J13" s="158" t="str">
        <f>[5]Strategie!$B11</f>
        <v>A příp</v>
      </c>
      <c r="K13" s="158" t="str">
        <f>[5]Strategie!$H11</f>
        <v/>
      </c>
      <c r="M13" s="158" t="str">
        <f>[5]Strategie!$B11</f>
        <v>A příp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A příp</v>
      </c>
      <c r="H14" s="158" t="str">
        <f>[5]Strategie!$H12</f>
        <v/>
      </c>
      <c r="J14" s="158" t="str">
        <f>[5]Strategie!$B12</f>
        <v>A příp</v>
      </c>
      <c r="K14" s="158" t="str">
        <f>[5]Strategie!$H12</f>
        <v/>
      </c>
      <c r="M14" s="158" t="str">
        <f>[5]Strategie!$B12</f>
        <v>A příp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A příp</v>
      </c>
      <c r="H15" s="158" t="str">
        <f>[5]Strategie!$H13</f>
        <v/>
      </c>
      <c r="J15" s="158" t="str">
        <f>[5]Strategie!$B13</f>
        <v>A příp</v>
      </c>
      <c r="K15" s="158" t="str">
        <f>[5]Strategie!$H13</f>
        <v/>
      </c>
      <c r="M15" s="158" t="str">
        <f>[5]Strategie!$B13</f>
        <v>A příp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ml.ž</v>
      </c>
      <c r="H16" s="158" t="str">
        <f>[5]Strategie!$H14</f>
        <v/>
      </c>
      <c r="J16" s="158" t="str">
        <f>[5]Strategie!$B14</f>
        <v>ml.ž</v>
      </c>
      <c r="K16" s="158" t="str">
        <f>[5]Strategie!$H14</f>
        <v/>
      </c>
      <c r="M16" s="158" t="str">
        <f>[5]Strategie!$B14</f>
        <v>ml.ž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ml.ž</v>
      </c>
      <c r="H17" s="158" t="str">
        <f>[5]Strategie!$H15</f>
        <v/>
      </c>
      <c r="J17" s="158" t="str">
        <f>[5]Strategie!$B15</f>
        <v>ml.ž</v>
      </c>
      <c r="K17" s="158" t="str">
        <f>[5]Strategie!$H15</f>
        <v/>
      </c>
      <c r="M17" s="158" t="str">
        <f>[5]Strategie!$B15</f>
        <v>ml.ž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ml.ž</v>
      </c>
      <c r="H18" s="158" t="str">
        <f>[5]Strategie!$H16</f>
        <v/>
      </c>
      <c r="J18" s="158" t="str">
        <f>[5]Strategie!$B16</f>
        <v>ml.ž</v>
      </c>
      <c r="K18" s="158" t="str">
        <f>[5]Strategie!$H16</f>
        <v/>
      </c>
      <c r="M18" s="158" t="str">
        <f>[5]Strategie!$B16</f>
        <v>ml.ž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ml.ž</v>
      </c>
      <c r="H19" s="158" t="str">
        <f>[5]Strategie!$H17</f>
        <v/>
      </c>
      <c r="J19" s="158" t="str">
        <f>[5]Strategie!$B17</f>
        <v>ml.ž</v>
      </c>
      <c r="K19" s="158" t="str">
        <f>[5]Strategie!$H17</f>
        <v/>
      </c>
      <c r="M19" s="158" t="str">
        <f>[5]Strategie!$B17</f>
        <v>ml.ž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ml.ž</v>
      </c>
      <c r="H20" s="158" t="str">
        <f>[5]Strategie!$H18</f>
        <v/>
      </c>
      <c r="J20" s="158" t="str">
        <f>[5]Strategie!$B18</f>
        <v>ml.ž</v>
      </c>
      <c r="K20" s="158" t="str">
        <f>[5]Strategie!$H18</f>
        <v/>
      </c>
      <c r="M20" s="158" t="str">
        <f>[5]Strategie!$B18</f>
        <v>ml.ž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ml.ž</v>
      </c>
      <c r="H21" s="158" t="str">
        <f>[5]Strategie!$H19</f>
        <v/>
      </c>
      <c r="J21" s="158" t="str">
        <f>[5]Strategie!$B19</f>
        <v>ml.ž</v>
      </c>
      <c r="K21" s="158" t="str">
        <f>[5]Strategie!$H19</f>
        <v/>
      </c>
      <c r="M21" s="158" t="str">
        <f>[5]Strategie!$B19</f>
        <v>ml.ž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ml.ž</v>
      </c>
      <c r="H22" s="158" t="str">
        <f>[5]Strategie!$H20</f>
        <v/>
      </c>
      <c r="J22" s="158" t="str">
        <f>[5]Strategie!$B20</f>
        <v>ml.ž</v>
      </c>
      <c r="K22" s="158" t="str">
        <f>[5]Strategie!$H20</f>
        <v/>
      </c>
      <c r="M22" s="158" t="str">
        <f>[5]Strategie!$B20</f>
        <v>ml.ž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žák</v>
      </c>
      <c r="H23" s="158" t="str">
        <f>[5]Strategie!$H21</f>
        <v/>
      </c>
      <c r="J23" s="158" t="str">
        <f>[5]Strategie!$B21</f>
        <v>žák</v>
      </c>
      <c r="K23" s="158" t="str">
        <f>[5]Strategie!$H21</f>
        <v/>
      </c>
      <c r="M23" s="158" t="str">
        <f>[5]Strategie!$B21</f>
        <v>žák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žák</v>
      </c>
      <c r="H24" s="158" t="str">
        <f>[5]Strategie!$H22</f>
        <v/>
      </c>
      <c r="J24" s="158" t="str">
        <f>[5]Strategie!$B22</f>
        <v>žák</v>
      </c>
      <c r="K24" s="158" t="str">
        <f>[5]Strategie!$H22</f>
        <v/>
      </c>
      <c r="M24" s="158" t="str">
        <f>[5]Strategie!$B22</f>
        <v>žák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žák</v>
      </c>
      <c r="H25" s="158" t="str">
        <f>[5]Strategie!$H23</f>
        <v/>
      </c>
      <c r="J25" s="158" t="str">
        <f>[5]Strategie!$B23</f>
        <v>žák</v>
      </c>
      <c r="K25" s="158" t="str">
        <f>[5]Strategie!$H23</f>
        <v/>
      </c>
      <c r="M25" s="158" t="str">
        <f>[5]Strategie!$B23</f>
        <v>žák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žák</v>
      </c>
      <c r="H26" s="158" t="str">
        <f>[5]Strategie!$H24</f>
        <v/>
      </c>
      <c r="J26" s="158" t="str">
        <f>[5]Strategie!$B24</f>
        <v>žák</v>
      </c>
      <c r="K26" s="158" t="str">
        <f>[5]Strategie!$H24</f>
        <v/>
      </c>
      <c r="M26" s="158" t="str">
        <f>[5]Strategie!$B24</f>
        <v>žák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ž-žák</v>
      </c>
      <c r="H29" s="158" t="str">
        <f>[5]Strategie!$H27</f>
        <v/>
      </c>
      <c r="J29" s="158" t="str">
        <f>[5]Strategie!$B27</f>
        <v>ž-žák</v>
      </c>
      <c r="K29" s="158" t="str">
        <f>[5]Strategie!$H27</f>
        <v/>
      </c>
      <c r="M29" s="158" t="str">
        <f>[5]Strategie!$B27</f>
        <v>ž-žák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2022-12-03T11:06:15Z</cp:lastPrinted>
  <dcterms:created xsi:type="dcterms:W3CDTF">2002-01-25T08:02:23Z</dcterms:created>
  <dcterms:modified xsi:type="dcterms:W3CDTF">2022-12-07T09:09:37Z</dcterms:modified>
</cp:coreProperties>
</file>