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jun\"/>
    </mc:Choice>
  </mc:AlternateContent>
  <xr:revisionPtr revIDLastSave="0" documentId="13_ncr:1_{C0F59C5B-3F5E-4953-A6F9-763248E95BE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G27" i="20"/>
  <c r="H27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30" i="20" l="1"/>
  <c r="K30" i="20" s="1"/>
  <c r="D27" i="20"/>
  <c r="E27" i="20" s="1"/>
  <c r="J23" i="20"/>
  <c r="K23" i="20" s="1"/>
  <c r="E46" i="20"/>
  <c r="D39" i="20"/>
  <c r="E39" i="20" s="1"/>
  <c r="E51" i="20"/>
  <c r="D22" i="20"/>
  <c r="E22" i="20" s="1"/>
  <c r="J19" i="20"/>
  <c r="K19" i="20" s="1"/>
  <c r="D51" i="20"/>
  <c r="J51" i="20"/>
  <c r="D31" i="20"/>
  <c r="E31" i="20" s="1"/>
  <c r="K51" i="20"/>
  <c r="J31" i="20"/>
  <c r="K31" i="20" s="1"/>
  <c r="H46" i="20"/>
  <c r="D43" i="20"/>
  <c r="E43" i="20" s="1"/>
  <c r="J22" i="20"/>
  <c r="K22" i="20" s="1"/>
  <c r="G46" i="20"/>
  <c r="D46" i="20"/>
  <c r="D7" i="20"/>
  <c r="J46" i="20"/>
  <c r="G7" i="20"/>
  <c r="H7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Y16" i="4" s="1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K26" i="4" l="1"/>
  <c r="BA26" i="4"/>
  <c r="BJ13" i="4"/>
  <c r="BV7" i="4"/>
  <c r="CD9" i="4"/>
  <c r="BZ10" i="4"/>
  <c r="BN10" i="4"/>
  <c r="AS26" i="4"/>
  <c r="BK13" i="4"/>
  <c r="DL65" i="4"/>
  <c r="BF10" i="4"/>
  <c r="AA14" i="4"/>
  <c r="CD11" i="4"/>
  <c r="BY10" i="4"/>
  <c r="BY11" i="4"/>
  <c r="AP8" i="4"/>
  <c r="BN8" i="4"/>
  <c r="BV9" i="4"/>
  <c r="BI26" i="4"/>
  <c r="AX10" i="4"/>
  <c r="CD10" i="4"/>
  <c r="AP11" i="4"/>
  <c r="BQ26" i="4"/>
  <c r="CA9" i="4"/>
  <c r="CK10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BS26" i="4"/>
  <c r="BS2" i="4" s="1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T10" i="4" l="1"/>
  <c r="DS11" i="4"/>
  <c r="DU10" i="4"/>
  <c r="DS10" i="4"/>
  <c r="DT11" i="4"/>
  <c r="DU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9" i="4" l="1"/>
  <c r="W11" i="4" s="1"/>
  <c r="DC9" i="4" s="1"/>
  <c r="CU8" i="4"/>
  <c r="W9" i="4" s="1"/>
  <c r="DC8" i="4" s="1"/>
  <c r="CU11" i="4"/>
  <c r="CU10" i="4"/>
  <c r="CU7" i="4"/>
  <c r="W7" i="4" s="1"/>
  <c r="DC7" i="4" s="1"/>
  <c r="DE7" i="4" l="1"/>
  <c r="DS7" i="4"/>
  <c r="A10" i="3" s="1"/>
  <c r="DE8" i="4"/>
  <c r="DS8" i="4"/>
  <c r="A11" i="3" s="1"/>
  <c r="DE9" i="4"/>
  <c r="DS9" i="4"/>
  <c r="A12" i="3" s="1"/>
  <c r="DF11" i="4" l="1"/>
  <c r="DG11" i="4" s="1"/>
  <c r="DH11" i="4" s="1"/>
  <c r="DF7" i="4"/>
  <c r="DG7" i="4" s="1"/>
  <c r="DH7" i="4" s="1"/>
  <c r="DF9" i="4"/>
  <c r="DG9" i="4" s="1"/>
  <c r="DH9" i="4" s="1"/>
  <c r="DF8" i="4"/>
  <c r="DG8" i="4" s="1"/>
  <c r="DH8" i="4" s="1"/>
  <c r="DF10" i="4"/>
  <c r="DG10" i="4" s="1"/>
  <c r="DH10" i="4" s="1"/>
  <c r="DT7" i="4" l="1"/>
  <c r="B10" i="3" s="1"/>
  <c r="DU7" i="4"/>
  <c r="C10" i="3" s="1"/>
  <c r="DU8" i="4"/>
  <c r="C11" i="3" s="1"/>
  <c r="DT8" i="4"/>
  <c r="B11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C6" i="1" l="1"/>
  <c r="B6" i="1"/>
  <c r="I6" i="1"/>
  <c r="BD6" i="1" l="1"/>
  <c r="BC6" i="1"/>
  <c r="BE6" i="1" l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<sst xmlns="http://schemas.openxmlformats.org/spreadsheetml/2006/main" count="82" uniqueCount="44">
  <si>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</si>
  <si>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</si>
  <si>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</si>
  <si>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</si>
  <si>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</si>
  <si>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</si>
  <si>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</si>
  <si>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</si>
  <si>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</si>
  <si>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</si>
  <si>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</si>
  <si>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</si>
  <si>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</si>
  <si>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</si>
  <si>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</si>
  <si>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</si>
  <si>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</si>
  <si>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</si>
  <si>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</si>
  <si>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</si>
  <si>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</si>
  <si>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</si>
  <si>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</si>
  <si>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</si>
  <si>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</si>
  <si>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</si>
  <si>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</si>
  <si>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</si>
  <si>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</si>
  <si>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</si>
  <si>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</si>
  <si>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</si>
  <si>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</si>
  <si>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</si>
  <si>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</si>
  <si>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</si>
  <si>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</si>
  <si>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Pírek Jan</t>
  </si>
  <si>
    <t>N.Jič.</t>
  </si>
  <si>
    <t>v.s.</t>
  </si>
  <si>
    <t>Alikinichev Ali</t>
  </si>
  <si>
    <t>Bars Brati.</t>
  </si>
  <si>
    <t>Zátopek Matěj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</si>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</sst>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6" sqref="C26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jun 79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Alikinichev Ali</v>
      </c>
      <c r="C10" s="22" t="str">
        <f>'Tabulka kvalifikace'!DU7</f>
        <v>Bars Brati.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Pírek Jan</v>
      </c>
      <c r="I10" s="157" t="str">
        <f>'Vážní listina'!E7</f>
        <v>N.Jič.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Zátopek Matěj</v>
      </c>
      <c r="C11" s="22" t="str">
        <f>'Tabulka kvalifikace'!DU8</f>
        <v>Tichá</v>
      </c>
      <c r="D11" s="15"/>
      <c r="E11" s="158">
        <f>'Tabulka kvalifikace'!CJ8</f>
        <v>0</v>
      </c>
      <c r="F11" s="158">
        <f>'Tabulka kvalifikace'!CK8</f>
        <v>1209111500.72</v>
      </c>
      <c r="H11" s="157" t="str">
        <f>'Vážní listina'!D8</f>
        <v>Alikinichev Ali</v>
      </c>
      <c r="I11" s="157" t="str">
        <f>'Vážní listina'!E8</f>
        <v>Bars Brati.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Pírek Jan</v>
      </c>
      <c r="C12" s="22" t="str">
        <f>'Tabulka kvalifikace'!DU9</f>
        <v>N.Jič.</v>
      </c>
      <c r="D12" s="15"/>
      <c r="E12" s="158">
        <f>'Tabulka kvalifikace'!CJ9</f>
        <v>0</v>
      </c>
      <c r="F12" s="158">
        <f>'Tabulka kvalifikace'!CK9</f>
        <v>1105100500.6299999</v>
      </c>
      <c r="H12" s="157" t="str">
        <f>'Vážní listina'!D9</f>
        <v>Zátopek Matěj</v>
      </c>
      <c r="I12" s="157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Memoriál Miroslava Rešla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Nový Jičín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7.5.2022 </v>
      </c>
      <c r="E4" s="69" t="str">
        <f>CONCATENATE([1]List1!$A$5)</f>
        <v>Hmotnost:</v>
      </c>
      <c r="F4" s="175" t="str">
        <f>IF(Z23=1,(CONCATENATE(AA6," ",L4," kg")),T27)</f>
        <v>jun 79 kg</v>
      </c>
      <c r="G4" s="175"/>
      <c r="H4" s="68" t="str">
        <f>CONCATENATE([1]List1!$A$6)</f>
        <v>styl:</v>
      </c>
      <c r="I4" s="70" t="str">
        <f>O12</f>
        <v>v.s.</v>
      </c>
      <c r="K4" s="56" t="str">
        <f>$E$4</f>
        <v>Hmotnost:</v>
      </c>
      <c r="L4" s="73">
        <f>C7</f>
        <v>79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C příp</v>
      </c>
      <c r="C6" s="89">
        <f>'[3]Rozdělení do hmotností'!$C$69</f>
        <v>20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jun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87">
        <v>1</v>
      </c>
      <c r="B7" s="81" t="s">
        <v>1</v>
      </c>
      <c r="C7" s="82">
        <v>79</v>
      </c>
      <c r="D7" s="83" t="s">
        <v>37</v>
      </c>
      <c r="E7" s="10" t="s">
        <v>38</v>
      </c>
      <c r="F7" s="9">
        <v>2004</v>
      </c>
      <c r="G7" s="84">
        <v>145</v>
      </c>
      <c r="H7" s="85">
        <v>77.8</v>
      </c>
      <c r="I7" s="76" t="s">
        <v>39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1</v>
      </c>
      <c r="C8" s="84">
        <v>79</v>
      </c>
      <c r="D8" s="83" t="s">
        <v>40</v>
      </c>
      <c r="E8" s="10" t="s">
        <v>41</v>
      </c>
      <c r="F8" s="9">
        <v>2004</v>
      </c>
      <c r="G8" s="84">
        <v>243</v>
      </c>
      <c r="H8" s="85">
        <v>75.5</v>
      </c>
      <c r="I8" s="74" t="s">
        <v>39</v>
      </c>
      <c r="K8" s="56" t="str">
        <f>[1]List1!$B$113</f>
        <v>junioři</v>
      </c>
      <c r="L8" s="46" t="str">
        <f t="shared" si="0"/>
        <v>x</v>
      </c>
      <c r="N8" s="56" t="str">
        <f>[1]List1!$A$164</f>
        <v>v.s.</v>
      </c>
      <c r="O8" s="75" t="str">
        <f>IF(I7=N8,"x","")</f>
        <v>x</v>
      </c>
      <c r="T8" s="55" t="str">
        <f>[1]List1!$A$92</f>
        <v>180 sek</v>
      </c>
      <c r="U8" s="58">
        <f>IF(L8="x",1,"")</f>
        <v>1</v>
      </c>
      <c r="V8" s="58">
        <f t="shared" si="1"/>
        <v>1</v>
      </c>
      <c r="X8" s="55" t="str">
        <f>$N$8</f>
        <v>v.s.</v>
      </c>
      <c r="Y8" s="35">
        <f>IF(O8="",0,1)</f>
        <v>1</v>
      </c>
      <c r="Z8" s="1">
        <f t="shared" ref="Z8:Z14" si="2">IF(L8="x",1,0)</f>
        <v>1</v>
      </c>
      <c r="AA8" t="str">
        <f t="shared" ref="AA8:AA14" si="3">IF(L8="x",K8,"")</f>
        <v>junioři</v>
      </c>
      <c r="AB8" s="55" t="str">
        <f>[1]List1!$A$113</f>
        <v>jun</v>
      </c>
      <c r="AC8" t="str">
        <f t="shared" ref="AC8:AC22" si="4">IF(L8="x",AB8,"")</f>
        <v>jun</v>
      </c>
    </row>
    <row r="9" spans="1:57" ht="15.9" customHeight="1" thickBot="1" x14ac:dyDescent="0.35">
      <c r="A9" s="108">
        <v>3</v>
      </c>
      <c r="B9" s="109" t="s">
        <v>1</v>
      </c>
      <c r="C9" s="110">
        <v>79</v>
      </c>
      <c r="D9" s="83" t="s">
        <v>42</v>
      </c>
      <c r="E9" s="10" t="s">
        <v>43</v>
      </c>
      <c r="F9" s="36">
        <v>2002</v>
      </c>
      <c r="G9" s="111">
        <v>311</v>
      </c>
      <c r="H9" s="112">
        <v>77.599999999999994</v>
      </c>
      <c r="I9" s="113" t="s">
        <v>39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Nový Jičín,  7.5.2022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X70" sqref="X7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>Memoriál Miroslava Rešla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Nový Jičín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7.5.2022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jun 79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Pírek Jan</v>
      </c>
      <c r="B7" s="225" t="str">
        <f>IF('Vážní listina'!D7="","",'Vážní listina'!E7)</f>
        <v>N.Jič.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0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0</v>
      </c>
      <c r="U7" s="238">
        <f>F8+I8+L8+O8+R8</f>
        <v>0</v>
      </c>
      <c r="V7" s="215">
        <f>G7+J7+M7+P7+S7</f>
        <v>0</v>
      </c>
      <c r="W7" s="212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1209111500.72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Pírek Jan</v>
      </c>
      <c r="DR7" s="56" t="str">
        <f>B7</f>
        <v>N.Jič.</v>
      </c>
      <c r="DS7" s="168">
        <f>IF($DR$4=0,"",(IF((DC7)=0,"",DB7)))</f>
        <v>1</v>
      </c>
      <c r="DT7" s="55" t="str">
        <f>IF($DR$4=0,"",(IF(DQ7=0,"",(INDEX($DQ$7:$DQ$11,DH7)))))</f>
        <v>Alikinichev Ali</v>
      </c>
      <c r="DU7" s="55" t="str">
        <f>IF($DR$4=0,"",(IF(DQ7=0,"",(INDEX($DR$7:$DR$11,DH7)))))</f>
        <v>Bars Brati.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4</v>
      </c>
      <c r="AL8" s="168">
        <f>$F$10</f>
        <v>11</v>
      </c>
      <c r="AM8" s="168">
        <f>IF($F$9=5,1,0)</f>
        <v>0</v>
      </c>
      <c r="AN8" s="168">
        <f>IF($F$9=4,1,0)</f>
        <v>1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4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1</v>
      </c>
      <c r="BZ8" s="168">
        <f t="shared" si="0"/>
        <v>1</v>
      </c>
      <c r="CA8" s="168">
        <f t="shared" si="0"/>
        <v>0</v>
      </c>
      <c r="CB8" s="168">
        <f t="shared" si="0"/>
        <v>2</v>
      </c>
      <c r="CD8" s="168">
        <f>BQ8+BI8+BA8+AS8+AK8</f>
        <v>9</v>
      </c>
      <c r="CE8" s="168">
        <f>U9</f>
        <v>15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1209111500.72</v>
      </c>
      <c r="CM8" s="164">
        <f t="shared" ref="CM8:CM11" si="8">IF(CH8=9,$CM$2,(LARGE($CK$7:$CK$11,AJ8)))</f>
        <v>1105100500.6299999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Alikinichev Ali</v>
      </c>
      <c r="DR8" s="56" t="str">
        <f>B9</f>
        <v>Bars Brati.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Zátopek Matěj</v>
      </c>
      <c r="DU8" s="55" t="str">
        <f t="shared" ref="DU8:DU11" si="22">IF($DR$4=0,"",(IF(DQ8=0,"",(INDEX($DR$7:$DR$11,DH8)))))</f>
        <v>Tichá</v>
      </c>
    </row>
    <row r="9" spans="1:125" ht="14.25" customHeight="1" thickBot="1" x14ac:dyDescent="0.3">
      <c r="A9" s="224" t="str">
        <f>IF('Vážní listina'!D8="","",'Vážní listina'!D8)</f>
        <v>Alikinichev Ali</v>
      </c>
      <c r="B9" s="226" t="str">
        <f>IF('Vážní listina'!D8="","",'Vážní listina'!E8)</f>
        <v>Bars Brati.</v>
      </c>
      <c r="C9" s="208"/>
      <c r="D9" s="228">
        <f>'Vážní listina'!A8</f>
        <v>2</v>
      </c>
      <c r="E9" s="214">
        <v>1</v>
      </c>
      <c r="F9" s="96">
        <v>4</v>
      </c>
      <c r="G9" s="97"/>
      <c r="H9" s="214" t="s">
        <v>2</v>
      </c>
      <c r="I9" s="96"/>
      <c r="J9" s="97"/>
      <c r="K9" s="214">
        <v>3</v>
      </c>
      <c r="L9" s="96">
        <v>5</v>
      </c>
      <c r="M9" s="97"/>
      <c r="N9" s="214"/>
      <c r="O9" s="96"/>
      <c r="P9" s="97"/>
      <c r="Q9" s="214"/>
      <c r="R9" s="96"/>
      <c r="S9" s="97"/>
      <c r="T9" s="237">
        <f>F9+I9+L9+O9+R9</f>
        <v>9</v>
      </c>
      <c r="U9" s="239">
        <f>F10+I10+L10+O10+R10</f>
        <v>15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5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5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1105100500.6299999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Zátopek Matěj</v>
      </c>
      <c r="DR9" s="56" t="str">
        <f>B11</f>
        <v>Tichá</v>
      </c>
      <c r="DS9" s="168">
        <f t="shared" si="20"/>
        <v>3</v>
      </c>
      <c r="DT9" s="55" t="str">
        <f t="shared" si="21"/>
        <v>Pírek Jan</v>
      </c>
      <c r="DU9" s="55" t="str">
        <f t="shared" si="22"/>
        <v>N.Jič.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11</v>
      </c>
      <c r="G10" s="95"/>
      <c r="H10" s="214"/>
      <c r="I10" s="94"/>
      <c r="J10" s="95"/>
      <c r="K10" s="214"/>
      <c r="L10" s="94">
        <v>4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1</v>
      </c>
      <c r="Z10" s="161">
        <f>AN8+AV8+BD8+BL8+BT8</f>
        <v>1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11</v>
      </c>
      <c r="AH10" s="168">
        <f>AG10*100</f>
        <v>1100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Zátopek Matěj</v>
      </c>
      <c r="B11" s="231" t="str">
        <f>IF('Vážní listina'!D9="","",'Vážní listina'!E9)</f>
        <v>Tichá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5</v>
      </c>
      <c r="U11" s="218">
        <f>F12+I12+L12+O12+R12</f>
        <v>5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5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11</v>
      </c>
      <c r="AM13" s="168">
        <f>SUM(AM7:AM11)</f>
        <v>0</v>
      </c>
      <c r="AT13" s="168">
        <f>SUM(AT7:AT11)</f>
        <v>5</v>
      </c>
      <c r="AU13" s="168">
        <f>SUM(AU7:AU11)</f>
        <v>1</v>
      </c>
      <c r="BB13" s="168">
        <f>SUM(BB7:BB11)</f>
        <v>4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Nový Jičín,  7.5.2022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ž-jun</v>
      </c>
      <c r="N7" s="170" t="str">
        <f>[4]Strategie!$H5</f>
        <v/>
      </c>
      <c r="P7" s="170" t="str">
        <f>[4]Strategie!$B5</f>
        <v>ž-jun</v>
      </c>
      <c r="Q7" s="170" t="str">
        <f>[4]Strategie!$H5</f>
        <v/>
      </c>
      <c r="S7" s="170" t="str">
        <f>[4]Strategie!$B5</f>
        <v>ž-jun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C příp</v>
      </c>
      <c r="N8" s="170" t="str">
        <f>[4]Strategie!$H6</f>
        <v/>
      </c>
      <c r="P8" s="170" t="str">
        <f>[4]Strategie!$B6</f>
        <v>C příp</v>
      </c>
      <c r="Q8" s="170" t="str">
        <f>[4]Strategie!$H6</f>
        <v/>
      </c>
      <c r="S8" s="170" t="str">
        <f>[4]Strategie!$B6</f>
        <v>C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C příp</v>
      </c>
      <c r="N9" s="170" t="str">
        <f>[4]Strategie!$H7</f>
        <v/>
      </c>
      <c r="P9" s="170" t="str">
        <f>[4]Strategie!$B7</f>
        <v>C příp</v>
      </c>
      <c r="Q9" s="170" t="str">
        <f>[4]Strategie!$H7</f>
        <v/>
      </c>
      <c r="S9" s="170" t="str">
        <f>[4]Strategie!$B7</f>
        <v>C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C příp</v>
      </c>
      <c r="N10" s="170" t="str">
        <f>[4]Strategie!$H8</f>
        <v/>
      </c>
      <c r="P10" s="170" t="str">
        <f>[4]Strategie!$B8</f>
        <v>C příp</v>
      </c>
      <c r="Q10" s="170" t="str">
        <f>[4]Strategie!$H8</f>
        <v/>
      </c>
      <c r="S10" s="170" t="str">
        <f>[4]Strategie!$B8</f>
        <v>C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C příp</v>
      </c>
      <c r="N11" s="170" t="str">
        <f>[4]Strategie!$H9</f>
        <v/>
      </c>
      <c r="P11" s="170" t="str">
        <f>[4]Strategie!$B9</f>
        <v>C příp</v>
      </c>
      <c r="Q11" s="170" t="str">
        <f>[4]Strategie!$H9</f>
        <v/>
      </c>
      <c r="S11" s="170" t="str">
        <f>[4]Strategie!$B9</f>
        <v>C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C příp</v>
      </c>
      <c r="N12" s="170" t="str">
        <f>[4]Strategie!$H10</f>
        <v/>
      </c>
      <c r="P12" s="170" t="str">
        <f>[4]Strategie!$B10</f>
        <v>C příp</v>
      </c>
      <c r="Q12" s="170" t="str">
        <f>[4]Strategie!$H10</f>
        <v/>
      </c>
      <c r="S12" s="170" t="str">
        <f>[4]Strategie!$B10</f>
        <v>C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B příp</v>
      </c>
      <c r="N13" s="170" t="str">
        <f>[4]Strategie!$H11</f>
        <v/>
      </c>
      <c r="P13" s="170" t="str">
        <f>[4]Strategie!$B11</f>
        <v>B příp</v>
      </c>
      <c r="Q13" s="170" t="str">
        <f>[4]Strategie!$H11</f>
        <v/>
      </c>
      <c r="S13" s="170" t="str">
        <f>[4]Strategie!$B11</f>
        <v>B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B příp</v>
      </c>
      <c r="N14" s="170" t="str">
        <f>[4]Strategie!$H12</f>
        <v/>
      </c>
      <c r="P14" s="170" t="str">
        <f>[4]Strategie!$B12</f>
        <v>B příp</v>
      </c>
      <c r="Q14" s="170" t="str">
        <f>[4]Strategie!$H12</f>
        <v/>
      </c>
      <c r="S14" s="170" t="str">
        <f>[4]Strategie!$B12</f>
        <v>B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B příp</v>
      </c>
      <c r="N15" s="170" t="str">
        <f>[4]Strategie!$H13</f>
        <v/>
      </c>
      <c r="P15" s="170" t="str">
        <f>[4]Strategie!$B13</f>
        <v>B příp</v>
      </c>
      <c r="Q15" s="170" t="str">
        <f>[4]Strategie!$H13</f>
        <v/>
      </c>
      <c r="S15" s="170" t="str">
        <f>[4]Strategie!$B13</f>
        <v>B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B příp</v>
      </c>
      <c r="N16" s="170" t="str">
        <f>[4]Strategie!$H14</f>
        <v/>
      </c>
      <c r="P16" s="170" t="str">
        <f>[4]Strategie!$B14</f>
        <v>B příp</v>
      </c>
      <c r="Q16" s="170" t="str">
        <f>[4]Strategie!$H14</f>
        <v/>
      </c>
      <c r="S16" s="170" t="str">
        <f>[4]Strategie!$B14</f>
        <v>B příp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B příp</v>
      </c>
      <c r="N17" s="170" t="str">
        <f>[4]Strategie!$H15</f>
        <v/>
      </c>
      <c r="P17" s="170" t="str">
        <f>[4]Strategie!$B15</f>
        <v>B příp</v>
      </c>
      <c r="Q17" s="170" t="str">
        <f>[4]Strategie!$H15</f>
        <v/>
      </c>
      <c r="S17" s="170" t="str">
        <f>[4]Strategie!$B15</f>
        <v>B příp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B příp</v>
      </c>
      <c r="N18" s="170" t="str">
        <f>[4]Strategie!$H16</f>
        <v/>
      </c>
      <c r="P18" s="170" t="str">
        <f>[4]Strategie!$B16</f>
        <v>B příp</v>
      </c>
      <c r="Q18" s="170" t="str">
        <f>[4]Strategie!$H16</f>
        <v/>
      </c>
      <c r="S18" s="170" t="str">
        <f>[4]Strategie!$B16</f>
        <v>B příp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B příp</v>
      </c>
      <c r="N19" s="170" t="str">
        <f>[4]Strategie!$H17</f>
        <v/>
      </c>
      <c r="P19" s="170" t="str">
        <f>[4]Strategie!$B17</f>
        <v>B příp</v>
      </c>
      <c r="Q19" s="170" t="str">
        <f>[4]Strategie!$H17</f>
        <v/>
      </c>
      <c r="S19" s="170" t="str">
        <f>[4]Strategie!$B17</f>
        <v>B příp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B příp</v>
      </c>
      <c r="N20" s="170" t="str">
        <f>[4]Strategie!$H18</f>
        <v/>
      </c>
      <c r="P20" s="170" t="str">
        <f>[4]Strategie!$B18</f>
        <v>B příp</v>
      </c>
      <c r="Q20" s="170" t="str">
        <f>[4]Strategie!$H18</f>
        <v/>
      </c>
      <c r="S20" s="170" t="str">
        <f>[4]Strategie!$B18</f>
        <v>B příp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A příp</v>
      </c>
      <c r="N21" s="170" t="str">
        <f>[4]Strategie!$H19</f>
        <v/>
      </c>
      <c r="P21" s="170" t="str">
        <f>[4]Strategie!$B19</f>
        <v>A příp</v>
      </c>
      <c r="Q21" s="170" t="str">
        <f>[4]Strategie!$H19</f>
        <v/>
      </c>
      <c r="S21" s="170" t="str">
        <f>[4]Strategie!$B19</f>
        <v>A příp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A příp</v>
      </c>
      <c r="N22" s="170" t="str">
        <f>[4]Strategie!$H20</f>
        <v/>
      </c>
      <c r="P22" s="170" t="str">
        <f>[4]Strategie!$B20</f>
        <v>A příp</v>
      </c>
      <c r="Q22" s="170" t="str">
        <f>[4]Strategie!$H20</f>
        <v/>
      </c>
      <c r="S22" s="170" t="str">
        <f>[4]Strategie!$B20</f>
        <v>A příp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A příp</v>
      </c>
      <c r="N23" s="170" t="str">
        <f>[4]Strategie!$H21</f>
        <v/>
      </c>
      <c r="P23" s="170" t="str">
        <f>[4]Strategie!$B21</f>
        <v>A příp</v>
      </c>
      <c r="Q23" s="170" t="str">
        <f>[4]Strategie!$H21</f>
        <v/>
      </c>
      <c r="S23" s="170" t="str">
        <f>[4]Strategie!$B21</f>
        <v>A příp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A příp</v>
      </c>
      <c r="N24" s="170" t="str">
        <f>[4]Strategie!$H22</f>
        <v/>
      </c>
      <c r="P24" s="170" t="str">
        <f>[4]Strategie!$B22</f>
        <v>A příp</v>
      </c>
      <c r="Q24" s="170" t="str">
        <f>[4]Strategie!$H22</f>
        <v/>
      </c>
      <c r="S24" s="170" t="str">
        <f>[4]Strategie!$B22</f>
        <v>A příp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A příp</v>
      </c>
      <c r="N25" s="170" t="str">
        <f>[4]Strategie!$H23</f>
        <v/>
      </c>
      <c r="P25" s="170" t="str">
        <f>[4]Strategie!$B23</f>
        <v>A příp</v>
      </c>
      <c r="Q25" s="170" t="str">
        <f>[4]Strategie!$H23</f>
        <v/>
      </c>
      <c r="S25" s="170" t="str">
        <f>[4]Strategie!$B23</f>
        <v>A příp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A příp</v>
      </c>
      <c r="N26" s="170" t="str">
        <f>[4]Strategie!$H24</f>
        <v/>
      </c>
      <c r="P26" s="170" t="str">
        <f>[4]Strategie!$B24</f>
        <v>A příp</v>
      </c>
      <c r="Q26" s="170" t="str">
        <f>[4]Strategie!$H24</f>
        <v/>
      </c>
      <c r="S26" s="170" t="str">
        <f>[4]Strategie!$B24</f>
        <v>A příp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A příp</v>
      </c>
      <c r="N27" s="170" t="str">
        <f>[4]Strategie!$H25</f>
        <v/>
      </c>
      <c r="P27" s="170" t="str">
        <f>[4]Strategie!$B25</f>
        <v>A příp</v>
      </c>
      <c r="Q27" s="170" t="str">
        <f>[4]Strategie!$H25</f>
        <v/>
      </c>
      <c r="S27" s="170" t="str">
        <f>[4]Strategie!$B25</f>
        <v>A příp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ml.ž</v>
      </c>
      <c r="N28" s="170" t="str">
        <f>[4]Strategie!$H26</f>
        <v/>
      </c>
      <c r="P28" s="170" t="str">
        <f>[4]Strategie!$B26</f>
        <v>ml.ž</v>
      </c>
      <c r="Q28" s="170" t="str">
        <f>[4]Strategie!$H26</f>
        <v/>
      </c>
      <c r="S28" s="170" t="str">
        <f>[4]Strategie!$B26</f>
        <v>ml.ž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ml.ž</v>
      </c>
      <c r="N29" s="170" t="str">
        <f>[4]Strategie!$H27</f>
        <v/>
      </c>
      <c r="P29" s="170" t="str">
        <f>[4]Strategie!$B27</f>
        <v>ml.ž</v>
      </c>
      <c r="Q29" s="170" t="str">
        <f>[4]Strategie!$H27</f>
        <v/>
      </c>
      <c r="S29" s="170" t="str">
        <f>[4]Strategie!$B27</f>
        <v>ml.ž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>ml.ž</v>
      </c>
      <c r="N30" s="170" t="str">
        <f>[4]Strategie!$H28</f>
        <v/>
      </c>
      <c r="P30" s="170" t="str">
        <f>[4]Strategie!$B28</f>
        <v>ml.ž</v>
      </c>
      <c r="Q30" s="170" t="str">
        <f>[4]Strategie!$H28</f>
        <v/>
      </c>
      <c r="S30" s="170" t="str">
        <f>[4]Strategie!$B28</f>
        <v>ml.ž</v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>ml.ž</v>
      </c>
      <c r="N31" s="170" t="str">
        <f>[4]Strategie!$H29</f>
        <v/>
      </c>
      <c r="P31" s="170" t="str">
        <f>[4]Strategie!$B29</f>
        <v>ml.ž</v>
      </c>
      <c r="Q31" s="170" t="str">
        <f>[4]Strategie!$H29</f>
        <v/>
      </c>
      <c r="S31" s="170" t="str">
        <f>[4]Strategie!$B29</f>
        <v>ml.ž</v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>ml.ž</v>
      </c>
      <c r="N32" s="170" t="str">
        <f>[4]Strategie!$H30</f>
        <v/>
      </c>
      <c r="P32" s="170" t="str">
        <f>[4]Strategie!$B30</f>
        <v>ml.ž</v>
      </c>
      <c r="Q32" s="170" t="str">
        <f>[4]Strategie!$H30</f>
        <v/>
      </c>
      <c r="S32" s="170" t="str">
        <f>[4]Strategie!$B30</f>
        <v>ml.ž</v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>ml.ž</v>
      </c>
      <c r="N33" s="170" t="str">
        <f>[4]Strategie!$H31</f>
        <v/>
      </c>
      <c r="P33" s="170" t="str">
        <f>[4]Strategie!$B31</f>
        <v>ml.ž</v>
      </c>
      <c r="Q33" s="170" t="str">
        <f>[4]Strategie!$H31</f>
        <v/>
      </c>
      <c r="S33" s="170" t="str">
        <f>[4]Strategie!$B31</f>
        <v>ml.ž</v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>ml.ž</v>
      </c>
      <c r="N34" s="170" t="str">
        <f>[4]Strategie!$H32</f>
        <v/>
      </c>
      <c r="P34" s="170" t="str">
        <f>[4]Strategie!$B32</f>
        <v>ml.ž</v>
      </c>
      <c r="Q34" s="170" t="str">
        <f>[4]Strategie!$H32</f>
        <v/>
      </c>
      <c r="S34" s="170" t="str">
        <f>[4]Strategie!$B32</f>
        <v>ml.ž</v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>ml.ž</v>
      </c>
      <c r="N35" s="170" t="str">
        <f>[4]Strategie!$H33</f>
        <v/>
      </c>
      <c r="P35" s="170" t="str">
        <f>[4]Strategie!$B33</f>
        <v>ml.ž</v>
      </c>
      <c r="Q35" s="170" t="str">
        <f>[4]Strategie!$H33</f>
        <v/>
      </c>
      <c r="S35" s="170" t="str">
        <f>[4]Strategie!$B33</f>
        <v>ml.ž</v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>ml.ž</v>
      </c>
      <c r="N36" s="170" t="str">
        <f>[4]Strategie!$H34</f>
        <v/>
      </c>
      <c r="P36" s="170" t="str">
        <f>[4]Strategie!$B34</f>
        <v>ml.ž</v>
      </c>
      <c r="Q36" s="170" t="str">
        <f>[4]Strategie!$H34</f>
        <v/>
      </c>
      <c r="S36" s="170" t="str">
        <f>[4]Strategie!$B34</f>
        <v>ml.ž</v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>žák</v>
      </c>
      <c r="N37" s="170" t="str">
        <f>[4]Strategie!$H35</f>
        <v/>
      </c>
      <c r="P37" s="170" t="str">
        <f>[4]Strategie!$B35</f>
        <v>žák</v>
      </c>
      <c r="Q37" s="170" t="str">
        <f>[4]Strategie!$H35</f>
        <v/>
      </c>
      <c r="S37" s="170" t="str">
        <f>[4]Strategie!$B35</f>
        <v>žák</v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>žák</v>
      </c>
      <c r="N38" s="170" t="str">
        <f>[4]Strategie!$H36</f>
        <v/>
      </c>
      <c r="P38" s="170" t="str">
        <f>[4]Strategie!$B36</f>
        <v>žák</v>
      </c>
      <c r="Q38" s="170" t="str">
        <f>[4]Strategie!$H36</f>
        <v/>
      </c>
      <c r="S38" s="170" t="str">
        <f>[4]Strategie!$B36</f>
        <v>žák</v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>žák</v>
      </c>
      <c r="N39" s="170" t="str">
        <f>[4]Strategie!$H37</f>
        <v/>
      </c>
      <c r="P39" s="170" t="str">
        <f>[4]Strategie!$B37</f>
        <v>žák</v>
      </c>
      <c r="Q39" s="170" t="str">
        <f>[4]Strategie!$H37</f>
        <v/>
      </c>
      <c r="S39" s="170" t="str">
        <f>[4]Strategie!$B37</f>
        <v>žák</v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>žák</v>
      </c>
      <c r="N40" s="170" t="str">
        <f>[4]Strategie!$H38</f>
        <v/>
      </c>
      <c r="P40" s="170" t="str">
        <f>[4]Strategie!$B38</f>
        <v>žák</v>
      </c>
      <c r="Q40" s="170" t="str">
        <f>[4]Strategie!$H38</f>
        <v/>
      </c>
      <c r="S40" s="170" t="str">
        <f>[4]Strategie!$B38</f>
        <v>žák</v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>žák</v>
      </c>
      <c r="N41" s="170" t="str">
        <f>[4]Strategie!$H39</f>
        <v/>
      </c>
      <c r="P41" s="170" t="str">
        <f>[4]Strategie!$B39</f>
        <v>žák</v>
      </c>
      <c r="Q41" s="170" t="str">
        <f>[4]Strategie!$H39</f>
        <v/>
      </c>
      <c r="S41" s="170" t="str">
        <f>[4]Strategie!$B39</f>
        <v>žák</v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>žák</v>
      </c>
      <c r="N42" s="170" t="str">
        <f>[4]Strategie!$H40</f>
        <v/>
      </c>
      <c r="P42" s="170" t="str">
        <f>[4]Strategie!$B40</f>
        <v>žák</v>
      </c>
      <c r="Q42" s="170" t="str">
        <f>[4]Strategie!$H40</f>
        <v/>
      </c>
      <c r="S42" s="170" t="str">
        <f>[4]Strategie!$B40</f>
        <v>žák</v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>žák</v>
      </c>
      <c r="N43" s="170" t="str">
        <f>[4]Strategie!$H41</f>
        <v/>
      </c>
      <c r="P43" s="170" t="str">
        <f>[4]Strategie!$B41</f>
        <v>žák</v>
      </c>
      <c r="Q43" s="170" t="str">
        <f>[4]Strategie!$H41</f>
        <v/>
      </c>
      <c r="S43" s="170" t="str">
        <f>[4]Strategie!$B41</f>
        <v>žák</v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>žák</v>
      </c>
      <c r="N44" s="170" t="str">
        <f>[4]Strategie!$H42</f>
        <v/>
      </c>
      <c r="P44" s="170" t="str">
        <f>[4]Strategie!$B42</f>
        <v>žák</v>
      </c>
      <c r="Q44" s="170" t="str">
        <f>[4]Strategie!$H42</f>
        <v/>
      </c>
      <c r="S44" s="170" t="str">
        <f>[4]Strategie!$B42</f>
        <v>žák</v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>kad</v>
      </c>
      <c r="N45" s="170" t="str">
        <f>[4]Strategie!$H43</f>
        <v/>
      </c>
      <c r="P45" s="170" t="str">
        <f>[4]Strategie!$B43</f>
        <v>kad</v>
      </c>
      <c r="Q45" s="170" t="str">
        <f>[4]Strategie!$H43</f>
        <v/>
      </c>
      <c r="S45" s="170" t="str">
        <f>[4]Strategie!$B43</f>
        <v>kad</v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>jun</v>
      </c>
      <c r="N46" s="170" t="str">
        <f>[4]Strategie!$H44</f>
        <v/>
      </c>
      <c r="P46" s="170" t="str">
        <f>[4]Strategie!$B44</f>
        <v>jun</v>
      </c>
      <c r="Q46" s="170" t="str">
        <f>[4]Strategie!$H44</f>
        <v/>
      </c>
      <c r="S46" s="170" t="str">
        <f>[4]Strategie!$B44</f>
        <v>jun</v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>Jun</v>
      </c>
      <c r="N47" s="170" t="str">
        <f>[4]Strategie!$H45</f>
        <v/>
      </c>
      <c r="P47" s="170" t="str">
        <f>[4]Strategie!$B45</f>
        <v>Jun</v>
      </c>
      <c r="Q47" s="170" t="str">
        <f>[4]Strategie!$H45</f>
        <v/>
      </c>
      <c r="S47" s="170" t="str">
        <f>[4]Strategie!$B45</f>
        <v>Jun</v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>jun</v>
      </c>
      <c r="N48" s="170" t="str">
        <f>[4]Strategie!$H46</f>
        <v/>
      </c>
      <c r="P48" s="170" t="str">
        <f>[4]Strategie!$B46</f>
        <v>jun</v>
      </c>
      <c r="Q48" s="170" t="str">
        <f>[4]Strategie!$H46</f>
        <v/>
      </c>
      <c r="S48" s="170" t="str">
        <f>[4]Strategie!$B46</f>
        <v>jun</v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2022-05-07T17:17:08Z</cp:lastPrinted>
  <dcterms:created xsi:type="dcterms:W3CDTF">2002-01-25T08:02:23Z</dcterms:created>
  <dcterms:modified xsi:type="dcterms:W3CDTF">2022-05-08T11:58:45Z</dcterms:modified>
</cp:coreProperties>
</file>