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EC8F9A88-87D1-4451-94F3-E71D88467C1A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B6" i="1"/>
  <c r="I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<sst xmlns="http://schemas.openxmlformats.org/spreadsheetml/2006/main" count="48" uniqueCount="21">
  <si>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</si>
  <si>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</si>
  <si>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</si>
  <si>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</si>
  <si>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</si>
  <si>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</si>
  <si>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</si>
  <si>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</si>
  <si>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</si>
  <si>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</si>
  <si>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</si>
  <si>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</si>
  <si>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</si>
  <si>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</si>
  <si>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</si>
  <si>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</si>
  <si>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>Karpinskyi Pavlo</t>
  </si>
  <si>
    <t>AC Nitra</t>
  </si>
  <si>
    <t>v.s.</t>
  </si>
  <si>
    <t>Mrštík Daniel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</si>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</sst>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X23" sqref="X22:X23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tr">
        <f>CONCATENATE([1]List1!$A$96)</f>
        <v>Výsledky v soutěži jednotlivců</v>
      </c>
      <c r="B1" s="159"/>
      <c r="C1" s="159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žák 52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50000000000003" customHeight="1" x14ac:dyDescent="0.2">
      <c r="A10" s="20">
        <v>1</v>
      </c>
      <c r="B10" s="21" t="str">
        <f>CONCATENATE(E10,F10,G10,H10,I10,J10,K10)</f>
        <v>Karpinskyi Pavlo</v>
      </c>
      <c r="C10" s="22" t="str">
        <f>CONCATENATE(M10,N10,O10,P10,Q10,R10,S10)</f>
        <v>AC Nitra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Karpinskyi Pavlo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AC Nitra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tr">
        <f t="shared" ref="B11:B19" si="0">CONCATENATE(E11,F11,G11,H11,I11,J11,K11)</f>
        <v>Mrštík Daniel</v>
      </c>
      <c r="C11" s="22" t="str">
        <f t="shared" ref="C11" si="1">CONCATENATE(M11,N11,O11,P11,Q11,R11,S11)</f>
        <v>Sok.Vít.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Mrštík Daniel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Sok.Vít.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tr">
        <f>'[2]Základní údaje'!$B$3</f>
        <v>Memoriál Miroslava Rešla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tr">
        <f>CONCATENATE([1]List1!$A$3)</f>
        <v>Místo:</v>
      </c>
      <c r="D3" s="2" t="str">
        <f>'[2]Základní údaje'!$D$3</f>
        <v>Nový Jičín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tr">
        <f>CONCATENATE([1]List1!$A$4)</f>
        <v>Datum:</v>
      </c>
      <c r="B4" s="61"/>
      <c r="C4" s="60"/>
      <c r="D4" s="152" t="str">
        <f>'[2]Základní údaje'!$B$4</f>
        <v xml:space="preserve"> 7.5.2022 </v>
      </c>
      <c r="E4" s="69" t="str">
        <f>CONCATENATE([1]List1!$A$5)</f>
        <v>Hmotnost:</v>
      </c>
      <c r="F4" s="163" t="str">
        <f>IF(Z23=1,(CONCATENATE(AA6," ",L4," kg")),T27)</f>
        <v>žák 52 kg</v>
      </c>
      <c r="G4" s="163"/>
      <c r="H4" s="68" t="str">
        <f>CONCATENATE([1]List1!$A$6)</f>
        <v>styl:</v>
      </c>
      <c r="I4" s="156" t="str">
        <f>I7</f>
        <v>v.s.</v>
      </c>
      <c r="K4" s="56" t="str">
        <f>$E$4</f>
        <v>Hmotnost:</v>
      </c>
      <c r="L4" s="73">
        <f>C7</f>
        <v>52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15</v>
      </c>
      <c r="C7" s="80">
        <v>52</v>
      </c>
      <c r="D7" s="81" t="s">
        <v>16</v>
      </c>
      <c r="E7" s="10" t="s">
        <v>17</v>
      </c>
      <c r="F7" s="9">
        <v>2008</v>
      </c>
      <c r="G7" s="82">
        <v>84</v>
      </c>
      <c r="H7" s="83">
        <v>52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15</v>
      </c>
      <c r="C8" s="108">
        <v>52</v>
      </c>
      <c r="D8" s="106" t="s">
        <v>19</v>
      </c>
      <c r="E8" s="107" t="s">
        <v>20</v>
      </c>
      <c r="F8" s="36">
        <v>2008</v>
      </c>
      <c r="G8" s="108">
        <v>297</v>
      </c>
      <c r="H8" s="109">
        <v>52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tr">
        <f>'[2]Základní údaje'!$B$7</f>
        <v xml:space="preserve">Nový Jičín,  7.5.2022 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H64" sqref="H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203" t="str">
        <f>'Vážní listina'!A2:I2</f>
        <v>Memoriál Miroslava Rešla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">
      <c r="A3" s="25" t="str">
        <f>CONCATENATE([1]List1!$A$3)</f>
        <v>Místo:</v>
      </c>
      <c r="B3" s="204" t="str">
        <f>CONCATENATE('Vážní listina'!D3)</f>
        <v>Nový Jičín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">
      <c r="A4" s="68" t="str">
        <f>CONCATENATE([1]List1!$A$4)</f>
        <v>Datum:</v>
      </c>
      <c r="B4" s="144" t="str">
        <f>CONCATENATE('Vážní listina'!D4)</f>
        <v xml:space="preserve"> 7.5.2022 </v>
      </c>
      <c r="C4" s="144"/>
      <c r="D4" s="144"/>
      <c r="E4" s="144"/>
      <c r="F4" s="144"/>
      <c r="G4" s="168" t="str">
        <f>CONCATENATE([1]List1!$A$5)</f>
        <v>Hmotnost:</v>
      </c>
      <c r="H4" s="168"/>
      <c r="I4" s="168"/>
      <c r="J4" s="163" t="str">
        <f>CONCATENATE('Vážní listina'!F4)</f>
        <v>žák 52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AG4" s="158" t="str">
        <f>MID(V4,1,1)</f>
        <v>v</v>
      </c>
      <c r="AH4" s="158" t="str">
        <f>MID(V4,3,1)</f>
        <v>s</v>
      </c>
      <c r="AI4" s="158" t="str">
        <f>CONCATENATE(AG4,AH4)</f>
        <v>vs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3" t="str">
        <f>CONCATENATE([1]List1!$A$12)</f>
        <v>1. kolo</v>
      </c>
      <c r="F6" s="174"/>
      <c r="G6" s="175"/>
      <c r="H6" s="173" t="str">
        <f>CONCATENATE([1]List1!$A$13)</f>
        <v>2. kolo</v>
      </c>
      <c r="I6" s="174"/>
      <c r="J6" s="175"/>
      <c r="K6" s="173" t="str">
        <f>CONCATENATE([1]List1!$A$14)</f>
        <v>3. kolo</v>
      </c>
      <c r="L6" s="174"/>
      <c r="M6" s="175"/>
      <c r="N6" s="173" t="str">
        <f>CONCATENATE([1]List1!$A$15)</f>
        <v>4. kolo</v>
      </c>
      <c r="O6" s="174"/>
      <c r="P6" s="175"/>
      <c r="Q6" s="173" t="str">
        <f>CONCATENATE([1]List1!$A$16)</f>
        <v>5. kolo</v>
      </c>
      <c r="R6" s="174"/>
      <c r="S6" s="175"/>
      <c r="T6" s="208" t="str">
        <f>CONCATENATE([1]List1!$A$17)</f>
        <v>výsledky              B   T   O</v>
      </c>
      <c r="U6" s="209"/>
      <c r="V6" s="210"/>
      <c r="W6" s="5" t="str">
        <f>CONCATENATE([1]List1!$A$18)</f>
        <v>poř.</v>
      </c>
    </row>
    <row r="7" spans="1:35" ht="14.25" customHeight="1" thickTop="1" thickBot="1" x14ac:dyDescent="0.25">
      <c r="A7" s="193" t="str">
        <f>IF('Vážní listina'!D7="","",'Vážní listina'!D7)</f>
        <v>Karpinskyi Pavlo</v>
      </c>
      <c r="B7" s="195" t="str">
        <f>IF('Vážní listina'!D7="","",'Vážní listina'!E7)</f>
        <v>AC Nitra</v>
      </c>
      <c r="C7" s="206"/>
      <c r="D7" s="197">
        <f>'Vážní listina'!A7</f>
        <v>1</v>
      </c>
      <c r="E7" s="176">
        <v>2</v>
      </c>
      <c r="F7" s="26">
        <v>3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f>F7+I7+L7+O7+R7</f>
        <v>3</v>
      </c>
      <c r="U7" s="184">
        <f>F8+I8+L8+O8+R8</f>
        <v>10</v>
      </c>
      <c r="V7" s="213">
        <f>G7+J7+M7+P7+S7</f>
        <v>0</v>
      </c>
      <c r="W7" s="211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25">
      <c r="A8" s="194"/>
      <c r="B8" s="196"/>
      <c r="C8" s="207"/>
      <c r="D8" s="198"/>
      <c r="E8" s="171"/>
      <c r="F8" s="91">
        <v>10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199" t="str">
        <f>IF('Vážní listina'!D8="","",'Vážní listina'!D8)</f>
        <v>Mrštík Daniel</v>
      </c>
      <c r="B9" s="200" t="str">
        <f>IF('Vážní listina'!D8="","",'Vážní listina'!E8)</f>
        <v>Sok.Vít.</v>
      </c>
      <c r="C9" s="202"/>
      <c r="D9" s="201">
        <f>'Vážní listina'!A8</f>
        <v>2</v>
      </c>
      <c r="E9" s="170">
        <v>1</v>
      </c>
      <c r="F9" s="93">
        <v>1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f>F9+I9+L9+O9+R9</f>
        <v>1</v>
      </c>
      <c r="U9" s="187">
        <f>F10+I10+L10+O10+R10</f>
        <v>1</v>
      </c>
      <c r="V9" s="215">
        <f>G9+J9+M9+P9+S9</f>
        <v>0</v>
      </c>
      <c r="W9" s="205">
        <f>IF($AC$8=0,"",(IF(F9&gt;2,1,2)))</f>
        <v>2</v>
      </c>
      <c r="Z9" s="154">
        <f>IF(F9="",0,1)</f>
        <v>1</v>
      </c>
    </row>
    <row r="10" spans="1:35" ht="14.25" customHeight="1" thickTop="1" thickBot="1" x14ac:dyDescent="0.25">
      <c r="A10" s="189"/>
      <c r="B10" s="190"/>
      <c r="C10" s="181"/>
      <c r="D10" s="188"/>
      <c r="E10" s="167"/>
      <c r="F10" s="32">
        <v>1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25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f>F11+I11+L11+O11+R11</f>
        <v>0</v>
      </c>
      <c r="U11" s="178">
        <f>F12+I12+L12+O12+R12</f>
        <v>0</v>
      </c>
      <c r="V11" s="177">
        <f>G11+J11+M11+P11+S11</f>
        <v>0</v>
      </c>
      <c r="W11" s="191"/>
    </row>
    <row r="12" spans="1:35" ht="14.25" hidden="1" customHeight="1" thickTop="1" thickBot="1" x14ac:dyDescent="0.25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25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f>F13+I13+L13+O13+R13</f>
        <v>0</v>
      </c>
      <c r="U13" s="178">
        <f>F14+I14+L14+O14+R14</f>
        <v>0</v>
      </c>
      <c r="V13" s="177">
        <f>G13+J13+M13+P13+S13</f>
        <v>0</v>
      </c>
      <c r="W13" s="191"/>
    </row>
    <row r="14" spans="1:35" ht="14.25" hidden="1" customHeight="1" thickTop="1" thickBot="1" x14ac:dyDescent="0.25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25">
      <c r="A15" s="189"/>
      <c r="B15" s="190"/>
      <c r="C15" s="181"/>
      <c r="D15" s="188"/>
      <c r="E15" s="167" t="s">
        <v>11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f>F15+I15+L15+O15+R15</f>
        <v>0</v>
      </c>
      <c r="U15" s="178">
        <f>F16+I16+L16+O16+R16</f>
        <v>0</v>
      </c>
      <c r="V15" s="177">
        <f>G15+J15+M15+P15+S15</f>
        <v>0</v>
      </c>
      <c r="W15" s="191"/>
    </row>
    <row r="16" spans="1:35" ht="14.25" hidden="1" customHeight="1" thickTop="1" thickBot="1" x14ac:dyDescent="0.25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25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f>F17+I17+O17+R17</f>
        <v>0</v>
      </c>
      <c r="U17" s="178">
        <f>F18+I18+O18+R18</f>
        <v>0</v>
      </c>
      <c r="V17" s="177">
        <f>G17+J17+P17+S17</f>
        <v>0</v>
      </c>
      <c r="W17" s="191"/>
    </row>
    <row r="18" spans="1:23" ht="14.25" hidden="1" customHeight="1" thickBot="1" x14ac:dyDescent="0.25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25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f>F19+I19+O19+R19</f>
        <v>0</v>
      </c>
      <c r="U19" s="178">
        <f>F20+I20+O20+R20</f>
        <v>0</v>
      </c>
      <c r="V19" s="177">
        <f>G19+J19+P19+S19</f>
        <v>0</v>
      </c>
      <c r="W19" s="191"/>
    </row>
    <row r="20" spans="1:23" ht="14.25" hidden="1" customHeight="1" thickTop="1" thickBot="1" x14ac:dyDescent="0.25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25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f>F21+I21+O21+R21</f>
        <v>0</v>
      </c>
      <c r="U21" s="178">
        <f>F22+I22+O22+R22</f>
        <v>0</v>
      </c>
      <c r="V21" s="177">
        <f>G21+J21+P21+S21</f>
        <v>0</v>
      </c>
      <c r="W21" s="191"/>
    </row>
    <row r="22" spans="1:23" ht="14.25" hidden="1" customHeight="1" thickTop="1" thickBot="1" x14ac:dyDescent="0.25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25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f>F23+I23+O23+R23</f>
        <v>0</v>
      </c>
      <c r="U23" s="178">
        <f>F24+I24+O24+R24</f>
        <v>0</v>
      </c>
      <c r="V23" s="177">
        <f>G23+J23+P23+S23</f>
        <v>0</v>
      </c>
      <c r="W23" s="191"/>
    </row>
    <row r="24" spans="1:23" ht="14.25" hidden="1" customHeight="1" thickTop="1" thickBot="1" x14ac:dyDescent="0.25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25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f>F25+I25+O25+R25</f>
        <v>0</v>
      </c>
      <c r="U25" s="178">
        <f>F26+I26+O26+R26</f>
        <v>0</v>
      </c>
      <c r="V25" s="177">
        <f>G25+J25+P25+S25</f>
        <v>0</v>
      </c>
      <c r="W25" s="191"/>
    </row>
    <row r="26" spans="1:23" ht="14.25" hidden="1" customHeight="1" thickTop="1" thickBot="1" x14ac:dyDescent="0.25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25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f>F27+I27+O27+R27</f>
        <v>0</v>
      </c>
      <c r="U27" s="178">
        <f>F28+I28+O28+R28</f>
        <v>0</v>
      </c>
      <c r="V27" s="177">
        <f>G27+J27+P27+S27</f>
        <v>0</v>
      </c>
      <c r="W27" s="191"/>
    </row>
    <row r="28" spans="1:23" ht="14.25" hidden="1" customHeight="1" thickTop="1" thickBot="1" x14ac:dyDescent="0.25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25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f>F29+I29+O29+R29</f>
        <v>0</v>
      </c>
      <c r="U29" s="178">
        <f>F30+I30+O30+R30</f>
        <v>0</v>
      </c>
      <c r="V29" s="177">
        <f>G29+J29+P29+S29</f>
        <v>0</v>
      </c>
      <c r="W29" s="191"/>
    </row>
    <row r="30" spans="1:23" ht="14.25" hidden="1" customHeight="1" thickTop="1" thickBot="1" x14ac:dyDescent="0.25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25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f>F31+I31+O31+R31</f>
        <v>0</v>
      </c>
      <c r="U31" s="178">
        <f>F32+I32+O32+R32</f>
        <v>0</v>
      </c>
      <c r="V31" s="177">
        <f>G31+J31+P31+S31</f>
        <v>0</v>
      </c>
      <c r="W31" s="191"/>
    </row>
    <row r="32" spans="1:23" ht="14.25" hidden="1" customHeight="1" thickTop="1" thickBot="1" x14ac:dyDescent="0.25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25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f>F33+I33+O33+R33</f>
        <v>0</v>
      </c>
      <c r="U33" s="178">
        <f>F34+I34+O34+R34</f>
        <v>0</v>
      </c>
      <c r="V33" s="177">
        <f>G33+J33+P33+S33</f>
        <v>0</v>
      </c>
      <c r="W33" s="191"/>
    </row>
    <row r="34" spans="1:23" ht="14.25" hidden="1" customHeight="1" thickTop="1" thickBot="1" x14ac:dyDescent="0.25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25">
      <c r="A35" s="189" t="str">
        <f>IF('Vážní listina'!D21="","",'Vážní listina'!D21)</f>
        <v/>
      </c>
      <c r="B35" s="190" t="str">
        <f>IF('Vážní listina'!D21="","",'Vážní listina'!E21)</f>
        <v/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f>F35+I35+O35+R35</f>
        <v>0</v>
      </c>
      <c r="U35" s="178">
        <f>F36+I36+O36+R36</f>
        <v>0</v>
      </c>
      <c r="V35" s="177">
        <f>G35+J35+P35+S35</f>
        <v>0</v>
      </c>
      <c r="W35" s="180"/>
    </row>
    <row r="36" spans="1:23" ht="14.25" hidden="1" customHeight="1" thickTop="1" thickBot="1" x14ac:dyDescent="0.25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25">
      <c r="A37" s="189" t="str">
        <f>IF('Vážní listina'!D22="","",'Vážní listina'!D22)</f>
        <v/>
      </c>
      <c r="B37" s="190" t="str">
        <f>IF('Vážní listina'!D22="","",'Vážní listina'!E22)</f>
        <v/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f>F37+I37+O37+R37</f>
        <v>0</v>
      </c>
      <c r="U37" s="178">
        <f>F38+I38+O38+R38</f>
        <v>0</v>
      </c>
      <c r="V37" s="177">
        <f>G37+J37+P37+S37</f>
        <v>0</v>
      </c>
      <c r="W37" s="180"/>
    </row>
    <row r="38" spans="1:23" ht="14.25" hidden="1" customHeight="1" thickTop="1" thickBot="1" x14ac:dyDescent="0.25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25">
      <c r="A39" s="189" t="str">
        <f>IF('Vážní listina'!D23="","",'Vážní listina'!D23)</f>
        <v/>
      </c>
      <c r="B39" s="190" t="str">
        <f>IF('Vážní listina'!D23="","",'Vážní listina'!E23)</f>
        <v/>
      </c>
      <c r="C39" s="181"/>
      <c r="D39" s="188">
        <f>'Vážní listina'!A23</f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f>F39+I39+O39+R39</f>
        <v>0</v>
      </c>
      <c r="U39" s="178">
        <f>F40+I40+O40+R40</f>
        <v>0</v>
      </c>
      <c r="V39" s="177">
        <f>G39+J39+P39+S39</f>
        <v>0</v>
      </c>
      <c r="W39" s="180"/>
    </row>
    <row r="40" spans="1:23" ht="14.25" hidden="1" customHeight="1" thickTop="1" thickBot="1" x14ac:dyDescent="0.25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25">
      <c r="A41" s="189" t="str">
        <f>IF('Vážní listina'!D24="","",'Vážní listina'!D24)</f>
        <v/>
      </c>
      <c r="B41" s="190" t="str">
        <f>IF('Vážní listina'!D24="","",'Vážní listina'!E24)</f>
        <v/>
      </c>
      <c r="C41" s="181"/>
      <c r="D41" s="188">
        <f>'Vážní listina'!A24</f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f>F41+I41+O41+R41</f>
        <v>0</v>
      </c>
      <c r="U41" s="178">
        <f>F42+I42+O42+R42</f>
        <v>0</v>
      </c>
      <c r="V41" s="177">
        <f>G41+J41+P41+S41</f>
        <v>0</v>
      </c>
      <c r="W41" s="180"/>
    </row>
    <row r="42" spans="1:23" ht="14.25" hidden="1" customHeight="1" thickTop="1" thickBot="1" x14ac:dyDescent="0.25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25">
      <c r="A43" s="189" t="str">
        <f>IF('Vážní listina'!D25="","",'Vážní listina'!D25)</f>
        <v/>
      </c>
      <c r="B43" s="190" t="str">
        <f>IF('Vážní listina'!D25="","",'Vážní listina'!E25)</f>
        <v/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f>F43+I43+O43+R43</f>
        <v>0</v>
      </c>
      <c r="U43" s="178">
        <f>F44+I44+O44+R44</f>
        <v>0</v>
      </c>
      <c r="V43" s="177">
        <f>G43+J43+P43+S43</f>
        <v>0</v>
      </c>
      <c r="W43" s="180"/>
    </row>
    <row r="44" spans="1:23" ht="14.25" hidden="1" customHeight="1" thickTop="1" thickBot="1" x14ac:dyDescent="0.25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25">
      <c r="A45" s="189" t="str">
        <f>IF('Vážní listina'!D26="","",'Vážní listina'!D26)</f>
        <v/>
      </c>
      <c r="B45" s="190" t="str">
        <f>IF('Vážní listina'!D26="","",'Vážní listina'!E26)</f>
        <v/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f>F45+I45+O45+R45</f>
        <v>0</v>
      </c>
      <c r="U45" s="178">
        <f>F46+I46+O46+R46</f>
        <v>0</v>
      </c>
      <c r="V45" s="177">
        <f>G45+J45+P45+S45</f>
        <v>0</v>
      </c>
      <c r="W45" s="180"/>
    </row>
    <row r="46" spans="1:23" ht="14.25" hidden="1" customHeight="1" thickTop="1" thickBot="1" x14ac:dyDescent="0.25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25">
      <c r="A47" s="189" t="str">
        <f>IF('Vážní listina'!D27="","",'Vážní listina'!D27)</f>
        <v/>
      </c>
      <c r="B47" s="190" t="str">
        <f>IF('Vážní listina'!D27="","",'Vážní listina'!E27)</f>
        <v/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f>F47+I47+O47+R47</f>
        <v>0</v>
      </c>
      <c r="U47" s="178">
        <f>F48+I48+O48+R48</f>
        <v>0</v>
      </c>
      <c r="V47" s="177">
        <f>G47+J47+P47+S47</f>
        <v>0</v>
      </c>
      <c r="W47" s="180"/>
    </row>
    <row r="48" spans="1:23" ht="14.25" hidden="1" customHeight="1" thickTop="1" thickBot="1" x14ac:dyDescent="0.25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25">
      <c r="A49" s="189" t="str">
        <f>IF('Vážní listina'!D28="","",'Vážní listina'!D28)</f>
        <v/>
      </c>
      <c r="B49" s="190" t="str">
        <f>IF('Vážní listina'!D28="","",'Vážní listina'!E28)</f>
        <v/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f>F49+I49+O49+R49</f>
        <v>0</v>
      </c>
      <c r="U49" s="178">
        <f>F50+I50+O50+R50</f>
        <v>0</v>
      </c>
      <c r="V49" s="177">
        <f>G49+J49+P49+S49</f>
        <v>0</v>
      </c>
      <c r="W49" s="180"/>
    </row>
    <row r="50" spans="1:23" ht="14.25" hidden="1" customHeight="1" thickTop="1" thickBot="1" x14ac:dyDescent="0.25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25">
      <c r="A51" s="189" t="str">
        <f>IF('Vážní listina'!D29="","",'Vážní listina'!D29)</f>
        <v/>
      </c>
      <c r="B51" s="190" t="str">
        <f>IF('Vážní listina'!D29="","",'Vážní listina'!E29)</f>
        <v/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f>F51+I51+O51+R51</f>
        <v>0</v>
      </c>
      <c r="U51" s="178">
        <f>F52+I52+O52+R52</f>
        <v>0</v>
      </c>
      <c r="V51" s="177">
        <f>G51+J51+P51+S51</f>
        <v>0</v>
      </c>
      <c r="W51" s="180"/>
    </row>
    <row r="52" spans="1:23" ht="14.25" hidden="1" customHeight="1" thickTop="1" thickBot="1" x14ac:dyDescent="0.25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25">
      <c r="A53" s="189" t="str">
        <f>IF('Vážní listina'!D30="","",'Vážní listina'!D30)</f>
        <v/>
      </c>
      <c r="B53" s="190" t="str">
        <f>IF('Vážní listina'!D30="","",'Vážní listina'!E30)</f>
        <v/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f>F53+I53+O53+R53</f>
        <v>0</v>
      </c>
      <c r="U53" s="178">
        <f>F54+I54+O54+R54</f>
        <v>0</v>
      </c>
      <c r="V53" s="177">
        <f>G53+J53+P53+S53</f>
        <v>0</v>
      </c>
      <c r="W53" s="189"/>
    </row>
    <row r="54" spans="1:23" ht="14.25" hidden="1" customHeight="1" thickTop="1" thickBot="1" x14ac:dyDescent="0.25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25">
      <c r="A55" s="189" t="str">
        <f>IF('Vážní listina'!D31="","",'Vážní listina'!D31)</f>
        <v/>
      </c>
      <c r="B55" s="190" t="str">
        <f>IF('Vážní listina'!D31="","",'Vážní listina'!E31)</f>
        <v/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f>F55+I55+O55+R55</f>
        <v>0</v>
      </c>
      <c r="U55" s="178">
        <f>F56+I56+O56+R56</f>
        <v>0</v>
      </c>
      <c r="V55" s="177">
        <f>G55+J55+P55+S55</f>
        <v>0</v>
      </c>
      <c r="W55" s="180"/>
    </row>
    <row r="56" spans="1:23" ht="14.25" hidden="1" customHeight="1" thickTop="1" thickBot="1" x14ac:dyDescent="0.25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25">
      <c r="A57" s="189" t="str">
        <f>IF('Vážní listina'!D32="","",'Vážní listina'!D32)</f>
        <v/>
      </c>
      <c r="B57" s="190" t="str">
        <f>IF('Vážní listina'!D32="","",'Vážní listina'!E32)</f>
        <v/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f>F57+I57+O57+R57</f>
        <v>0</v>
      </c>
      <c r="U57" s="178">
        <f>F58+I58+O58+R58</f>
        <v>0</v>
      </c>
      <c r="V57" s="177">
        <f>G57+J57+P57+S57</f>
        <v>0</v>
      </c>
      <c r="W57" s="180"/>
    </row>
    <row r="58" spans="1:23" ht="14.25" hidden="1" customHeight="1" thickTop="1" thickBot="1" x14ac:dyDescent="0.25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25">
      <c r="A59" s="189" t="str">
        <f>IF('Vážní listina'!D33="","",'Vážní listina'!D33)</f>
        <v/>
      </c>
      <c r="B59" s="190" t="str">
        <f>IF('Vážní listina'!D33="","",'Vážní listina'!E33)</f>
        <v/>
      </c>
      <c r="C59" s="181"/>
      <c r="D59" s="188">
        <f>'Vážní listina'!A33</f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f>F59+I59+O59+R59</f>
        <v>0</v>
      </c>
      <c r="U59" s="178">
        <f>F60+I60+O60+R60</f>
        <v>0</v>
      </c>
      <c r="V59" s="177">
        <f>G59+J59+P59+S59</f>
        <v>0</v>
      </c>
      <c r="W59" s="180"/>
    </row>
    <row r="60" spans="1:23" ht="14.25" hidden="1" customHeight="1" thickTop="1" thickBot="1" x14ac:dyDescent="0.25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25">
      <c r="A61" s="189" t="str">
        <f>IF('Vážní listina'!D34="","",'Vážní listina'!D34)</f>
        <v/>
      </c>
      <c r="B61" s="190" t="str">
        <f>IF('Vážní listina'!D34="","",'Vážní listina'!E34)</f>
        <v/>
      </c>
      <c r="C61" s="181"/>
      <c r="D61" s="188">
        <f>'Vážní listina'!A34</f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f>F61+I61+O61+R61</f>
        <v>0</v>
      </c>
      <c r="U61" s="178">
        <f>F62+I62+O62+R62</f>
        <v>0</v>
      </c>
      <c r="V61" s="177">
        <f>G61+J61+P61+S61</f>
        <v>0</v>
      </c>
      <c r="W61" s="180"/>
    </row>
    <row r="62" spans="1:23" ht="14.25" hidden="1" customHeight="1" thickTop="1" thickBot="1" x14ac:dyDescent="0.25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tr">
        <f>[4]List1!$A$173</f>
        <v>Vysvětlení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f>A66+D66+G66+J66+M66</f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5" thickBot="1" x14ac:dyDescent="0.25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">
      <c r="C75" s="151"/>
    </row>
    <row r="76" spans="1:22" x14ac:dyDescent="0.2">
      <c r="C76" s="151">
        <v>1</v>
      </c>
      <c r="E76" t="str">
        <f>[1]List1!$A$181</f>
        <v>napomínání "O"</v>
      </c>
    </row>
    <row r="78" spans="1:22" x14ac:dyDescent="0.2">
      <c r="C78" s="151"/>
    </row>
    <row r="79" spans="1:22" x14ac:dyDescent="0.2">
      <c r="A79" t="str">
        <f>'[2]Základní údaje'!$B$7</f>
        <v xml:space="preserve">Nový Jičín,  7.5.2022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ž-jun</v>
      </c>
      <c r="H7" s="158" t="str">
        <f>[5]Strategie!$H5</f>
        <v/>
      </c>
      <c r="J7" s="158" t="str">
        <f>[5]Strategie!$B5</f>
        <v>ž-jun</v>
      </c>
      <c r="K7" s="158" t="str">
        <f>[5]Strategie!$H5</f>
        <v/>
      </c>
      <c r="M7" s="158" t="str">
        <f>[5]Strategie!$B5</f>
        <v>ž-jun</v>
      </c>
      <c r="N7" s="158" t="str">
        <f>[5]Strategie!$H5</f>
        <v/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C příp</v>
      </c>
      <c r="H8" s="158" t="str">
        <f>[5]Strategie!$H6</f>
        <v/>
      </c>
      <c r="J8" s="158" t="str">
        <f>[5]Strategie!$B6</f>
        <v>C příp</v>
      </c>
      <c r="K8" s="158" t="str">
        <f>[5]Strategie!$H6</f>
        <v/>
      </c>
      <c r="M8" s="158" t="str">
        <f>[5]Strategie!$B6</f>
        <v>C příp</v>
      </c>
      <c r="N8" s="158" t="str">
        <f>[5]Strategie!$H6</f>
        <v/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C příp</v>
      </c>
      <c r="H9" s="158" t="str">
        <f>[5]Strategie!$H7</f>
        <v/>
      </c>
      <c r="J9" s="158" t="str">
        <f>[5]Strategie!$B7</f>
        <v>C příp</v>
      </c>
      <c r="K9" s="158" t="str">
        <f>[5]Strategie!$H7</f>
        <v/>
      </c>
      <c r="M9" s="158" t="str">
        <f>[5]Strategie!$B7</f>
        <v>C příp</v>
      </c>
      <c r="N9" s="158" t="str">
        <f>[5]Strategie!$H7</f>
        <v/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C příp</v>
      </c>
      <c r="H10" s="158" t="str">
        <f>[5]Strategie!$H8</f>
        <v/>
      </c>
      <c r="J10" s="158" t="str">
        <f>[5]Strategie!$B8</f>
        <v>C příp</v>
      </c>
      <c r="K10" s="158" t="str">
        <f>[5]Strategie!$H8</f>
        <v/>
      </c>
      <c r="M10" s="158" t="str">
        <f>[5]Strategie!$B8</f>
        <v>C příp</v>
      </c>
      <c r="N10" s="158" t="str">
        <f>[5]Strategie!$H8</f>
        <v/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C příp</v>
      </c>
      <c r="H11" s="158" t="str">
        <f>[5]Strategie!$H9</f>
        <v/>
      </c>
      <c r="J11" s="158" t="str">
        <f>[5]Strategie!$B9</f>
        <v>C příp</v>
      </c>
      <c r="K11" s="158" t="str">
        <f>[5]Strategie!$H9</f>
        <v/>
      </c>
      <c r="M11" s="158" t="str">
        <f>[5]Strategie!$B9</f>
        <v>C příp</v>
      </c>
      <c r="N11" s="158" t="str">
        <f>[5]Strategie!$H9</f>
        <v/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C příp</v>
      </c>
      <c r="H12" s="158" t="str">
        <f>[5]Strategie!$H10</f>
        <v/>
      </c>
      <c r="J12" s="158" t="str">
        <f>[5]Strategie!$B10</f>
        <v>C příp</v>
      </c>
      <c r="K12" s="158" t="str">
        <f>[5]Strategie!$H10</f>
        <v/>
      </c>
      <c r="M12" s="158" t="str">
        <f>[5]Strategie!$B10</f>
        <v>C příp</v>
      </c>
      <c r="N12" s="158" t="str">
        <f>[5]Strategie!$H10</f>
        <v/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B příp</v>
      </c>
      <c r="H13" s="158" t="str">
        <f>[5]Strategie!$H11</f>
        <v/>
      </c>
      <c r="J13" s="158" t="str">
        <f>[5]Strategie!$B11</f>
        <v>B příp</v>
      </c>
      <c r="K13" s="158" t="str">
        <f>[5]Strategie!$H11</f>
        <v/>
      </c>
      <c r="M13" s="158" t="str">
        <f>[5]Strategie!$B11</f>
        <v>B příp</v>
      </c>
      <c r="N13" s="158" t="str">
        <f>[5]Strategie!$H11</f>
        <v/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B příp</v>
      </c>
      <c r="H14" s="158" t="str">
        <f>[5]Strategie!$H12</f>
        <v/>
      </c>
      <c r="J14" s="158" t="str">
        <f>[5]Strategie!$B12</f>
        <v>B příp</v>
      </c>
      <c r="K14" s="158" t="str">
        <f>[5]Strategie!$H12</f>
        <v/>
      </c>
      <c r="M14" s="158" t="str">
        <f>[5]Strategie!$B12</f>
        <v>B příp</v>
      </c>
      <c r="N14" s="158" t="str">
        <f>[5]Strategie!$H12</f>
        <v/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B příp</v>
      </c>
      <c r="H15" s="158" t="str">
        <f>[5]Strategie!$H13</f>
        <v/>
      </c>
      <c r="J15" s="158" t="str">
        <f>[5]Strategie!$B13</f>
        <v>B příp</v>
      </c>
      <c r="K15" s="158" t="str">
        <f>[5]Strategie!$H13</f>
        <v/>
      </c>
      <c r="M15" s="158" t="str">
        <f>[5]Strategie!$B13</f>
        <v>B příp</v>
      </c>
      <c r="N15" s="158" t="str">
        <f>[5]Strategie!$H13</f>
        <v/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B příp</v>
      </c>
      <c r="H16" s="158" t="str">
        <f>[5]Strategie!$H14</f>
        <v/>
      </c>
      <c r="J16" s="158" t="str">
        <f>[5]Strategie!$B14</f>
        <v>B příp</v>
      </c>
      <c r="K16" s="158" t="str">
        <f>[5]Strategie!$H14</f>
        <v/>
      </c>
      <c r="M16" s="158" t="str">
        <f>[5]Strategie!$B14</f>
        <v>B příp</v>
      </c>
      <c r="N16" s="158" t="str">
        <f>[5]Strategie!$H14</f>
        <v/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B příp</v>
      </c>
      <c r="H17" s="158" t="str">
        <f>[5]Strategie!$H15</f>
        <v/>
      </c>
      <c r="J17" s="158" t="str">
        <f>[5]Strategie!$B15</f>
        <v>B příp</v>
      </c>
      <c r="K17" s="158" t="str">
        <f>[5]Strategie!$H15</f>
        <v/>
      </c>
      <c r="M17" s="158" t="str">
        <f>[5]Strategie!$B15</f>
        <v>B příp</v>
      </c>
      <c r="N17" s="158" t="str">
        <f>[5]Strategie!$H15</f>
        <v/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B příp</v>
      </c>
      <c r="H18" s="158" t="str">
        <f>[5]Strategie!$H16</f>
        <v/>
      </c>
      <c r="J18" s="158" t="str">
        <f>[5]Strategie!$B16</f>
        <v>B příp</v>
      </c>
      <c r="K18" s="158" t="str">
        <f>[5]Strategie!$H16</f>
        <v/>
      </c>
      <c r="M18" s="158" t="str">
        <f>[5]Strategie!$B16</f>
        <v>B příp</v>
      </c>
      <c r="N18" s="158" t="str">
        <f>[5]Strategie!$H16</f>
        <v/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B příp</v>
      </c>
      <c r="H19" s="158" t="str">
        <f>[5]Strategie!$H17</f>
        <v/>
      </c>
      <c r="J19" s="158" t="str">
        <f>[5]Strategie!$B17</f>
        <v>B příp</v>
      </c>
      <c r="K19" s="158" t="str">
        <f>[5]Strategie!$H17</f>
        <v/>
      </c>
      <c r="M19" s="158" t="str">
        <f>[5]Strategie!$B17</f>
        <v>B příp</v>
      </c>
      <c r="N19" s="158" t="str">
        <f>[5]Strategie!$H17</f>
        <v/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B příp</v>
      </c>
      <c r="H20" s="158" t="str">
        <f>[5]Strategie!$H18</f>
        <v/>
      </c>
      <c r="J20" s="158" t="str">
        <f>[5]Strategie!$B18</f>
        <v>B příp</v>
      </c>
      <c r="K20" s="158" t="str">
        <f>[5]Strategie!$H18</f>
        <v/>
      </c>
      <c r="M20" s="158" t="str">
        <f>[5]Strategie!$B18</f>
        <v>B příp</v>
      </c>
      <c r="N20" s="158" t="str">
        <f>[5]Strategie!$H18</f>
        <v/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A příp</v>
      </c>
      <c r="H21" s="158" t="str">
        <f>[5]Strategie!$H19</f>
        <v/>
      </c>
      <c r="J21" s="158" t="str">
        <f>[5]Strategie!$B19</f>
        <v>A příp</v>
      </c>
      <c r="K21" s="158" t="str">
        <f>[5]Strategie!$H19</f>
        <v/>
      </c>
      <c r="M21" s="158" t="str">
        <f>[5]Strategie!$B19</f>
        <v>A příp</v>
      </c>
      <c r="N21" s="158" t="str">
        <f>[5]Strategie!$H19</f>
        <v/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A příp</v>
      </c>
      <c r="H22" s="158" t="str">
        <f>[5]Strategie!$H20</f>
        <v/>
      </c>
      <c r="J22" s="158" t="str">
        <f>[5]Strategie!$B20</f>
        <v>A příp</v>
      </c>
      <c r="K22" s="158" t="str">
        <f>[5]Strategie!$H20</f>
        <v/>
      </c>
      <c r="M22" s="158" t="str">
        <f>[5]Strategie!$B20</f>
        <v>A příp</v>
      </c>
      <c r="N22" s="158" t="str">
        <f>[5]Strategie!$H20</f>
        <v/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A příp</v>
      </c>
      <c r="H23" s="158" t="str">
        <f>[5]Strategie!$H21</f>
        <v/>
      </c>
      <c r="J23" s="158" t="str">
        <f>[5]Strategie!$B21</f>
        <v>A příp</v>
      </c>
      <c r="K23" s="158" t="str">
        <f>[5]Strategie!$H21</f>
        <v/>
      </c>
      <c r="M23" s="158" t="str">
        <f>[5]Strategie!$B21</f>
        <v>A příp</v>
      </c>
      <c r="N23" s="158" t="str">
        <f>[5]Strategie!$H21</f>
        <v/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A příp</v>
      </c>
      <c r="H24" s="158" t="str">
        <f>[5]Strategie!$H22</f>
        <v/>
      </c>
      <c r="J24" s="158" t="str">
        <f>[5]Strategie!$B22</f>
        <v>A příp</v>
      </c>
      <c r="K24" s="158" t="str">
        <f>[5]Strategie!$H22</f>
        <v/>
      </c>
      <c r="M24" s="158" t="str">
        <f>[5]Strategie!$B22</f>
        <v>A příp</v>
      </c>
      <c r="N24" s="158" t="str">
        <f>[5]Strategie!$H22</f>
        <v/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A příp</v>
      </c>
      <c r="H25" s="158" t="str">
        <f>[5]Strategie!$H23</f>
        <v/>
      </c>
      <c r="J25" s="158" t="str">
        <f>[5]Strategie!$B23</f>
        <v>A příp</v>
      </c>
      <c r="K25" s="158" t="str">
        <f>[5]Strategie!$H23</f>
        <v/>
      </c>
      <c r="M25" s="158" t="str">
        <f>[5]Strategie!$B23</f>
        <v>A příp</v>
      </c>
      <c r="N25" s="158" t="str">
        <f>[5]Strategie!$H23</f>
        <v/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A příp</v>
      </c>
      <c r="H26" s="158" t="str">
        <f>[5]Strategie!$H24</f>
        <v/>
      </c>
      <c r="J26" s="158" t="str">
        <f>[5]Strategie!$B24</f>
        <v>A příp</v>
      </c>
      <c r="K26" s="158" t="str">
        <f>[5]Strategie!$H24</f>
        <v/>
      </c>
      <c r="M26" s="158" t="str">
        <f>[5]Strategie!$B24</f>
        <v>A příp</v>
      </c>
      <c r="N26" s="158" t="str">
        <f>[5]Strategie!$H24</f>
        <v/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A příp</v>
      </c>
      <c r="H27" s="158" t="str">
        <f>[5]Strategie!$H25</f>
        <v/>
      </c>
      <c r="J27" s="158" t="str">
        <f>[5]Strategie!$B25</f>
        <v>A příp</v>
      </c>
      <c r="K27" s="158" t="str">
        <f>[5]Strategie!$H25</f>
        <v/>
      </c>
      <c r="M27" s="158" t="str">
        <f>[5]Strategie!$B25</f>
        <v>A příp</v>
      </c>
      <c r="N27" s="158" t="str">
        <f>[5]Strategie!$H25</f>
        <v/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ml.ž</v>
      </c>
      <c r="H28" s="158" t="str">
        <f>[5]Strategie!$H26</f>
        <v/>
      </c>
      <c r="J28" s="158" t="str">
        <f>[5]Strategie!$B26</f>
        <v>ml.ž</v>
      </c>
      <c r="K28" s="158" t="str">
        <f>[5]Strategie!$H26</f>
        <v/>
      </c>
      <c r="M28" s="158" t="str">
        <f>[5]Strategie!$B26</f>
        <v>ml.ž</v>
      </c>
      <c r="N28" s="158" t="str">
        <f>[5]Strategie!$H26</f>
        <v/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ml.ž</v>
      </c>
      <c r="H29" s="158" t="str">
        <f>[5]Strategie!$H27</f>
        <v/>
      </c>
      <c r="J29" s="158" t="str">
        <f>[5]Strategie!$B27</f>
        <v>ml.ž</v>
      </c>
      <c r="K29" s="158" t="str">
        <f>[5]Strategie!$H27</f>
        <v/>
      </c>
      <c r="M29" s="158" t="str">
        <f>[5]Strategie!$B27</f>
        <v>ml.ž</v>
      </c>
      <c r="N29" s="158" t="str">
        <f>[5]Strategie!$H27</f>
        <v/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>ml.ž</v>
      </c>
      <c r="H30" s="158" t="str">
        <f>[5]Strategie!$H28</f>
        <v/>
      </c>
      <c r="J30" s="158" t="str">
        <f>[5]Strategie!$B28</f>
        <v>ml.ž</v>
      </c>
      <c r="K30" s="158" t="str">
        <f>[5]Strategie!$H28</f>
        <v/>
      </c>
      <c r="M30" s="158" t="str">
        <f>[5]Strategie!$B28</f>
        <v>ml.ž</v>
      </c>
      <c r="N30" s="158" t="str">
        <f>[5]Strategie!$H28</f>
        <v/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>ml.ž</v>
      </c>
      <c r="H31" s="158" t="str">
        <f>[5]Strategie!$H29</f>
        <v/>
      </c>
      <c r="J31" s="158" t="str">
        <f>[5]Strategie!$B29</f>
        <v>ml.ž</v>
      </c>
      <c r="K31" s="158" t="str">
        <f>[5]Strategie!$H29</f>
        <v/>
      </c>
      <c r="M31" s="158" t="str">
        <f>[5]Strategie!$B29</f>
        <v>ml.ž</v>
      </c>
      <c r="N31" s="158" t="str">
        <f>[5]Strategie!$H29</f>
        <v/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>ml.ž</v>
      </c>
      <c r="H32" s="158" t="str">
        <f>[5]Strategie!$H30</f>
        <v/>
      </c>
      <c r="J32" s="158" t="str">
        <f>[5]Strategie!$B30</f>
        <v>ml.ž</v>
      </c>
      <c r="K32" s="158" t="str">
        <f>[5]Strategie!$H30</f>
        <v/>
      </c>
      <c r="M32" s="158" t="str">
        <f>[5]Strategie!$B30</f>
        <v>ml.ž</v>
      </c>
      <c r="N32" s="158" t="str">
        <f>[5]Strategie!$H30</f>
        <v/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>ml.ž</v>
      </c>
      <c r="H33" s="158" t="str">
        <f>[5]Strategie!$H31</f>
        <v/>
      </c>
      <c r="J33" s="158" t="str">
        <f>[5]Strategie!$B31</f>
        <v>ml.ž</v>
      </c>
      <c r="K33" s="158" t="str">
        <f>[5]Strategie!$H31</f>
        <v/>
      </c>
      <c r="M33" s="158" t="str">
        <f>[5]Strategie!$B31</f>
        <v>ml.ž</v>
      </c>
      <c r="N33" s="158" t="str">
        <f>[5]Strategie!$H31</f>
        <v/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>ml.ž</v>
      </c>
      <c r="H34" s="158" t="str">
        <f>[5]Strategie!$H32</f>
        <v/>
      </c>
      <c r="J34" s="158" t="str">
        <f>[5]Strategie!$B32</f>
        <v>ml.ž</v>
      </c>
      <c r="K34" s="158" t="str">
        <f>[5]Strategie!$H32</f>
        <v/>
      </c>
      <c r="M34" s="158" t="str">
        <f>[5]Strategie!$B32</f>
        <v>ml.ž</v>
      </c>
      <c r="N34" s="158" t="str">
        <f>[5]Strategie!$H32</f>
        <v/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>ml.ž</v>
      </c>
      <c r="H35" s="158" t="str">
        <f>[5]Strategie!$H33</f>
        <v/>
      </c>
      <c r="J35" s="158" t="str">
        <f>[5]Strategie!$B33</f>
        <v>ml.ž</v>
      </c>
      <c r="K35" s="158" t="str">
        <f>[5]Strategie!$H33</f>
        <v/>
      </c>
      <c r="M35" s="158" t="str">
        <f>[5]Strategie!$B33</f>
        <v>ml.ž</v>
      </c>
      <c r="N35" s="158" t="str">
        <f>[5]Strategie!$H33</f>
        <v/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>ml.ž</v>
      </c>
      <c r="H36" s="158" t="str">
        <f>[5]Strategie!$H34</f>
        <v/>
      </c>
      <c r="J36" s="158" t="str">
        <f>[5]Strategie!$B34</f>
        <v>ml.ž</v>
      </c>
      <c r="K36" s="158" t="str">
        <f>[5]Strategie!$H34</f>
        <v/>
      </c>
      <c r="M36" s="158" t="str">
        <f>[5]Strategie!$B34</f>
        <v>ml.ž</v>
      </c>
      <c r="N36" s="158" t="str">
        <f>[5]Strategie!$H34</f>
        <v/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>žák</v>
      </c>
      <c r="H37" s="158" t="str">
        <f>[5]Strategie!$H35</f>
        <v/>
      </c>
      <c r="J37" s="158" t="str">
        <f>[5]Strategie!$B35</f>
        <v>žák</v>
      </c>
      <c r="K37" s="158" t="str">
        <f>[5]Strategie!$H35</f>
        <v/>
      </c>
      <c r="M37" s="158" t="str">
        <f>[5]Strategie!$B35</f>
        <v>žák</v>
      </c>
      <c r="N37" s="158" t="str">
        <f>[5]Strategie!$H35</f>
        <v/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>žák</v>
      </c>
      <c r="H38" s="158" t="str">
        <f>[5]Strategie!$H36</f>
        <v/>
      </c>
      <c r="J38" s="158" t="str">
        <f>[5]Strategie!$B36</f>
        <v>žák</v>
      </c>
      <c r="K38" s="158" t="str">
        <f>[5]Strategie!$H36</f>
        <v/>
      </c>
      <c r="M38" s="158" t="str">
        <f>[5]Strategie!$B36</f>
        <v>žák</v>
      </c>
      <c r="N38" s="158" t="str">
        <f>[5]Strategie!$H36</f>
        <v/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>žák</v>
      </c>
      <c r="H39" s="158" t="str">
        <f>[5]Strategie!$H37</f>
        <v/>
      </c>
      <c r="J39" s="158" t="str">
        <f>[5]Strategie!$B37</f>
        <v>žák</v>
      </c>
      <c r="K39" s="158" t="str">
        <f>[5]Strategie!$H37</f>
        <v/>
      </c>
      <c r="M39" s="158" t="str">
        <f>[5]Strategie!$B37</f>
        <v>žák</v>
      </c>
      <c r="N39" s="158" t="str">
        <f>[5]Strategie!$H37</f>
        <v/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>žák</v>
      </c>
      <c r="H40" s="158" t="str">
        <f>[5]Strategie!$H38</f>
        <v/>
      </c>
      <c r="J40" s="158" t="str">
        <f>[5]Strategie!$B38</f>
        <v>žák</v>
      </c>
      <c r="K40" s="158" t="str">
        <f>[5]Strategie!$H38</f>
        <v/>
      </c>
      <c r="M40" s="158" t="str">
        <f>[5]Strategie!$B38</f>
        <v>žák</v>
      </c>
      <c r="N40" s="158" t="str">
        <f>[5]Strategie!$H38</f>
        <v/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>žák</v>
      </c>
      <c r="H41" s="158" t="str">
        <f>[5]Strategie!$H39</f>
        <v/>
      </c>
      <c r="J41" s="158" t="str">
        <f>[5]Strategie!$B39</f>
        <v>žák</v>
      </c>
      <c r="K41" s="158" t="str">
        <f>[5]Strategie!$H39</f>
        <v/>
      </c>
      <c r="M41" s="158" t="str">
        <f>[5]Strategie!$B39</f>
        <v>žák</v>
      </c>
      <c r="N41" s="158" t="str">
        <f>[5]Strategie!$H39</f>
        <v/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>žák</v>
      </c>
      <c r="H42" s="158" t="str">
        <f>[5]Strategie!$H40</f>
        <v/>
      </c>
      <c r="J42" s="158" t="str">
        <f>[5]Strategie!$B40</f>
        <v>žák</v>
      </c>
      <c r="K42" s="158" t="str">
        <f>[5]Strategie!$H40</f>
        <v/>
      </c>
      <c r="M42" s="158" t="str">
        <f>[5]Strategie!$B40</f>
        <v>žák</v>
      </c>
      <c r="N42" s="158" t="str">
        <f>[5]Strategie!$H40</f>
        <v/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>žák</v>
      </c>
      <c r="H43" s="158" t="str">
        <f>[5]Strategie!$H41</f>
        <v/>
      </c>
      <c r="J43" s="158" t="str">
        <f>[5]Strategie!$B41</f>
        <v>žák</v>
      </c>
      <c r="K43" s="158" t="str">
        <f>[5]Strategie!$H41</f>
        <v/>
      </c>
      <c r="M43" s="158" t="str">
        <f>[5]Strategie!$B41</f>
        <v>žák</v>
      </c>
      <c r="N43" s="158" t="str">
        <f>[5]Strategie!$H41</f>
        <v/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>žák</v>
      </c>
      <c r="H44" s="158" t="str">
        <f>[5]Strategie!$H42</f>
        <v/>
      </c>
      <c r="J44" s="158" t="str">
        <f>[5]Strategie!$B42</f>
        <v>žák</v>
      </c>
      <c r="K44" s="158" t="str">
        <f>[5]Strategie!$H42</f>
        <v/>
      </c>
      <c r="M44" s="158" t="str">
        <f>[5]Strategie!$B42</f>
        <v>žák</v>
      </c>
      <c r="N44" s="158" t="str">
        <f>[5]Strategie!$H42</f>
        <v/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>kad</v>
      </c>
      <c r="H45" s="158" t="str">
        <f>[5]Strategie!$H43</f>
        <v/>
      </c>
      <c r="J45" s="158" t="str">
        <f>[5]Strategie!$B43</f>
        <v>kad</v>
      </c>
      <c r="K45" s="158" t="str">
        <f>[5]Strategie!$H43</f>
        <v/>
      </c>
      <c r="M45" s="158" t="str">
        <f>[5]Strategie!$B43</f>
        <v>kad</v>
      </c>
      <c r="N45" s="158" t="str">
        <f>[5]Strategie!$H43</f>
        <v/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>jun</v>
      </c>
      <c r="H46" s="158" t="str">
        <f>[5]Strategie!$H44</f>
        <v/>
      </c>
      <c r="J46" s="158" t="str">
        <f>[5]Strategie!$B44</f>
        <v>jun</v>
      </c>
      <c r="K46" s="158" t="str">
        <f>[5]Strategie!$H44</f>
        <v/>
      </c>
      <c r="M46" s="158" t="str">
        <f>[5]Strategie!$B44</f>
        <v>jun</v>
      </c>
      <c r="N46" s="158" t="str">
        <f>[5]Strategie!$H44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>Jun</v>
      </c>
      <c r="H47" s="158" t="str">
        <f>[5]Strategie!$H45</f>
        <v/>
      </c>
      <c r="J47" s="158" t="str">
        <f>[5]Strategie!$B45</f>
        <v>Jun</v>
      </c>
      <c r="K47" s="158" t="str">
        <f>[5]Strategie!$H45</f>
        <v/>
      </c>
      <c r="M47" s="158" t="str">
        <f>[5]Strategie!$B45</f>
        <v>Jun</v>
      </c>
      <c r="N47" s="158" t="str">
        <f>[5]Strategie!$H45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>jun</v>
      </c>
      <c r="H48" s="158" t="str">
        <f>[5]Strategie!$H46</f>
        <v/>
      </c>
      <c r="J48" s="158" t="str">
        <f>[5]Strategie!$B46</f>
        <v>jun</v>
      </c>
      <c r="K48" s="158" t="str">
        <f>[5]Strategie!$H46</f>
        <v/>
      </c>
      <c r="M48" s="158" t="str">
        <f>[5]Strategie!$B46</f>
        <v>jun</v>
      </c>
      <c r="N48" s="158" t="str">
        <f>[5]Strategie!$H46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2022-05-07T13:12:27Z</cp:lastPrinted>
  <dcterms:created xsi:type="dcterms:W3CDTF">2002-01-25T08:02:23Z</dcterms:created>
  <dcterms:modified xsi:type="dcterms:W3CDTF">2022-05-09T04:37:56Z</dcterms:modified>
</cp:coreProperties>
</file>