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"/>
    </mc:Choice>
  </mc:AlternateContent>
  <xr:revisionPtr revIDLastSave="0" documentId="13_ncr:1_{03837889-7F24-45D0-BC9C-B2437E4FE3D5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<sst xmlns="http://schemas.openxmlformats.org/spreadsheetml/2006/main" count="7" uniqueCount="7">
  <si>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</si>
  <si>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</si>
  <si>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</si>
  <si>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ž-jun</t>
  </si>
  <si>
    <t>Švrčková Natálie</t>
  </si>
  <si>
    <t>N.Jič.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</si>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</sst>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/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sqref="A1:C22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tr">
        <f>CONCATENATE([1]List1!$A$96)</f>
        <v>Výsledky v soutěži jednotlivců</v>
      </c>
      <c r="B1" s="147"/>
      <c r="C1" s="147"/>
    </row>
    <row r="3" spans="1:3" ht="15.75" x14ac:dyDescent="0.25">
      <c r="A3" s="11" t="str">
        <f>CONCATENATE([1]List1!$A$97)</f>
        <v>Soutěž:</v>
      </c>
      <c r="B3" s="12" t="str">
        <f>CONCATENATE('Vážní listina'!A2)</f>
        <v>Memoriál Miroslava Rešla</v>
      </c>
    </row>
    <row r="4" spans="1:3" ht="15.75" x14ac:dyDescent="0.25">
      <c r="A4" s="11" t="str">
        <f>CONCATENATE([1]List1!$A$3)</f>
        <v>Místo:</v>
      </c>
      <c r="B4" s="12" t="str">
        <f>CONCATENATE('Vážní listina'!D3)</f>
        <v>Nový Jičín</v>
      </c>
    </row>
    <row r="5" spans="1:3" ht="15.75" x14ac:dyDescent="0.25">
      <c r="A5" s="11" t="str">
        <f>CONCATENATE([1]List1!$A$4)</f>
        <v>Datum:</v>
      </c>
      <c r="B5" s="12" t="str">
        <f>CONCATENATE('Vážní listina'!D4)</f>
        <v xml:space="preserve"> 7.5.2022 </v>
      </c>
    </row>
    <row r="6" spans="1:3" ht="15.75" x14ac:dyDescent="0.25">
      <c r="A6" s="12"/>
      <c r="B6" s="12"/>
    </row>
    <row r="7" spans="1:3" ht="15.75" x14ac:dyDescent="0.25">
      <c r="A7" s="11" t="str">
        <f>CONCATENATE([1]List1!$A$5)</f>
        <v>Hmotnost:</v>
      </c>
      <c r="B7" s="12" t="str">
        <f>CONCATENATE(('Vážní listina'!F4)," ",'Vážní listina'!I4)</f>
        <v>ž-jun 53 kg v.s.</v>
      </c>
    </row>
    <row r="8" spans="1:3" ht="13.5" thickBot="1" x14ac:dyDescent="0.25"/>
    <row r="9" spans="1:3" ht="20.100000000000001" customHeight="1" thickBot="1" x14ac:dyDescent="0.25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50000000000003" customHeight="1" thickBot="1" x14ac:dyDescent="0.25">
      <c r="A10" s="144">
        <v>1</v>
      </c>
      <c r="B10" s="145" t="str">
        <f>IF('Tabulka kvalifikace'!A7="","",'Tabulka kvalifikace'!A7)</f>
        <v>Švrčková Natálie</v>
      </c>
      <c r="C10" s="146" t="str">
        <f>IF('Tabulka kvalifikace'!A7="","",'Tabulka kvalifikace'!B7)</f>
        <v>N.Jič.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tr">
        <f>'[2]Základní údaje'!$B$3</f>
        <v>Memoriál Miroslava Rešla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tr">
        <f>CONCATENATE([1]List1!$A$3)</f>
        <v>Místo:</v>
      </c>
      <c r="D3" s="2" t="str">
        <f>'[2]Základní údaje'!$D$3</f>
        <v>Nový Jičín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tr">
        <f>CONCATENATE([1]List1!$A$4)</f>
        <v>Datum:</v>
      </c>
      <c r="B4" s="54"/>
      <c r="C4" s="53"/>
      <c r="D4" s="128" t="str">
        <f>'[2]Základní údaje'!$B$4</f>
        <v xml:space="preserve"> 7.5.2022 </v>
      </c>
      <c r="E4" s="62" t="str">
        <f>CONCATENATE([1]List1!$A$5)</f>
        <v>Hmotnost:</v>
      </c>
      <c r="F4" s="151" t="str">
        <f>IF(Z23=1,(CONCATENATE(AA6," ",L4," kg")),T27)</f>
        <v>ž-jun 53 kg</v>
      </c>
      <c r="G4" s="151"/>
      <c r="H4" s="61" t="str">
        <f>CONCATENATE([1]List1!$A$6)</f>
        <v>styl:</v>
      </c>
      <c r="I4" s="63" t="str">
        <f>O12</f>
        <v>v.s.</v>
      </c>
      <c r="K4" s="49" t="str">
        <f>$E$4</f>
        <v>Hmotnost:</v>
      </c>
      <c r="L4" s="66">
        <f>C7</f>
        <v>53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tr">
        <f>[1]List1!$B$3</f>
        <v>číslo</v>
      </c>
      <c r="B6" s="72" t="str">
        <f>'[3]Rozdělení do hmotností'!$B$69</f>
        <v>C příp</v>
      </c>
      <c r="C6" s="73">
        <f>'[3]Rozdělení do hmotností'!$C$69</f>
        <v>20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v.s.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ž-jun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3</v>
      </c>
      <c r="C7" s="93">
        <v>53</v>
      </c>
      <c r="D7" s="138" t="s">
        <v>4</v>
      </c>
      <c r="E7" s="139" t="s">
        <v>5</v>
      </c>
      <c r="F7" s="140">
        <v>2003</v>
      </c>
      <c r="G7" s="141">
        <v>200</v>
      </c>
      <c r="H7" s="142">
        <v>50.8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/>
      </c>
      <c r="Q7" s="51" t="str">
        <f>Y23</f>
        <v>180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0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>x</v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ženy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v.s.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>x</v>
      </c>
      <c r="U16" s="30">
        <f t="shared" ref="U16:U21" si="7">IF(L16="x",20,"")</f>
        <v>20</v>
      </c>
      <c r="V16" s="51">
        <f t="shared" si="1"/>
        <v>1</v>
      </c>
      <c r="Z16" s="1">
        <f t="shared" ref="Z16:Z22" si="8">IF(L16="x",1,0)</f>
        <v>1</v>
      </c>
      <c r="AA16" s="1">
        <f t="shared" ref="AA16:AA22" si="9">IF(L16="x",1,0)</f>
        <v>1</v>
      </c>
      <c r="AB16" s="48" t="str">
        <f>[1]List1!$A$120</f>
        <v>ž-jun</v>
      </c>
      <c r="AC16" t="str">
        <f t="shared" si="4"/>
        <v>ž-jun</v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1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180 sek</v>
      </c>
      <c r="Z23" s="52">
        <f>SUM(Z7:Z22)</f>
        <v>1</v>
      </c>
      <c r="AA23" s="54">
        <f>SUM(AA15:AA22)</f>
        <v>1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tr">
        <f>'[2]Základní údaje'!$B$7</f>
        <v xml:space="preserve">Nový Jičín,  7.5.2022 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Memoriál Miroslava Rešla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Nový Jičín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7.5.2022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ž-jun 53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v.s.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Švrčková Natálie</v>
      </c>
      <c r="B7" s="160" t="str">
        <f>IF('Vážní listina'!D7="","",'Vážní listina'!E7)</f>
        <v>N.Jič.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2022-05-07T09:55:02Z</cp:lastPrinted>
  <dcterms:created xsi:type="dcterms:W3CDTF">2002-01-25T08:02:23Z</dcterms:created>
  <dcterms:modified xsi:type="dcterms:W3CDTF">2022-05-09T04:41:24Z</dcterms:modified>
</cp:coreProperties>
</file>