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"/>
    </mc:Choice>
  </mc:AlternateContent>
  <xr:revisionPtr revIDLastSave="0" documentId="13_ncr:1_{B1063DBE-DE34-46D5-9FA3-B0C26C958E06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G27" i="20"/>
  <c r="H27" i="20" s="1"/>
  <c r="J27" i="20"/>
  <c r="K27" i="20" s="1"/>
  <c r="D27" i="20"/>
  <c r="E27" i="20" s="1"/>
  <c r="J30" i="20"/>
  <c r="K30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23" i="20" l="1"/>
  <c r="K23" i="20" s="1"/>
  <c r="D51" i="20"/>
  <c r="J51" i="20"/>
  <c r="D22" i="20"/>
  <c r="E22" i="20" s="1"/>
  <c r="K51" i="20"/>
  <c r="J19" i="20"/>
  <c r="K19" i="20" s="1"/>
  <c r="D39" i="20"/>
  <c r="E39" i="20" s="1"/>
  <c r="H46" i="20"/>
  <c r="D43" i="20"/>
  <c r="E43" i="20" s="1"/>
  <c r="J22" i="20"/>
  <c r="K22" i="20" s="1"/>
  <c r="E46" i="20"/>
  <c r="G46" i="20"/>
  <c r="D7" i="20"/>
  <c r="D46" i="20"/>
  <c r="J46" i="20"/>
  <c r="G7" i="20"/>
  <c r="H7" i="20" s="1"/>
  <c r="D31" i="20"/>
  <c r="E31" i="20" s="1"/>
  <c r="J31" i="20"/>
  <c r="K31" i="20" s="1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Y16" i="4"/>
  <c r="CD9" i="4"/>
  <c r="BZ10" i="4"/>
  <c r="BK13" i="4"/>
  <c r="DL65" i="4"/>
  <c r="BF10" i="4"/>
  <c r="AA14" i="4"/>
  <c r="CD11" i="4"/>
  <c r="AP8" i="4"/>
  <c r="BN8" i="4"/>
  <c r="BV9" i="4"/>
  <c r="BI26" i="4"/>
  <c r="AX10" i="4"/>
  <c r="CD10" i="4"/>
  <c r="AP11" i="4"/>
  <c r="BQ26" i="4"/>
  <c r="BN10" i="4"/>
  <c r="BR13" i="4"/>
  <c r="CA11" i="4"/>
  <c r="CF11" i="4"/>
  <c r="BS13" i="4"/>
  <c r="CA9" i="4"/>
  <c r="CK10" i="4"/>
  <c r="BN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11" i="4"/>
  <c r="CB10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S10" i="4" l="1"/>
  <c r="DT11" i="4"/>
  <c r="DU11" i="4"/>
  <c r="DT10" i="4"/>
  <c r="DS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10" i="4"/>
  <c r="CU8" i="4"/>
  <c r="W9" i="4" s="1"/>
  <c r="DC8" i="4" s="1"/>
  <c r="CU9" i="4"/>
  <c r="W11" i="4" s="1"/>
  <c r="DC9" i="4" s="1"/>
  <c r="CU11" i="4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11" i="4"/>
  <c r="DG11" i="4" s="1"/>
  <c r="DH11" i="4" s="1"/>
  <c r="DF7" i="4"/>
  <c r="DG7" i="4" s="1"/>
  <c r="DH7" i="4" s="1"/>
  <c r="DF9" i="4"/>
  <c r="DG9" i="4" s="1"/>
  <c r="DH9" i="4" s="1"/>
  <c r="DF10" i="4"/>
  <c r="DG10" i="4" s="1"/>
  <c r="DH10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C6" i="1" l="1"/>
  <c r="B6" i="1"/>
  <c r="I6" i="1"/>
  <c r="BD6" i="1" l="1"/>
  <c r="BC6" i="1"/>
  <c r="BE6" i="1" s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<sst xmlns="http://schemas.openxmlformats.org/spreadsheetml/2006/main" count="82" uniqueCount="45">
  <si>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</si>
  <si>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</si>
  <si>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</si>
  <si>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</si>
  <si>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</si>
  <si>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</si>
  <si>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</si>
  <si>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</si>
  <si>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</si>
  <si>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</si>
  <si>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</si>
  <si>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</si>
  <si>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</si>
  <si>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</si>
  <si>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</si>
  <si>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</si>
  <si>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</si>
  <si>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</si>
  <si>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</si>
  <si>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</si>
  <si>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</si>
  <si>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</si>
  <si>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</si>
  <si>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</si>
  <si>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</si>
  <si>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</si>
  <si>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</si>
  <si>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</si>
  <si>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</si>
  <si>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</si>
  <si>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</si>
  <si>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</si>
  <si>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</si>
  <si>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</si>
  <si>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</si>
  <si>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</si>
  <si>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</si>
  <si>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kad</t>
  </si>
  <si>
    <t>Moravčík Marek</t>
  </si>
  <si>
    <t>N.Jič.</t>
  </si>
  <si>
    <t>v.s.</t>
  </si>
  <si>
    <t>BUTAIEV MAKSYM</t>
  </si>
  <si>
    <t>Sl.Plz.</t>
  </si>
  <si>
    <t>Štofko Martin</t>
  </si>
  <si>
    <t>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</si>
</sst>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11" sqref="C1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tr">
        <f>CONCATENATE([1]List1!$A$96)</f>
        <v>Výsledky v soutěži jednotlivců</v>
      </c>
      <c r="B1" s="171"/>
      <c r="C1" s="171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kad 110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50000000000003" customHeight="1" x14ac:dyDescent="0.2">
      <c r="A10" s="20">
        <f>'Tabulka kvalifikace'!DS7</f>
        <v>1</v>
      </c>
      <c r="B10" s="21" t="str">
        <f>'Tabulka kvalifikace'!DT7</f>
        <v>BUTAIEV MAKSYM</v>
      </c>
      <c r="C10" s="22" t="str">
        <f>'Tabulka kvalifikace'!DU7</f>
        <v>Sl.Plz.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Moravčík Marek</v>
      </c>
      <c r="I10" s="157" t="str">
        <f>'Vážní listina'!E7</f>
        <v>N.Jič.</v>
      </c>
    </row>
    <row r="11" spans="1:19" ht="39.950000000000003" customHeight="1" x14ac:dyDescent="0.2">
      <c r="A11" s="20">
        <f>'Tabulka kvalifikace'!DS8</f>
        <v>2</v>
      </c>
      <c r="B11" s="21" t="str">
        <f>'Tabulka kvalifikace'!DT8</f>
        <v>Štofko Martin</v>
      </c>
      <c r="C11" s="22" t="str">
        <f>'Tabulka kvalifikace'!DU8</f>
        <v>Brno</v>
      </c>
      <c r="D11" s="15"/>
      <c r="E11" s="158">
        <f>'Tabulka kvalifikace'!CJ8</f>
        <v>0</v>
      </c>
      <c r="F11" s="158">
        <f>'Tabulka kvalifikace'!CK8</f>
        <v>1208022300.72</v>
      </c>
      <c r="H11" s="157" t="str">
        <f>'Vážní listina'!D8</f>
        <v>BUTAIEV MAKSYM</v>
      </c>
      <c r="I11" s="157" t="str">
        <f>'Vážní listina'!E8</f>
        <v>Sl.Plz.</v>
      </c>
    </row>
    <row r="12" spans="1:19" ht="39.950000000000003" customHeight="1" thickBot="1" x14ac:dyDescent="0.25">
      <c r="A12" s="20">
        <f>'Tabulka kvalifikace'!DS9</f>
        <v>3</v>
      </c>
      <c r="B12" s="21" t="str">
        <f>'Tabulka kvalifikace'!DT9</f>
        <v>Moravčík Marek</v>
      </c>
      <c r="C12" s="22" t="str">
        <f>'Tabulka kvalifikace'!DU9</f>
        <v>N.Jič.</v>
      </c>
      <c r="D12" s="15"/>
      <c r="E12" s="158">
        <f>'Tabulka kvalifikace'!CJ9</f>
        <v>0</v>
      </c>
      <c r="F12" s="158">
        <f>'Tabulka kvalifikace'!CK9</f>
        <v>1105100400.6299999</v>
      </c>
      <c r="H12" s="157" t="str">
        <f>'Vážní listina'!D9</f>
        <v>Štofko Martin</v>
      </c>
      <c r="I12" s="157" t="str">
        <f>'Vážní listina'!E9</f>
        <v>Brno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tr">
        <f t="shared" si="0"/>
        <v/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tr">
        <f t="shared" si="0"/>
        <v/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tr">
        <f>'[2]Základní údaje'!$B$3</f>
        <v>Memoriál Miroslava Rešla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tr">
        <f>CONCATENATE([1]List1!$A$3)</f>
        <v>Místo:</v>
      </c>
      <c r="D3" s="2" t="str">
        <f>'[2]Základní údaje'!$D$3</f>
        <v>Nový Jičín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tr">
        <f>CONCATENATE([1]List1!$A$4)</f>
        <v>Datum:</v>
      </c>
      <c r="B4" s="61"/>
      <c r="C4" s="60"/>
      <c r="D4" s="153" t="str">
        <f>'[2]Základní údaje'!$B$4</f>
        <v xml:space="preserve"> 7.5.2022 </v>
      </c>
      <c r="E4" s="69" t="str">
        <f>CONCATENATE([1]List1!$A$5)</f>
        <v>Hmotnost:</v>
      </c>
      <c r="F4" s="175" t="str">
        <f>IF(Z23=1,(CONCATENATE(AA6," ",L4," kg")),T27)</f>
        <v>kad 110 kg</v>
      </c>
      <c r="G4" s="175"/>
      <c r="H4" s="68" t="str">
        <f>CONCATENATE([1]List1!$A$6)</f>
        <v>styl:</v>
      </c>
      <c r="I4" s="70" t="str">
        <f>O12</f>
        <v>v.s.</v>
      </c>
      <c r="K4" s="56" t="str">
        <f>$E$4</f>
        <v>Hmotnost:</v>
      </c>
      <c r="L4" s="73">
        <f>C7</f>
        <v>110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tr">
        <f>[1]List1!$B$3</f>
        <v>číslo</v>
      </c>
      <c r="B6" s="88" t="str">
        <f>'[3]Rozdělení do hmotností'!$B$69</f>
        <v>C příp</v>
      </c>
      <c r="C6" s="89">
        <f>'[3]Rozdělení do hmotností'!$C$69</f>
        <v>20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5" customHeight="1" thickTop="1" x14ac:dyDescent="0.25">
      <c r="A7" s="87">
        <v>1</v>
      </c>
      <c r="B7" s="81" t="s">
        <v>37</v>
      </c>
      <c r="C7" s="82">
        <v>110</v>
      </c>
      <c r="D7" s="83" t="s">
        <v>38</v>
      </c>
      <c r="E7" s="10" t="s">
        <v>39</v>
      </c>
      <c r="F7" s="9">
        <v>2006</v>
      </c>
      <c r="G7" s="84">
        <v>131</v>
      </c>
      <c r="H7" s="85">
        <v>105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37</v>
      </c>
      <c r="C8" s="84">
        <v>110</v>
      </c>
      <c r="D8" s="83" t="s">
        <v>41</v>
      </c>
      <c r="E8" s="10" t="s">
        <v>42</v>
      </c>
      <c r="F8" s="9">
        <v>2005</v>
      </c>
      <c r="G8" s="84">
        <v>133</v>
      </c>
      <c r="H8" s="85">
        <v>100.1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37</v>
      </c>
      <c r="C9" s="110">
        <v>110</v>
      </c>
      <c r="D9" s="83" t="s">
        <v>43</v>
      </c>
      <c r="E9" s="10" t="s">
        <v>44</v>
      </c>
      <c r="F9" s="36">
        <v>2005</v>
      </c>
      <c r="G9" s="111">
        <v>269</v>
      </c>
      <c r="H9" s="112">
        <v>94.9</v>
      </c>
      <c r="I9" s="113" t="s">
        <v>40</v>
      </c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tr">
        <f>'[2]Základní údaje'!$B$7</f>
        <v xml:space="preserve">Nový Jičín,  7.5.2022 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tr">
        <f>[1]List1!$A$269</f>
        <v>lopatky</v>
      </c>
      <c r="Z1" s="229" t="str">
        <f>[1]List1!$A$270</f>
        <v>technická převaha</v>
      </c>
      <c r="AA1" s="22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tr">
        <f>'Vážní listina'!A2:I2</f>
        <v>Memoriál Miroslava Rešla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tr">
        <f>CONCATENATE([1]List1!$A$3)</f>
        <v>Místo:</v>
      </c>
      <c r="B3" s="216" t="str">
        <f>CONCATENATE('Vážní listina'!D3)</f>
        <v>Nový Jičín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">
      <c r="A4" s="68" t="str">
        <f>CONCATENATE([1]List1!$A$4)</f>
        <v>Datum:</v>
      </c>
      <c r="B4" s="145" t="str">
        <f>CONCATENATE('Vážní listina'!D4)</f>
        <v xml:space="preserve"> 7.5.2022 </v>
      </c>
      <c r="C4" s="145"/>
      <c r="D4" s="145"/>
      <c r="E4" s="145"/>
      <c r="F4" s="145"/>
      <c r="G4" s="184" t="str">
        <f>CONCATENATE([1]List1!$A$5)</f>
        <v>Hmotnost:</v>
      </c>
      <c r="H4" s="184"/>
      <c r="I4" s="184"/>
      <c r="J4" s="175" t="str">
        <f>CONCATENATE('Vážní listina'!F4)</f>
        <v>kad 110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8" t="str">
        <f>CONCATENATE([1]List1!$A$12)</f>
        <v>1. kolo</v>
      </c>
      <c r="F6" s="189"/>
      <c r="G6" s="190"/>
      <c r="H6" s="188" t="str">
        <f>CONCATENATE([1]List1!$A$13)</f>
        <v>2. kolo</v>
      </c>
      <c r="I6" s="189"/>
      <c r="J6" s="190"/>
      <c r="K6" s="188" t="str">
        <f>CONCATENATE([1]List1!$A$14)</f>
        <v>3. kolo</v>
      </c>
      <c r="L6" s="189"/>
      <c r="M6" s="190"/>
      <c r="N6" s="188" t="str">
        <f>CONCATENATE([1]List1!$A$15)</f>
        <v>4. kolo</v>
      </c>
      <c r="O6" s="189"/>
      <c r="P6" s="190"/>
      <c r="Q6" s="188" t="str">
        <f>CONCATENATE([1]List1!$A$16)</f>
        <v>5. kolo</v>
      </c>
      <c r="R6" s="189"/>
      <c r="S6" s="190"/>
      <c r="T6" s="221" t="str">
        <f>CONCATENATE([1]List1!$A$17)</f>
        <v>výsledky              B   T   O</v>
      </c>
      <c r="U6" s="222"/>
      <c r="V6" s="223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3" t="str">
        <f>IF('Vážní listina'!D7="","",'Vážní listina'!D7)</f>
        <v>Moravčík Marek</v>
      </c>
      <c r="B7" s="214" t="str">
        <f>IF('Vážní listina'!D7="","",'Vážní listina'!E7)</f>
        <v>N.Jič.</v>
      </c>
      <c r="C7" s="220"/>
      <c r="D7" s="215">
        <f>'Vážní listina'!A7</f>
        <v>1</v>
      </c>
      <c r="E7" s="191">
        <v>2</v>
      </c>
      <c r="F7" s="26">
        <v>0</v>
      </c>
      <c r="G7" s="27"/>
      <c r="H7" s="191">
        <v>3</v>
      </c>
      <c r="I7" s="26">
        <v>0</v>
      </c>
      <c r="J7" s="27"/>
      <c r="K7" s="191" t="s">
        <v>2</v>
      </c>
      <c r="L7" s="26"/>
      <c r="M7" s="27"/>
      <c r="N7" s="191"/>
      <c r="O7" s="26"/>
      <c r="P7" s="27"/>
      <c r="Q7" s="191"/>
      <c r="R7" s="26"/>
      <c r="S7" s="27"/>
      <c r="T7" s="194">
        <f>F7+I7+L7+O7+R7</f>
        <v>0</v>
      </c>
      <c r="U7" s="196">
        <f>F8+I8+L8+O8+R8</f>
        <v>0</v>
      </c>
      <c r="V7" s="225">
        <f>G7+J7+M7+P7+S7</f>
        <v>0</v>
      </c>
      <c r="W7" s="224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1208022300.72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Moravčík Marek</v>
      </c>
      <c r="DR7" s="56" t="str">
        <f>B7</f>
        <v>N.Jič.</v>
      </c>
      <c r="DS7" s="168">
        <f>IF($DR$4=0,"",(IF((DC7)=0,"",DB7)))</f>
        <v>1</v>
      </c>
      <c r="DT7" s="55" t="str">
        <f>IF($DR$4=0,"",(IF(DQ7=0,"",(INDEX($DQ$7:$DQ$11,DH7)))))</f>
        <v>BUTAIEV MAKSYM</v>
      </c>
      <c r="DU7" s="55" t="str">
        <f>IF($DR$4=0,"",(IF(DQ7=0,"",(INDEX($DR$7:$DR$11,DH7)))))</f>
        <v>Sl.Plz.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0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4</v>
      </c>
      <c r="AL8" s="168">
        <f>$F$10</f>
        <v>13</v>
      </c>
      <c r="AM8" s="168">
        <f>IF($F$9=5,1,0)</f>
        <v>0</v>
      </c>
      <c r="AN8" s="168">
        <f>IF($F$9=4,1,0)</f>
        <v>1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4</v>
      </c>
      <c r="BB8" s="168">
        <f>L10</f>
        <v>10</v>
      </c>
      <c r="BC8" s="168">
        <f>IF($L$9=5,1,0)</f>
        <v>0</v>
      </c>
      <c r="BD8" s="168">
        <f>IF($L$9=4,1,0)</f>
        <v>1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2</v>
      </c>
      <c r="CA8" s="168">
        <f t="shared" si="0"/>
        <v>0</v>
      </c>
      <c r="CB8" s="168">
        <f t="shared" si="0"/>
        <v>2</v>
      </c>
      <c r="CD8" s="168">
        <f>BQ8+BI8+BA8+AS8+AK8</f>
        <v>8</v>
      </c>
      <c r="CE8" s="168">
        <f>U9</f>
        <v>23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1208022300.72</v>
      </c>
      <c r="CM8" s="164">
        <f t="shared" ref="CM8:CM11" si="8">IF(CH8=9,$CM$2,(LARGE($CK$7:$CK$11,AJ8)))</f>
        <v>1105100400.6299999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BUTAIEV MAKSYM</v>
      </c>
      <c r="DR8" s="56" t="str">
        <f>B9</f>
        <v>Sl.Plz.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Štofko Martin</v>
      </c>
      <c r="DU8" s="55" t="str">
        <f t="shared" ref="DU8:DU11" si="22">IF($DR$4=0,"",(IF(DQ8=0,"",(INDEX($DR$7:$DR$11,DH8)))))</f>
        <v>Brno</v>
      </c>
    </row>
    <row r="9" spans="1:125" ht="14.25" customHeight="1" thickBot="1" x14ac:dyDescent="0.25">
      <c r="A9" s="202" t="str">
        <f>IF('Vážní listina'!D8="","",'Vážní listina'!D8)</f>
        <v>BUTAIEV MAKSYM</v>
      </c>
      <c r="B9" s="203" t="str">
        <f>IF('Vážní listina'!D8="","",'Vážní listina'!E8)</f>
        <v>Sl.Plz.</v>
      </c>
      <c r="C9" s="205"/>
      <c r="D9" s="204">
        <f>'Vážní listina'!A8</f>
        <v>2</v>
      </c>
      <c r="E9" s="186">
        <v>1</v>
      </c>
      <c r="F9" s="96">
        <v>4</v>
      </c>
      <c r="G9" s="97"/>
      <c r="H9" s="186" t="s">
        <v>2</v>
      </c>
      <c r="I9" s="96"/>
      <c r="J9" s="97"/>
      <c r="K9" s="186">
        <v>3</v>
      </c>
      <c r="L9" s="96">
        <v>4</v>
      </c>
      <c r="M9" s="97"/>
      <c r="N9" s="186"/>
      <c r="O9" s="96"/>
      <c r="P9" s="97"/>
      <c r="Q9" s="186"/>
      <c r="R9" s="96"/>
      <c r="S9" s="97"/>
      <c r="T9" s="195">
        <f>F9+I9+L9+O9+R9</f>
        <v>8</v>
      </c>
      <c r="U9" s="197">
        <f>F10+I10+L10+O10+R10</f>
        <v>23</v>
      </c>
      <c r="V9" s="226">
        <f>G9+J9+M9+P9+S9</f>
        <v>0</v>
      </c>
      <c r="W9" s="217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4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4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1105100400.6299999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Štofko Martin</v>
      </c>
      <c r="DR9" s="56" t="str">
        <f>B11</f>
        <v>Brno</v>
      </c>
      <c r="DS9" s="168">
        <f t="shared" si="20"/>
        <v>3</v>
      </c>
      <c r="DT9" s="55" t="str">
        <f t="shared" si="21"/>
        <v>Moravčík Marek</v>
      </c>
      <c r="DU9" s="55" t="str">
        <f t="shared" si="22"/>
        <v>N.Jič.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13</v>
      </c>
      <c r="G10" s="95"/>
      <c r="H10" s="186"/>
      <c r="I10" s="94"/>
      <c r="J10" s="95"/>
      <c r="K10" s="186"/>
      <c r="L10" s="94">
        <v>10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f>AM8+AU8+BC8+BK8+BS8</f>
        <v>0</v>
      </c>
      <c r="Z10" s="161">
        <f>AN8+AV8+BD8+BL8+BT8</f>
        <v>2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2</v>
      </c>
      <c r="AH10" s="168">
        <f>AG10*100</f>
        <v>200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6" t="str">
        <f>IF('Vážní listina'!D9="","",'Vážní listina'!D9)</f>
        <v>Štofko Martin</v>
      </c>
      <c r="B11" s="207" t="str">
        <f>IF('Vážní listina'!D9="","",'Vážní listina'!E9)</f>
        <v>Brno</v>
      </c>
      <c r="C11" s="211"/>
      <c r="D11" s="208">
        <f>'Vážní listina'!A9</f>
        <v>3</v>
      </c>
      <c r="E11" s="210" t="s">
        <v>2</v>
      </c>
      <c r="F11" s="96"/>
      <c r="G11" s="97"/>
      <c r="H11" s="210">
        <v>1</v>
      </c>
      <c r="I11" s="96">
        <v>5</v>
      </c>
      <c r="J11" s="97"/>
      <c r="K11" s="210">
        <v>2</v>
      </c>
      <c r="L11" s="96">
        <v>0</v>
      </c>
      <c r="M11" s="97"/>
      <c r="N11" s="186"/>
      <c r="O11" s="96"/>
      <c r="P11" s="97"/>
      <c r="Q11" s="186"/>
      <c r="R11" s="96"/>
      <c r="S11" s="97"/>
      <c r="T11" s="227">
        <f>F11+I11+L11+O11+R11</f>
        <v>5</v>
      </c>
      <c r="U11" s="228">
        <f>F12+I12+L12+O12+R12</f>
        <v>4</v>
      </c>
      <c r="V11" s="209">
        <f>G11+J11+M11+P11+S11</f>
        <v>0</v>
      </c>
      <c r="W11" s="218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4</v>
      </c>
      <c r="J12" s="33"/>
      <c r="K12" s="180"/>
      <c r="L12" s="32">
        <v>0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f>F13+I13+L13+O13+R13</f>
        <v>0</v>
      </c>
      <c r="U13" s="182">
        <f>F14+I14+L14+O14+R14</f>
        <v>0</v>
      </c>
      <c r="V13" s="181">
        <f>G13+J13+M13+P13+S13</f>
        <v>0</v>
      </c>
      <c r="W13" s="201"/>
      <c r="AJ13" s="156" t="s">
        <v>7</v>
      </c>
      <c r="AL13" s="168">
        <f>SUM(AL7:AL11)</f>
        <v>13</v>
      </c>
      <c r="AM13" s="168">
        <f>SUM(AM7:AM11)</f>
        <v>0</v>
      </c>
      <c r="AT13" s="168">
        <f>SUM(AT7:AT11)</f>
        <v>4</v>
      </c>
      <c r="AU13" s="168">
        <f>SUM(AU7:AU11)</f>
        <v>1</v>
      </c>
      <c r="BB13" s="168">
        <f>SUM(BB7:BB11)</f>
        <v>10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f>F15+I15+L15+O15+R15</f>
        <v>0</v>
      </c>
      <c r="U15" s="182">
        <f>F16+I16+L16+O16+R16</f>
        <v>0</v>
      </c>
      <c r="V15" s="181">
        <f>G15+J15+M15+P15+S15</f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f>F17+I17+O17+R17</f>
        <v>0</v>
      </c>
      <c r="U17" s="182">
        <f>F18+I18+O18+R18</f>
        <v>0</v>
      </c>
      <c r="V17" s="181">
        <f>G17+J17+P17+S17</f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f>F19+I19+O19+R19</f>
        <v>0</v>
      </c>
      <c r="U19" s="182">
        <f>F20+I20+O20+R20</f>
        <v>0</v>
      </c>
      <c r="V19" s="181">
        <f>G19+J19+P19+S19</f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f>F21+I21+O21+R21</f>
        <v>0</v>
      </c>
      <c r="U21" s="182">
        <f>F22+I22+O22+R22</f>
        <v>0</v>
      </c>
      <c r="V21" s="181">
        <f>G21+J21+P21+S21</f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f>F23+I23+O23+R23</f>
        <v>0</v>
      </c>
      <c r="U23" s="182">
        <f>F24+I24+O24+R24</f>
        <v>0</v>
      </c>
      <c r="V23" s="181">
        <f>G23+J23+P23+S23</f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f>F25+I25+O25+R25</f>
        <v>0</v>
      </c>
      <c r="U25" s="182">
        <f>F26+I26+O26+R26</f>
        <v>0</v>
      </c>
      <c r="V25" s="181">
        <f>G25+J25+P25+S25</f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f>F27+I27+O27+R27</f>
        <v>0</v>
      </c>
      <c r="U27" s="182">
        <f>F28+I28+O28+R28</f>
        <v>0</v>
      </c>
      <c r="V27" s="181">
        <f>G27+J27+P27+S27</f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f>F29+I29+O29+R29</f>
        <v>0</v>
      </c>
      <c r="U29" s="182">
        <f>F30+I30+O30+R30</f>
        <v>0</v>
      </c>
      <c r="V29" s="181">
        <f>G29+J29+P29+S29</f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f>F31+I31+O31+R31</f>
        <v>0</v>
      </c>
      <c r="U31" s="182">
        <f>F32+I32+O32+R32</f>
        <v>0</v>
      </c>
      <c r="V31" s="181">
        <f>G31+J31+P31+S31</f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f>F33+I33+O33+R33</f>
        <v>0</v>
      </c>
      <c r="U33" s="182">
        <f>F34+I34+O34+R34</f>
        <v>0</v>
      </c>
      <c r="V33" s="181">
        <f>G33+J33+P33+S33</f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f>F35+I35+O35+R35</f>
        <v>0</v>
      </c>
      <c r="U35" s="182">
        <f>F36+I36+O36+R36</f>
        <v>0</v>
      </c>
      <c r="V35" s="181">
        <f>G35+J35+P35+S35</f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f>F37+I37+O37+R37</f>
        <v>0</v>
      </c>
      <c r="U37" s="182">
        <f>F38+I38+O38+R38</f>
        <v>0</v>
      </c>
      <c r="V37" s="181">
        <f>G37+J37+P37+S37</f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f>F39+I39+O39+R39</f>
        <v>0</v>
      </c>
      <c r="U39" s="182">
        <f>F40+I40+O40+R40</f>
        <v>0</v>
      </c>
      <c r="V39" s="181">
        <f>G39+J39+P39+S39</f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f>F41+I41+O41+R41</f>
        <v>0</v>
      </c>
      <c r="U41" s="182">
        <f>F42+I42+O42+R42</f>
        <v>0</v>
      </c>
      <c r="V41" s="181">
        <f>G41+J41+P41+S41</f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f>F43+I43+O43+R43</f>
        <v>0</v>
      </c>
      <c r="U43" s="182">
        <f>F44+I44+O44+R44</f>
        <v>0</v>
      </c>
      <c r="V43" s="181">
        <f>G43+J43+P43+S43</f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f>F45+I45+O45+R45</f>
        <v>0</v>
      </c>
      <c r="U45" s="182">
        <f>F46+I46+O46+R46</f>
        <v>0</v>
      </c>
      <c r="V45" s="181">
        <f>G45+J45+P45+S45</f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f>F47+I47+O47+R47</f>
        <v>0</v>
      </c>
      <c r="U47" s="182">
        <f>F48+I48+O48+R48</f>
        <v>0</v>
      </c>
      <c r="V47" s="181">
        <f>G47+J47+P47+S47</f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f>F49+I49+O49+R49</f>
        <v>0</v>
      </c>
      <c r="U49" s="182">
        <f>F50+I50+O50+R50</f>
        <v>0</v>
      </c>
      <c r="V49" s="181">
        <f>G49+J49+P49+S49</f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f>F51+I51+O51+R51</f>
        <v>0</v>
      </c>
      <c r="U51" s="182">
        <f>F52+I52+O52+R52</f>
        <v>0</v>
      </c>
      <c r="V51" s="181">
        <f>G51+J51+P51+S51</f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f>F53+I53+O53+R53</f>
        <v>0</v>
      </c>
      <c r="U53" s="182">
        <f>F54+I54+O54+R54</f>
        <v>0</v>
      </c>
      <c r="V53" s="181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f>F55+I55+O55+R55</f>
        <v>0</v>
      </c>
      <c r="U55" s="182">
        <f>F56+I56+O56+R56</f>
        <v>0</v>
      </c>
      <c r="V55" s="181">
        <f>G55+J55+P55+S55</f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f>F57+I57+O57+R57</f>
        <v>0</v>
      </c>
      <c r="U57" s="182">
        <f>F58+I58+O58+R58</f>
        <v>0</v>
      </c>
      <c r="V57" s="181">
        <f>G57+J57+P57+S57</f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f>F59+I59+O59+R59</f>
        <v>0</v>
      </c>
      <c r="U59" s="182">
        <f>F60+I60+O60+R60</f>
        <v>0</v>
      </c>
      <c r="V59" s="181">
        <f>G59+J59+P59+S59</f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f>F61+I61+O61+R61</f>
        <v>0</v>
      </c>
      <c r="U61" s="182">
        <f>F62+I62+O62+R62</f>
        <v>0</v>
      </c>
      <c r="V61" s="181">
        <f>G61+J61+P61+S61</f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tr">
        <f>[1]List1!$A$173</f>
        <v>Vysvětlení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f>A66+D66+G66+J66+M66</f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52"/>
    </row>
    <row r="79" spans="2:118" x14ac:dyDescent="0.2">
      <c r="C79" s="152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ž-jun</v>
      </c>
      <c r="N7" s="170" t="str">
        <f>[4]Strategie!$H5</f>
        <v/>
      </c>
      <c r="P7" s="170" t="str">
        <f>[4]Strategie!$B5</f>
        <v>ž-jun</v>
      </c>
      <c r="Q7" s="170" t="str">
        <f>[4]Strategie!$H5</f>
        <v/>
      </c>
      <c r="S7" s="170" t="str">
        <f>[4]Strategie!$B5</f>
        <v>ž-jun</v>
      </c>
      <c r="T7" s="170" t="str">
        <f>[4]Strategie!$H5</f>
        <v/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C příp</v>
      </c>
      <c r="N8" s="170" t="str">
        <f>[4]Strategie!$H6</f>
        <v/>
      </c>
      <c r="P8" s="170" t="str">
        <f>[4]Strategie!$B6</f>
        <v>C příp</v>
      </c>
      <c r="Q8" s="170" t="str">
        <f>[4]Strategie!$H6</f>
        <v/>
      </c>
      <c r="S8" s="170" t="str">
        <f>[4]Strategie!$B6</f>
        <v>C příp</v>
      </c>
      <c r="T8" s="170" t="str">
        <f>[4]Strategie!$H6</f>
        <v/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C příp</v>
      </c>
      <c r="N9" s="170" t="str">
        <f>[4]Strategie!$H7</f>
        <v/>
      </c>
      <c r="P9" s="170" t="str">
        <f>[4]Strategie!$B7</f>
        <v>C příp</v>
      </c>
      <c r="Q9" s="170" t="str">
        <f>[4]Strategie!$H7</f>
        <v/>
      </c>
      <c r="S9" s="170" t="str">
        <f>[4]Strategie!$B7</f>
        <v>C příp</v>
      </c>
      <c r="T9" s="170" t="str">
        <f>[4]Strategie!$H7</f>
        <v/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C příp</v>
      </c>
      <c r="N10" s="170" t="str">
        <f>[4]Strategie!$H8</f>
        <v/>
      </c>
      <c r="P10" s="170" t="str">
        <f>[4]Strategie!$B8</f>
        <v>C příp</v>
      </c>
      <c r="Q10" s="170" t="str">
        <f>[4]Strategie!$H8</f>
        <v/>
      </c>
      <c r="S10" s="170" t="str">
        <f>[4]Strategie!$B8</f>
        <v>C příp</v>
      </c>
      <c r="T10" s="170" t="str">
        <f>[4]Strategie!$H8</f>
        <v/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C příp</v>
      </c>
      <c r="N11" s="170" t="str">
        <f>[4]Strategie!$H9</f>
        <v/>
      </c>
      <c r="P11" s="170" t="str">
        <f>[4]Strategie!$B9</f>
        <v>C příp</v>
      </c>
      <c r="Q11" s="170" t="str">
        <f>[4]Strategie!$H9</f>
        <v/>
      </c>
      <c r="S11" s="170" t="str">
        <f>[4]Strategie!$B9</f>
        <v>C příp</v>
      </c>
      <c r="T11" s="170" t="str">
        <f>[4]Strategie!$H9</f>
        <v/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C příp</v>
      </c>
      <c r="N12" s="170" t="str">
        <f>[4]Strategie!$H10</f>
        <v/>
      </c>
      <c r="P12" s="170" t="str">
        <f>[4]Strategie!$B10</f>
        <v>C příp</v>
      </c>
      <c r="Q12" s="170" t="str">
        <f>[4]Strategie!$H10</f>
        <v/>
      </c>
      <c r="S12" s="170" t="str">
        <f>[4]Strategie!$B10</f>
        <v>C příp</v>
      </c>
      <c r="T12" s="170" t="str">
        <f>[4]Strategie!$H10</f>
        <v/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B příp</v>
      </c>
      <c r="N13" s="170" t="str">
        <f>[4]Strategie!$H11</f>
        <v/>
      </c>
      <c r="P13" s="170" t="str">
        <f>[4]Strategie!$B11</f>
        <v>B příp</v>
      </c>
      <c r="Q13" s="170" t="str">
        <f>[4]Strategie!$H11</f>
        <v/>
      </c>
      <c r="S13" s="170" t="str">
        <f>[4]Strategie!$B11</f>
        <v>B příp</v>
      </c>
      <c r="T13" s="170" t="str">
        <f>[4]Strategie!$H11</f>
        <v/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B příp</v>
      </c>
      <c r="N14" s="170" t="str">
        <f>[4]Strategie!$H12</f>
        <v/>
      </c>
      <c r="P14" s="170" t="str">
        <f>[4]Strategie!$B12</f>
        <v>B příp</v>
      </c>
      <c r="Q14" s="170" t="str">
        <f>[4]Strategie!$H12</f>
        <v/>
      </c>
      <c r="S14" s="170" t="str">
        <f>[4]Strategie!$B12</f>
        <v>B příp</v>
      </c>
      <c r="T14" s="170" t="str">
        <f>[4]Strategie!$H12</f>
        <v/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B příp</v>
      </c>
      <c r="N15" s="170" t="str">
        <f>[4]Strategie!$H13</f>
        <v/>
      </c>
      <c r="P15" s="170" t="str">
        <f>[4]Strategie!$B13</f>
        <v>B příp</v>
      </c>
      <c r="Q15" s="170" t="str">
        <f>[4]Strategie!$H13</f>
        <v/>
      </c>
      <c r="S15" s="170" t="str">
        <f>[4]Strategie!$B13</f>
        <v>B příp</v>
      </c>
      <c r="T15" s="170" t="str">
        <f>[4]Strategie!$H13</f>
        <v/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B příp</v>
      </c>
      <c r="N16" s="170" t="str">
        <f>[4]Strategie!$H14</f>
        <v/>
      </c>
      <c r="P16" s="170" t="str">
        <f>[4]Strategie!$B14</f>
        <v>B příp</v>
      </c>
      <c r="Q16" s="170" t="str">
        <f>[4]Strategie!$H14</f>
        <v/>
      </c>
      <c r="S16" s="170" t="str">
        <f>[4]Strategie!$B14</f>
        <v>B příp</v>
      </c>
      <c r="T16" s="170" t="str">
        <f>[4]Strategie!$H14</f>
        <v/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B příp</v>
      </c>
      <c r="N17" s="170" t="str">
        <f>[4]Strategie!$H15</f>
        <v/>
      </c>
      <c r="P17" s="170" t="str">
        <f>[4]Strategie!$B15</f>
        <v>B příp</v>
      </c>
      <c r="Q17" s="170" t="str">
        <f>[4]Strategie!$H15</f>
        <v/>
      </c>
      <c r="S17" s="170" t="str">
        <f>[4]Strategie!$B15</f>
        <v>B příp</v>
      </c>
      <c r="T17" s="170" t="str">
        <f>[4]Strategie!$H15</f>
        <v/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B příp</v>
      </c>
      <c r="N18" s="170" t="str">
        <f>[4]Strategie!$H16</f>
        <v/>
      </c>
      <c r="P18" s="170" t="str">
        <f>[4]Strategie!$B16</f>
        <v>B příp</v>
      </c>
      <c r="Q18" s="170" t="str">
        <f>[4]Strategie!$H16</f>
        <v/>
      </c>
      <c r="S18" s="170" t="str">
        <f>[4]Strategie!$B16</f>
        <v>B příp</v>
      </c>
      <c r="T18" s="170" t="str">
        <f>[4]Strategie!$H16</f>
        <v/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B příp</v>
      </c>
      <c r="N19" s="170" t="str">
        <f>[4]Strategie!$H17</f>
        <v/>
      </c>
      <c r="P19" s="170" t="str">
        <f>[4]Strategie!$B17</f>
        <v>B příp</v>
      </c>
      <c r="Q19" s="170" t="str">
        <f>[4]Strategie!$H17</f>
        <v/>
      </c>
      <c r="S19" s="170" t="str">
        <f>[4]Strategie!$B17</f>
        <v>B příp</v>
      </c>
      <c r="T19" s="170" t="str">
        <f>[4]Strategie!$H17</f>
        <v/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B příp</v>
      </c>
      <c r="N20" s="170" t="str">
        <f>[4]Strategie!$H18</f>
        <v/>
      </c>
      <c r="P20" s="170" t="str">
        <f>[4]Strategie!$B18</f>
        <v>B příp</v>
      </c>
      <c r="Q20" s="170" t="str">
        <f>[4]Strategie!$H18</f>
        <v/>
      </c>
      <c r="S20" s="170" t="str">
        <f>[4]Strategie!$B18</f>
        <v>B příp</v>
      </c>
      <c r="T20" s="170" t="str">
        <f>[4]Strategie!$H18</f>
        <v/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A příp</v>
      </c>
      <c r="N21" s="170" t="str">
        <f>[4]Strategie!$H19</f>
        <v/>
      </c>
      <c r="P21" s="170" t="str">
        <f>[4]Strategie!$B19</f>
        <v>A příp</v>
      </c>
      <c r="Q21" s="170" t="str">
        <f>[4]Strategie!$H19</f>
        <v/>
      </c>
      <c r="S21" s="170" t="str">
        <f>[4]Strategie!$B19</f>
        <v>A příp</v>
      </c>
      <c r="T21" s="170" t="str">
        <f>[4]Strategie!$H19</f>
        <v/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A příp</v>
      </c>
      <c r="N22" s="170" t="str">
        <f>[4]Strategie!$H20</f>
        <v/>
      </c>
      <c r="P22" s="170" t="str">
        <f>[4]Strategie!$B20</f>
        <v>A příp</v>
      </c>
      <c r="Q22" s="170" t="str">
        <f>[4]Strategie!$H20</f>
        <v/>
      </c>
      <c r="S22" s="170" t="str">
        <f>[4]Strategie!$B20</f>
        <v>A příp</v>
      </c>
      <c r="T22" s="170" t="str">
        <f>[4]Strategie!$H20</f>
        <v/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A příp</v>
      </c>
      <c r="N23" s="170" t="str">
        <f>[4]Strategie!$H21</f>
        <v/>
      </c>
      <c r="P23" s="170" t="str">
        <f>[4]Strategie!$B21</f>
        <v>A příp</v>
      </c>
      <c r="Q23" s="170" t="str">
        <f>[4]Strategie!$H21</f>
        <v/>
      </c>
      <c r="S23" s="170" t="str">
        <f>[4]Strategie!$B21</f>
        <v>A příp</v>
      </c>
      <c r="T23" s="170" t="str">
        <f>[4]Strategie!$H21</f>
        <v/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A příp</v>
      </c>
      <c r="N24" s="170" t="str">
        <f>[4]Strategie!$H22</f>
        <v/>
      </c>
      <c r="P24" s="170" t="str">
        <f>[4]Strategie!$B22</f>
        <v>A příp</v>
      </c>
      <c r="Q24" s="170" t="str">
        <f>[4]Strategie!$H22</f>
        <v/>
      </c>
      <c r="S24" s="170" t="str">
        <f>[4]Strategie!$B22</f>
        <v>A příp</v>
      </c>
      <c r="T24" s="170" t="str">
        <f>[4]Strategie!$H22</f>
        <v/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A příp</v>
      </c>
      <c r="N25" s="170" t="str">
        <f>[4]Strategie!$H23</f>
        <v/>
      </c>
      <c r="P25" s="170" t="str">
        <f>[4]Strategie!$B23</f>
        <v>A příp</v>
      </c>
      <c r="Q25" s="170" t="str">
        <f>[4]Strategie!$H23</f>
        <v/>
      </c>
      <c r="S25" s="170" t="str">
        <f>[4]Strategie!$B23</f>
        <v>A příp</v>
      </c>
      <c r="T25" s="170" t="str">
        <f>[4]Strategie!$H23</f>
        <v/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A příp</v>
      </c>
      <c r="N26" s="170" t="str">
        <f>[4]Strategie!$H24</f>
        <v/>
      </c>
      <c r="P26" s="170" t="str">
        <f>[4]Strategie!$B24</f>
        <v>A příp</v>
      </c>
      <c r="Q26" s="170" t="str">
        <f>[4]Strategie!$H24</f>
        <v/>
      </c>
      <c r="S26" s="170" t="str">
        <f>[4]Strategie!$B24</f>
        <v>A příp</v>
      </c>
      <c r="T26" s="170" t="str">
        <f>[4]Strategie!$H24</f>
        <v/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A příp</v>
      </c>
      <c r="N27" s="170" t="str">
        <f>[4]Strategie!$H25</f>
        <v/>
      </c>
      <c r="P27" s="170" t="str">
        <f>[4]Strategie!$B25</f>
        <v>A příp</v>
      </c>
      <c r="Q27" s="170" t="str">
        <f>[4]Strategie!$H25</f>
        <v/>
      </c>
      <c r="S27" s="170" t="str">
        <f>[4]Strategie!$B25</f>
        <v>A příp</v>
      </c>
      <c r="T27" s="170" t="str">
        <f>[4]Strategie!$H25</f>
        <v/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ml.ž</v>
      </c>
      <c r="N28" s="170" t="str">
        <f>[4]Strategie!$H26</f>
        <v/>
      </c>
      <c r="P28" s="170" t="str">
        <f>[4]Strategie!$B26</f>
        <v>ml.ž</v>
      </c>
      <c r="Q28" s="170" t="str">
        <f>[4]Strategie!$H26</f>
        <v/>
      </c>
      <c r="S28" s="170" t="str">
        <f>[4]Strategie!$B26</f>
        <v>ml.ž</v>
      </c>
      <c r="T28" s="170" t="str">
        <f>[4]Strategie!$H26</f>
        <v/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ml.ž</v>
      </c>
      <c r="N29" s="170" t="str">
        <f>[4]Strategie!$H27</f>
        <v/>
      </c>
      <c r="P29" s="170" t="str">
        <f>[4]Strategie!$B27</f>
        <v>ml.ž</v>
      </c>
      <c r="Q29" s="170" t="str">
        <f>[4]Strategie!$H27</f>
        <v/>
      </c>
      <c r="S29" s="170" t="str">
        <f>[4]Strategie!$B27</f>
        <v>ml.ž</v>
      </c>
      <c r="T29" s="170" t="str">
        <f>[4]Strategie!$H27</f>
        <v/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>ml.ž</v>
      </c>
      <c r="N30" s="170" t="str">
        <f>[4]Strategie!$H28</f>
        <v/>
      </c>
      <c r="P30" s="170" t="str">
        <f>[4]Strategie!$B28</f>
        <v>ml.ž</v>
      </c>
      <c r="Q30" s="170" t="str">
        <f>[4]Strategie!$H28</f>
        <v/>
      </c>
      <c r="S30" s="170" t="str">
        <f>[4]Strategie!$B28</f>
        <v>ml.ž</v>
      </c>
      <c r="T30" s="170" t="str">
        <f>[4]Strategie!$H28</f>
        <v/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>ml.ž</v>
      </c>
      <c r="N31" s="170" t="str">
        <f>[4]Strategie!$H29</f>
        <v/>
      </c>
      <c r="P31" s="170" t="str">
        <f>[4]Strategie!$B29</f>
        <v>ml.ž</v>
      </c>
      <c r="Q31" s="170" t="str">
        <f>[4]Strategie!$H29</f>
        <v/>
      </c>
      <c r="S31" s="170" t="str">
        <f>[4]Strategie!$B29</f>
        <v>ml.ž</v>
      </c>
      <c r="T31" s="170" t="str">
        <f>[4]Strategie!$H29</f>
        <v/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>ml.ž</v>
      </c>
      <c r="N32" s="170" t="str">
        <f>[4]Strategie!$H30</f>
        <v/>
      </c>
      <c r="P32" s="170" t="str">
        <f>[4]Strategie!$B30</f>
        <v>ml.ž</v>
      </c>
      <c r="Q32" s="170" t="str">
        <f>[4]Strategie!$H30</f>
        <v/>
      </c>
      <c r="S32" s="170" t="str">
        <f>[4]Strategie!$B30</f>
        <v>ml.ž</v>
      </c>
      <c r="T32" s="170" t="str">
        <f>[4]Strategie!$H30</f>
        <v/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>ml.ž</v>
      </c>
      <c r="N33" s="170" t="str">
        <f>[4]Strategie!$H31</f>
        <v/>
      </c>
      <c r="P33" s="170" t="str">
        <f>[4]Strategie!$B31</f>
        <v>ml.ž</v>
      </c>
      <c r="Q33" s="170" t="str">
        <f>[4]Strategie!$H31</f>
        <v/>
      </c>
      <c r="S33" s="170" t="str">
        <f>[4]Strategie!$B31</f>
        <v>ml.ž</v>
      </c>
      <c r="T33" s="170" t="str">
        <f>[4]Strategie!$H31</f>
        <v/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>ml.ž</v>
      </c>
      <c r="N34" s="170" t="str">
        <f>[4]Strategie!$H32</f>
        <v/>
      </c>
      <c r="P34" s="170" t="str">
        <f>[4]Strategie!$B32</f>
        <v>ml.ž</v>
      </c>
      <c r="Q34" s="170" t="str">
        <f>[4]Strategie!$H32</f>
        <v/>
      </c>
      <c r="S34" s="170" t="str">
        <f>[4]Strategie!$B32</f>
        <v>ml.ž</v>
      </c>
      <c r="T34" s="170" t="str">
        <f>[4]Strategie!$H32</f>
        <v/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>ml.ž</v>
      </c>
      <c r="N35" s="170" t="str">
        <f>[4]Strategie!$H33</f>
        <v/>
      </c>
      <c r="P35" s="170" t="str">
        <f>[4]Strategie!$B33</f>
        <v>ml.ž</v>
      </c>
      <c r="Q35" s="170" t="str">
        <f>[4]Strategie!$H33</f>
        <v/>
      </c>
      <c r="S35" s="170" t="str">
        <f>[4]Strategie!$B33</f>
        <v>ml.ž</v>
      </c>
      <c r="T35" s="170" t="str">
        <f>[4]Strategie!$H33</f>
        <v/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>ml.ž</v>
      </c>
      <c r="N36" s="170" t="str">
        <f>[4]Strategie!$H34</f>
        <v/>
      </c>
      <c r="P36" s="170" t="str">
        <f>[4]Strategie!$B34</f>
        <v>ml.ž</v>
      </c>
      <c r="Q36" s="170" t="str">
        <f>[4]Strategie!$H34</f>
        <v/>
      </c>
      <c r="S36" s="170" t="str">
        <f>[4]Strategie!$B34</f>
        <v>ml.ž</v>
      </c>
      <c r="T36" s="170" t="str">
        <f>[4]Strategie!$H34</f>
        <v/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>žák</v>
      </c>
      <c r="N37" s="170" t="str">
        <f>[4]Strategie!$H35</f>
        <v/>
      </c>
      <c r="P37" s="170" t="str">
        <f>[4]Strategie!$B35</f>
        <v>žák</v>
      </c>
      <c r="Q37" s="170" t="str">
        <f>[4]Strategie!$H35</f>
        <v/>
      </c>
      <c r="S37" s="170" t="str">
        <f>[4]Strategie!$B35</f>
        <v>žák</v>
      </c>
      <c r="T37" s="170" t="str">
        <f>[4]Strategie!$H35</f>
        <v/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>žák</v>
      </c>
      <c r="N38" s="170" t="str">
        <f>[4]Strategie!$H36</f>
        <v/>
      </c>
      <c r="P38" s="170" t="str">
        <f>[4]Strategie!$B36</f>
        <v>žák</v>
      </c>
      <c r="Q38" s="170" t="str">
        <f>[4]Strategie!$H36</f>
        <v/>
      </c>
      <c r="S38" s="170" t="str">
        <f>[4]Strategie!$B36</f>
        <v>žák</v>
      </c>
      <c r="T38" s="170" t="str">
        <f>[4]Strategie!$H36</f>
        <v/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>žák</v>
      </c>
      <c r="N39" s="170" t="str">
        <f>[4]Strategie!$H37</f>
        <v/>
      </c>
      <c r="P39" s="170" t="str">
        <f>[4]Strategie!$B37</f>
        <v>žák</v>
      </c>
      <c r="Q39" s="170" t="str">
        <f>[4]Strategie!$H37</f>
        <v/>
      </c>
      <c r="S39" s="170" t="str">
        <f>[4]Strategie!$B37</f>
        <v>žák</v>
      </c>
      <c r="T39" s="170" t="str">
        <f>[4]Strategie!$H37</f>
        <v/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>žák</v>
      </c>
      <c r="N40" s="170" t="str">
        <f>[4]Strategie!$H38</f>
        <v/>
      </c>
      <c r="P40" s="170" t="str">
        <f>[4]Strategie!$B38</f>
        <v>žák</v>
      </c>
      <c r="Q40" s="170" t="str">
        <f>[4]Strategie!$H38</f>
        <v/>
      </c>
      <c r="S40" s="170" t="str">
        <f>[4]Strategie!$B38</f>
        <v>žák</v>
      </c>
      <c r="T40" s="170" t="str">
        <f>[4]Strategie!$H38</f>
        <v/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>žák</v>
      </c>
      <c r="N41" s="170" t="str">
        <f>[4]Strategie!$H39</f>
        <v/>
      </c>
      <c r="P41" s="170" t="str">
        <f>[4]Strategie!$B39</f>
        <v>žák</v>
      </c>
      <c r="Q41" s="170" t="str">
        <f>[4]Strategie!$H39</f>
        <v/>
      </c>
      <c r="S41" s="170" t="str">
        <f>[4]Strategie!$B39</f>
        <v>žák</v>
      </c>
      <c r="T41" s="170" t="str">
        <f>[4]Strategie!$H39</f>
        <v/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>žák</v>
      </c>
      <c r="N42" s="170" t="str">
        <f>[4]Strategie!$H40</f>
        <v/>
      </c>
      <c r="P42" s="170" t="str">
        <f>[4]Strategie!$B40</f>
        <v>žák</v>
      </c>
      <c r="Q42" s="170" t="str">
        <f>[4]Strategie!$H40</f>
        <v/>
      </c>
      <c r="S42" s="170" t="str">
        <f>[4]Strategie!$B40</f>
        <v>žák</v>
      </c>
      <c r="T42" s="170" t="str">
        <f>[4]Strategie!$H40</f>
        <v/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>žák</v>
      </c>
      <c r="N43" s="170" t="str">
        <f>[4]Strategie!$H41</f>
        <v/>
      </c>
      <c r="P43" s="170" t="str">
        <f>[4]Strategie!$B41</f>
        <v>žák</v>
      </c>
      <c r="Q43" s="170" t="str">
        <f>[4]Strategie!$H41</f>
        <v/>
      </c>
      <c r="S43" s="170" t="str">
        <f>[4]Strategie!$B41</f>
        <v>žák</v>
      </c>
      <c r="T43" s="170" t="str">
        <f>[4]Strategie!$H41</f>
        <v/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>žák</v>
      </c>
      <c r="N44" s="170" t="str">
        <f>[4]Strategie!$H42</f>
        <v/>
      </c>
      <c r="P44" s="170" t="str">
        <f>[4]Strategie!$B42</f>
        <v>žák</v>
      </c>
      <c r="Q44" s="170" t="str">
        <f>[4]Strategie!$H42</f>
        <v/>
      </c>
      <c r="S44" s="170" t="str">
        <f>[4]Strategie!$B42</f>
        <v>žák</v>
      </c>
      <c r="T44" s="170" t="str">
        <f>[4]Strategie!$H42</f>
        <v/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>kad</v>
      </c>
      <c r="N45" s="170" t="str">
        <f>[4]Strategie!$H43</f>
        <v/>
      </c>
      <c r="P45" s="170" t="str">
        <f>[4]Strategie!$B43</f>
        <v>kad</v>
      </c>
      <c r="Q45" s="170" t="str">
        <f>[4]Strategie!$H43</f>
        <v/>
      </c>
      <c r="S45" s="170" t="str">
        <f>[4]Strategie!$B43</f>
        <v>kad</v>
      </c>
      <c r="T45" s="170" t="str">
        <f>[4]Strategie!$H43</f>
        <v/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>jun</v>
      </c>
      <c r="N46" s="170" t="str">
        <f>[4]Strategie!$H44</f>
        <v/>
      </c>
      <c r="P46" s="170" t="str">
        <f>[4]Strategie!$B44</f>
        <v>jun</v>
      </c>
      <c r="Q46" s="170" t="str">
        <f>[4]Strategie!$H44</f>
        <v/>
      </c>
      <c r="S46" s="170" t="str">
        <f>[4]Strategie!$B44</f>
        <v>jun</v>
      </c>
      <c r="T46" s="170" t="str">
        <f>[4]Strategie!$H44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>Jun</v>
      </c>
      <c r="N47" s="170" t="str">
        <f>[4]Strategie!$H45</f>
        <v/>
      </c>
      <c r="P47" s="170" t="str">
        <f>[4]Strategie!$B45</f>
        <v>Jun</v>
      </c>
      <c r="Q47" s="170" t="str">
        <f>[4]Strategie!$H45</f>
        <v/>
      </c>
      <c r="S47" s="170" t="str">
        <f>[4]Strategie!$B45</f>
        <v>Jun</v>
      </c>
      <c r="T47" s="170" t="str">
        <f>[4]Strategie!$H45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>jun</v>
      </c>
      <c r="N48" s="170" t="str">
        <f>[4]Strategie!$H46</f>
        <v/>
      </c>
      <c r="P48" s="170" t="str">
        <f>[4]Strategie!$B46</f>
        <v>jun</v>
      </c>
      <c r="Q48" s="170" t="str">
        <f>[4]Strategie!$H46</f>
        <v/>
      </c>
      <c r="S48" s="170" t="str">
        <f>[4]Strategie!$B46</f>
        <v>jun</v>
      </c>
      <c r="T48" s="170" t="str">
        <f>[4]Strategie!$H46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2022-05-07T17:16:39Z</cp:lastPrinted>
  <dcterms:created xsi:type="dcterms:W3CDTF">2002-01-25T08:02:23Z</dcterms:created>
  <dcterms:modified xsi:type="dcterms:W3CDTF">2022-05-09T04:41:17Z</dcterms:modified>
</cp:coreProperties>
</file>