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áhy\"/>
    </mc:Choice>
  </mc:AlternateContent>
  <xr:revisionPtr revIDLastSave="0" documentId="13_ncr:1_{A2678E24-E058-4470-A698-5467FC1EF35A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I6" i="1"/>
  <c r="B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<sst xmlns="http://schemas.openxmlformats.org/spreadsheetml/2006/main" count="7" uniqueCount="7">
  <si>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</si>
  <si>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</si>
  <si>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</si>
  <si>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kad</t>
  </si>
  <si>
    <t>Harca Alexandr</t>
  </si>
  <si>
    <t>Hod.</t>
  </si>
  <si>
    <t>ř.ř.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</si>
</sst>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F34" sqref="F3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47" t="str">
        <f>CONCATENATE([1]List1!$A$96)</f>
        <v>Výsledky v soutěži jednotlivců</v>
      </c>
      <c r="B1" s="147"/>
      <c r="C1" s="147"/>
    </row>
    <row r="3" spans="1:3" ht="15.6" x14ac:dyDescent="0.3">
      <c r="A3" s="11" t="str">
        <f>CONCATENATE([1]List1!$A$97)</f>
        <v>Soutěž:</v>
      </c>
      <c r="B3" s="12" t="str">
        <f>CONCATENATE('Vážní listina'!A2)</f>
        <v xml:space="preserve">Velká cena Krnova 2022 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Krnov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30.4.2022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kad 48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44">
        <v>1</v>
      </c>
      <c r="B10" s="145" t="str">
        <f>IF('Tabulka kvalifikace'!A7="","",'Tabulka kvalifikace'!A7)</f>
        <v>Harca Alexandr</v>
      </c>
      <c r="C10" s="146" t="str">
        <f>IF('Tabulka kvalifikace'!A7="","",'Tabulka kvalifikace'!B7)</f>
        <v>Hod.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8"/>
      <c r="C19" s="39">
        <v>0</v>
      </c>
    </row>
    <row r="20" spans="1:3" x14ac:dyDescent="0.25">
      <c r="A20" s="76"/>
      <c r="B20" s="76"/>
      <c r="C20" s="76"/>
    </row>
    <row r="21" spans="1:3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54" hidden="1" customWidth="1"/>
    <col min="3" max="3" width="5.5546875" style="53" hidden="1" customWidth="1"/>
    <col min="4" max="4" width="27.88671875" customWidth="1"/>
    <col min="5" max="5" width="10.33203125" style="42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49" hidden="1" customWidth="1"/>
    <col min="12" max="12" width="5.6640625" style="30" hidden="1" customWidth="1"/>
    <col min="13" max="14" width="9.109375" style="49" hidden="1" customWidth="1"/>
    <col min="15" max="15" width="5.33203125" style="1" hidden="1" customWidth="1"/>
    <col min="16" max="19" width="9.109375" hidden="1" customWidth="1"/>
    <col min="20" max="20" width="9.109375" style="48" hidden="1" customWidth="1"/>
    <col min="21" max="22" width="9.109375" style="30" hidden="1" customWidth="1"/>
    <col min="23" max="23" width="9.109375" style="51" hidden="1" customWidth="1"/>
    <col min="24" max="24" width="10.109375" style="48" hidden="1" customWidth="1"/>
    <col min="25" max="25" width="9.109375" style="30" hidden="1" customWidth="1"/>
    <col min="26" max="26" width="9.109375" style="1" hidden="1" customWidth="1"/>
    <col min="27" max="27" width="9.109375" hidden="1" customWidth="1"/>
    <col min="28" max="28" width="11" style="48" hidden="1" customWidth="1"/>
    <col min="29" max="29" width="9.109375" hidden="1" customWidth="1"/>
    <col min="30" max="52" width="0" hidden="1" customWidth="1"/>
  </cols>
  <sheetData>
    <row r="1" spans="1:29" s="130" customFormat="1" ht="54.9" customHeight="1" x14ac:dyDescent="0.6">
      <c r="A1" s="148" t="str">
        <f>[1]List1!$A$2</f>
        <v>Vážní listina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5">
      <c r="A2" s="153" t="str">
        <f>'[2]Základní údaje'!$B$3</f>
        <v xml:space="preserve">Velká cena Krnova 2022 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5">
      <c r="A3" s="69" t="str">
        <f>CONCATENATE([1]List1!$A$3)</f>
        <v>Místo:</v>
      </c>
      <c r="D3" s="2" t="str">
        <f>'[2]Základní údaje'!$D$3</f>
        <v>Krnov</v>
      </c>
      <c r="E3" s="43"/>
      <c r="F3" s="152"/>
      <c r="G3" s="152"/>
      <c r="H3" s="1"/>
      <c r="I3" s="1"/>
    </row>
    <row r="4" spans="1:29" s="48" customFormat="1" ht="28.5" customHeight="1" x14ac:dyDescent="0.25">
      <c r="A4" s="63" t="str">
        <f>CONCATENATE([1]List1!$A$4)</f>
        <v>Datum:</v>
      </c>
      <c r="B4" s="54"/>
      <c r="C4" s="53"/>
      <c r="D4" s="128" t="str">
        <f>'[2]Základní údaje'!$B$4</f>
        <v xml:space="preserve"> 30.4.2022 </v>
      </c>
      <c r="E4" s="62" t="str">
        <f>CONCATENATE([1]List1!$A$5)</f>
        <v>Hmotnost:</v>
      </c>
      <c r="F4" s="151" t="str">
        <f>IF(Z23=1,(CONCATENATE(AA6," ",L4," kg")),T27)</f>
        <v>kad 48 kg</v>
      </c>
      <c r="G4" s="151"/>
      <c r="H4" s="61" t="str">
        <f>CONCATENATE([1]List1!$A$6)</f>
        <v>styl:</v>
      </c>
      <c r="I4" s="63" t="str">
        <f>O12</f>
        <v>ř.ř.</v>
      </c>
      <c r="K4" s="49" t="str">
        <f>$E$4</f>
        <v>Hmotnost:</v>
      </c>
      <c r="L4" s="66">
        <f>C7</f>
        <v>48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8" thickBot="1" x14ac:dyDescent="0.3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7" thickBot="1" x14ac:dyDescent="0.3">
      <c r="A6" s="129" t="str">
        <f>[1]List1!$B$3</f>
        <v>číslo</v>
      </c>
      <c r="B6" s="72" t="str">
        <f>'[3]Rozdělení do hmotností'!$B$69</f>
        <v>ml.ž</v>
      </c>
      <c r="C6" s="73">
        <f>'[3]Rozdělení do hmotností'!$C$69</f>
        <v>35</v>
      </c>
      <c r="D6" s="9" t="str">
        <f>CONCATENATE([1]List1!$B$4)</f>
        <v>příjmení a jméno</v>
      </c>
      <c r="E6" s="136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37" t="str">
        <f>'[3]Rozdělení do hmotností'!$I$69</f>
        <v>ř.ř.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91">
        <v>1</v>
      </c>
      <c r="B7" s="92" t="s">
        <v>3</v>
      </c>
      <c r="C7" s="93">
        <v>48</v>
      </c>
      <c r="D7" s="138" t="s">
        <v>4</v>
      </c>
      <c r="E7" s="139" t="s">
        <v>5</v>
      </c>
      <c r="F7" s="140">
        <v>2006</v>
      </c>
      <c r="G7" s="141">
        <v>115</v>
      </c>
      <c r="H7" s="142">
        <v>44.8</v>
      </c>
      <c r="I7" s="143" t="s">
        <v>6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" customHeight="1" x14ac:dyDescent="0.3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>x</v>
      </c>
      <c r="T9" s="48" t="str">
        <f>[1]List1!$A$93</f>
        <v xml:space="preserve"> </v>
      </c>
      <c r="U9" s="51">
        <f>IF(L9="x",1,"")</f>
        <v>1</v>
      </c>
      <c r="V9" s="51">
        <f t="shared" si="1"/>
        <v>1</v>
      </c>
      <c r="Z9" s="1">
        <f t="shared" si="2"/>
        <v>1</v>
      </c>
      <c r="AA9" t="str">
        <f t="shared" si="3"/>
        <v>kadeti</v>
      </c>
      <c r="AB9" s="48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" hidden="1" customHeight="1" x14ac:dyDescent="0.3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" hidden="1" customHeight="1" x14ac:dyDescent="0.3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" hidden="1" customHeight="1" x14ac:dyDescent="0.3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1</v>
      </c>
      <c r="V23" s="51">
        <f>SUM(V15:V21)</f>
        <v>0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" hidden="1" customHeight="1" x14ac:dyDescent="0.3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" hidden="1" customHeight="1" x14ac:dyDescent="0.3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" hidden="1" customHeight="1" x14ac:dyDescent="0.3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" hidden="1" customHeight="1" x14ac:dyDescent="0.3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" hidden="1" customHeight="1" x14ac:dyDescent="0.3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" hidden="1" customHeight="1" x14ac:dyDescent="0.3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" hidden="1" customHeight="1" x14ac:dyDescent="0.3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" hidden="1" customHeight="1" x14ac:dyDescent="0.3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" hidden="1" customHeight="1" x14ac:dyDescent="0.3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" hidden="1" customHeight="1" x14ac:dyDescent="0.3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" hidden="1" customHeight="1" x14ac:dyDescent="0.3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" hidden="1" customHeight="1" x14ac:dyDescent="0.25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5">
      <c r="A36" s="71" t="str">
        <f>'[2]Základní údaje'!$B$7</f>
        <v xml:space="preserve">Krnov,  30.4.2022 </v>
      </c>
      <c r="B36" s="70"/>
      <c r="C36" s="70"/>
      <c r="D36" s="74"/>
      <c r="E36" s="74"/>
    </row>
    <row r="37" spans="1:20" x14ac:dyDescent="0.25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35" customFormat="1" ht="54.9" customHeight="1" x14ac:dyDescent="0.25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7.399999999999999" x14ac:dyDescent="0.3">
      <c r="A2" s="174" t="str">
        <f>'Vážní listina'!A2:I2</f>
        <v xml:space="preserve">Velká cena Krnova 2022 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5">
      <c r="A3" s="20" t="str">
        <f>CONCATENATE([1]List1!$A$3)</f>
        <v>Místo:</v>
      </c>
      <c r="B3" s="175" t="str">
        <f>CONCATENATE('Vážní listina'!D3)</f>
        <v>Krnov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5">
      <c r="A4" s="61" t="str">
        <f>CONCATENATE([1]List1!$A$4)</f>
        <v>Datum:</v>
      </c>
      <c r="B4" s="125" t="str">
        <f>CONCATENATE('Vážní listina'!D4)</f>
        <v xml:space="preserve"> 30.4.2022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kad 48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8" thickBot="1" x14ac:dyDescent="0.3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3">
      <c r="A7" s="170" t="str">
        <f>IF('Vážní listina'!D7="","",'Vážní listina'!D7)</f>
        <v>Harca Alexandr</v>
      </c>
      <c r="B7" s="171" t="str">
        <f>IF('Vážní listina'!D7="","",'Vážní listina'!E7)</f>
        <v>Hod.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3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3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3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3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3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3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3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3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3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3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3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3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3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3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3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3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3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3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3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3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3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3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3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3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3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3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3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3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3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3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3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3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3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3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3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3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3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3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3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3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3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3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3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3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3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3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3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3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3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3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3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3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3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3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3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3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8" thickTop="1" x14ac:dyDescent="0.25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2022-04-30T09:01:03Z</cp:lastPrinted>
  <dcterms:created xsi:type="dcterms:W3CDTF">2002-01-25T08:02:23Z</dcterms:created>
  <dcterms:modified xsi:type="dcterms:W3CDTF">2022-04-30T12:55:38Z</dcterms:modified>
</cp:coreProperties>
</file>