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a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G3"/>
  <c r="B3"/>
  <c r="B2"/>
  <c r="A1"/>
  <c r="A12" i="16" s="1"/>
  <c r="A69" i="4"/>
  <c r="B5" i="3"/>
  <c r="B4"/>
  <c r="E66" i="4"/>
  <c r="N64"/>
  <c r="E64"/>
  <c r="N62"/>
  <c r="E62"/>
  <c r="N60"/>
  <c r="E60"/>
  <c r="P56"/>
  <c r="B56"/>
  <c r="D240" i="16"/>
  <c r="D240" i="15" s="1"/>
  <c r="D126" i="16"/>
  <c r="D126" i="15" s="1"/>
  <c r="D12" i="16"/>
  <c r="D69" s="1"/>
  <c r="D69" i="15" s="1"/>
  <c r="I12" i="16"/>
  <c r="A21" i="3"/>
  <c r="F333" i="15"/>
  <c r="F276"/>
  <c r="F219"/>
  <c r="F162"/>
  <c r="F105"/>
  <c r="F48"/>
  <c r="T2" i="4"/>
  <c r="N2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F530"/>
  <c r="F530" i="15" s="1"/>
  <c r="D530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H525"/>
  <c r="G525" i="16"/>
  <c r="G525" i="15" s="1"/>
  <c r="F12" i="16"/>
  <c r="F69" s="1"/>
  <c r="E12"/>
  <c r="E69" s="1"/>
  <c r="D525"/>
  <c r="I524" i="15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 s="1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M416"/>
  <c r="N416"/>
  <c r="O416"/>
  <c r="I415" i="15"/>
  <c r="H415"/>
  <c r="F415"/>
  <c r="D415"/>
  <c r="C415"/>
  <c r="A415"/>
  <c r="F414"/>
  <c r="A414"/>
  <c r="H411"/>
  <c r="G183" i="16"/>
  <c r="G297"/>
  <c r="G411"/>
  <c r="G411" i="15"/>
  <c r="D297" i="16"/>
  <c r="D411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H325"/>
  <c r="A325"/>
  <c r="G321"/>
  <c r="B321"/>
  <c r="G318"/>
  <c r="B318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O303"/>
  <c r="L302"/>
  <c r="M302"/>
  <c r="N302"/>
  <c r="O302"/>
  <c r="I301" i="15"/>
  <c r="H301"/>
  <c r="F301"/>
  <c r="D301"/>
  <c r="C301"/>
  <c r="A301"/>
  <c r="F300"/>
  <c r="A300"/>
  <c r="H297"/>
  <c r="G297"/>
  <c r="D297"/>
  <c r="I296"/>
  <c r="H296"/>
  <c r="G296"/>
  <c r="F296"/>
  <c r="E296"/>
  <c r="D296"/>
  <c r="C296"/>
  <c r="A296"/>
  <c r="A293"/>
  <c r="A291"/>
  <c r="A289"/>
  <c r="H268"/>
  <c r="A268"/>
  <c r="G264"/>
  <c r="B264"/>
  <c r="G261"/>
  <c r="B261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I239"/>
  <c r="H239"/>
  <c r="G239"/>
  <c r="F239"/>
  <c r="E239"/>
  <c r="D239"/>
  <c r="C239"/>
  <c r="A239"/>
  <c r="A236"/>
  <c r="A234"/>
  <c r="A232"/>
  <c r="H211"/>
  <c r="A211"/>
  <c r="G207"/>
  <c r="B207"/>
  <c r="G204"/>
  <c r="B204"/>
  <c r="F199"/>
  <c r="A199"/>
  <c r="E196"/>
  <c r="F195"/>
  <c r="A195"/>
  <c r="E192"/>
  <c r="I191"/>
  <c r="F191"/>
  <c r="E191"/>
  <c r="B191"/>
  <c r="A191"/>
  <c r="I188"/>
  <c r="P189" i="16"/>
  <c r="Q189"/>
  <c r="R189"/>
  <c r="S189"/>
  <c r="H188" s="1"/>
  <c r="H188" i="15" s="1"/>
  <c r="P188" i="16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G183"/>
  <c r="I182"/>
  <c r="H182"/>
  <c r="G182"/>
  <c r="F182"/>
  <c r="E182"/>
  <c r="D182"/>
  <c r="C182"/>
  <c r="A182"/>
  <c r="A179"/>
  <c r="A177"/>
  <c r="A175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 i="16"/>
  <c r="G69" i="15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 s="1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L587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H12" i="15"/>
  <c r="G12"/>
  <c r="F12"/>
  <c r="J3" i="4"/>
  <c r="A1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 s="1"/>
  <c r="N16"/>
  <c r="O16"/>
  <c r="P16"/>
  <c r="Q15"/>
  <c r="B30" i="4"/>
  <c r="N15" i="3"/>
  <c r="O15"/>
  <c r="P15"/>
  <c r="Q14"/>
  <c r="B38" i="4"/>
  <c r="O14" i="3"/>
  <c r="P14"/>
  <c r="Q13"/>
  <c r="P13"/>
  <c r="O13"/>
  <c r="B12" i="4"/>
  <c r="N13" i="3"/>
  <c r="B24" i="4"/>
  <c r="Q12" i="3"/>
  <c r="P12"/>
  <c r="O12"/>
  <c r="N12"/>
  <c r="B8" i="4"/>
  <c r="Q11" i="3"/>
  <c r="P11"/>
  <c r="O11"/>
  <c r="N11"/>
  <c r="B22" i="4"/>
  <c r="Q10" i="3"/>
  <c r="P10"/>
  <c r="O10"/>
  <c r="B6" i="4"/>
  <c r="N10" i="3"/>
  <c r="J18"/>
  <c r="I18"/>
  <c r="H18"/>
  <c r="G18"/>
  <c r="B18" s="1"/>
  <c r="A26" i="4"/>
  <c r="J17" i="3"/>
  <c r="I17"/>
  <c r="H17"/>
  <c r="G17"/>
  <c r="A10" i="4"/>
  <c r="J16" i="3"/>
  <c r="I16"/>
  <c r="H16"/>
  <c r="G16"/>
  <c r="B16" s="1"/>
  <c r="A14" i="4"/>
  <c r="G14" i="3"/>
  <c r="J15"/>
  <c r="I15"/>
  <c r="H15"/>
  <c r="G15"/>
  <c r="B15" s="1"/>
  <c r="A30" i="4"/>
  <c r="J14" i="3"/>
  <c r="I14"/>
  <c r="H14"/>
  <c r="A38" i="4"/>
  <c r="J13" i="3"/>
  <c r="I13"/>
  <c r="H13"/>
  <c r="A12" i="4"/>
  <c r="G13" i="3"/>
  <c r="B13" s="1"/>
  <c r="A24" i="4"/>
  <c r="J12" i="3"/>
  <c r="I12"/>
  <c r="H12"/>
  <c r="G12"/>
  <c r="A8" i="4"/>
  <c r="J11" i="3"/>
  <c r="I11"/>
  <c r="H11"/>
  <c r="G11"/>
  <c r="B11" s="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D183" i="16"/>
  <c r="D183" i="15" s="1"/>
  <c r="E12"/>
  <c r="C815" i="16"/>
  <c r="C815" i="15" s="1"/>
  <c r="H74" i="16"/>
  <c r="H74" i="15" s="1"/>
  <c r="C758" i="16"/>
  <c r="C758" i="15" s="1"/>
  <c r="C359" i="16"/>
  <c r="C359" i="15" s="1"/>
  <c r="C644" i="16"/>
  <c r="C644" i="15" s="1"/>
  <c r="C74" i="16"/>
  <c r="C74" i="15" s="1"/>
  <c r="A758" i="16"/>
  <c r="A758" i="15" s="1"/>
  <c r="A815" i="16"/>
  <c r="A815" i="15" s="1"/>
  <c r="F587" i="16"/>
  <c r="F587" i="15" s="1"/>
  <c r="A416" i="16"/>
  <c r="A416" i="15" s="1"/>
  <c r="F644" i="16"/>
  <c r="F644" i="15" s="1"/>
  <c r="A359" i="16"/>
  <c r="A359" i="15" s="1"/>
  <c r="F74" i="16"/>
  <c r="F74" i="15" s="1"/>
  <c r="A131" i="16"/>
  <c r="A131" i="15" s="1"/>
  <c r="A188" i="16"/>
  <c r="A188" i="15" s="1"/>
  <c r="A587" i="16"/>
  <c r="A587" i="15" s="1"/>
  <c r="A302" i="16"/>
  <c r="A302" i="15" s="1"/>
  <c r="C10" i="3"/>
  <c r="D525" i="15"/>
  <c r="D582" i="16"/>
  <c r="A17"/>
  <c r="A17" i="15" s="1"/>
  <c r="F758" i="16"/>
  <c r="F758" i="15" s="1"/>
  <c r="H758" i="16"/>
  <c r="H758" i="15" s="1"/>
  <c r="A530" i="16"/>
  <c r="A530" i="15" s="1"/>
  <c r="C13" i="3"/>
  <c r="C16"/>
  <c r="C19"/>
  <c r="H587" i="16"/>
  <c r="H587" i="15" s="1"/>
  <c r="F701" i="16"/>
  <c r="F701" i="15" s="1"/>
  <c r="C131" i="16"/>
  <c r="C131" i="15" s="1"/>
  <c r="C188" i="16"/>
  <c r="C188" i="15" s="1"/>
  <c r="C302" i="16"/>
  <c r="C302" i="15" s="1"/>
  <c r="C416" i="16"/>
  <c r="C416" i="15" s="1"/>
  <c r="C473" i="16"/>
  <c r="C473" i="15" s="1"/>
  <c r="C530" i="16"/>
  <c r="C530" i="15" s="1"/>
  <c r="B3" i="4"/>
  <c r="I69" i="16"/>
  <c r="I126" s="1"/>
  <c r="I12" i="15"/>
  <c r="B19" i="3"/>
  <c r="C17" i="16"/>
  <c r="C17" i="15" s="1"/>
  <c r="F872" i="16"/>
  <c r="F872" i="15" s="1"/>
  <c r="H872" i="16"/>
  <c r="H872" i="15" s="1"/>
  <c r="I69"/>
  <c r="D639" i="16"/>
  <c r="D696" s="1"/>
  <c r="D753" s="1"/>
  <c r="D582" i="15"/>
  <c r="D12"/>
  <c r="C12" i="16"/>
  <c r="C12" i="15" s="1"/>
  <c r="B2" i="4"/>
  <c r="B3" i="3"/>
  <c r="D753" i="15" l="1"/>
  <c r="D810" i="16"/>
  <c r="G639" i="15"/>
  <c r="G696" i="16"/>
  <c r="G753" s="1"/>
  <c r="A12" i="15"/>
  <c r="A69" i="16"/>
  <c r="A126" s="1"/>
  <c r="C69"/>
  <c r="C126" s="1"/>
  <c r="D639" i="15"/>
  <c r="B12" i="3"/>
  <c r="C14"/>
  <c r="C587" i="16"/>
  <c r="C587" i="15" s="1"/>
  <c r="H131" i="16"/>
  <c r="H131" i="15" s="1"/>
  <c r="H416" i="16"/>
  <c r="H416" i="15" s="1"/>
  <c r="C11" i="3"/>
  <c r="H644" i="16"/>
  <c r="H644" i="15" s="1"/>
  <c r="A74" i="16"/>
  <c r="A74" i="15" s="1"/>
  <c r="A245" i="16"/>
  <c r="A245" i="15" s="1"/>
  <c r="C245" i="16"/>
  <c r="C245" i="15" s="1"/>
  <c r="A473" i="16"/>
  <c r="A473" i="15" s="1"/>
  <c r="F473" i="16"/>
  <c r="F473" i="15" s="1"/>
  <c r="H473" i="16"/>
  <c r="H473" i="15" s="1"/>
  <c r="A183" i="16"/>
  <c r="A126" i="15"/>
  <c r="B14" i="3"/>
  <c r="C17"/>
  <c r="A644" i="16"/>
  <c r="A644" i="15" s="1"/>
  <c r="A701" i="16"/>
  <c r="A701" i="15" s="1"/>
  <c r="C701" i="16"/>
  <c r="C701" i="15" s="1"/>
  <c r="H701" i="16"/>
  <c r="H701" i="15" s="1"/>
  <c r="F815" i="16"/>
  <c r="F815" i="15" s="1"/>
  <c r="H815" i="16"/>
  <c r="H815" i="15" s="1"/>
  <c r="A872" i="16"/>
  <c r="A872" i="15" s="1"/>
  <c r="C872" i="16"/>
  <c r="C872" i="15" s="1"/>
  <c r="F188" i="16"/>
  <c r="F188" i="15" s="1"/>
  <c r="F302" i="16"/>
  <c r="F302" i="15" s="1"/>
  <c r="H302" i="16"/>
  <c r="H302" i="15" s="1"/>
  <c r="F359" i="16"/>
  <c r="F359" i="15" s="1"/>
  <c r="H359" i="16"/>
  <c r="H359" i="15" s="1"/>
  <c r="A69"/>
  <c r="C69"/>
  <c r="B10" i="3"/>
  <c r="B17"/>
  <c r="C12"/>
  <c r="C15"/>
  <c r="C18"/>
  <c r="F17" i="16"/>
  <c r="F17" i="15" s="1"/>
  <c r="H17" i="16"/>
  <c r="H17" i="15" s="1"/>
  <c r="F131" i="16"/>
  <c r="F131" i="15" s="1"/>
  <c r="F245" i="16"/>
  <c r="F245" i="15" s="1"/>
  <c r="H245" i="16"/>
  <c r="H245" i="15" s="1"/>
  <c r="F416" i="16"/>
  <c r="F416" i="15" s="1"/>
  <c r="H530" i="16"/>
  <c r="H530" i="15" s="1"/>
  <c r="A240" i="16"/>
  <c r="A183" i="15"/>
  <c r="C183" i="16"/>
  <c r="C126" i="15"/>
  <c r="F126" i="16"/>
  <c r="F69" i="15"/>
  <c r="I183" i="16"/>
  <c r="I126" i="15"/>
  <c r="E69"/>
  <c r="E126" i="16"/>
  <c r="G753" i="15" l="1"/>
  <c r="G810" i="16"/>
  <c r="D810" i="15"/>
  <c r="D867" i="16"/>
  <c r="D867" i="15" s="1"/>
  <c r="F126"/>
  <c r="F183" i="16"/>
  <c r="C183" i="15"/>
  <c r="C240" i="16"/>
  <c r="A240" i="15"/>
  <c r="A297" i="16"/>
  <c r="I183" i="15"/>
  <c r="I240" i="16"/>
  <c r="E183"/>
  <c r="E126" i="15"/>
  <c r="G810" l="1"/>
  <c r="G867" i="16"/>
  <c r="G867" i="15" s="1"/>
  <c r="A297"/>
  <c r="A354" i="16"/>
  <c r="C297"/>
  <c r="C240" i="15"/>
  <c r="F183"/>
  <c r="F240" i="16"/>
  <c r="I297"/>
  <c r="I240" i="15"/>
  <c r="E183"/>
  <c r="E240" i="16"/>
  <c r="C297" i="15" l="1"/>
  <c r="C354" i="16"/>
  <c r="F297"/>
  <c r="F240" i="15"/>
  <c r="A411" i="16"/>
  <c r="A354" i="15"/>
  <c r="I297"/>
  <c r="I354" i="16"/>
  <c r="E297"/>
  <c r="E240" i="15"/>
  <c r="A411" l="1"/>
  <c r="A468" i="16"/>
  <c r="F354"/>
  <c r="F297" i="15"/>
  <c r="C354"/>
  <c r="C411" i="16"/>
  <c r="I411"/>
  <c r="I354" i="15"/>
  <c r="E297"/>
  <c r="E354" i="16"/>
  <c r="F354" i="15" l="1"/>
  <c r="F411" i="16"/>
  <c r="C411" i="15"/>
  <c r="C468" i="16"/>
  <c r="A525"/>
  <c r="A468" i="15"/>
  <c r="I411"/>
  <c r="I468" i="16"/>
  <c r="E411"/>
  <c r="E354" i="15"/>
  <c r="A525" l="1"/>
  <c r="A582" i="16"/>
  <c r="C468" i="15"/>
  <c r="C525" i="16"/>
  <c r="F411" i="15"/>
  <c r="F468" i="16"/>
  <c r="I525"/>
  <c r="I468" i="15"/>
  <c r="E411"/>
  <c r="E468" i="16"/>
  <c r="F468" i="15" l="1"/>
  <c r="F525" i="16"/>
  <c r="C582"/>
  <c r="C525" i="15"/>
  <c r="A582"/>
  <c r="A639" i="16"/>
  <c r="I582"/>
  <c r="I525" i="15"/>
  <c r="E525" i="16"/>
  <c r="E468" i="15"/>
  <c r="C639" i="16" l="1"/>
  <c r="C582" i="15"/>
  <c r="A639"/>
  <c r="A696" i="16"/>
  <c r="A753" s="1"/>
  <c r="F582"/>
  <c r="F525" i="15"/>
  <c r="I582"/>
  <c r="I639" i="16"/>
  <c r="E582"/>
  <c r="E525" i="15"/>
  <c r="A810" i="16" l="1"/>
  <c r="A753" i="15"/>
  <c r="F639" i="16"/>
  <c r="F582" i="15"/>
  <c r="C696" i="16"/>
  <c r="C753" s="1"/>
  <c r="C639" i="15"/>
  <c r="I696" i="16"/>
  <c r="I753" s="1"/>
  <c r="I639" i="15"/>
  <c r="E639" i="16"/>
  <c r="E582" i="15"/>
  <c r="C753" l="1"/>
  <c r="C810" i="16"/>
  <c r="F639" i="15"/>
  <c r="F696" i="16"/>
  <c r="F753" s="1"/>
  <c r="A810" i="15"/>
  <c r="A867" i="16"/>
  <c r="A867" i="15" s="1"/>
  <c r="I753"/>
  <c r="I810" i="16"/>
  <c r="E696"/>
  <c r="E753" s="1"/>
  <c r="E639" i="15"/>
  <c r="F753" l="1"/>
  <c r="F810" i="16"/>
  <c r="C867"/>
  <c r="C867" i="15" s="1"/>
  <c r="C810"/>
  <c r="I867" i="16"/>
  <c r="I867" i="15" s="1"/>
  <c r="I810"/>
  <c r="E753"/>
  <c r="E810" i="16"/>
  <c r="F867" l="1"/>
  <c r="F867" i="15" s="1"/>
  <c r="F810"/>
  <c r="E867" i="16"/>
  <c r="E867" i="15" s="1"/>
  <c r="E810"/>
</calcChain>
</file>

<file path=xl/sharedStrings.xml><?xml version="1.0" encoding="utf-8"?>
<sst xmlns="http://schemas.openxmlformats.org/spreadsheetml/2006/main" count="720" uniqueCount="119">
  <si>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</si>
  <si>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</si>
  <si>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</si>
  <si>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</si>
  <si>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</si>
  <si>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</si>
  <si>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</si>
  <si>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</si>
  <si>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</si>
  <si>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</si>
  <si>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</si>
  <si>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</si>
  <si>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</si>
  <si>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</si>
  <si>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</si>
  <si>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</si>
  <si>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</si>
  <si>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</si>
  <si>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</si>
  <si>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</si>
  <si>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</si>
  <si>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</si>
  <si>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</si>
  <si>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</si>
  <si>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</si>
  <si>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</si>
  <si>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</si>
  <si>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</si>
  <si>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</si>
  <si>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</si>
  <si>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</si>
  <si>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</si>
  <si>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</si>
  <si>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</si>
  <si>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</si>
  <si>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</si>
  <si>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</si>
  <si>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</si>
  <si>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</si>
  <si>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</si>
  <si>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</si>
  <si>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</si>
  <si>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</si>
  <si>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</si>
  <si>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</si>
  <si>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</si>
  <si>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</si>
  <si>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</si>
  <si>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</si>
  <si>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</si>
  <si>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</si>
  <si>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</si>
  <si>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</si>
  <si>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</si>
  <si>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</si>
  <si>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</si>
  <si>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</si>
  <si>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</si>
  <si>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</si>
  <si>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</si>
  <si>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</si>
  <si>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</si>
  <si>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</si>
  <si>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</si>
  <si>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</si>
  <si>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</si>
  <si>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</si>
  <si>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</si>
  <si>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</si>
  <si>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</si>
  <si>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</si>
  <si>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</si>
  <si>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</si>
  <si>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</si>
  <si>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</si>
  <si>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</si>
  <si>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</si>
  <si>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</si>
  <si>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</si>
  <si>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</si>
  <si>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</si>
  <si>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</si>
  <si>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</si>
  <si>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</si>
  <si>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</si>
  <si>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</si>
  <si>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</si>
  <si>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</si>
  <si>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</si>
  <si>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</si>
  <si>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</si>
  <si>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</si>
  <si>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</si>
  <si>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</si>
  <si>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</si>
  <si>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</si>
  <si>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</si>
  <si>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</si>
  <si>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</si>
  <si>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</si>
  <si>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</si>
  <si>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</si>
  <si>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</si>
  <si>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</si>
  <si>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</si>
  <si>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</si>
  <si>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</si>
  <si>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</si>
  <si>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</si>
  <si>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</si>
  <si>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Bodovací lístek</t>
  </si>
  <si>
    <t>Blecha Martin</t>
  </si>
  <si>
    <t>Meziboří</t>
  </si>
  <si>
    <t>Petrovec Miroslav</t>
  </si>
  <si>
    <t>Zajícová Eva</t>
  </si>
  <si>
    <t>Krásná Lípa</t>
  </si>
  <si>
    <t>Taimbetor Asadulla</t>
  </si>
  <si>
    <t>Ústí</t>
  </si>
  <si>
    <t>A příp 32 kg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</si>
</sst>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86" xfId="0" applyBorder="1" applyAlignment="1">
      <alignment horizontal="left" vertical="center"/>
    </xf>
    <xf numFmtId="0" fontId="8" fillId="0" borderId="106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11" fillId="0" borderId="105" xfId="0" applyFont="1" applyBorder="1" applyAlignment="1">
      <alignment horizontal="center" vertical="center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10" fillId="0" borderId="75" xfId="0" applyFont="1" applyBorder="1" applyAlignment="1">
      <alignment horizontal="center" vertical="center"/>
    </xf>
    <xf numFmtId="0" fontId="0" fillId="0" borderId="87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3" fillId="0" borderId="89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3" fillId="0" borderId="79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102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93" xfId="0" applyBorder="1" applyAlignment="1" applyProtection="1">
      <alignment horizontal="center" vertical="center"/>
      <protection locked="0"/>
    </xf>
    <xf numFmtId="0" fontId="3" fillId="0" borderId="95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0" fillId="0" borderId="94" xfId="0" applyBorder="1" applyAlignment="1">
      <alignment horizontal="left" vertical="center"/>
    </xf>
    <xf numFmtId="0" fontId="10" fillId="0" borderId="95" xfId="0" applyFont="1" applyBorder="1" applyAlignment="1">
      <alignment horizontal="center" vertical="center"/>
    </xf>
    <xf numFmtId="0" fontId="11" fillId="0" borderId="96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1" fillId="0" borderId="11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11" fillId="0" borderId="110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65" xfId="0" applyFont="1" applyBorder="1" applyAlignment="1" applyProtection="1">
      <alignment horizontal="center" vertical="center"/>
      <protection locked="0"/>
    </xf>
    <xf numFmtId="0" fontId="11" fillId="0" borderId="66" xfId="0" applyFont="1" applyBorder="1" applyAlignment="1" applyProtection="1">
      <alignment horizontal="center" vertical="center"/>
      <protection locked="0"/>
    </xf>
    <xf numFmtId="0" fontId="23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5" xfId="0" applyNumberFormat="1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121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1" fontId="0" fillId="2" borderId="121" xfId="0" applyNumberForma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5" xfId="0" applyNumberFormat="1" applyFont="1" applyFill="1" applyBorder="1" applyAlignment="1">
      <alignment horizontal="center" vertical="center" wrapText="1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22" fillId="2" borderId="119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16" fillId="2" borderId="119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0" fillId="2" borderId="119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0" fillId="2" borderId="43" xfId="0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1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0" fillId="2" borderId="119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D3" sqref="D3:E3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5" t="str">
        <f>CONCATENATE('[1]Základní údaje'!$B$3)</f>
        <v>Vánoční turnaj Chomutov</v>
      </c>
      <c r="B1" s="175"/>
      <c r="C1" s="175"/>
      <c r="D1" s="175"/>
      <c r="E1" s="175"/>
      <c r="F1" s="175"/>
      <c r="G1" s="175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78"/>
      <c r="E2" s="178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77" t="s">
        <v>118</v>
      </c>
      <c r="E3" s="177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111</v>
      </c>
      <c r="C6" s="17" t="s">
        <v>112</v>
      </c>
      <c r="D6" s="15">
        <v>2009</v>
      </c>
      <c r="E6" s="173">
        <v>42</v>
      </c>
      <c r="F6" s="174">
        <v>29.7</v>
      </c>
      <c r="G6" s="14"/>
    </row>
    <row r="7" spans="1:7" ht="15.95" customHeight="1">
      <c r="A7" s="106">
        <v>2</v>
      </c>
      <c r="B7" s="172" t="s">
        <v>113</v>
      </c>
      <c r="C7" s="17" t="s">
        <v>112</v>
      </c>
      <c r="D7" s="15">
        <v>2009</v>
      </c>
      <c r="E7" s="173">
        <v>43</v>
      </c>
      <c r="F7" s="174">
        <v>30.9</v>
      </c>
      <c r="G7" s="16"/>
    </row>
    <row r="8" spans="1:7" ht="15.95" customHeight="1">
      <c r="A8" s="106">
        <v>3</v>
      </c>
      <c r="B8" s="172" t="s">
        <v>114</v>
      </c>
      <c r="C8" s="17" t="s">
        <v>115</v>
      </c>
      <c r="D8" s="15">
        <v>2008</v>
      </c>
      <c r="E8" s="173">
        <v>77</v>
      </c>
      <c r="F8" s="174">
        <v>32</v>
      </c>
      <c r="G8" s="16"/>
    </row>
    <row r="9" spans="1:7" ht="15.95" customHeight="1" thickBot="1">
      <c r="A9" s="109">
        <v>4</v>
      </c>
      <c r="B9" s="172" t="s">
        <v>116</v>
      </c>
      <c r="C9" s="17" t="s">
        <v>117</v>
      </c>
      <c r="D9" s="15">
        <v>2009</v>
      </c>
      <c r="E9" s="173">
        <v>86</v>
      </c>
      <c r="F9" s="174">
        <v>29.3</v>
      </c>
      <c r="G9" s="153"/>
    </row>
    <row r="10" spans="1:7" ht="15.95" hidden="1" customHeight="1" thickBot="1">
      <c r="A10" s="154">
        <v>5</v>
      </c>
      <c r="B10" s="155" t="s">
        <v>9</v>
      </c>
      <c r="C10" s="156" t="s">
        <v>10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11</v>
      </c>
      <c r="C11" s="149" t="s">
        <v>12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13</v>
      </c>
      <c r="C12" s="17" t="s">
        <v>14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15</v>
      </c>
      <c r="C13" s="17" t="s">
        <v>16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17</v>
      </c>
      <c r="C14" s="17" t="s">
        <v>18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19</v>
      </c>
      <c r="C15" s="17" t="s">
        <v>20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21</v>
      </c>
      <c r="C16" s="17" t="s">
        <v>22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23</v>
      </c>
      <c r="C17" s="17" t="s">
        <v>24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25</v>
      </c>
      <c r="C18" s="17" t="s">
        <v>26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27</v>
      </c>
      <c r="C19" s="17" t="s">
        <v>28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29</v>
      </c>
      <c r="C20" s="17" t="s">
        <v>30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31</v>
      </c>
      <c r="C21" s="17" t="s">
        <v>32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33</v>
      </c>
      <c r="C22" s="17" t="s">
        <v>34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35</v>
      </c>
      <c r="C23" s="17" t="s">
        <v>36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37</v>
      </c>
      <c r="C24" s="17" t="s">
        <v>38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39</v>
      </c>
      <c r="C25" s="17" t="s">
        <v>40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41</v>
      </c>
      <c r="C26" s="17" t="s">
        <v>42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43</v>
      </c>
      <c r="C27" s="17" t="s">
        <v>44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45</v>
      </c>
      <c r="C28" s="17" t="s">
        <v>46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47</v>
      </c>
      <c r="C29" s="19" t="s">
        <v>48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6" t="str">
        <f>CONCATENATE('[1]Základní údaje'!$B$7)</f>
        <v>Chomutov 14.12.2019</v>
      </c>
      <c r="B31" s="176"/>
      <c r="C31" s="176"/>
    </row>
    <row r="32" spans="1:7">
      <c r="A32" s="176"/>
      <c r="B32" s="176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8" sqref="W8:W9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242" t="str">
        <f>CONCATENATE('Vážní listina'!A1)</f>
        <v>Vánoční turnaj Chomutov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</row>
    <row r="2" spans="1:23">
      <c r="A2" s="36" t="str">
        <f>CONCATENATE([2]List1!$A$3)</f>
        <v>Místo:</v>
      </c>
      <c r="B2" s="243" t="str">
        <f>CONCATENATE('Vážní listina'!B2)</f>
        <v>Chomutov</v>
      </c>
      <c r="C2" s="243"/>
      <c r="D2" s="243"/>
      <c r="E2" s="243"/>
      <c r="N2" s="177" t="str">
        <f>CONCATENATE([2]List1!$A$6)</f>
        <v>styl:</v>
      </c>
      <c r="O2" s="177"/>
      <c r="P2" s="177"/>
      <c r="Q2" s="65"/>
      <c r="R2" s="65"/>
      <c r="S2" s="65"/>
      <c r="T2" s="177" t="str">
        <f>CONCATENATE('Vážní listina'!G3)</f>
        <v>ř.ř.</v>
      </c>
      <c r="U2" s="177"/>
      <c r="V2" s="177"/>
      <c r="W2" s="177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77" t="str">
        <f>CONCATENATE('Vážní listina'!D3)</f>
        <v>A příp 32 kg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239" t="str">
        <f>CONCATENATE([2]List1!$A$12)</f>
        <v>1. kolo</v>
      </c>
      <c r="F5" s="240"/>
      <c r="G5" s="241"/>
      <c r="H5" s="239" t="str">
        <f>CONCATENATE([2]List1!$A$13)</f>
        <v>2. kolo</v>
      </c>
      <c r="I5" s="240"/>
      <c r="J5" s="241"/>
      <c r="K5" s="239" t="str">
        <f>CONCATENATE([2]List1!$A$14)</f>
        <v>3. kolo</v>
      </c>
      <c r="L5" s="240"/>
      <c r="M5" s="241"/>
      <c r="N5" s="239" t="str">
        <f>CONCATENATE([2]List1!$A$14)</f>
        <v>3. kolo</v>
      </c>
      <c r="O5" s="240"/>
      <c r="P5" s="241"/>
      <c r="Q5" s="239" t="str">
        <f>CONCATENATE([2]List1!$A$16)</f>
        <v>5. kolo</v>
      </c>
      <c r="R5" s="240"/>
      <c r="S5" s="241"/>
      <c r="T5" s="234" t="str">
        <f>CONCATENATE([2]List1!$A$17)</f>
        <v>výsledky              B   T   O</v>
      </c>
      <c r="U5" s="235"/>
      <c r="V5" s="236"/>
      <c r="W5" s="5" t="str">
        <f>CONCATENATE([2]List1!$A$18)</f>
        <v>poř.</v>
      </c>
    </row>
    <row r="6" spans="1:23" ht="14.25" customHeight="1" thickTop="1" thickBot="1">
      <c r="A6" s="211" t="str">
        <f>IF('Vážní listina'!B6="","",'Vážní listina'!B6)</f>
        <v>Blecha Martin</v>
      </c>
      <c r="B6" s="212" t="str">
        <f>IF('Vážní listina'!B6="","",'Vážní listina'!C6)</f>
        <v>Meziboří</v>
      </c>
      <c r="C6" s="189"/>
      <c r="D6" s="213">
        <f>IF('Vážní listina'!B6="","",'Vážní listina'!A6)</f>
        <v>1</v>
      </c>
      <c r="E6" s="197">
        <v>2</v>
      </c>
      <c r="F6" s="37">
        <v>5</v>
      </c>
      <c r="G6" s="38"/>
      <c r="H6" s="197">
        <v>3</v>
      </c>
      <c r="I6" s="37">
        <v>0</v>
      </c>
      <c r="J6" s="38"/>
      <c r="K6" s="197"/>
      <c r="L6" s="37"/>
      <c r="M6" s="38"/>
      <c r="N6" s="197">
        <v>4</v>
      </c>
      <c r="O6" s="37"/>
      <c r="P6" s="38"/>
      <c r="Q6" s="197" t="s">
        <v>99</v>
      </c>
      <c r="R6" s="37"/>
      <c r="S6" s="38"/>
      <c r="T6" s="230">
        <f>F6+I6+L6+O6+R6</f>
        <v>5</v>
      </c>
      <c r="U6" s="232">
        <f>F7+I7+L7+O7+R7</f>
        <v>4</v>
      </c>
      <c r="V6" s="237">
        <f>G6+J6+M6+P6+S6</f>
        <v>0</v>
      </c>
      <c r="W6" s="205">
        <v>2</v>
      </c>
    </row>
    <row r="7" spans="1:23" ht="14.25" customHeight="1" thickBot="1">
      <c r="A7" s="200"/>
      <c r="B7" s="202"/>
      <c r="C7" s="190"/>
      <c r="D7" s="204"/>
      <c r="E7" s="196"/>
      <c r="F7" s="40">
        <v>4</v>
      </c>
      <c r="G7" s="41"/>
      <c r="H7" s="196"/>
      <c r="I7" s="40">
        <v>0</v>
      </c>
      <c r="J7" s="41"/>
      <c r="K7" s="196"/>
      <c r="L7" s="40"/>
      <c r="M7" s="41"/>
      <c r="N7" s="196"/>
      <c r="O7" s="40"/>
      <c r="P7" s="41"/>
      <c r="Q7" s="196"/>
      <c r="R7" s="40"/>
      <c r="S7" s="41"/>
      <c r="T7" s="231"/>
      <c r="U7" s="233"/>
      <c r="V7" s="238"/>
      <c r="W7" s="198"/>
    </row>
    <row r="8" spans="1:23" ht="14.25" customHeight="1" thickBot="1">
      <c r="A8" s="199" t="str">
        <f>IF('Vážní listina'!B7="","",'Vážní listina'!B7)</f>
        <v>Petrovec Miroslav</v>
      </c>
      <c r="B8" s="201" t="str">
        <f>IF('Vážní listina'!B7="","",'Vážní listina'!C7)</f>
        <v>Meziboří</v>
      </c>
      <c r="C8" s="191"/>
      <c r="D8" s="203">
        <f>IF('Vážní listina'!B7="","",'Vážní listina'!A7)</f>
        <v>2</v>
      </c>
      <c r="E8" s="179">
        <v>1</v>
      </c>
      <c r="F8" s="44">
        <v>0</v>
      </c>
      <c r="G8" s="45"/>
      <c r="H8" s="179">
        <v>4</v>
      </c>
      <c r="I8" s="44">
        <v>1</v>
      </c>
      <c r="J8" s="45"/>
      <c r="K8" s="179"/>
      <c r="L8" s="44"/>
      <c r="M8" s="45"/>
      <c r="N8" s="179">
        <v>3</v>
      </c>
      <c r="O8" s="44"/>
      <c r="P8" s="45"/>
      <c r="Q8" s="179">
        <v>4</v>
      </c>
      <c r="R8" s="44"/>
      <c r="S8" s="45"/>
      <c r="T8" s="231">
        <f>F8+I8+L8+O8+R8</f>
        <v>1</v>
      </c>
      <c r="U8" s="233">
        <f>F9+I9+L9+O9+R9</f>
        <v>5</v>
      </c>
      <c r="V8" s="238">
        <f>G8+J8+M8+P8+S8</f>
        <v>0</v>
      </c>
      <c r="W8" s="181">
        <v>4</v>
      </c>
    </row>
    <row r="9" spans="1:23" ht="14.25" customHeight="1" thickBot="1">
      <c r="A9" s="200"/>
      <c r="B9" s="202"/>
      <c r="C9" s="190"/>
      <c r="D9" s="204"/>
      <c r="E9" s="196"/>
      <c r="F9" s="42">
        <v>0</v>
      </c>
      <c r="G9" s="43"/>
      <c r="H9" s="196"/>
      <c r="I9" s="42">
        <v>5</v>
      </c>
      <c r="J9" s="43"/>
      <c r="K9" s="196"/>
      <c r="L9" s="42"/>
      <c r="M9" s="43"/>
      <c r="N9" s="196"/>
      <c r="O9" s="42"/>
      <c r="P9" s="43"/>
      <c r="Q9" s="196"/>
      <c r="R9" s="42"/>
      <c r="S9" s="43"/>
      <c r="T9" s="231"/>
      <c r="U9" s="233"/>
      <c r="V9" s="238"/>
      <c r="W9" s="198"/>
    </row>
    <row r="10" spans="1:23" ht="14.25" customHeight="1" thickBot="1">
      <c r="A10" s="199" t="str">
        <f>IF('Vážní listina'!B8="","",'Vážní listina'!B8)</f>
        <v>Zajícová Eva</v>
      </c>
      <c r="B10" s="201" t="str">
        <f>IF('Vážní listina'!B8="","",'Vážní listina'!C8)</f>
        <v>Krásná Lípa</v>
      </c>
      <c r="C10" s="191"/>
      <c r="D10" s="203">
        <f>IF('Vážní listina'!B8="","",'Vážní listina'!A8)</f>
        <v>3</v>
      </c>
      <c r="E10" s="179">
        <v>4</v>
      </c>
      <c r="F10" s="39">
        <v>5</v>
      </c>
      <c r="G10" s="46"/>
      <c r="H10" s="179">
        <v>1</v>
      </c>
      <c r="I10" s="39">
        <v>5</v>
      </c>
      <c r="J10" s="46"/>
      <c r="K10" s="179"/>
      <c r="L10" s="39"/>
      <c r="M10" s="46"/>
      <c r="N10" s="179">
        <v>2</v>
      </c>
      <c r="O10" s="39"/>
      <c r="P10" s="46"/>
      <c r="Q10" s="179">
        <v>5</v>
      </c>
      <c r="R10" s="39"/>
      <c r="S10" s="46"/>
      <c r="T10" s="231">
        <f>F10+I10+L10+O10+R10</f>
        <v>10</v>
      </c>
      <c r="U10" s="233">
        <f>F11+I11+L11+O11+R11</f>
        <v>14</v>
      </c>
      <c r="V10" s="238">
        <f>G10+J10+M10+P10+S10</f>
        <v>0</v>
      </c>
      <c r="W10" s="181">
        <v>1</v>
      </c>
    </row>
    <row r="11" spans="1:23" ht="14.25" customHeight="1" thickBot="1">
      <c r="A11" s="200"/>
      <c r="B11" s="202"/>
      <c r="C11" s="190"/>
      <c r="D11" s="204"/>
      <c r="E11" s="196"/>
      <c r="F11" s="42">
        <v>4</v>
      </c>
      <c r="G11" s="43"/>
      <c r="H11" s="196"/>
      <c r="I11" s="42">
        <v>10</v>
      </c>
      <c r="J11" s="43"/>
      <c r="K11" s="196"/>
      <c r="L11" s="42"/>
      <c r="M11" s="43"/>
      <c r="N11" s="196"/>
      <c r="O11" s="42"/>
      <c r="P11" s="43"/>
      <c r="Q11" s="196"/>
      <c r="R11" s="42"/>
      <c r="S11" s="43"/>
      <c r="T11" s="231"/>
      <c r="U11" s="233"/>
      <c r="V11" s="238"/>
      <c r="W11" s="198"/>
    </row>
    <row r="12" spans="1:23" ht="14.25" customHeight="1" thickBot="1">
      <c r="A12" s="199" t="str">
        <f>IF('Vážní listina'!B9="","",'Vážní listina'!B9)</f>
        <v>Taimbetor Asadulla</v>
      </c>
      <c r="B12" s="201" t="str">
        <f>IF('Vážní listina'!B9="","",'Vážní listina'!C9)</f>
        <v>Ústí</v>
      </c>
      <c r="C12" s="191"/>
      <c r="D12" s="203">
        <f>IF('Vážní listina'!B9="","",'Vážní listina'!A9)</f>
        <v>4</v>
      </c>
      <c r="E12" s="179">
        <v>3</v>
      </c>
      <c r="F12" s="44">
        <v>0</v>
      </c>
      <c r="G12" s="45"/>
      <c r="H12" s="179">
        <v>2</v>
      </c>
      <c r="I12" s="44">
        <v>3</v>
      </c>
      <c r="J12" s="45"/>
      <c r="K12" s="179"/>
      <c r="L12" s="44"/>
      <c r="M12" s="45"/>
      <c r="N12" s="179">
        <v>1</v>
      </c>
      <c r="O12" s="44"/>
      <c r="P12" s="45"/>
      <c r="Q12" s="179">
        <v>2</v>
      </c>
      <c r="R12" s="44"/>
      <c r="S12" s="45"/>
      <c r="T12" s="231">
        <f>F12+I12+L12+O12+R12</f>
        <v>3</v>
      </c>
      <c r="U12" s="233">
        <f>F13+I13+L13+O13+R13</f>
        <v>12</v>
      </c>
      <c r="V12" s="238">
        <f>G12+J12+M12+P12+S12</f>
        <v>0</v>
      </c>
      <c r="W12" s="181">
        <v>3</v>
      </c>
    </row>
    <row r="13" spans="1:23" ht="14.25" customHeight="1" thickBot="1">
      <c r="A13" s="215"/>
      <c r="B13" s="216"/>
      <c r="C13" s="217"/>
      <c r="D13" s="214"/>
      <c r="E13" s="180"/>
      <c r="F13" s="47">
        <v>0</v>
      </c>
      <c r="G13" s="48"/>
      <c r="H13" s="180"/>
      <c r="I13" s="47">
        <v>12</v>
      </c>
      <c r="J13" s="48"/>
      <c r="K13" s="180"/>
      <c r="L13" s="47"/>
      <c r="M13" s="48"/>
      <c r="N13" s="180"/>
      <c r="O13" s="47"/>
      <c r="P13" s="48"/>
      <c r="Q13" s="180"/>
      <c r="R13" s="47"/>
      <c r="S13" s="48"/>
      <c r="T13" s="225"/>
      <c r="U13" s="226"/>
      <c r="V13" s="227"/>
      <c r="W13" s="182"/>
    </row>
    <row r="14" spans="1:23" ht="14.25" hidden="1" customHeight="1" thickBot="1">
      <c r="A14" s="218" t="str">
        <f>IF('Vážní listina'!B10="","",'Vážní listina'!B10)</f>
        <v>Jméno 5</v>
      </c>
      <c r="B14" s="219" t="str">
        <f>IF('Vážní listina'!B10="","",'Vážní listina'!C10)</f>
        <v>odd 5</v>
      </c>
      <c r="C14" s="223"/>
      <c r="D14" s="221">
        <f>IF('Vážní listina'!B10="","",'Vážní listina'!A10)</f>
        <v>5</v>
      </c>
      <c r="E14" s="220" t="s">
        <v>99</v>
      </c>
      <c r="F14" s="39"/>
      <c r="G14" s="46"/>
      <c r="H14" s="220">
        <v>1</v>
      </c>
      <c r="I14" s="39"/>
      <c r="J14" s="46"/>
      <c r="K14" s="220">
        <v>2</v>
      </c>
      <c r="L14" s="39"/>
      <c r="M14" s="46"/>
      <c r="N14" s="220">
        <v>4</v>
      </c>
      <c r="O14" s="39"/>
      <c r="P14" s="46"/>
      <c r="Q14" s="220">
        <v>3</v>
      </c>
      <c r="R14" s="39"/>
      <c r="S14" s="46"/>
      <c r="T14" s="206">
        <f>F14+I14+L14+O14+R14</f>
        <v>0</v>
      </c>
      <c r="U14" s="207">
        <f>F15+I15+L15+O15+R15</f>
        <v>0</v>
      </c>
      <c r="V14" s="208">
        <f>G14+J14+M14+P14+S14</f>
        <v>0</v>
      </c>
      <c r="W14" s="224">
        <v>5</v>
      </c>
    </row>
    <row r="15" spans="1:23" ht="14.25" hidden="1" customHeight="1" thickBot="1">
      <c r="A15" s="215"/>
      <c r="B15" s="216"/>
      <c r="C15" s="217"/>
      <c r="D15" s="214"/>
      <c r="E15" s="180"/>
      <c r="F15" s="47"/>
      <c r="G15" s="48"/>
      <c r="H15" s="180"/>
      <c r="I15" s="47"/>
      <c r="J15" s="48"/>
      <c r="K15" s="180"/>
      <c r="L15" s="47"/>
      <c r="M15" s="48"/>
      <c r="N15" s="180"/>
      <c r="O15" s="47"/>
      <c r="P15" s="48"/>
      <c r="Q15" s="180"/>
      <c r="R15" s="47"/>
      <c r="S15" s="48"/>
      <c r="T15" s="225"/>
      <c r="U15" s="226"/>
      <c r="V15" s="227"/>
      <c r="W15" s="182"/>
    </row>
    <row r="16" spans="1:23" ht="14.25" hidden="1" customHeight="1" thickBot="1">
      <c r="A16" s="218" t="str">
        <f>IF('Vážní listina'!B11="","",'Vážní listina'!B11)</f>
        <v>Jméno 6</v>
      </c>
      <c r="B16" s="219" t="str">
        <f>IF('Vážní listina'!B11="","",'Vážní listina'!C11)</f>
        <v>odd 6</v>
      </c>
      <c r="C16" s="223"/>
      <c r="D16" s="221">
        <f>IF('Vážní listina'!B11="","",'Vážní listina'!A11)</f>
        <v>6</v>
      </c>
      <c r="E16" s="220"/>
      <c r="F16" s="39"/>
      <c r="G16" s="46"/>
      <c r="H16" s="220"/>
      <c r="I16" s="39"/>
      <c r="J16" s="46"/>
      <c r="K16" s="220"/>
      <c r="L16" s="39"/>
      <c r="M16" s="46"/>
      <c r="N16" s="220"/>
      <c r="O16" s="39"/>
      <c r="P16" s="46"/>
      <c r="Q16" s="67"/>
      <c r="R16" s="67"/>
      <c r="S16" s="67"/>
      <c r="T16" s="228">
        <f>F16+I16+L16+O16</f>
        <v>0</v>
      </c>
      <c r="U16" s="229">
        <f>F17+I17+L17+O17</f>
        <v>0</v>
      </c>
      <c r="V16" s="222">
        <f>G16+J16+M16+P16</f>
        <v>0</v>
      </c>
      <c r="W16" s="224"/>
    </row>
    <row r="17" spans="1:23" ht="14.25" hidden="1" customHeight="1" thickBot="1">
      <c r="A17" s="200"/>
      <c r="B17" s="202"/>
      <c r="C17" s="190"/>
      <c r="D17" s="204"/>
      <c r="E17" s="196"/>
      <c r="F17" s="42"/>
      <c r="G17" s="43"/>
      <c r="H17" s="196"/>
      <c r="I17" s="42"/>
      <c r="J17" s="43"/>
      <c r="K17" s="196"/>
      <c r="L17" s="42"/>
      <c r="M17" s="43"/>
      <c r="N17" s="196"/>
      <c r="O17" s="42"/>
      <c r="P17" s="43"/>
      <c r="Q17" s="67"/>
      <c r="R17" s="67"/>
      <c r="S17" s="67"/>
      <c r="T17" s="195"/>
      <c r="U17" s="192"/>
      <c r="V17" s="193"/>
      <c r="W17" s="198"/>
    </row>
    <row r="18" spans="1:23" ht="14.25" hidden="1" customHeight="1" thickBot="1">
      <c r="A18" s="199" t="str">
        <f>IF('Vážní listina'!B12="","",'Vážní listina'!B12)</f>
        <v>Jméno 7</v>
      </c>
      <c r="B18" s="201" t="str">
        <f>IF('Vážní listina'!B12="","",'Vážní listina'!C12)</f>
        <v>odd 7</v>
      </c>
      <c r="C18" s="191"/>
      <c r="D18" s="203">
        <f>IF('Vážní listina'!B12="","",'Vážní listina'!A12)</f>
        <v>7</v>
      </c>
      <c r="E18" s="179"/>
      <c r="F18" s="39"/>
      <c r="G18" s="46"/>
      <c r="H18" s="179"/>
      <c r="I18" s="39"/>
      <c r="J18" s="46"/>
      <c r="K18" s="179"/>
      <c r="L18" s="39"/>
      <c r="M18" s="46"/>
      <c r="N18" s="179"/>
      <c r="O18" s="39"/>
      <c r="P18" s="46"/>
      <c r="Q18" s="67"/>
      <c r="R18" s="67"/>
      <c r="S18" s="67"/>
      <c r="T18" s="195">
        <f>F18+I18+L18+O18</f>
        <v>0</v>
      </c>
      <c r="U18" s="192">
        <f>F19+I19+L19+O19</f>
        <v>0</v>
      </c>
      <c r="V18" s="193">
        <f>G18+J18+M18+P18</f>
        <v>0</v>
      </c>
      <c r="W18" s="181"/>
    </row>
    <row r="19" spans="1:23" ht="14.25" hidden="1" customHeight="1" thickBot="1">
      <c r="A19" s="200"/>
      <c r="B19" s="202"/>
      <c r="C19" s="190"/>
      <c r="D19" s="204"/>
      <c r="E19" s="196"/>
      <c r="F19" s="42"/>
      <c r="G19" s="43"/>
      <c r="H19" s="196"/>
      <c r="I19" s="42"/>
      <c r="J19" s="43"/>
      <c r="K19" s="196"/>
      <c r="L19" s="42"/>
      <c r="M19" s="43"/>
      <c r="N19" s="196"/>
      <c r="O19" s="42"/>
      <c r="P19" s="43"/>
      <c r="Q19" s="67"/>
      <c r="R19" s="67"/>
      <c r="S19" s="67"/>
      <c r="T19" s="195"/>
      <c r="U19" s="192"/>
      <c r="V19" s="193"/>
      <c r="W19" s="198"/>
    </row>
    <row r="20" spans="1:23" ht="14.25" hidden="1" customHeight="1">
      <c r="A20" s="199" t="str">
        <f>IF('Vážní listina'!B13="","",'Vážní listina'!B13)</f>
        <v>Jméno 8</v>
      </c>
      <c r="B20" s="201" t="str">
        <f>IF('Vážní listina'!B13="","",'Vážní listina'!C13)</f>
        <v>odd 8</v>
      </c>
      <c r="C20" s="191"/>
      <c r="D20" s="203">
        <f>IF('Vážní listina'!B13="","",'Vážní listina'!A13)</f>
        <v>8</v>
      </c>
      <c r="E20" s="179"/>
      <c r="F20" s="44"/>
      <c r="G20" s="45"/>
      <c r="H20" s="179"/>
      <c r="I20" s="44"/>
      <c r="J20" s="45"/>
      <c r="K20" s="179"/>
      <c r="L20" s="44"/>
      <c r="M20" s="45"/>
      <c r="N20" s="179"/>
      <c r="O20" s="44"/>
      <c r="P20" s="45"/>
      <c r="Q20" s="67"/>
      <c r="R20" s="67"/>
      <c r="S20" s="67"/>
      <c r="T20" s="183">
        <f>F20+I20+L20+O20</f>
        <v>0</v>
      </c>
      <c r="U20" s="185">
        <f>F21+I21+L21+O21</f>
        <v>0</v>
      </c>
      <c r="V20" s="187">
        <f>G20+J20+M20+P20</f>
        <v>0</v>
      </c>
      <c r="W20" s="181"/>
    </row>
    <row r="21" spans="1:23" ht="14.25" hidden="1" customHeight="1" thickBot="1">
      <c r="A21" s="215"/>
      <c r="B21" s="216"/>
      <c r="C21" s="217"/>
      <c r="D21" s="214"/>
      <c r="E21" s="180"/>
      <c r="F21" s="47"/>
      <c r="G21" s="48"/>
      <c r="H21" s="180"/>
      <c r="I21" s="47"/>
      <c r="J21" s="48"/>
      <c r="K21" s="180"/>
      <c r="L21" s="47"/>
      <c r="M21" s="48"/>
      <c r="N21" s="180"/>
      <c r="O21" s="47"/>
      <c r="P21" s="48"/>
      <c r="Q21" s="67"/>
      <c r="R21" s="67"/>
      <c r="S21" s="67"/>
      <c r="T21" s="206"/>
      <c r="U21" s="207"/>
      <c r="V21" s="208"/>
      <c r="W21" s="182"/>
    </row>
    <row r="22" spans="1:23" ht="14.25" hidden="1" customHeight="1" thickTop="1">
      <c r="A22" s="211" t="str">
        <f>IF('Vážní listina'!B14="","",'Vážní listina'!B14)</f>
        <v>Jméno 9</v>
      </c>
      <c r="B22" s="212" t="str">
        <f>IF('Vážní listina'!B14="","",'Vážní listina'!C14)</f>
        <v>odd 9</v>
      </c>
      <c r="C22" s="189"/>
      <c r="D22" s="213">
        <f>IF('Vážní listina'!B14="","",'Vážní listina'!A14)</f>
        <v>9</v>
      </c>
      <c r="E22" s="197"/>
      <c r="F22" s="37"/>
      <c r="G22" s="38"/>
      <c r="H22" s="197"/>
      <c r="I22" s="37"/>
      <c r="J22" s="38"/>
      <c r="K22" s="197"/>
      <c r="L22" s="37"/>
      <c r="M22" s="38"/>
      <c r="N22" s="197"/>
      <c r="O22" s="37"/>
      <c r="P22" s="38"/>
      <c r="Q22" s="66"/>
      <c r="R22" s="66"/>
      <c r="S22" s="66"/>
      <c r="T22" s="209">
        <f>F22+I22+L22+O22</f>
        <v>0</v>
      </c>
      <c r="U22" s="210">
        <f>F23+I23+L23+O23</f>
        <v>0</v>
      </c>
      <c r="V22" s="194">
        <f>G22+J22+M22+P22</f>
        <v>0</v>
      </c>
      <c r="W22" s="205"/>
    </row>
    <row r="23" spans="1:23" ht="14.25" hidden="1" customHeight="1" thickBot="1">
      <c r="A23" s="200"/>
      <c r="B23" s="202"/>
      <c r="C23" s="190"/>
      <c r="D23" s="204"/>
      <c r="E23" s="196"/>
      <c r="F23" s="40"/>
      <c r="G23" s="41"/>
      <c r="H23" s="196"/>
      <c r="I23" s="40"/>
      <c r="J23" s="41"/>
      <c r="K23" s="196"/>
      <c r="L23" s="40"/>
      <c r="M23" s="41"/>
      <c r="N23" s="196"/>
      <c r="O23" s="40"/>
      <c r="P23" s="41"/>
      <c r="Q23" s="67"/>
      <c r="R23" s="67"/>
      <c r="S23" s="67"/>
      <c r="T23" s="183"/>
      <c r="U23" s="185"/>
      <c r="V23" s="187"/>
      <c r="W23" s="198"/>
    </row>
    <row r="24" spans="1:23" ht="14.25" hidden="1" customHeight="1" thickBot="1">
      <c r="A24" s="199" t="str">
        <f>IF('Vážní listina'!B15="","",'Vážní listina'!B15)</f>
        <v>Jméno 10</v>
      </c>
      <c r="B24" s="201" t="str">
        <f>IF('Vážní listina'!B15="","",'Vážní listina'!C15)</f>
        <v>odd 10</v>
      </c>
      <c r="C24" s="191"/>
      <c r="D24" s="203">
        <f>IF('Vážní listina'!B15="","",'Vážní listina'!A15)</f>
        <v>10</v>
      </c>
      <c r="E24" s="179"/>
      <c r="F24" s="44"/>
      <c r="G24" s="45"/>
      <c r="H24" s="179"/>
      <c r="I24" s="44"/>
      <c r="J24" s="45"/>
      <c r="K24" s="179"/>
      <c r="L24" s="44"/>
      <c r="M24" s="45"/>
      <c r="N24" s="179"/>
      <c r="O24" s="44"/>
      <c r="P24" s="45"/>
      <c r="Q24" s="67"/>
      <c r="R24" s="67"/>
      <c r="S24" s="67"/>
      <c r="T24" s="195">
        <f>F24+I24+L24+O24</f>
        <v>0</v>
      </c>
      <c r="U24" s="192">
        <f>F25+I25+L25+O25</f>
        <v>0</v>
      </c>
      <c r="V24" s="193">
        <f>G24+J24+M24+P24</f>
        <v>0</v>
      </c>
      <c r="W24" s="181"/>
    </row>
    <row r="25" spans="1:23" ht="14.25" hidden="1" customHeight="1" thickBot="1">
      <c r="A25" s="200"/>
      <c r="B25" s="202"/>
      <c r="C25" s="190"/>
      <c r="D25" s="204"/>
      <c r="E25" s="196"/>
      <c r="F25" s="42"/>
      <c r="G25" s="43"/>
      <c r="H25" s="196"/>
      <c r="I25" s="42"/>
      <c r="J25" s="43"/>
      <c r="K25" s="196"/>
      <c r="L25" s="42"/>
      <c r="M25" s="43"/>
      <c r="N25" s="196"/>
      <c r="O25" s="42"/>
      <c r="P25" s="43"/>
      <c r="Q25" s="67"/>
      <c r="R25" s="67"/>
      <c r="S25" s="67"/>
      <c r="T25" s="195"/>
      <c r="U25" s="192"/>
      <c r="V25" s="193"/>
      <c r="W25" s="198"/>
    </row>
    <row r="26" spans="1:23" ht="14.25" hidden="1" customHeight="1" thickBot="1">
      <c r="A26" s="199" t="str">
        <f>IF('Vážní listina'!B16="","",'Vážní listina'!B16)</f>
        <v>Jméno 11</v>
      </c>
      <c r="B26" s="201" t="str">
        <f>IF('Vážní listina'!B16="","",'Vážní listina'!C16)</f>
        <v>odd 11</v>
      </c>
      <c r="C26" s="191"/>
      <c r="D26" s="203">
        <f>IF('Vážní listina'!B16="","",'Vážní listina'!A16)</f>
        <v>11</v>
      </c>
      <c r="E26" s="179"/>
      <c r="F26" s="39"/>
      <c r="G26" s="46"/>
      <c r="H26" s="179"/>
      <c r="I26" s="39"/>
      <c r="J26" s="46"/>
      <c r="K26" s="179"/>
      <c r="L26" s="39"/>
      <c r="M26" s="46"/>
      <c r="N26" s="179"/>
      <c r="O26" s="39"/>
      <c r="P26" s="46"/>
      <c r="Q26" s="67"/>
      <c r="R26" s="67"/>
      <c r="S26" s="67"/>
      <c r="T26" s="195">
        <f>F26+I26+L26+O26</f>
        <v>0</v>
      </c>
      <c r="U26" s="192">
        <f>F27+I27+L27+O27</f>
        <v>0</v>
      </c>
      <c r="V26" s="193">
        <f>G26+J26+M26+P26</f>
        <v>0</v>
      </c>
      <c r="W26" s="181"/>
    </row>
    <row r="27" spans="1:23" ht="14.25" hidden="1" customHeight="1" thickBot="1">
      <c r="A27" s="200"/>
      <c r="B27" s="202"/>
      <c r="C27" s="190"/>
      <c r="D27" s="204"/>
      <c r="E27" s="196"/>
      <c r="F27" s="42"/>
      <c r="G27" s="43"/>
      <c r="H27" s="196"/>
      <c r="I27" s="42"/>
      <c r="J27" s="43"/>
      <c r="K27" s="196"/>
      <c r="L27" s="42"/>
      <c r="M27" s="43"/>
      <c r="N27" s="196"/>
      <c r="O27" s="42"/>
      <c r="P27" s="43"/>
      <c r="Q27" s="67"/>
      <c r="R27" s="67"/>
      <c r="S27" s="67"/>
      <c r="T27" s="195"/>
      <c r="U27" s="192"/>
      <c r="V27" s="193"/>
      <c r="W27" s="198"/>
    </row>
    <row r="28" spans="1:23" ht="14.25" hidden="1" customHeight="1">
      <c r="A28" s="199" t="str">
        <f>IF('Vážní listina'!B17="","",'Vážní listina'!B17)</f>
        <v>Jméno 12</v>
      </c>
      <c r="B28" s="201" t="str">
        <f>IF('Vážní listina'!B17="","",'Vážní listina'!C17)</f>
        <v>odd 12</v>
      </c>
      <c r="C28" s="191"/>
      <c r="D28" s="203">
        <f>IF('Vážní listina'!B17="","",'Vážní listina'!A17)</f>
        <v>12</v>
      </c>
      <c r="E28" s="179"/>
      <c r="F28" s="44"/>
      <c r="G28" s="45"/>
      <c r="H28" s="179"/>
      <c r="I28" s="44"/>
      <c r="J28" s="45"/>
      <c r="K28" s="179"/>
      <c r="L28" s="44"/>
      <c r="M28" s="45"/>
      <c r="N28" s="179"/>
      <c r="O28" s="44"/>
      <c r="P28" s="45"/>
      <c r="Q28" s="67"/>
      <c r="R28" s="67"/>
      <c r="S28" s="67"/>
      <c r="T28" s="183">
        <f>F28+I28+L28+O28</f>
        <v>0</v>
      </c>
      <c r="U28" s="185">
        <f>F29+I29+L29+O29</f>
        <v>0</v>
      </c>
      <c r="V28" s="187">
        <f>G28+J28+M28+P28</f>
        <v>0</v>
      </c>
      <c r="W28" s="181"/>
    </row>
    <row r="29" spans="1:23" ht="14.25" hidden="1" customHeight="1" thickBot="1">
      <c r="A29" s="215"/>
      <c r="B29" s="216"/>
      <c r="C29" s="217"/>
      <c r="D29" s="214"/>
      <c r="E29" s="180"/>
      <c r="F29" s="47"/>
      <c r="G29" s="48"/>
      <c r="H29" s="180"/>
      <c r="I29" s="47"/>
      <c r="J29" s="48"/>
      <c r="K29" s="180"/>
      <c r="L29" s="47"/>
      <c r="M29" s="48"/>
      <c r="N29" s="180"/>
      <c r="O29" s="47"/>
      <c r="P29" s="48"/>
      <c r="Q29" s="67"/>
      <c r="R29" s="67"/>
      <c r="S29" s="67"/>
      <c r="T29" s="206"/>
      <c r="U29" s="207"/>
      <c r="V29" s="208"/>
      <c r="W29" s="182"/>
    </row>
    <row r="30" spans="1:23" ht="14.25" hidden="1" customHeight="1" thickTop="1">
      <c r="A30" s="211" t="str">
        <f>IF('Vážní listina'!B18="","",'Vážní listina'!B18)</f>
        <v>Jméno 13</v>
      </c>
      <c r="B30" s="212" t="str">
        <f>IF('Vážní listina'!B18="","",'Vážní listina'!C18)</f>
        <v>odd 13</v>
      </c>
      <c r="C30" s="189"/>
      <c r="D30" s="213">
        <f>IF('Vážní listina'!B18="","",'Vážní listina'!A18)</f>
        <v>13</v>
      </c>
      <c r="E30" s="197"/>
      <c r="F30" s="37"/>
      <c r="G30" s="38"/>
      <c r="H30" s="197"/>
      <c r="I30" s="37"/>
      <c r="J30" s="38"/>
      <c r="K30" s="197"/>
      <c r="L30" s="37"/>
      <c r="M30" s="38"/>
      <c r="N30" s="197"/>
      <c r="O30" s="37"/>
      <c r="P30" s="38"/>
      <c r="Q30" s="66"/>
      <c r="R30" s="66"/>
      <c r="S30" s="66"/>
      <c r="T30" s="209">
        <f>F30+I30+L30+O30</f>
        <v>0</v>
      </c>
      <c r="U30" s="210">
        <f>F31+I31+L31+O31</f>
        <v>0</v>
      </c>
      <c r="V30" s="194">
        <f>G30+J30+M30+P30</f>
        <v>0</v>
      </c>
      <c r="W30" s="205"/>
    </row>
    <row r="31" spans="1:23" ht="14.25" hidden="1" customHeight="1" thickBot="1">
      <c r="A31" s="200"/>
      <c r="B31" s="202"/>
      <c r="C31" s="190"/>
      <c r="D31" s="204"/>
      <c r="E31" s="196"/>
      <c r="F31" s="40"/>
      <c r="G31" s="41"/>
      <c r="H31" s="196"/>
      <c r="I31" s="40"/>
      <c r="J31" s="41"/>
      <c r="K31" s="196"/>
      <c r="L31" s="40"/>
      <c r="M31" s="41"/>
      <c r="N31" s="196"/>
      <c r="O31" s="40"/>
      <c r="P31" s="41"/>
      <c r="Q31" s="67"/>
      <c r="R31" s="67"/>
      <c r="S31" s="67"/>
      <c r="T31" s="183"/>
      <c r="U31" s="185"/>
      <c r="V31" s="187"/>
      <c r="W31" s="198"/>
    </row>
    <row r="32" spans="1:23" ht="14.25" hidden="1" customHeight="1" thickBot="1">
      <c r="A32" s="199" t="str">
        <f>IF('Vážní listina'!B19="","",'Vážní listina'!B19)</f>
        <v>Jméno 14</v>
      </c>
      <c r="B32" s="201" t="str">
        <f>IF('Vážní listina'!B19="","",'Vážní listina'!C19)</f>
        <v>odd 14</v>
      </c>
      <c r="C32" s="191"/>
      <c r="D32" s="203">
        <f>IF('Vážní listina'!B19="","",'Vážní listina'!A19)</f>
        <v>14</v>
      </c>
      <c r="E32" s="179"/>
      <c r="F32" s="44"/>
      <c r="G32" s="45"/>
      <c r="H32" s="179"/>
      <c r="I32" s="44"/>
      <c r="J32" s="45"/>
      <c r="K32" s="179"/>
      <c r="L32" s="44"/>
      <c r="M32" s="45"/>
      <c r="N32" s="179"/>
      <c r="O32" s="44"/>
      <c r="P32" s="45"/>
      <c r="Q32" s="67"/>
      <c r="R32" s="67"/>
      <c r="S32" s="67"/>
      <c r="T32" s="195">
        <f>F32+I32+L32+O32</f>
        <v>0</v>
      </c>
      <c r="U32" s="192">
        <f>F33+I33+L33+O33</f>
        <v>0</v>
      </c>
      <c r="V32" s="193">
        <f>G32+J32+M32+P32</f>
        <v>0</v>
      </c>
      <c r="W32" s="181"/>
    </row>
    <row r="33" spans="1:23" ht="14.25" hidden="1" customHeight="1" thickBot="1">
      <c r="A33" s="200"/>
      <c r="B33" s="202"/>
      <c r="C33" s="190"/>
      <c r="D33" s="204"/>
      <c r="E33" s="196"/>
      <c r="F33" s="42"/>
      <c r="G33" s="43"/>
      <c r="H33" s="196"/>
      <c r="I33" s="42"/>
      <c r="J33" s="43"/>
      <c r="K33" s="196"/>
      <c r="L33" s="42"/>
      <c r="M33" s="43"/>
      <c r="N33" s="196"/>
      <c r="O33" s="42"/>
      <c r="P33" s="43"/>
      <c r="Q33" s="67"/>
      <c r="R33" s="67"/>
      <c r="S33" s="67"/>
      <c r="T33" s="195"/>
      <c r="U33" s="192"/>
      <c r="V33" s="193"/>
      <c r="W33" s="198"/>
    </row>
    <row r="34" spans="1:23" ht="14.25" hidden="1" customHeight="1" thickBot="1">
      <c r="A34" s="199" t="str">
        <f>IF('Vážní listina'!B20="","",'Vážní listina'!B20)</f>
        <v>Jméno 15</v>
      </c>
      <c r="B34" s="201" t="str">
        <f>IF('Vážní listina'!B20="","",'Vážní listina'!C20)</f>
        <v>odd 15</v>
      </c>
      <c r="C34" s="191"/>
      <c r="D34" s="203">
        <f>IF('Vážní listina'!B20="","",'Vážní listina'!A20)</f>
        <v>15</v>
      </c>
      <c r="E34" s="179"/>
      <c r="F34" s="39"/>
      <c r="G34" s="46"/>
      <c r="H34" s="179"/>
      <c r="I34" s="39"/>
      <c r="J34" s="46"/>
      <c r="K34" s="179"/>
      <c r="L34" s="39"/>
      <c r="M34" s="46"/>
      <c r="N34" s="179"/>
      <c r="O34" s="39"/>
      <c r="P34" s="46"/>
      <c r="Q34" s="67"/>
      <c r="R34" s="67"/>
      <c r="S34" s="67"/>
      <c r="T34" s="195">
        <f>F34+I34+L34+O34</f>
        <v>0</v>
      </c>
      <c r="U34" s="192">
        <f>F35+I35+L35+O35</f>
        <v>0</v>
      </c>
      <c r="V34" s="193">
        <f>G34+J34+M34+P34</f>
        <v>0</v>
      </c>
      <c r="W34" s="181"/>
    </row>
    <row r="35" spans="1:23" ht="14.25" hidden="1" customHeight="1" thickBot="1">
      <c r="A35" s="200"/>
      <c r="B35" s="202"/>
      <c r="C35" s="190"/>
      <c r="D35" s="204"/>
      <c r="E35" s="196"/>
      <c r="F35" s="42"/>
      <c r="G35" s="43"/>
      <c r="H35" s="196"/>
      <c r="I35" s="42"/>
      <c r="J35" s="43"/>
      <c r="K35" s="196"/>
      <c r="L35" s="42"/>
      <c r="M35" s="43"/>
      <c r="N35" s="196"/>
      <c r="O35" s="42"/>
      <c r="P35" s="43"/>
      <c r="Q35" s="67"/>
      <c r="R35" s="67"/>
      <c r="S35" s="67"/>
      <c r="T35" s="195"/>
      <c r="U35" s="192"/>
      <c r="V35" s="193"/>
      <c r="W35" s="198"/>
    </row>
    <row r="36" spans="1:23" ht="14.25" hidden="1" customHeight="1">
      <c r="A36" s="199" t="str">
        <f>IF('Vážní listina'!B21="","",'Vážní listina'!B21)</f>
        <v>Jméno 16</v>
      </c>
      <c r="B36" s="201" t="str">
        <f>IF('Vážní listina'!B21="","",'Vážní listina'!C21)</f>
        <v>odd 16</v>
      </c>
      <c r="C36" s="191"/>
      <c r="D36" s="203">
        <f>IF('Vážní listina'!B21="","",'Vážní listina'!A21)</f>
        <v>16</v>
      </c>
      <c r="E36" s="179"/>
      <c r="F36" s="44"/>
      <c r="G36" s="45"/>
      <c r="H36" s="179"/>
      <c r="I36" s="44"/>
      <c r="J36" s="45"/>
      <c r="K36" s="179"/>
      <c r="L36" s="44"/>
      <c r="M36" s="45"/>
      <c r="N36" s="179"/>
      <c r="O36" s="44"/>
      <c r="P36" s="45"/>
      <c r="Q36" s="67"/>
      <c r="R36" s="67"/>
      <c r="S36" s="67"/>
      <c r="T36" s="183">
        <f>F36+I36+L36+O36</f>
        <v>0</v>
      </c>
      <c r="U36" s="185">
        <f>F37+I37+L37+O37</f>
        <v>0</v>
      </c>
      <c r="V36" s="187">
        <f>G36+J36+M36+P36</f>
        <v>0</v>
      </c>
      <c r="W36" s="181"/>
    </row>
    <row r="37" spans="1:23" ht="14.25" hidden="1" customHeight="1" thickBot="1">
      <c r="A37" s="215"/>
      <c r="B37" s="216"/>
      <c r="C37" s="217"/>
      <c r="D37" s="214"/>
      <c r="E37" s="180"/>
      <c r="F37" s="47"/>
      <c r="G37" s="48"/>
      <c r="H37" s="180"/>
      <c r="I37" s="47"/>
      <c r="J37" s="48"/>
      <c r="K37" s="180"/>
      <c r="L37" s="47"/>
      <c r="M37" s="48"/>
      <c r="N37" s="180"/>
      <c r="O37" s="47"/>
      <c r="P37" s="48"/>
      <c r="Q37" s="67"/>
      <c r="R37" s="67"/>
      <c r="S37" s="67"/>
      <c r="T37" s="206"/>
      <c r="U37" s="207"/>
      <c r="V37" s="208"/>
      <c r="W37" s="182"/>
    </row>
    <row r="38" spans="1:23" ht="14.25" hidden="1" customHeight="1" thickTop="1">
      <c r="A38" s="211" t="str">
        <f>IF('Vážní listina'!B22="","",'Vážní listina'!B22)</f>
        <v>Jméno 17</v>
      </c>
      <c r="B38" s="212" t="str">
        <f>IF('Vážní listina'!B22="","",'Vážní listina'!C22)</f>
        <v>odd 17</v>
      </c>
      <c r="C38" s="189"/>
      <c r="D38" s="213">
        <f>IF('Vážní listina'!B22="","",'Vážní listina'!A22)</f>
        <v>17</v>
      </c>
      <c r="E38" s="197"/>
      <c r="F38" s="37"/>
      <c r="G38" s="38"/>
      <c r="H38" s="197"/>
      <c r="I38" s="37"/>
      <c r="J38" s="38"/>
      <c r="K38" s="197"/>
      <c r="L38" s="37"/>
      <c r="M38" s="38"/>
      <c r="N38" s="197"/>
      <c r="O38" s="37"/>
      <c r="P38" s="38"/>
      <c r="Q38" s="66"/>
      <c r="R38" s="66"/>
      <c r="S38" s="66"/>
      <c r="T38" s="209">
        <f>F38+I38+L38+O38</f>
        <v>0</v>
      </c>
      <c r="U38" s="210">
        <f>F39+I39+L39+O39</f>
        <v>0</v>
      </c>
      <c r="V38" s="194">
        <f>G38+J38+M38+P38</f>
        <v>0</v>
      </c>
      <c r="W38" s="205"/>
    </row>
    <row r="39" spans="1:23" ht="14.25" hidden="1" customHeight="1" thickBot="1">
      <c r="A39" s="200"/>
      <c r="B39" s="202"/>
      <c r="C39" s="190"/>
      <c r="D39" s="204"/>
      <c r="E39" s="196"/>
      <c r="F39" s="40"/>
      <c r="G39" s="41"/>
      <c r="H39" s="196"/>
      <c r="I39" s="40"/>
      <c r="J39" s="41"/>
      <c r="K39" s="196"/>
      <c r="L39" s="40"/>
      <c r="M39" s="41"/>
      <c r="N39" s="196"/>
      <c r="O39" s="40"/>
      <c r="P39" s="41"/>
      <c r="Q39" s="67"/>
      <c r="R39" s="67"/>
      <c r="S39" s="67"/>
      <c r="T39" s="183"/>
      <c r="U39" s="185"/>
      <c r="V39" s="187"/>
      <c r="W39" s="198"/>
    </row>
    <row r="40" spans="1:23" ht="14.25" hidden="1" customHeight="1" thickBot="1">
      <c r="A40" s="199" t="str">
        <f>IF('Vážní listina'!B23="","",'Vážní listina'!B23)</f>
        <v>Jméno 18</v>
      </c>
      <c r="B40" s="201" t="str">
        <f>IF('Vážní listina'!B23="","",'Vážní listina'!C23)</f>
        <v>odd 18</v>
      </c>
      <c r="C40" s="191"/>
      <c r="D40" s="203">
        <f>IF('Vážní listina'!B23="","",'Vážní listina'!A23)</f>
        <v>18</v>
      </c>
      <c r="E40" s="179"/>
      <c r="F40" s="44"/>
      <c r="G40" s="45"/>
      <c r="H40" s="179"/>
      <c r="I40" s="44"/>
      <c r="J40" s="45"/>
      <c r="K40" s="179"/>
      <c r="L40" s="44"/>
      <c r="M40" s="45"/>
      <c r="N40" s="179"/>
      <c r="O40" s="44"/>
      <c r="P40" s="45"/>
      <c r="Q40" s="67"/>
      <c r="R40" s="67"/>
      <c r="S40" s="67"/>
      <c r="T40" s="195">
        <f>F40+I40+L40+O40</f>
        <v>0</v>
      </c>
      <c r="U40" s="192">
        <f>F41+I41+L41+O41</f>
        <v>0</v>
      </c>
      <c r="V40" s="193">
        <f>G40+J40+M40+P40</f>
        <v>0</v>
      </c>
      <c r="W40" s="181"/>
    </row>
    <row r="41" spans="1:23" ht="14.25" hidden="1" customHeight="1" thickBot="1">
      <c r="A41" s="200"/>
      <c r="B41" s="202"/>
      <c r="C41" s="190"/>
      <c r="D41" s="204"/>
      <c r="E41" s="196"/>
      <c r="F41" s="42"/>
      <c r="G41" s="43"/>
      <c r="H41" s="196"/>
      <c r="I41" s="42"/>
      <c r="J41" s="43"/>
      <c r="K41" s="196"/>
      <c r="L41" s="42"/>
      <c r="M41" s="43"/>
      <c r="N41" s="196"/>
      <c r="O41" s="42"/>
      <c r="P41" s="43"/>
      <c r="Q41" s="67"/>
      <c r="R41" s="67"/>
      <c r="S41" s="67"/>
      <c r="T41" s="195"/>
      <c r="U41" s="192"/>
      <c r="V41" s="193"/>
      <c r="W41" s="198"/>
    </row>
    <row r="42" spans="1:23" ht="14.25" hidden="1" customHeight="1" thickBot="1">
      <c r="A42" s="199" t="str">
        <f>IF('Vážní listina'!B24="","",'Vážní listina'!B24)</f>
        <v>Jméno 19</v>
      </c>
      <c r="B42" s="201" t="str">
        <f>IF('Vážní listina'!B24="","",'Vážní listina'!C24)</f>
        <v>odd 19</v>
      </c>
      <c r="C42" s="191"/>
      <c r="D42" s="203">
        <f>IF('Vážní listina'!B24="","",'Vážní listina'!A24)</f>
        <v>19</v>
      </c>
      <c r="E42" s="179"/>
      <c r="F42" s="39"/>
      <c r="G42" s="46"/>
      <c r="H42" s="179"/>
      <c r="I42" s="39"/>
      <c r="J42" s="46"/>
      <c r="K42" s="179"/>
      <c r="L42" s="39"/>
      <c r="M42" s="46"/>
      <c r="N42" s="179"/>
      <c r="O42" s="39"/>
      <c r="P42" s="46"/>
      <c r="Q42" s="67"/>
      <c r="R42" s="67"/>
      <c r="S42" s="67"/>
      <c r="T42" s="195">
        <f>F42+I42+L42+O42</f>
        <v>0</v>
      </c>
      <c r="U42" s="192">
        <f>F43+I43+L43+O43</f>
        <v>0</v>
      </c>
      <c r="V42" s="193">
        <f>G42+J42+M42+P42</f>
        <v>0</v>
      </c>
      <c r="W42" s="181"/>
    </row>
    <row r="43" spans="1:23" ht="14.25" hidden="1" customHeight="1" thickBot="1">
      <c r="A43" s="200"/>
      <c r="B43" s="202"/>
      <c r="C43" s="190"/>
      <c r="D43" s="204"/>
      <c r="E43" s="196"/>
      <c r="F43" s="42"/>
      <c r="G43" s="43"/>
      <c r="H43" s="196"/>
      <c r="I43" s="42"/>
      <c r="J43" s="43"/>
      <c r="K43" s="196"/>
      <c r="L43" s="42"/>
      <c r="M43" s="43"/>
      <c r="N43" s="196"/>
      <c r="O43" s="42"/>
      <c r="P43" s="43"/>
      <c r="Q43" s="67"/>
      <c r="R43" s="67"/>
      <c r="S43" s="67"/>
      <c r="T43" s="195"/>
      <c r="U43" s="192"/>
      <c r="V43" s="193"/>
      <c r="W43" s="198"/>
    </row>
    <row r="44" spans="1:23" ht="14.25" hidden="1" customHeight="1">
      <c r="A44" s="199" t="str">
        <f>IF('Vážní listina'!B25="","",'Vážní listina'!B25)</f>
        <v>Jméno 20</v>
      </c>
      <c r="B44" s="201" t="str">
        <f>IF('Vážní listina'!B25="","",'Vážní listina'!C25)</f>
        <v>odd 20</v>
      </c>
      <c r="C44" s="191"/>
      <c r="D44" s="203">
        <f>IF('Vážní listina'!B25="","",'Vážní listina'!A25)</f>
        <v>20</v>
      </c>
      <c r="E44" s="179"/>
      <c r="F44" s="44"/>
      <c r="G44" s="45"/>
      <c r="H44" s="179"/>
      <c r="I44" s="44"/>
      <c r="J44" s="45"/>
      <c r="K44" s="179"/>
      <c r="L44" s="44"/>
      <c r="M44" s="45"/>
      <c r="N44" s="179"/>
      <c r="O44" s="44"/>
      <c r="P44" s="45"/>
      <c r="Q44" s="67"/>
      <c r="R44" s="67"/>
      <c r="S44" s="67"/>
      <c r="T44" s="183">
        <f>F44+I44+L44+O44</f>
        <v>0</v>
      </c>
      <c r="U44" s="185">
        <f>F45+I45+L45+O45</f>
        <v>0</v>
      </c>
      <c r="V44" s="187">
        <f>G44+J44+M44+P44</f>
        <v>0</v>
      </c>
      <c r="W44" s="181"/>
    </row>
    <row r="45" spans="1:23" ht="14.25" hidden="1" customHeight="1" thickBot="1">
      <c r="A45" s="215"/>
      <c r="B45" s="216"/>
      <c r="C45" s="217"/>
      <c r="D45" s="214"/>
      <c r="E45" s="180"/>
      <c r="F45" s="47"/>
      <c r="G45" s="48"/>
      <c r="H45" s="180"/>
      <c r="I45" s="47"/>
      <c r="J45" s="48"/>
      <c r="K45" s="180"/>
      <c r="L45" s="47"/>
      <c r="M45" s="48"/>
      <c r="N45" s="180"/>
      <c r="O45" s="47"/>
      <c r="P45" s="48"/>
      <c r="Q45" s="67"/>
      <c r="R45" s="67"/>
      <c r="S45" s="67"/>
      <c r="T45" s="206"/>
      <c r="U45" s="207"/>
      <c r="V45" s="208"/>
      <c r="W45" s="182"/>
    </row>
    <row r="46" spans="1:23" ht="14.25" hidden="1" customHeight="1" thickTop="1">
      <c r="A46" s="211" t="str">
        <f>IF('Vážní listina'!B26="","",'Vážní listina'!B26)</f>
        <v>Jméno 21</v>
      </c>
      <c r="B46" s="212" t="str">
        <f>IF('Vážní listina'!B26="","",'Vážní listina'!C26)</f>
        <v>odd 21</v>
      </c>
      <c r="C46" s="189"/>
      <c r="D46" s="213">
        <f>IF('Vážní listina'!B26="","",'Vážní listina'!A26)</f>
        <v>21</v>
      </c>
      <c r="E46" s="197"/>
      <c r="F46" s="37"/>
      <c r="G46" s="38"/>
      <c r="H46" s="197"/>
      <c r="I46" s="37"/>
      <c r="J46" s="38"/>
      <c r="K46" s="197"/>
      <c r="L46" s="37"/>
      <c r="M46" s="38"/>
      <c r="N46" s="197"/>
      <c r="O46" s="37"/>
      <c r="P46" s="38"/>
      <c r="Q46" s="66"/>
      <c r="R46" s="66"/>
      <c r="S46" s="66"/>
      <c r="T46" s="209">
        <f>F46+I46+L46+O46</f>
        <v>0</v>
      </c>
      <c r="U46" s="210">
        <f>F47+I47+L47+O47</f>
        <v>0</v>
      </c>
      <c r="V46" s="194">
        <f>G46+J46+M46+P46</f>
        <v>0</v>
      </c>
      <c r="W46" s="205"/>
    </row>
    <row r="47" spans="1:23" ht="14.25" hidden="1" customHeight="1" thickBot="1">
      <c r="A47" s="200"/>
      <c r="B47" s="202"/>
      <c r="C47" s="190"/>
      <c r="D47" s="204"/>
      <c r="E47" s="196"/>
      <c r="F47" s="40"/>
      <c r="G47" s="41"/>
      <c r="H47" s="196"/>
      <c r="I47" s="40"/>
      <c r="J47" s="41"/>
      <c r="K47" s="196"/>
      <c r="L47" s="40"/>
      <c r="M47" s="41"/>
      <c r="N47" s="196"/>
      <c r="O47" s="40"/>
      <c r="P47" s="41"/>
      <c r="Q47" s="67"/>
      <c r="R47" s="67"/>
      <c r="S47" s="67"/>
      <c r="T47" s="183"/>
      <c r="U47" s="185"/>
      <c r="V47" s="187"/>
      <c r="W47" s="198"/>
    </row>
    <row r="48" spans="1:23" ht="14.25" hidden="1" customHeight="1" thickBot="1">
      <c r="A48" s="199" t="str">
        <f>IF('Vážní listina'!B27="","",'Vážní listina'!B27)</f>
        <v>Jméno 22</v>
      </c>
      <c r="B48" s="201" t="str">
        <f>IF('Vážní listina'!B27="","",'Vážní listina'!C27)</f>
        <v>odd 22</v>
      </c>
      <c r="C48" s="191"/>
      <c r="D48" s="203">
        <f>IF('Vážní listina'!B27="","",'Vážní listina'!A27)</f>
        <v>22</v>
      </c>
      <c r="E48" s="179"/>
      <c r="F48" s="44"/>
      <c r="G48" s="45"/>
      <c r="H48" s="179"/>
      <c r="I48" s="44"/>
      <c r="J48" s="45"/>
      <c r="K48" s="179"/>
      <c r="L48" s="44"/>
      <c r="M48" s="45"/>
      <c r="N48" s="179"/>
      <c r="O48" s="44"/>
      <c r="P48" s="45"/>
      <c r="Q48" s="67"/>
      <c r="R48" s="67"/>
      <c r="S48" s="67"/>
      <c r="T48" s="195">
        <f>F48+I48+L48+O48</f>
        <v>0</v>
      </c>
      <c r="U48" s="192">
        <f>F49+I49+L49+O49</f>
        <v>0</v>
      </c>
      <c r="V48" s="193">
        <f>G48+J48+M48+P48</f>
        <v>0</v>
      </c>
      <c r="W48" s="181"/>
    </row>
    <row r="49" spans="1:23" ht="14.25" hidden="1" customHeight="1" thickBot="1">
      <c r="A49" s="200"/>
      <c r="B49" s="202"/>
      <c r="C49" s="190"/>
      <c r="D49" s="204"/>
      <c r="E49" s="196"/>
      <c r="F49" s="42"/>
      <c r="G49" s="43"/>
      <c r="H49" s="196"/>
      <c r="I49" s="42"/>
      <c r="J49" s="43"/>
      <c r="K49" s="196"/>
      <c r="L49" s="42"/>
      <c r="M49" s="43"/>
      <c r="N49" s="196"/>
      <c r="O49" s="42"/>
      <c r="P49" s="43"/>
      <c r="Q49" s="67"/>
      <c r="R49" s="67"/>
      <c r="S49" s="67"/>
      <c r="T49" s="195"/>
      <c r="U49" s="192"/>
      <c r="V49" s="193"/>
      <c r="W49" s="198"/>
    </row>
    <row r="50" spans="1:23" ht="14.25" hidden="1" customHeight="1" thickBot="1">
      <c r="A50" s="199" t="str">
        <f>IF('Vážní listina'!B28="","",'Vážní listina'!B28)</f>
        <v>Jméno 23</v>
      </c>
      <c r="B50" s="201" t="str">
        <f>IF('Vážní listina'!B28="","",'Vážní listina'!C28)</f>
        <v>odd 23</v>
      </c>
      <c r="C50" s="191"/>
      <c r="D50" s="203">
        <f>IF('Vážní listina'!B28="","",'Vážní listina'!A28)</f>
        <v>23</v>
      </c>
      <c r="E50" s="179"/>
      <c r="F50" s="39"/>
      <c r="G50" s="46"/>
      <c r="H50" s="179"/>
      <c r="I50" s="39"/>
      <c r="J50" s="46"/>
      <c r="K50" s="179"/>
      <c r="L50" s="39"/>
      <c r="M50" s="46"/>
      <c r="N50" s="179"/>
      <c r="O50" s="39"/>
      <c r="P50" s="46"/>
      <c r="Q50" s="67"/>
      <c r="R50" s="67"/>
      <c r="S50" s="67"/>
      <c r="T50" s="195">
        <f>F50+I50+L50+O50</f>
        <v>0</v>
      </c>
      <c r="U50" s="192">
        <f>F51+I51+L51+O51</f>
        <v>0</v>
      </c>
      <c r="V50" s="193">
        <f>G50+J50+M50+P50</f>
        <v>0</v>
      </c>
      <c r="W50" s="181"/>
    </row>
    <row r="51" spans="1:23" ht="14.25" hidden="1" customHeight="1" thickBot="1">
      <c r="A51" s="200"/>
      <c r="B51" s="202"/>
      <c r="C51" s="190"/>
      <c r="D51" s="204"/>
      <c r="E51" s="196"/>
      <c r="F51" s="42"/>
      <c r="G51" s="43"/>
      <c r="H51" s="196"/>
      <c r="I51" s="42"/>
      <c r="J51" s="43"/>
      <c r="K51" s="196"/>
      <c r="L51" s="42"/>
      <c r="M51" s="43"/>
      <c r="N51" s="196"/>
      <c r="O51" s="42"/>
      <c r="P51" s="43"/>
      <c r="Q51" s="67"/>
      <c r="R51" s="67"/>
      <c r="S51" s="67"/>
      <c r="T51" s="195"/>
      <c r="U51" s="192"/>
      <c r="V51" s="193"/>
      <c r="W51" s="198"/>
    </row>
    <row r="52" spans="1:23" ht="14.25" hidden="1" customHeight="1">
      <c r="A52" s="199" t="str">
        <f>IF('Vážní listina'!B29="","",'Vážní listina'!B29)</f>
        <v>Jméno 24</v>
      </c>
      <c r="B52" s="201" t="str">
        <f>IF('Vážní listina'!B29="","",'Vážní listina'!C29)</f>
        <v>odd 24</v>
      </c>
      <c r="C52" s="191"/>
      <c r="D52" s="203">
        <f>IF('Vážní listina'!B29="","",'Vážní listina'!A29)</f>
        <v>24</v>
      </c>
      <c r="E52" s="179"/>
      <c r="F52" s="44"/>
      <c r="G52" s="45"/>
      <c r="H52" s="179"/>
      <c r="I52" s="44"/>
      <c r="J52" s="45"/>
      <c r="K52" s="179"/>
      <c r="L52" s="44"/>
      <c r="M52" s="45"/>
      <c r="N52" s="179"/>
      <c r="O52" s="44"/>
      <c r="P52" s="45"/>
      <c r="Q52" s="67"/>
      <c r="R52" s="67"/>
      <c r="S52" s="67"/>
      <c r="T52" s="183">
        <f>F52+I52+L52+O52</f>
        <v>0</v>
      </c>
      <c r="U52" s="185">
        <f>F53+I53+L53+O53</f>
        <v>0</v>
      </c>
      <c r="V52" s="187">
        <f>G52+J52+M52+P52</f>
        <v>0</v>
      </c>
      <c r="W52" s="181"/>
    </row>
    <row r="53" spans="1:23" ht="14.25" hidden="1" customHeight="1" thickBot="1">
      <c r="A53" s="215"/>
      <c r="B53" s="216"/>
      <c r="C53" s="217"/>
      <c r="D53" s="214"/>
      <c r="E53" s="180"/>
      <c r="F53" s="47"/>
      <c r="G53" s="48"/>
      <c r="H53" s="180"/>
      <c r="I53" s="47"/>
      <c r="J53" s="48"/>
      <c r="K53" s="180"/>
      <c r="L53" s="47"/>
      <c r="M53" s="48"/>
      <c r="N53" s="180"/>
      <c r="O53" s="47"/>
      <c r="P53" s="48"/>
      <c r="Q53" s="68"/>
      <c r="R53" s="68"/>
      <c r="S53" s="68"/>
      <c r="T53" s="184"/>
      <c r="U53" s="186"/>
      <c r="V53" s="188"/>
      <c r="W53" s="182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244">
        <v>11</v>
      </c>
      <c r="G56" s="167">
        <v>3</v>
      </c>
      <c r="H56" s="168">
        <v>1</v>
      </c>
      <c r="N56" s="231">
        <v>6</v>
      </c>
      <c r="O56" s="246">
        <v>24</v>
      </c>
      <c r="P56" s="247">
        <f>A56+D56+G56+J56+M56</f>
        <v>3</v>
      </c>
    </row>
    <row r="57" spans="1:23" ht="13.5" thickBot="1">
      <c r="F57" s="245"/>
      <c r="G57" s="169">
        <v>15</v>
      </c>
      <c r="H57" s="170">
        <v>2</v>
      </c>
      <c r="N57" s="231"/>
      <c r="O57" s="246"/>
      <c r="P57" s="247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109</v>
      </c>
    </row>
    <row r="69" spans="1:5">
      <c r="A69" t="str">
        <f>'Vážní listina'!$A$31</f>
        <v>Chomutov 14.12.2019</v>
      </c>
    </row>
  </sheetData>
  <mergeCells count="308">
    <mergeCell ref="A1:W1"/>
    <mergeCell ref="B2:E2"/>
    <mergeCell ref="N2:P2"/>
    <mergeCell ref="T2:W2"/>
    <mergeCell ref="J3:T3"/>
    <mergeCell ref="F56:F57"/>
    <mergeCell ref="N56:N57"/>
    <mergeCell ref="O56:O57"/>
    <mergeCell ref="P56:P57"/>
    <mergeCell ref="Q5:S5"/>
    <mergeCell ref="Q6:Q7"/>
    <mergeCell ref="Q8:Q9"/>
    <mergeCell ref="Q10:Q11"/>
    <mergeCell ref="K28:K29"/>
    <mergeCell ref="K6:K7"/>
    <mergeCell ref="K8:K9"/>
    <mergeCell ref="K10:K11"/>
    <mergeCell ref="K5:M5"/>
    <mergeCell ref="K30:K31"/>
    <mergeCell ref="K32:K33"/>
    <mergeCell ref="K34:K35"/>
    <mergeCell ref="K36:K37"/>
    <mergeCell ref="K50:K51"/>
    <mergeCell ref="K40:K41"/>
    <mergeCell ref="W24:W25"/>
    <mergeCell ref="W26:W27"/>
    <mergeCell ref="W28:W29"/>
    <mergeCell ref="W20:W21"/>
    <mergeCell ref="W30:W31"/>
    <mergeCell ref="T26:T27"/>
    <mergeCell ref="U26:U27"/>
    <mergeCell ref="V26:V27"/>
    <mergeCell ref="T28:T29"/>
    <mergeCell ref="U28:U29"/>
    <mergeCell ref="V28:V29"/>
    <mergeCell ref="T24:T25"/>
    <mergeCell ref="U24:U25"/>
    <mergeCell ref="V24:V25"/>
    <mergeCell ref="W12:W13"/>
    <mergeCell ref="N12:N13"/>
    <mergeCell ref="W8:W9"/>
    <mergeCell ref="W10:W11"/>
    <mergeCell ref="V12:V13"/>
    <mergeCell ref="K12:K13"/>
    <mergeCell ref="Q12:Q13"/>
    <mergeCell ref="W16:W17"/>
    <mergeCell ref="W18:W19"/>
    <mergeCell ref="N8:N9"/>
    <mergeCell ref="N10:N11"/>
    <mergeCell ref="V8:V9"/>
    <mergeCell ref="T10:T11"/>
    <mergeCell ref="U10:U11"/>
    <mergeCell ref="V10:V11"/>
    <mergeCell ref="T12:T13"/>
    <mergeCell ref="U12:U13"/>
    <mergeCell ref="T5:V5"/>
    <mergeCell ref="E10:E11"/>
    <mergeCell ref="C10:C11"/>
    <mergeCell ref="T8:T9"/>
    <mergeCell ref="U8:U9"/>
    <mergeCell ref="W6:W7"/>
    <mergeCell ref="H6:H7"/>
    <mergeCell ref="N6:N7"/>
    <mergeCell ref="V6:V7"/>
    <mergeCell ref="E5:G5"/>
    <mergeCell ref="H5:J5"/>
    <mergeCell ref="N5:P5"/>
    <mergeCell ref="E6:E7"/>
    <mergeCell ref="A6:A7"/>
    <mergeCell ref="B6:B7"/>
    <mergeCell ref="D6:D7"/>
    <mergeCell ref="T6:T7"/>
    <mergeCell ref="U6:U7"/>
    <mergeCell ref="A8:A9"/>
    <mergeCell ref="B8:B9"/>
    <mergeCell ref="D8:D9"/>
    <mergeCell ref="E8:E9"/>
    <mergeCell ref="C8:C9"/>
    <mergeCell ref="H8:H9"/>
    <mergeCell ref="C6:C7"/>
    <mergeCell ref="A10:A11"/>
    <mergeCell ref="B10:B11"/>
    <mergeCell ref="D10:D11"/>
    <mergeCell ref="H12:H13"/>
    <mergeCell ref="A12:A13"/>
    <mergeCell ref="B12:B13"/>
    <mergeCell ref="D12:D13"/>
    <mergeCell ref="E12:E13"/>
    <mergeCell ref="C12:C13"/>
    <mergeCell ref="H10:H11"/>
    <mergeCell ref="N22:N23"/>
    <mergeCell ref="E22:E23"/>
    <mergeCell ref="C22:C23"/>
    <mergeCell ref="K22:K23"/>
    <mergeCell ref="H14:H15"/>
    <mergeCell ref="N14:N15"/>
    <mergeCell ref="C14:C15"/>
    <mergeCell ref="W14:W15"/>
    <mergeCell ref="T14:T15"/>
    <mergeCell ref="U14:U15"/>
    <mergeCell ref="V14:V15"/>
    <mergeCell ref="Q14:Q15"/>
    <mergeCell ref="K14:K15"/>
    <mergeCell ref="W22:W23"/>
    <mergeCell ref="K18:K19"/>
    <mergeCell ref="E20:E21"/>
    <mergeCell ref="H22:H23"/>
    <mergeCell ref="T16:T17"/>
    <mergeCell ref="U16:U17"/>
    <mergeCell ref="T22:T23"/>
    <mergeCell ref="U22:U23"/>
    <mergeCell ref="V22:V23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0:C21"/>
    <mergeCell ref="A14:A15"/>
    <mergeCell ref="B14:B15"/>
    <mergeCell ref="A18:A19"/>
    <mergeCell ref="B18:B19"/>
    <mergeCell ref="E16:E17"/>
    <mergeCell ref="D14:D15"/>
    <mergeCell ref="E14:E15"/>
    <mergeCell ref="V20:V21"/>
    <mergeCell ref="H20:H21"/>
    <mergeCell ref="N20:N21"/>
    <mergeCell ref="D20:D21"/>
    <mergeCell ref="H18:H19"/>
    <mergeCell ref="N18:N19"/>
    <mergeCell ref="E18:E19"/>
    <mergeCell ref="K20:K21"/>
    <mergeCell ref="T18:T19"/>
    <mergeCell ref="U18:U19"/>
    <mergeCell ref="V18:V19"/>
    <mergeCell ref="T20:T21"/>
    <mergeCell ref="U20:U21"/>
    <mergeCell ref="H16:H17"/>
    <mergeCell ref="N16:N17"/>
    <mergeCell ref="V16:V17"/>
    <mergeCell ref="K16:K17"/>
    <mergeCell ref="H26:H27"/>
    <mergeCell ref="N26:N27"/>
    <mergeCell ref="A24:A25"/>
    <mergeCell ref="B24:B25"/>
    <mergeCell ref="D24:D25"/>
    <mergeCell ref="E24:E25"/>
    <mergeCell ref="C24:C25"/>
    <mergeCell ref="K24:K25"/>
    <mergeCell ref="K26:K27"/>
    <mergeCell ref="H24:H25"/>
    <mergeCell ref="N24:N25"/>
    <mergeCell ref="A28:A29"/>
    <mergeCell ref="B28:B29"/>
    <mergeCell ref="D28:D29"/>
    <mergeCell ref="E28:E29"/>
    <mergeCell ref="C28:C29"/>
    <mergeCell ref="E26:E27"/>
    <mergeCell ref="C26:C27"/>
    <mergeCell ref="A26:A27"/>
    <mergeCell ref="B26:B27"/>
    <mergeCell ref="D26:D27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T34:T35"/>
    <mergeCell ref="U34:U35"/>
    <mergeCell ref="V34:V35"/>
    <mergeCell ref="T30:T31"/>
    <mergeCell ref="U30:U31"/>
    <mergeCell ref="V30:V31"/>
    <mergeCell ref="T32:T33"/>
    <mergeCell ref="U32:U33"/>
    <mergeCell ref="V32:V33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E34:E35"/>
    <mergeCell ref="E36:E37"/>
    <mergeCell ref="E40:E41"/>
    <mergeCell ref="D44:D45"/>
    <mergeCell ref="E44:E45"/>
    <mergeCell ref="C44:C45"/>
    <mergeCell ref="A42:A43"/>
    <mergeCell ref="B42:B43"/>
    <mergeCell ref="A52:A53"/>
    <mergeCell ref="A48:A49"/>
    <mergeCell ref="B48:B49"/>
    <mergeCell ref="D48:D49"/>
    <mergeCell ref="B52:B53"/>
    <mergeCell ref="D52:D53"/>
    <mergeCell ref="C52:C53"/>
    <mergeCell ref="A30:A31"/>
    <mergeCell ref="B30:B31"/>
    <mergeCell ref="A32:A33"/>
    <mergeCell ref="B32:B33"/>
    <mergeCell ref="A34:A35"/>
    <mergeCell ref="B34:B35"/>
    <mergeCell ref="D34:D35"/>
    <mergeCell ref="C34:C35"/>
    <mergeCell ref="C36:C37"/>
    <mergeCell ref="A36:A37"/>
    <mergeCell ref="B36:B37"/>
    <mergeCell ref="A40:A41"/>
    <mergeCell ref="B40:B41"/>
    <mergeCell ref="D40:D41"/>
    <mergeCell ref="C40:C41"/>
    <mergeCell ref="A44:A45"/>
    <mergeCell ref="B44:B45"/>
    <mergeCell ref="T36:T37"/>
    <mergeCell ref="U36:U37"/>
    <mergeCell ref="V36:V37"/>
    <mergeCell ref="A38:A39"/>
    <mergeCell ref="B38:B39"/>
    <mergeCell ref="D38:D39"/>
    <mergeCell ref="E38:E39"/>
    <mergeCell ref="C38:C39"/>
    <mergeCell ref="W36:W37"/>
    <mergeCell ref="H36:H37"/>
    <mergeCell ref="N36:N37"/>
    <mergeCell ref="D36:D37"/>
    <mergeCell ref="N38:N39"/>
    <mergeCell ref="H40:H41"/>
    <mergeCell ref="H42:H43"/>
    <mergeCell ref="N42:N43"/>
    <mergeCell ref="W42:W43"/>
    <mergeCell ref="C42:C43"/>
    <mergeCell ref="T40:T41"/>
    <mergeCell ref="W38:W39"/>
    <mergeCell ref="N40:N41"/>
    <mergeCell ref="H38:H39"/>
    <mergeCell ref="K38:K39"/>
    <mergeCell ref="T38:T39"/>
    <mergeCell ref="W40:W41"/>
    <mergeCell ref="D42:D43"/>
    <mergeCell ref="E42:E43"/>
    <mergeCell ref="U38:U39"/>
    <mergeCell ref="V38:V39"/>
    <mergeCell ref="U40:U41"/>
    <mergeCell ref="V40:V41"/>
    <mergeCell ref="T42:T43"/>
    <mergeCell ref="U42:U43"/>
    <mergeCell ref="V42:V43"/>
    <mergeCell ref="K42:K43"/>
    <mergeCell ref="H44:H45"/>
    <mergeCell ref="N44:N45"/>
    <mergeCell ref="W44:W45"/>
    <mergeCell ref="W46:W47"/>
    <mergeCell ref="T44:T45"/>
    <mergeCell ref="U44:U45"/>
    <mergeCell ref="V44:V45"/>
    <mergeCell ref="T46:T47"/>
    <mergeCell ref="U46:U47"/>
    <mergeCell ref="K44:K45"/>
    <mergeCell ref="K46:K47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K52:K53"/>
    <mergeCell ref="C46:C47"/>
    <mergeCell ref="C48:C49"/>
    <mergeCell ref="U50:U51"/>
    <mergeCell ref="V50:V51"/>
    <mergeCell ref="V46:V47"/>
    <mergeCell ref="T48:T49"/>
    <mergeCell ref="U48:U49"/>
    <mergeCell ref="V48:V49"/>
    <mergeCell ref="E48:E49"/>
    <mergeCell ref="H48:H49"/>
    <mergeCell ref="N48:N49"/>
    <mergeCell ref="E46:E47"/>
    <mergeCell ref="H46:H47"/>
    <mergeCell ref="N46:N47"/>
    <mergeCell ref="K48:K49"/>
    <mergeCell ref="W48:W49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48" t="s">
        <v>104</v>
      </c>
      <c r="C2" s="248"/>
    </row>
    <row r="3" spans="2:3" ht="25.15" customHeight="1"/>
    <row r="4" spans="2:3" ht="25.15" customHeight="1">
      <c r="B4" s="50" t="s">
        <v>105</v>
      </c>
      <c r="C4" s="50">
        <v>2</v>
      </c>
    </row>
    <row r="5" spans="2:3" ht="25.15" customHeight="1">
      <c r="B5" s="50"/>
      <c r="C5" s="50"/>
    </row>
    <row r="6" spans="2:3" ht="25.15" customHeight="1">
      <c r="B6" s="50" t="s">
        <v>106</v>
      </c>
      <c r="C6" s="50">
        <v>2003</v>
      </c>
    </row>
    <row r="7" spans="2:3" ht="25.15" customHeight="1">
      <c r="B7" s="50" t="s">
        <v>107</v>
      </c>
      <c r="C7" s="50">
        <v>2022</v>
      </c>
    </row>
    <row r="8" spans="2:3" ht="25.15" customHeight="1">
      <c r="B8" s="50" t="s">
        <v>108</v>
      </c>
      <c r="C8" s="50">
        <v>2048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84" t="str">
        <f>CONCATENATE([2]List1!$A$39)</f>
        <v>Zápis hlasatele</v>
      </c>
      <c r="B1" s="284"/>
      <c r="C1" s="284"/>
      <c r="D1" s="284"/>
      <c r="E1" s="284"/>
      <c r="F1" s="284"/>
      <c r="G1" s="284"/>
      <c r="H1" s="284"/>
      <c r="I1" s="284"/>
    </row>
    <row r="2" spans="1:21">
      <c r="A2" s="284"/>
      <c r="B2" s="284"/>
      <c r="C2" s="284"/>
      <c r="D2" s="284"/>
      <c r="E2" s="284"/>
      <c r="F2" s="284"/>
      <c r="G2" s="284"/>
      <c r="H2" s="284"/>
      <c r="I2" s="284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55" t="str">
        <f>CONCATENATE([2]List1!$A$40)</f>
        <v>soutěž</v>
      </c>
      <c r="B11" s="256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87" t="str">
        <f>CONCATENATE('Vážní listina'!A1)</f>
        <v>Vánoční turnaj Chomutov</v>
      </c>
      <c r="B12" s="288"/>
      <c r="C12" s="305" t="str">
        <f>'Vážní listina'!B3</f>
        <v>14.12.2019</v>
      </c>
      <c r="D12" s="263">
        <f>'Čísla utkání'!C6</f>
        <v>2003</v>
      </c>
      <c r="E12" s="299" t="str">
        <f>CONCATENATE('Vážní listina'!D3)</f>
        <v>A příp 32 kg</v>
      </c>
      <c r="F12" s="301" t="str">
        <f>CONCATENATE('Vážní listina'!G3)</f>
        <v>ř.ř.</v>
      </c>
      <c r="G12" s="263">
        <v>1</v>
      </c>
      <c r="H12" s="253"/>
      <c r="I12" s="303">
        <f>'Čísla utkání'!C4</f>
        <v>2</v>
      </c>
    </row>
    <row r="13" spans="1:21" ht="13.5" thickBot="1">
      <c r="A13" s="289"/>
      <c r="B13" s="290"/>
      <c r="C13" s="292"/>
      <c r="D13" s="264"/>
      <c r="E13" s="300"/>
      <c r="F13" s="302"/>
      <c r="G13" s="264"/>
      <c r="H13" s="254"/>
      <c r="I13" s="304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69" t="str">
        <f>CONCATENATE([2]List1!$A$48)</f>
        <v>červený</v>
      </c>
      <c r="B15" s="270"/>
      <c r="C15" s="270"/>
      <c r="D15" s="271"/>
      <c r="E15" s="272"/>
      <c r="F15" s="255" t="str">
        <f>CONCATENATE([2]List1!$A$49)</f>
        <v>modrý</v>
      </c>
      <c r="G15" s="256"/>
      <c r="H15" s="256"/>
      <c r="I15" s="273"/>
    </row>
    <row r="16" spans="1:21">
      <c r="A16" s="274" t="str">
        <f>CONCATENATE([2]List1!$A$50)</f>
        <v>jméno</v>
      </c>
      <c r="B16" s="275"/>
      <c r="C16" s="115" t="str">
        <f>CONCATENATE([2]List1!$A$51)</f>
        <v>oddíl</v>
      </c>
      <c r="D16" s="99" t="str">
        <f>CONCATENATE([2]List1!$A$52)</f>
        <v>los</v>
      </c>
      <c r="E16" s="272"/>
      <c r="F16" s="274" t="str">
        <f>CONCATENATE([2]List1!$A$50)</f>
        <v>jméno</v>
      </c>
      <c r="G16" s="275"/>
      <c r="H16" s="98" t="str">
        <f>CONCATENATE([2]List1!$A$51)</f>
        <v>oddíl</v>
      </c>
      <c r="I16" s="99" t="str">
        <f>CONCATENATE([2]List1!$A$52)</f>
        <v>los</v>
      </c>
      <c r="L16" s="104" t="s">
        <v>91</v>
      </c>
      <c r="M16" s="104" t="s">
        <v>92</v>
      </c>
      <c r="N16" s="104" t="s">
        <v>93</v>
      </c>
      <c r="O16" s="104" t="s">
        <v>94</v>
      </c>
      <c r="P16" s="104" t="s">
        <v>95</v>
      </c>
      <c r="Q16" s="104" t="s">
        <v>96</v>
      </c>
      <c r="R16" s="104" t="s">
        <v>97</v>
      </c>
      <c r="S16" s="104" t="s">
        <v>98</v>
      </c>
      <c r="T16" s="104"/>
      <c r="U16" s="104"/>
    </row>
    <row r="17" spans="1:19">
      <c r="A17" s="293" t="str">
        <f>CONCATENATE(L17,M17,N17,O17)</f>
        <v>Blecha Martin</v>
      </c>
      <c r="B17" s="294"/>
      <c r="C17" s="297" t="str">
        <f>CONCATENATE(L18,M18,N18,O18)</f>
        <v>Meziboří</v>
      </c>
      <c r="D17" s="282">
        <v>1</v>
      </c>
      <c r="E17" s="272"/>
      <c r="F17" s="293" t="str">
        <f>CONCATENATE(P17,Q17,R17,S17)</f>
        <v>Petrovec Miroslav</v>
      </c>
      <c r="G17" s="294"/>
      <c r="H17" s="285" t="str">
        <f>CONCATENATE(P18,Q18,R18,S18)</f>
        <v>Meziboří</v>
      </c>
      <c r="I17" s="267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Blecha Martin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Petrovec Miroslav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95"/>
      <c r="B18" s="296"/>
      <c r="C18" s="298"/>
      <c r="D18" s="283"/>
      <c r="E18" s="272"/>
      <c r="F18" s="295"/>
      <c r="G18" s="296"/>
      <c r="H18" s="286"/>
      <c r="I18" s="268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Meziboří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Meziboří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84" t="str">
        <f>CONCATENATE(A1)</f>
        <v>Zápis hlasatele</v>
      </c>
      <c r="B58" s="284"/>
      <c r="C58" s="284"/>
      <c r="D58" s="284"/>
      <c r="E58" s="284"/>
      <c r="F58" s="284"/>
      <c r="G58" s="284"/>
      <c r="H58" s="284"/>
      <c r="I58" s="284"/>
    </row>
    <row r="59" spans="1:9">
      <c r="A59" s="284"/>
      <c r="B59" s="284"/>
      <c r="C59" s="284"/>
      <c r="D59" s="284"/>
      <c r="E59" s="284"/>
      <c r="F59" s="284"/>
      <c r="G59" s="284"/>
      <c r="H59" s="284"/>
      <c r="I59" s="284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55" t="str">
        <f>CONCATENATE([2]List1!$A$40)</f>
        <v>soutěž</v>
      </c>
      <c r="B68" s="256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87" t="str">
        <f>CONCATENATE(A12)</f>
        <v>Vánoční turnaj Chomutov</v>
      </c>
      <c r="B69" s="288"/>
      <c r="C69" s="291" t="str">
        <f>CONCATENATE(C12)</f>
        <v>14.12.2019</v>
      </c>
      <c r="D69" s="263">
        <f>D12+1</f>
        <v>2004</v>
      </c>
      <c r="E69" s="265" t="str">
        <f>CONCATENATE(E12)</f>
        <v>A příp 32 kg</v>
      </c>
      <c r="F69" s="265" t="str">
        <f>CONCATENATE(F12)</f>
        <v>ř.ř.</v>
      </c>
      <c r="G69" s="251" t="str">
        <f>CONCATENATE(G12)</f>
        <v>1</v>
      </c>
      <c r="H69" s="253"/>
      <c r="I69" s="251" t="str">
        <f>CONCATENATE(I12)</f>
        <v>2</v>
      </c>
    </row>
    <row r="70" spans="1:21" ht="13.5" thickBot="1">
      <c r="A70" s="289"/>
      <c r="B70" s="290"/>
      <c r="C70" s="292"/>
      <c r="D70" s="264"/>
      <c r="E70" s="266"/>
      <c r="F70" s="266"/>
      <c r="G70" s="252"/>
      <c r="H70" s="254"/>
      <c r="I70" s="252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69" t="str">
        <f>CONCATENATE([2]List1!$A$48)</f>
        <v>červený</v>
      </c>
      <c r="B72" s="270"/>
      <c r="C72" s="270"/>
      <c r="D72" s="271"/>
      <c r="E72" s="272"/>
      <c r="F72" s="255" t="str">
        <f>CONCATENATE([2]List1!$A$49)</f>
        <v>modrý</v>
      </c>
      <c r="G72" s="256"/>
      <c r="H72" s="256"/>
      <c r="I72" s="273"/>
    </row>
    <row r="73" spans="1:21">
      <c r="A73" s="274" t="str">
        <f>CONCATENATE([2]List1!$A$50)</f>
        <v>jméno</v>
      </c>
      <c r="B73" s="275"/>
      <c r="C73" s="115" t="str">
        <f>CONCATENATE([2]List1!$A$51)</f>
        <v>oddíl</v>
      </c>
      <c r="D73" s="99" t="str">
        <f>CONCATENATE([2]List1!$A$52)</f>
        <v>los</v>
      </c>
      <c r="E73" s="272"/>
      <c r="F73" s="274" t="str">
        <f>CONCATENATE([2]List1!$A$50)</f>
        <v>jméno</v>
      </c>
      <c r="G73" s="275"/>
      <c r="H73" s="98" t="str">
        <f>CONCATENATE([2]List1!$A$51)</f>
        <v>oddíl</v>
      </c>
      <c r="I73" s="99" t="str">
        <f>CONCATENATE([2]List1!$A$52)</f>
        <v>los</v>
      </c>
      <c r="L73" s="104" t="s">
        <v>91</v>
      </c>
      <c r="M73" s="104" t="s">
        <v>92</v>
      </c>
      <c r="N73" s="104" t="s">
        <v>93</v>
      </c>
      <c r="O73" s="104" t="s">
        <v>94</v>
      </c>
      <c r="P73" s="104" t="s">
        <v>95</v>
      </c>
      <c r="Q73" s="104" t="s">
        <v>96</v>
      </c>
      <c r="R73" s="104" t="s">
        <v>97</v>
      </c>
      <c r="S73" s="104" t="s">
        <v>98</v>
      </c>
      <c r="T73" s="104"/>
      <c r="U73" s="104"/>
    </row>
    <row r="74" spans="1:21">
      <c r="A74" s="293" t="str">
        <f>CONCATENATE(L74,M74,N74,O74)</f>
        <v>Zajícová Eva</v>
      </c>
      <c r="B74" s="294"/>
      <c r="C74" s="297" t="str">
        <f>CONCATENATE(L75,M75,N75,O75)</f>
        <v>Krásná Lípa</v>
      </c>
      <c r="D74" s="282">
        <v>3</v>
      </c>
      <c r="E74" s="272"/>
      <c r="F74" s="293" t="str">
        <f>CONCATENATE(P74,Q74,R74,S74)</f>
        <v>Taimbetor Asadulla</v>
      </c>
      <c r="G74" s="294"/>
      <c r="H74" s="285" t="str">
        <f>CONCATENATE(P75,Q75,R75,S75)</f>
        <v>Ústí</v>
      </c>
      <c r="I74" s="267">
        <v>4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Zajícová Eva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Taimbetor Asadulla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95"/>
      <c r="B75" s="296"/>
      <c r="C75" s="298"/>
      <c r="D75" s="283"/>
      <c r="E75" s="272"/>
      <c r="F75" s="295"/>
      <c r="G75" s="296"/>
      <c r="H75" s="286"/>
      <c r="I75" s="268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Krásná Lípa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Ústí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84" t="str">
        <f>CONCATENATE(A58)</f>
        <v>Zápis hlasatele</v>
      </c>
      <c r="B115" s="284"/>
      <c r="C115" s="284"/>
      <c r="D115" s="284"/>
      <c r="E115" s="284"/>
      <c r="F115" s="284"/>
      <c r="G115" s="284"/>
      <c r="H115" s="284"/>
      <c r="I115" s="284"/>
    </row>
    <row r="116" spans="1:9" ht="12.75" customHeight="1">
      <c r="A116" s="284"/>
      <c r="B116" s="284"/>
      <c r="C116" s="284"/>
      <c r="D116" s="284"/>
      <c r="E116" s="284"/>
      <c r="F116" s="284"/>
      <c r="G116" s="284"/>
      <c r="H116" s="284"/>
      <c r="I116" s="284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55" t="str">
        <f>CONCATENATE([2]List1!$A$40)</f>
        <v>soutěž</v>
      </c>
      <c r="B125" s="256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87" t="str">
        <f>CONCATENATE(A69)</f>
        <v>Vánoční turnaj Chomutov</v>
      </c>
      <c r="B126" s="288"/>
      <c r="C126" s="291" t="str">
        <f>CONCATENATE(C69)</f>
        <v>14.12.2019</v>
      </c>
      <c r="D126" s="263">
        <f>'Čísla utkání'!C7</f>
        <v>2022</v>
      </c>
      <c r="E126" s="265" t="str">
        <f>CONCATENATE(E69)</f>
        <v>A příp 32 kg</v>
      </c>
      <c r="F126" s="265" t="str">
        <f>CONCATENATE(F69)</f>
        <v>ř.ř.</v>
      </c>
      <c r="G126" s="251" t="s">
        <v>100</v>
      </c>
      <c r="H126" s="253"/>
      <c r="I126" s="251" t="str">
        <f>CONCATENATE(I69)</f>
        <v>2</v>
      </c>
    </row>
    <row r="127" spans="1:9" ht="13.5" thickBot="1">
      <c r="A127" s="289"/>
      <c r="B127" s="290"/>
      <c r="C127" s="292"/>
      <c r="D127" s="264"/>
      <c r="E127" s="266"/>
      <c r="F127" s="266"/>
      <c r="G127" s="252"/>
      <c r="H127" s="254"/>
      <c r="I127" s="252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69" t="str">
        <f>CONCATENATE([2]List1!$A$48)</f>
        <v>červený</v>
      </c>
      <c r="B129" s="270"/>
      <c r="C129" s="270"/>
      <c r="D129" s="271"/>
      <c r="E129" s="272"/>
      <c r="F129" s="255" t="str">
        <f>CONCATENATE([2]List1!$A$49)</f>
        <v>modrý</v>
      </c>
      <c r="G129" s="256"/>
      <c r="H129" s="256"/>
      <c r="I129" s="273"/>
    </row>
    <row r="130" spans="1:21">
      <c r="A130" s="274" t="str">
        <f>CONCATENATE([2]List1!$A$50)</f>
        <v>jméno</v>
      </c>
      <c r="B130" s="275"/>
      <c r="C130" s="115" t="str">
        <f>CONCATENATE([2]List1!$A$51)</f>
        <v>oddíl</v>
      </c>
      <c r="D130" s="99" t="str">
        <f>CONCATENATE([2]List1!$A$52)</f>
        <v>los</v>
      </c>
      <c r="E130" s="272"/>
      <c r="F130" s="274" t="str">
        <f>CONCATENATE([2]List1!$A$50)</f>
        <v>jméno</v>
      </c>
      <c r="G130" s="275"/>
      <c r="H130" s="98" t="str">
        <f>CONCATENATE([2]List1!$A$51)</f>
        <v>oddíl</v>
      </c>
      <c r="I130" s="99" t="str">
        <f>CONCATENATE([2]List1!$A$52)</f>
        <v>los</v>
      </c>
      <c r="L130" s="104" t="s">
        <v>91</v>
      </c>
      <c r="M130" s="104" t="s">
        <v>92</v>
      </c>
      <c r="N130" s="104" t="s">
        <v>93</v>
      </c>
      <c r="O130" s="104" t="s">
        <v>94</v>
      </c>
      <c r="P130" s="104" t="s">
        <v>95</v>
      </c>
      <c r="Q130" s="104" t="s">
        <v>96</v>
      </c>
      <c r="R130" s="104" t="s">
        <v>97</v>
      </c>
      <c r="S130" s="104" t="s">
        <v>98</v>
      </c>
      <c r="T130" s="104"/>
      <c r="U130" s="104"/>
    </row>
    <row r="131" spans="1:21">
      <c r="A131" s="293" t="str">
        <f>CONCATENATE(L131,M131,N131,O131)</f>
        <v>Blecha Martin</v>
      </c>
      <c r="B131" s="294"/>
      <c r="C131" s="297" t="str">
        <f>CONCATENATE(L132,M132,N132,O132)</f>
        <v>Meziboří</v>
      </c>
      <c r="D131" s="282">
        <v>1</v>
      </c>
      <c r="E131" s="272"/>
      <c r="F131" s="293" t="str">
        <f>CONCATENATE(P131,Q131,R131,S131)</f>
        <v>Zajícová Eva</v>
      </c>
      <c r="G131" s="294"/>
      <c r="H131" s="285" t="str">
        <f>CONCATENATE(P132,Q132,R132,S132)</f>
        <v>Krásná Lípa</v>
      </c>
      <c r="I131" s="267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Blecha Martin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Zajícová Eva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95"/>
      <c r="B132" s="296"/>
      <c r="C132" s="298"/>
      <c r="D132" s="283"/>
      <c r="E132" s="272"/>
      <c r="F132" s="295"/>
      <c r="G132" s="296"/>
      <c r="H132" s="286"/>
      <c r="I132" s="268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Meziboří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Krásná Lípa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customHeight="1">
      <c r="A172" s="284" t="str">
        <f>CONCATENATE(A115)</f>
        <v>Zápis hlasatele</v>
      </c>
      <c r="B172" s="284"/>
      <c r="C172" s="284"/>
      <c r="D172" s="284"/>
      <c r="E172" s="284"/>
      <c r="F172" s="284"/>
      <c r="G172" s="284"/>
      <c r="H172" s="284"/>
      <c r="I172" s="284"/>
    </row>
    <row r="173" spans="1:9" ht="12.75" customHeight="1">
      <c r="A173" s="284"/>
      <c r="B173" s="284"/>
      <c r="C173" s="284"/>
      <c r="D173" s="284"/>
      <c r="E173" s="284"/>
      <c r="F173" s="284"/>
      <c r="G173" s="284"/>
      <c r="H173" s="284"/>
      <c r="I173" s="284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thickTop="1">
      <c r="A182" s="255" t="str">
        <f>CONCATENATE([2]List1!$A$40)</f>
        <v>soutěž</v>
      </c>
      <c r="B182" s="256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>
      <c r="A183" s="287" t="str">
        <f>CONCATENATE(A126)</f>
        <v>Vánoční turnaj Chomutov</v>
      </c>
      <c r="B183" s="288"/>
      <c r="C183" s="291" t="str">
        <f>CONCATENATE(C126)</f>
        <v>14.12.2019</v>
      </c>
      <c r="D183" s="263">
        <f>D126+1</f>
        <v>2023</v>
      </c>
      <c r="E183" s="265" t="str">
        <f>CONCATENATE(E126)</f>
        <v>A příp 32 kg</v>
      </c>
      <c r="F183" s="265" t="str">
        <f>CONCATENATE(F126)</f>
        <v>ř.ř.</v>
      </c>
      <c r="G183" s="251" t="str">
        <f>CONCATENATE(G126)</f>
        <v>2</v>
      </c>
      <c r="H183" s="253"/>
      <c r="I183" s="251" t="str">
        <f>CONCATENATE(I126)</f>
        <v>2</v>
      </c>
    </row>
    <row r="184" spans="1:21" ht="13.5" thickBot="1">
      <c r="A184" s="289"/>
      <c r="B184" s="290"/>
      <c r="C184" s="292"/>
      <c r="D184" s="264"/>
      <c r="E184" s="266"/>
      <c r="F184" s="266"/>
      <c r="G184" s="252"/>
      <c r="H184" s="254"/>
      <c r="I184" s="252"/>
    </row>
    <row r="185" spans="1:21" ht="14.25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thickTop="1">
      <c r="A186" s="269" t="str">
        <f>CONCATENATE([2]List1!$A$48)</f>
        <v>červený</v>
      </c>
      <c r="B186" s="270"/>
      <c r="C186" s="270"/>
      <c r="D186" s="271"/>
      <c r="E186" s="272"/>
      <c r="F186" s="255" t="str">
        <f>CONCATENATE([2]List1!$A$49)</f>
        <v>modrý</v>
      </c>
      <c r="G186" s="256"/>
      <c r="H186" s="256"/>
      <c r="I186" s="273"/>
    </row>
    <row r="187" spans="1:21">
      <c r="A187" s="274" t="str">
        <f>CONCATENATE([2]List1!$A$50)</f>
        <v>jméno</v>
      </c>
      <c r="B187" s="275"/>
      <c r="C187" s="115" t="str">
        <f>CONCATENATE([2]List1!$A$51)</f>
        <v>oddíl</v>
      </c>
      <c r="D187" s="99" t="str">
        <f>CONCATENATE([2]List1!$A$52)</f>
        <v>los</v>
      </c>
      <c r="E187" s="272"/>
      <c r="F187" s="274" t="str">
        <f>CONCATENATE([2]List1!$A$50)</f>
        <v>jméno</v>
      </c>
      <c r="G187" s="275"/>
      <c r="H187" s="98" t="str">
        <f>CONCATENATE([2]List1!$A$51)</f>
        <v>oddíl</v>
      </c>
      <c r="I187" s="99" t="str">
        <f>CONCATENATE([2]List1!$A$52)</f>
        <v>los</v>
      </c>
      <c r="L187" s="104" t="s">
        <v>91</v>
      </c>
      <c r="M187" s="104" t="s">
        <v>92</v>
      </c>
      <c r="N187" s="104" t="s">
        <v>93</v>
      </c>
      <c r="O187" s="104" t="s">
        <v>94</v>
      </c>
      <c r="P187" s="104" t="s">
        <v>95</v>
      </c>
      <c r="Q187" s="104" t="s">
        <v>96</v>
      </c>
      <c r="R187" s="104" t="s">
        <v>97</v>
      </c>
      <c r="S187" s="104" t="s">
        <v>98</v>
      </c>
      <c r="T187" s="104"/>
      <c r="U187" s="104"/>
    </row>
    <row r="188" spans="1:21">
      <c r="A188" s="293" t="str">
        <f>CONCATENATE(L188,M188,N188,O188)</f>
        <v>Petrovec Miroslav</v>
      </c>
      <c r="B188" s="294"/>
      <c r="C188" s="297" t="str">
        <f>CONCATENATE(L189,M189,N189,O189)</f>
        <v>Meziboří</v>
      </c>
      <c r="D188" s="282">
        <v>2</v>
      </c>
      <c r="E188" s="272"/>
      <c r="F188" s="293" t="str">
        <f>CONCATENATE(P188,Q188,R188,S188)</f>
        <v>Taimbetor Asadulla</v>
      </c>
      <c r="G188" s="294"/>
      <c r="H188" s="285" t="str">
        <f>CONCATENATE(P189,Q189,R189,S189)</f>
        <v>Ústí</v>
      </c>
      <c r="I188" s="267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Petrovec Miroslav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Taimbetor Asadulla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thickBot="1">
      <c r="A189" s="295"/>
      <c r="B189" s="296"/>
      <c r="C189" s="298"/>
      <c r="D189" s="283"/>
      <c r="E189" s="272"/>
      <c r="F189" s="295"/>
      <c r="G189" s="296"/>
      <c r="H189" s="286"/>
      <c r="I189" s="268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Meziboří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Ústí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customHeight="1">
      <c r="A229" s="284" t="str">
        <f>CONCATENATE(A172)</f>
        <v>Zápis hlasatele</v>
      </c>
      <c r="B229" s="284"/>
      <c r="C229" s="284"/>
      <c r="D229" s="284"/>
      <c r="E229" s="284"/>
      <c r="F229" s="284"/>
      <c r="G229" s="284"/>
      <c r="H229" s="284"/>
      <c r="I229" s="284"/>
    </row>
    <row r="230" spans="1:9" ht="12.75" customHeight="1">
      <c r="A230" s="284"/>
      <c r="B230" s="284"/>
      <c r="C230" s="284"/>
      <c r="D230" s="284"/>
      <c r="E230" s="284"/>
      <c r="F230" s="284"/>
      <c r="G230" s="284"/>
      <c r="H230" s="284"/>
      <c r="I230" s="284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thickTop="1">
      <c r="A239" s="255" t="str">
        <f>CONCATENATE([2]List1!$A$40)</f>
        <v>soutěž</v>
      </c>
      <c r="B239" s="256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87" t="str">
        <f>CONCATENATE(A183)</f>
        <v>Vánoční turnaj Chomutov</v>
      </c>
      <c r="B240" s="288"/>
      <c r="C240" s="291" t="str">
        <f>CONCATENATE(C183)</f>
        <v>14.12.2019</v>
      </c>
      <c r="D240" s="263">
        <f>'Čísla utkání'!C8</f>
        <v>2048</v>
      </c>
      <c r="E240" s="265" t="str">
        <f>CONCATENATE(E183)</f>
        <v>A příp 32 kg</v>
      </c>
      <c r="F240" s="265" t="str">
        <f>CONCATENATE(F183)</f>
        <v>ř.ř.</v>
      </c>
      <c r="G240" s="251" t="s">
        <v>101</v>
      </c>
      <c r="H240" s="253"/>
      <c r="I240" s="251" t="str">
        <f>CONCATENATE(I183)</f>
        <v>2</v>
      </c>
    </row>
    <row r="241" spans="1:21" ht="13.5" thickBot="1">
      <c r="A241" s="289"/>
      <c r="B241" s="290"/>
      <c r="C241" s="292"/>
      <c r="D241" s="264"/>
      <c r="E241" s="266"/>
      <c r="F241" s="266"/>
      <c r="G241" s="252"/>
      <c r="H241" s="254"/>
      <c r="I241" s="252"/>
    </row>
    <row r="242" spans="1:21" ht="14.25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thickTop="1">
      <c r="A243" s="269" t="str">
        <f>CONCATENATE([2]List1!$A$48)</f>
        <v>červený</v>
      </c>
      <c r="B243" s="270"/>
      <c r="C243" s="270"/>
      <c r="D243" s="271"/>
      <c r="E243" s="272"/>
      <c r="F243" s="255" t="str">
        <f>CONCATENATE([2]List1!$A$49)</f>
        <v>modrý</v>
      </c>
      <c r="G243" s="256"/>
      <c r="H243" s="256"/>
      <c r="I243" s="273"/>
    </row>
    <row r="244" spans="1:21">
      <c r="A244" s="274" t="str">
        <f>CONCATENATE([2]List1!$A$50)</f>
        <v>jméno</v>
      </c>
      <c r="B244" s="275"/>
      <c r="C244" s="115" t="str">
        <f>CONCATENATE([2]List1!$A$51)</f>
        <v>oddíl</v>
      </c>
      <c r="D244" s="99" t="str">
        <f>CONCATENATE([2]List1!$A$52)</f>
        <v>los</v>
      </c>
      <c r="E244" s="272"/>
      <c r="F244" s="274" t="str">
        <f>CONCATENATE([2]List1!$A$50)</f>
        <v>jméno</v>
      </c>
      <c r="G244" s="275"/>
      <c r="H244" s="98" t="str">
        <f>CONCATENATE([2]List1!$A$51)</f>
        <v>oddíl</v>
      </c>
      <c r="I244" s="99" t="str">
        <f>CONCATENATE([2]List1!$A$52)</f>
        <v>los</v>
      </c>
      <c r="L244" s="104" t="s">
        <v>91</v>
      </c>
      <c r="M244" s="104" t="s">
        <v>92</v>
      </c>
      <c r="N244" s="104" t="s">
        <v>93</v>
      </c>
      <c r="O244" s="104" t="s">
        <v>94</v>
      </c>
      <c r="P244" s="104" t="s">
        <v>95</v>
      </c>
      <c r="Q244" s="104" t="s">
        <v>96</v>
      </c>
      <c r="R244" s="104" t="s">
        <v>97</v>
      </c>
      <c r="S244" s="104" t="s">
        <v>98</v>
      </c>
      <c r="T244" s="104"/>
      <c r="U244" s="104"/>
    </row>
    <row r="245" spans="1:21">
      <c r="A245" s="293" t="str">
        <f>CONCATENATE(L245,M245,N245,O245)</f>
        <v>Blecha Martin</v>
      </c>
      <c r="B245" s="294"/>
      <c r="C245" s="297" t="str">
        <f>CONCATENATE(L246,M246,N246,O246)</f>
        <v>Meziboří</v>
      </c>
      <c r="D245" s="282">
        <v>1</v>
      </c>
      <c r="E245" s="272"/>
      <c r="F245" s="293" t="str">
        <f>CONCATENATE(P245,Q245,R245,S245)</f>
        <v>Taimbetor Asadulla</v>
      </c>
      <c r="G245" s="294"/>
      <c r="H245" s="285" t="str">
        <f>CONCATENATE(P246,Q246,R246,S246)</f>
        <v>Ústí</v>
      </c>
      <c r="I245" s="267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Blecha Martin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Taimbetor Asadulla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thickBot="1">
      <c r="A246" s="295"/>
      <c r="B246" s="296"/>
      <c r="C246" s="298"/>
      <c r="D246" s="283"/>
      <c r="E246" s="272"/>
      <c r="F246" s="295"/>
      <c r="G246" s="296"/>
      <c r="H246" s="286"/>
      <c r="I246" s="268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Meziboří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Ústí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customHeight="1">
      <c r="A286" s="284" t="str">
        <f>CONCATENATE(A229)</f>
        <v>Zápis hlasatele</v>
      </c>
      <c r="B286" s="284"/>
      <c r="C286" s="284"/>
      <c r="D286" s="284"/>
      <c r="E286" s="284"/>
      <c r="F286" s="284"/>
      <c r="G286" s="284"/>
      <c r="H286" s="284"/>
      <c r="I286" s="284"/>
    </row>
    <row r="287" spans="1:9" ht="12.75" customHeight="1">
      <c r="A287" s="284"/>
      <c r="B287" s="284"/>
      <c r="C287" s="284"/>
      <c r="D287" s="284"/>
      <c r="E287" s="284"/>
      <c r="F287" s="284"/>
      <c r="G287" s="284"/>
      <c r="H287" s="284"/>
      <c r="I287" s="284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thickTop="1">
      <c r="A296" s="255" t="str">
        <f>CONCATENATE([2]List1!$A$40)</f>
        <v>soutěž</v>
      </c>
      <c r="B296" s="256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>
      <c r="A297" s="287" t="str">
        <f>CONCATENATE(A240)</f>
        <v>Vánoční turnaj Chomutov</v>
      </c>
      <c r="B297" s="288"/>
      <c r="C297" s="291" t="str">
        <f>CONCATENATE(C240)</f>
        <v>14.12.2019</v>
      </c>
      <c r="D297" s="263">
        <f>D240+1</f>
        <v>2049</v>
      </c>
      <c r="E297" s="265" t="str">
        <f>CONCATENATE(E240)</f>
        <v>A příp 32 kg</v>
      </c>
      <c r="F297" s="265" t="str">
        <f>CONCATENATE(F240)</f>
        <v>ř.ř.</v>
      </c>
      <c r="G297" s="251" t="str">
        <f>CONCATENATE(G240)</f>
        <v>3</v>
      </c>
      <c r="H297" s="253"/>
      <c r="I297" s="251" t="str">
        <f>CONCATENATE(I240)</f>
        <v>2</v>
      </c>
    </row>
    <row r="298" spans="1:21" ht="13.5" thickBot="1">
      <c r="A298" s="289"/>
      <c r="B298" s="290"/>
      <c r="C298" s="292"/>
      <c r="D298" s="264"/>
      <c r="E298" s="266"/>
      <c r="F298" s="266"/>
      <c r="G298" s="252"/>
      <c r="H298" s="254"/>
      <c r="I298" s="252"/>
    </row>
    <row r="299" spans="1:21" ht="14.25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thickTop="1">
      <c r="A300" s="269" t="str">
        <f>CONCATENATE([2]List1!$A$48)</f>
        <v>červený</v>
      </c>
      <c r="B300" s="270"/>
      <c r="C300" s="270"/>
      <c r="D300" s="271"/>
      <c r="E300" s="272"/>
      <c r="F300" s="255" t="str">
        <f>CONCATENATE([2]List1!$A$49)</f>
        <v>modrý</v>
      </c>
      <c r="G300" s="256"/>
      <c r="H300" s="256"/>
      <c r="I300" s="273"/>
    </row>
    <row r="301" spans="1:21">
      <c r="A301" s="274" t="str">
        <f>CONCATENATE([2]List1!$A$50)</f>
        <v>jméno</v>
      </c>
      <c r="B301" s="275"/>
      <c r="C301" s="115" t="str">
        <f>CONCATENATE([2]List1!$A$51)</f>
        <v>oddíl</v>
      </c>
      <c r="D301" s="99" t="str">
        <f>CONCATENATE([2]List1!$A$52)</f>
        <v>los</v>
      </c>
      <c r="E301" s="272"/>
      <c r="F301" s="274" t="str">
        <f>CONCATENATE([2]List1!$A$50)</f>
        <v>jméno</v>
      </c>
      <c r="G301" s="275"/>
      <c r="H301" s="98" t="str">
        <f>CONCATENATE([2]List1!$A$51)</f>
        <v>oddíl</v>
      </c>
      <c r="I301" s="99" t="str">
        <f>CONCATENATE([2]List1!$A$52)</f>
        <v>los</v>
      </c>
      <c r="L301" s="104" t="s">
        <v>91</v>
      </c>
      <c r="M301" s="104" t="s">
        <v>92</v>
      </c>
      <c r="N301" s="104" t="s">
        <v>93</v>
      </c>
      <c r="O301" s="104" t="s">
        <v>94</v>
      </c>
      <c r="P301" s="104" t="s">
        <v>95</v>
      </c>
      <c r="Q301" s="104" t="s">
        <v>96</v>
      </c>
      <c r="R301" s="104" t="s">
        <v>97</v>
      </c>
      <c r="S301" s="104" t="s">
        <v>98</v>
      </c>
      <c r="T301" s="104"/>
      <c r="U301" s="104"/>
    </row>
    <row r="302" spans="1:21">
      <c r="A302" s="293" t="str">
        <f>CONCATENATE(L302,M302,N302,O302)</f>
        <v>Petrovec Miroslav</v>
      </c>
      <c r="B302" s="294"/>
      <c r="C302" s="297" t="str">
        <f>CONCATENATE(L303,M303,N303,O303)</f>
        <v>Meziboří</v>
      </c>
      <c r="D302" s="282">
        <v>2</v>
      </c>
      <c r="E302" s="272"/>
      <c r="F302" s="293" t="str">
        <f>CONCATENATE(P302,Q302,R302,S302)</f>
        <v>Zajícová Eva</v>
      </c>
      <c r="G302" s="294"/>
      <c r="H302" s="285" t="str">
        <f>CONCATENATE(P303,Q303,R303,S303)</f>
        <v>Krásná Lípa</v>
      </c>
      <c r="I302" s="267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Petrovec Miroslav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Zajícová Eva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thickBot="1">
      <c r="A303" s="295"/>
      <c r="B303" s="296"/>
      <c r="C303" s="298"/>
      <c r="D303" s="283"/>
      <c r="E303" s="272"/>
      <c r="F303" s="295"/>
      <c r="G303" s="296"/>
      <c r="H303" s="286"/>
      <c r="I303" s="268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Meziboří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Krásná Lípa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84" t="str">
        <f>CONCATENATE(A286)</f>
        <v>Zápis hlasatele</v>
      </c>
      <c r="B343" s="284"/>
      <c r="C343" s="284"/>
      <c r="D343" s="284"/>
      <c r="E343" s="284"/>
      <c r="F343" s="284"/>
      <c r="G343" s="284"/>
      <c r="H343" s="284"/>
      <c r="I343" s="284"/>
    </row>
    <row r="344" spans="1:9" ht="12.75" hidden="1" customHeight="1">
      <c r="A344" s="284"/>
      <c r="B344" s="284"/>
      <c r="C344" s="284"/>
      <c r="D344" s="284"/>
      <c r="E344" s="284"/>
      <c r="F344" s="284"/>
      <c r="G344" s="284"/>
      <c r="H344" s="284"/>
      <c r="I344" s="284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55" t="str">
        <f>CONCATENATE([2]List1!$A$40)</f>
        <v>soutěž</v>
      </c>
      <c r="B353" s="256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57" t="str">
        <f>CONCATENATE(A297)</f>
        <v>Vánoční turnaj Chomutov</v>
      </c>
      <c r="B354" s="258"/>
      <c r="C354" s="261" t="str">
        <f>CONCATENATE(C297)</f>
        <v>14.12.2019</v>
      </c>
      <c r="D354" s="263">
        <v>401</v>
      </c>
      <c r="E354" s="265" t="str">
        <f>CONCATENATE(E297)</f>
        <v>A příp 32 kg</v>
      </c>
      <c r="F354" s="251" t="str">
        <f>CONCATENATE(F297)</f>
        <v>ř.ř.</v>
      </c>
      <c r="G354" s="251" t="s">
        <v>102</v>
      </c>
      <c r="H354" s="253"/>
      <c r="I354" s="251" t="str">
        <f>CONCATENATE(I297)</f>
        <v>2</v>
      </c>
    </row>
    <row r="355" spans="1:21" ht="13.5" hidden="1" thickBot="1">
      <c r="A355" s="259"/>
      <c r="B355" s="260"/>
      <c r="C355" s="262"/>
      <c r="D355" s="264"/>
      <c r="E355" s="266"/>
      <c r="F355" s="252"/>
      <c r="G355" s="252"/>
      <c r="H355" s="254"/>
      <c r="I355" s="252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69" t="str">
        <f>CONCATENATE([2]List1!$A$48)</f>
        <v>červený</v>
      </c>
      <c r="B357" s="270"/>
      <c r="C357" s="270"/>
      <c r="D357" s="271"/>
      <c r="E357" s="272"/>
      <c r="F357" s="255" t="str">
        <f>CONCATENATE([2]List1!$A$49)</f>
        <v>modrý</v>
      </c>
      <c r="G357" s="256"/>
      <c r="H357" s="256"/>
      <c r="I357" s="273"/>
    </row>
    <row r="358" spans="1:21" hidden="1">
      <c r="A358" s="274" t="str">
        <f>CONCATENATE([2]List1!$A$50)</f>
        <v>jméno</v>
      </c>
      <c r="B358" s="275"/>
      <c r="C358" s="115" t="str">
        <f>CONCATENATE([2]List1!$A$51)</f>
        <v>oddíl</v>
      </c>
      <c r="D358" s="99" t="str">
        <f>CONCATENATE([2]List1!$A$52)</f>
        <v>los</v>
      </c>
      <c r="E358" s="272"/>
      <c r="F358" s="274" t="str">
        <f>CONCATENATE([2]List1!$A$50)</f>
        <v>jméno</v>
      </c>
      <c r="G358" s="275"/>
      <c r="H358" s="98" t="str">
        <f>CONCATENATE([2]List1!$A$51)</f>
        <v>oddíl</v>
      </c>
      <c r="I358" s="99" t="str">
        <f>CONCATENATE([2]List1!$A$52)</f>
        <v>los</v>
      </c>
      <c r="L358" s="104" t="s">
        <v>91</v>
      </c>
      <c r="M358" s="104" t="s">
        <v>92</v>
      </c>
      <c r="N358" s="104" t="s">
        <v>93</v>
      </c>
      <c r="O358" s="104" t="s">
        <v>94</v>
      </c>
      <c r="P358" s="104" t="s">
        <v>95</v>
      </c>
      <c r="Q358" s="104" t="s">
        <v>96</v>
      </c>
      <c r="R358" s="104" t="s">
        <v>97</v>
      </c>
      <c r="S358" s="104" t="s">
        <v>98</v>
      </c>
      <c r="T358" s="104"/>
      <c r="U358" s="104"/>
    </row>
    <row r="359" spans="1:21" hidden="1">
      <c r="A359" s="276" t="str">
        <f>CONCATENATE(L359,M359,N359,O359)</f>
        <v>Zajícová Eva</v>
      </c>
      <c r="B359" s="277"/>
      <c r="C359" s="280" t="str">
        <f>CONCATENATE(L360,M360,N360,O360)</f>
        <v>Krásná Lípa</v>
      </c>
      <c r="D359" s="282">
        <v>3</v>
      </c>
      <c r="E359" s="272"/>
      <c r="F359" s="276" t="str">
        <f>CONCATENATE(P359,Q359,R359,S359)</f>
        <v>Blecha Martin</v>
      </c>
      <c r="G359" s="277"/>
      <c r="H359" s="249" t="str">
        <f>CONCATENATE(P360,Q360,R360,S360)</f>
        <v>Meziboří</v>
      </c>
      <c r="I359" s="267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Zajícová Eva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Blecha Martin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278"/>
      <c r="B360" s="279"/>
      <c r="C360" s="281"/>
      <c r="D360" s="283"/>
      <c r="E360" s="272"/>
      <c r="F360" s="278"/>
      <c r="G360" s="279"/>
      <c r="H360" s="250"/>
      <c r="I360" s="268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Krásná Lípa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Meziboří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84" t="str">
        <f>CONCATENATE(A343)</f>
        <v>Zápis hlasatele</v>
      </c>
      <c r="B400" s="284"/>
      <c r="C400" s="284"/>
      <c r="D400" s="284"/>
      <c r="E400" s="284"/>
      <c r="F400" s="284"/>
      <c r="G400" s="284"/>
      <c r="H400" s="284"/>
      <c r="I400" s="284"/>
    </row>
    <row r="401" spans="1:21" ht="12.75" hidden="1" customHeight="1">
      <c r="A401" s="284"/>
      <c r="B401" s="284"/>
      <c r="C401" s="284"/>
      <c r="D401" s="284"/>
      <c r="E401" s="284"/>
      <c r="F401" s="284"/>
      <c r="G401" s="284"/>
      <c r="H401" s="284"/>
      <c r="I401" s="284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55" t="str">
        <f>CONCATENATE([2]List1!$A$40)</f>
        <v>soutěž</v>
      </c>
      <c r="B410" s="256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57" t="str">
        <f>CONCATENATE(A354)</f>
        <v>Vánoční turnaj Chomutov</v>
      </c>
      <c r="B411" s="258"/>
      <c r="C411" s="261" t="str">
        <f>CONCATENATE(C354)</f>
        <v>14.12.2019</v>
      </c>
      <c r="D411" s="263">
        <f>D354+1</f>
        <v>402</v>
      </c>
      <c r="E411" s="265" t="str">
        <f>CONCATENATE(E354)</f>
        <v>A příp 32 kg</v>
      </c>
      <c r="F411" s="251" t="str">
        <f>CONCATENATE(F354)</f>
        <v>ř.ř.</v>
      </c>
      <c r="G411" s="251" t="str">
        <f>CONCATENATE(G354)</f>
        <v>4</v>
      </c>
      <c r="H411" s="253"/>
      <c r="I411" s="251" t="str">
        <f>CONCATENATE(I354)</f>
        <v>2</v>
      </c>
    </row>
    <row r="412" spans="1:21" ht="13.5" hidden="1" thickBot="1">
      <c r="A412" s="259"/>
      <c r="B412" s="260"/>
      <c r="C412" s="262"/>
      <c r="D412" s="264"/>
      <c r="E412" s="266"/>
      <c r="F412" s="252"/>
      <c r="G412" s="252"/>
      <c r="H412" s="254"/>
      <c r="I412" s="252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69" t="str">
        <f>CONCATENATE([2]List1!$A$48)</f>
        <v>červený</v>
      </c>
      <c r="B414" s="270"/>
      <c r="C414" s="270"/>
      <c r="D414" s="271"/>
      <c r="E414" s="272"/>
      <c r="F414" s="255" t="str">
        <f>CONCATENATE([2]List1!$A$49)</f>
        <v>modrý</v>
      </c>
      <c r="G414" s="256"/>
      <c r="H414" s="256"/>
      <c r="I414" s="273"/>
    </row>
    <row r="415" spans="1:21" hidden="1">
      <c r="A415" s="274" t="str">
        <f>CONCATENATE([2]List1!$A$50)</f>
        <v>jméno</v>
      </c>
      <c r="B415" s="275"/>
      <c r="C415" s="115" t="str">
        <f>CONCATENATE([2]List1!$A$51)</f>
        <v>oddíl</v>
      </c>
      <c r="D415" s="99" t="str">
        <f>CONCATENATE([2]List1!$A$52)</f>
        <v>los</v>
      </c>
      <c r="E415" s="272"/>
      <c r="F415" s="274" t="str">
        <f>CONCATENATE([2]List1!$A$50)</f>
        <v>jméno</v>
      </c>
      <c r="G415" s="275"/>
      <c r="H415" s="98" t="str">
        <f>CONCATENATE([2]List1!$A$51)</f>
        <v>oddíl</v>
      </c>
      <c r="I415" s="99" t="str">
        <f>CONCATENATE([2]List1!$A$52)</f>
        <v>los</v>
      </c>
      <c r="L415" s="104" t="s">
        <v>91</v>
      </c>
      <c r="M415" s="104" t="s">
        <v>92</v>
      </c>
      <c r="N415" s="104" t="s">
        <v>93</v>
      </c>
      <c r="O415" s="104" t="s">
        <v>94</v>
      </c>
      <c r="P415" s="104" t="s">
        <v>95</v>
      </c>
      <c r="Q415" s="104" t="s">
        <v>96</v>
      </c>
      <c r="R415" s="104" t="s">
        <v>97</v>
      </c>
      <c r="S415" s="104" t="s">
        <v>98</v>
      </c>
      <c r="T415" s="104"/>
      <c r="U415" s="104"/>
    </row>
    <row r="416" spans="1:21" hidden="1">
      <c r="A416" s="276" t="str">
        <f>CONCATENATE(L416,M416,N416,O416)</f>
        <v>Taimbetor Asadulla</v>
      </c>
      <c r="B416" s="277"/>
      <c r="C416" s="280" t="str">
        <f>CONCATENATE(L417,M417,N417,O417)</f>
        <v>Ústí</v>
      </c>
      <c r="D416" s="282">
        <v>4</v>
      </c>
      <c r="E416" s="272"/>
      <c r="F416" s="276" t="str">
        <f>CONCATENATE(P416,Q416,R416,S416)</f>
        <v>Jméno 5</v>
      </c>
      <c r="G416" s="277"/>
      <c r="H416" s="249" t="str">
        <f>CONCATENATE(P417,Q417,R417,S417)</f>
        <v>odd 5</v>
      </c>
      <c r="I416" s="267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Taimbetor Asadulla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278"/>
      <c r="B417" s="279"/>
      <c r="C417" s="281"/>
      <c r="D417" s="283"/>
      <c r="E417" s="272"/>
      <c r="F417" s="278"/>
      <c r="G417" s="279"/>
      <c r="H417" s="250"/>
      <c r="I417" s="268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Ústí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84" t="str">
        <f>CONCATENATE(A400)</f>
        <v>Zápis hlasatele</v>
      </c>
      <c r="B457" s="284"/>
      <c r="C457" s="284"/>
      <c r="D457" s="284"/>
      <c r="E457" s="284"/>
      <c r="F457" s="284"/>
      <c r="G457" s="284"/>
      <c r="H457" s="284"/>
      <c r="I457" s="284"/>
    </row>
    <row r="458" spans="1:9" ht="12.75" hidden="1" customHeight="1">
      <c r="A458" s="284"/>
      <c r="B458" s="284"/>
      <c r="C458" s="284"/>
      <c r="D458" s="284"/>
      <c r="E458" s="284"/>
      <c r="F458" s="284"/>
      <c r="G458" s="284"/>
      <c r="H458" s="284"/>
      <c r="I458" s="284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55" t="str">
        <f>CONCATENATE([2]List1!$A$40)</f>
        <v>soutěž</v>
      </c>
      <c r="B467" s="256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57" t="str">
        <f>CONCATENATE(A411)</f>
        <v>Vánoční turnaj Chomutov</v>
      </c>
      <c r="B468" s="258"/>
      <c r="C468" s="261" t="str">
        <f>CONCATENATE(C411)</f>
        <v>14.12.2019</v>
      </c>
      <c r="D468" s="263">
        <v>501</v>
      </c>
      <c r="E468" s="265" t="str">
        <f>CONCATENATE(E411)</f>
        <v>A příp 32 kg</v>
      </c>
      <c r="F468" s="251" t="str">
        <f>CONCATENATE(F411)</f>
        <v>ř.ř.</v>
      </c>
      <c r="G468" s="251" t="s">
        <v>103</v>
      </c>
      <c r="H468" s="253"/>
      <c r="I468" s="251" t="str">
        <f>CONCATENATE(I411)</f>
        <v>2</v>
      </c>
    </row>
    <row r="469" spans="1:21" ht="13.5" hidden="1" thickBot="1">
      <c r="A469" s="259"/>
      <c r="B469" s="260"/>
      <c r="C469" s="262"/>
      <c r="D469" s="264"/>
      <c r="E469" s="266"/>
      <c r="F469" s="252"/>
      <c r="G469" s="252"/>
      <c r="H469" s="254"/>
      <c r="I469" s="252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69" t="str">
        <f>CONCATENATE([2]List1!$A$48)</f>
        <v>červený</v>
      </c>
      <c r="B471" s="270"/>
      <c r="C471" s="270"/>
      <c r="D471" s="271"/>
      <c r="E471" s="272"/>
      <c r="F471" s="255" t="str">
        <f>CONCATENATE([2]List1!$A$49)</f>
        <v>modrý</v>
      </c>
      <c r="G471" s="256"/>
      <c r="H471" s="256"/>
      <c r="I471" s="273"/>
    </row>
    <row r="472" spans="1:21" hidden="1">
      <c r="A472" s="274" t="str">
        <f>CONCATENATE([2]List1!$A$50)</f>
        <v>jméno</v>
      </c>
      <c r="B472" s="275"/>
      <c r="C472" s="115" t="str">
        <f>CONCATENATE([2]List1!$A$51)</f>
        <v>oddíl</v>
      </c>
      <c r="D472" s="99" t="str">
        <f>CONCATENATE([2]List1!$A$52)</f>
        <v>los</v>
      </c>
      <c r="E472" s="272"/>
      <c r="F472" s="274" t="str">
        <f>CONCATENATE([2]List1!$A$50)</f>
        <v>jméno</v>
      </c>
      <c r="G472" s="275"/>
      <c r="H472" s="98" t="str">
        <f>CONCATENATE([2]List1!$A$51)</f>
        <v>oddíl</v>
      </c>
      <c r="I472" s="99" t="str">
        <f>CONCATENATE([2]List1!$A$52)</f>
        <v>los</v>
      </c>
      <c r="L472" s="104" t="s">
        <v>91</v>
      </c>
      <c r="M472" s="104" t="s">
        <v>92</v>
      </c>
      <c r="N472" s="104" t="s">
        <v>93</v>
      </c>
      <c r="O472" s="104" t="s">
        <v>94</v>
      </c>
      <c r="P472" s="104" t="s">
        <v>95</v>
      </c>
      <c r="Q472" s="104" t="s">
        <v>96</v>
      </c>
      <c r="R472" s="104" t="s">
        <v>97</v>
      </c>
      <c r="S472" s="104" t="s">
        <v>98</v>
      </c>
      <c r="T472" s="104"/>
      <c r="U472" s="104"/>
    </row>
    <row r="473" spans="1:21" hidden="1">
      <c r="A473" s="276" t="str">
        <f>CONCATENATE(L473,M473,N473,O473)</f>
        <v>Petrovec Miroslav</v>
      </c>
      <c r="B473" s="277"/>
      <c r="C473" s="280" t="str">
        <f>CONCATENATE(L474,M474,N474,O474)</f>
        <v>Meziboří</v>
      </c>
      <c r="D473" s="282">
        <v>2</v>
      </c>
      <c r="E473" s="272"/>
      <c r="F473" s="276" t="str">
        <f>CONCATENATE(P473,Q473,R473,S473)</f>
        <v>Taimbetor Asadulla</v>
      </c>
      <c r="G473" s="277"/>
      <c r="H473" s="249" t="str">
        <f>CONCATENATE(P474,Q474,R474,S474)</f>
        <v>Ústí</v>
      </c>
      <c r="I473" s="267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Petrovec Miroslav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Taimbetor Asadulla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278"/>
      <c r="B474" s="279"/>
      <c r="C474" s="281"/>
      <c r="D474" s="283"/>
      <c r="E474" s="272"/>
      <c r="F474" s="278"/>
      <c r="G474" s="279"/>
      <c r="H474" s="250"/>
      <c r="I474" s="268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Meziboří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Ústí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84" t="str">
        <f>CONCATENATE(A457)</f>
        <v>Zápis hlasatele</v>
      </c>
      <c r="B514" s="284"/>
      <c r="C514" s="284"/>
      <c r="D514" s="284"/>
      <c r="E514" s="284"/>
      <c r="F514" s="284"/>
      <c r="G514" s="284"/>
      <c r="H514" s="284"/>
      <c r="I514" s="284"/>
    </row>
    <row r="515" spans="1:9" ht="12.75" hidden="1" customHeight="1">
      <c r="A515" s="284"/>
      <c r="B515" s="284"/>
      <c r="C515" s="284"/>
      <c r="D515" s="284"/>
      <c r="E515" s="284"/>
      <c r="F515" s="284"/>
      <c r="G515" s="284"/>
      <c r="H515" s="284"/>
      <c r="I515" s="284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55" t="str">
        <f>CONCATENATE([2]List1!$A$40)</f>
        <v>soutěž</v>
      </c>
      <c r="B524" s="256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57" t="str">
        <f>CONCATENATE(A468)</f>
        <v>Vánoční turnaj Chomutov</v>
      </c>
      <c r="B525" s="258"/>
      <c r="C525" s="261" t="str">
        <f>CONCATENATE(C468)</f>
        <v>14.12.2019</v>
      </c>
      <c r="D525" s="263">
        <f>D468+1</f>
        <v>502</v>
      </c>
      <c r="E525" s="265" t="str">
        <f>CONCATENATE(E468)</f>
        <v>A příp 32 kg</v>
      </c>
      <c r="F525" s="251" t="str">
        <f>CONCATENATE(F468)</f>
        <v>ř.ř.</v>
      </c>
      <c r="G525" s="251" t="str">
        <f>CONCATENATE(G468)</f>
        <v>5</v>
      </c>
      <c r="H525" s="253"/>
      <c r="I525" s="251" t="str">
        <f>CONCATENATE(I468)</f>
        <v>2</v>
      </c>
    </row>
    <row r="526" spans="1:9" ht="13.5" hidden="1" thickBot="1">
      <c r="A526" s="259"/>
      <c r="B526" s="260"/>
      <c r="C526" s="262"/>
      <c r="D526" s="264"/>
      <c r="E526" s="266"/>
      <c r="F526" s="252"/>
      <c r="G526" s="252"/>
      <c r="H526" s="254"/>
      <c r="I526" s="252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69" t="str">
        <f>CONCATENATE([2]List1!$A$48)</f>
        <v>červený</v>
      </c>
      <c r="B528" s="270"/>
      <c r="C528" s="270"/>
      <c r="D528" s="271"/>
      <c r="E528" s="272"/>
      <c r="F528" s="255" t="str">
        <f>CONCATENATE([2]List1!$A$49)</f>
        <v>modrý</v>
      </c>
      <c r="G528" s="256"/>
      <c r="H528" s="256"/>
      <c r="I528" s="273"/>
    </row>
    <row r="529" spans="1:21" hidden="1">
      <c r="A529" s="274" t="str">
        <f>CONCATENATE([2]List1!$A$50)</f>
        <v>jméno</v>
      </c>
      <c r="B529" s="275"/>
      <c r="C529" s="115" t="str">
        <f>CONCATENATE([2]List1!$A$51)</f>
        <v>oddíl</v>
      </c>
      <c r="D529" s="99" t="str">
        <f>CONCATENATE([2]List1!$A$52)</f>
        <v>los</v>
      </c>
      <c r="E529" s="272"/>
      <c r="F529" s="274" t="str">
        <f>CONCATENATE([2]List1!$A$50)</f>
        <v>jméno</v>
      </c>
      <c r="G529" s="275"/>
      <c r="H529" s="98" t="str">
        <f>CONCATENATE([2]List1!$A$51)</f>
        <v>oddíl</v>
      </c>
      <c r="I529" s="99" t="str">
        <f>CONCATENATE([2]List1!$A$52)</f>
        <v>los</v>
      </c>
      <c r="L529" s="104" t="s">
        <v>91</v>
      </c>
      <c r="M529" s="104" t="s">
        <v>92</v>
      </c>
      <c r="N529" s="104" t="s">
        <v>93</v>
      </c>
      <c r="O529" s="104" t="s">
        <v>94</v>
      </c>
      <c r="P529" s="104" t="s">
        <v>95</v>
      </c>
      <c r="Q529" s="104" t="s">
        <v>96</v>
      </c>
      <c r="R529" s="104" t="s">
        <v>97</v>
      </c>
      <c r="S529" s="104" t="s">
        <v>98</v>
      </c>
      <c r="T529" s="104"/>
      <c r="U529" s="104"/>
    </row>
    <row r="530" spans="1:21" hidden="1">
      <c r="A530" s="276" t="str">
        <f>CONCATENATE(L530,M530,N530,O530)</f>
        <v>Zajícová Eva</v>
      </c>
      <c r="B530" s="277"/>
      <c r="C530" s="280" t="str">
        <f>CONCATENATE(L531,M531,N531,O531)</f>
        <v>Krásná Lípa</v>
      </c>
      <c r="D530" s="282">
        <v>3</v>
      </c>
      <c r="E530" s="272"/>
      <c r="F530" s="276" t="str">
        <f>CONCATENATE(P530,Q530,R530,S530)</f>
        <v>Jméno 5</v>
      </c>
      <c r="G530" s="277"/>
      <c r="H530" s="249" t="str">
        <f>CONCATENATE(P531,Q531,R531,S531)</f>
        <v>odd 5</v>
      </c>
      <c r="I530" s="267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Zajícová Eva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278"/>
      <c r="B531" s="279"/>
      <c r="C531" s="281"/>
      <c r="D531" s="283"/>
      <c r="E531" s="272"/>
      <c r="F531" s="278"/>
      <c r="G531" s="279"/>
      <c r="H531" s="250"/>
      <c r="I531" s="268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Krásná Lípa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84" t="s">
        <v>53</v>
      </c>
      <c r="B571" s="284"/>
      <c r="C571" s="284"/>
      <c r="D571" s="284"/>
      <c r="E571" s="284"/>
      <c r="F571" s="284"/>
      <c r="G571" s="284"/>
      <c r="H571" s="284"/>
      <c r="I571" s="284"/>
    </row>
    <row r="572" spans="1:9" hidden="1">
      <c r="A572" s="284"/>
      <c r="B572" s="284"/>
      <c r="C572" s="284"/>
      <c r="D572" s="284"/>
      <c r="E572" s="284"/>
      <c r="F572" s="284"/>
      <c r="G572" s="284"/>
      <c r="H572" s="284"/>
      <c r="I572" s="284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55" t="s">
        <v>57</v>
      </c>
      <c r="B581" s="256"/>
      <c r="C581" s="114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57" t="str">
        <f>CONCATENATE(A525)</f>
        <v>Vánoční turnaj Chomutov</v>
      </c>
      <c r="B582" s="258"/>
      <c r="C582" s="261" t="str">
        <f>CONCATENATE(C525)</f>
        <v>14.12.2019</v>
      </c>
      <c r="D582" s="263">
        <f>D525+1</f>
        <v>503</v>
      </c>
      <c r="E582" s="265" t="str">
        <f>CONCATENATE(E525)</f>
        <v>A příp 32 kg</v>
      </c>
      <c r="F582" s="251" t="str">
        <f>CONCATENATE(F525)</f>
        <v>ř.ř.</v>
      </c>
      <c r="G582" s="251" t="str">
        <f>CONCATENATE(G525)</f>
        <v>5</v>
      </c>
      <c r="H582" s="253"/>
      <c r="I582" s="251" t="str">
        <f>CONCATENATE(I525)</f>
        <v>2</v>
      </c>
    </row>
    <row r="583" spans="1:21" ht="13.5" hidden="1" thickBot="1">
      <c r="A583" s="259"/>
      <c r="B583" s="260"/>
      <c r="C583" s="262"/>
      <c r="D583" s="264"/>
      <c r="E583" s="266"/>
      <c r="F583" s="252"/>
      <c r="G583" s="252"/>
      <c r="H583" s="254"/>
      <c r="I583" s="252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69" t="s">
        <v>59</v>
      </c>
      <c r="B585" s="270"/>
      <c r="C585" s="270"/>
      <c r="D585" s="271"/>
      <c r="E585" s="272"/>
      <c r="F585" s="255" t="s">
        <v>60</v>
      </c>
      <c r="G585" s="256"/>
      <c r="H585" s="256"/>
      <c r="I585" s="273"/>
    </row>
    <row r="586" spans="1:21" hidden="1">
      <c r="A586" s="274" t="s">
        <v>7</v>
      </c>
      <c r="B586" s="275"/>
      <c r="C586" s="115" t="s">
        <v>61</v>
      </c>
      <c r="D586" s="99" t="s">
        <v>4</v>
      </c>
      <c r="E586" s="272"/>
      <c r="F586" s="274" t="s">
        <v>7</v>
      </c>
      <c r="G586" s="275"/>
      <c r="H586" s="98" t="s">
        <v>61</v>
      </c>
      <c r="I586" s="99" t="s">
        <v>4</v>
      </c>
      <c r="L586" s="104" t="s">
        <v>91</v>
      </c>
      <c r="M586" s="104" t="s">
        <v>92</v>
      </c>
      <c r="N586" s="104" t="s">
        <v>93</v>
      </c>
      <c r="O586" s="104" t="s">
        <v>94</v>
      </c>
      <c r="P586" s="104" t="s">
        <v>95</v>
      </c>
      <c r="Q586" s="104" t="s">
        <v>96</v>
      </c>
      <c r="R586" s="104" t="s">
        <v>97</v>
      </c>
      <c r="S586" s="104" t="s">
        <v>98</v>
      </c>
      <c r="T586" s="104"/>
      <c r="U586" s="104"/>
    </row>
    <row r="587" spans="1:21" hidden="1">
      <c r="A587" s="276" t="str">
        <f>CONCATENATE(L587,M587,N587,O587)</f>
        <v>Jméno 15</v>
      </c>
      <c r="B587" s="277"/>
      <c r="C587" s="280" t="str">
        <f>CONCATENATE(L588,M588,N588,O588)</f>
        <v>odd 15</v>
      </c>
      <c r="D587" s="282">
        <v>15</v>
      </c>
      <c r="E587" s="272"/>
      <c r="F587" s="276" t="str">
        <f>CONCATENATE(P587,Q587,R587,S587)</f>
        <v>Jméno 16</v>
      </c>
      <c r="G587" s="277"/>
      <c r="H587" s="249" t="str">
        <f>CONCATENATE(P588,Q588,R588,S588)</f>
        <v>odd 16</v>
      </c>
      <c r="I587" s="267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278"/>
      <c r="B588" s="279"/>
      <c r="C588" s="281"/>
      <c r="D588" s="283"/>
      <c r="E588" s="272"/>
      <c r="F588" s="278"/>
      <c r="G588" s="279"/>
      <c r="H588" s="250"/>
      <c r="I588" s="268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84" t="s">
        <v>53</v>
      </c>
      <c r="B628" s="284"/>
      <c r="C628" s="284"/>
      <c r="D628" s="284"/>
      <c r="E628" s="284"/>
      <c r="F628" s="284"/>
      <c r="G628" s="284"/>
      <c r="H628" s="284"/>
      <c r="I628" s="284"/>
    </row>
    <row r="629" spans="1:9" hidden="1">
      <c r="A629" s="284"/>
      <c r="B629" s="284"/>
      <c r="C629" s="284"/>
      <c r="D629" s="284"/>
      <c r="E629" s="284"/>
      <c r="F629" s="284"/>
      <c r="G629" s="284"/>
      <c r="H629" s="284"/>
      <c r="I629" s="284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55" t="s">
        <v>57</v>
      </c>
      <c r="B638" s="256"/>
      <c r="C638" s="114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57" t="str">
        <f>CONCATENATE(A582)</f>
        <v>Vánoční turnaj Chomutov</v>
      </c>
      <c r="B639" s="258"/>
      <c r="C639" s="261" t="str">
        <f>CONCATENATE(C582)</f>
        <v>14.12.2019</v>
      </c>
      <c r="D639" s="263">
        <f>D582+1</f>
        <v>504</v>
      </c>
      <c r="E639" s="265" t="str">
        <f>CONCATENATE(E582)</f>
        <v>A příp 32 kg</v>
      </c>
      <c r="F639" s="251" t="str">
        <f>CONCATENATE(F582)</f>
        <v>ř.ř.</v>
      </c>
      <c r="G639" s="251" t="str">
        <f>CONCATENATE(G582)</f>
        <v>5</v>
      </c>
      <c r="H639" s="253"/>
      <c r="I639" s="251" t="str">
        <f>CONCATENATE(I582)</f>
        <v>2</v>
      </c>
    </row>
    <row r="640" spans="1:9" ht="13.5" hidden="1" thickBot="1">
      <c r="A640" s="259"/>
      <c r="B640" s="260"/>
      <c r="C640" s="262"/>
      <c r="D640" s="264"/>
      <c r="E640" s="266"/>
      <c r="F640" s="252"/>
      <c r="G640" s="252"/>
      <c r="H640" s="254"/>
      <c r="I640" s="252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69" t="s">
        <v>59</v>
      </c>
      <c r="B642" s="270"/>
      <c r="C642" s="270"/>
      <c r="D642" s="271"/>
      <c r="E642" s="272"/>
      <c r="F642" s="255" t="s">
        <v>60</v>
      </c>
      <c r="G642" s="256"/>
      <c r="H642" s="256"/>
      <c r="I642" s="273"/>
    </row>
    <row r="643" spans="1:21" hidden="1">
      <c r="A643" s="274" t="s">
        <v>7</v>
      </c>
      <c r="B643" s="275"/>
      <c r="C643" s="115" t="s">
        <v>61</v>
      </c>
      <c r="D643" s="99" t="s">
        <v>4</v>
      </c>
      <c r="E643" s="272"/>
      <c r="F643" s="274" t="s">
        <v>7</v>
      </c>
      <c r="G643" s="275"/>
      <c r="H643" s="98" t="s">
        <v>61</v>
      </c>
      <c r="I643" s="99" t="s">
        <v>4</v>
      </c>
      <c r="L643" s="104" t="s">
        <v>91</v>
      </c>
      <c r="M643" s="104" t="s">
        <v>92</v>
      </c>
      <c r="N643" s="104" t="s">
        <v>93</v>
      </c>
      <c r="O643" s="104" t="s">
        <v>94</v>
      </c>
      <c r="P643" s="104" t="s">
        <v>95</v>
      </c>
      <c r="Q643" s="104" t="s">
        <v>96</v>
      </c>
      <c r="R643" s="104" t="s">
        <v>97</v>
      </c>
      <c r="S643" s="104" t="s">
        <v>98</v>
      </c>
      <c r="T643" s="104"/>
      <c r="U643" s="104"/>
    </row>
    <row r="644" spans="1:21" hidden="1">
      <c r="A644" s="276" t="str">
        <f>CONCATENATE(L644,M644,N644,O644)</f>
        <v>Jméno 15</v>
      </c>
      <c r="B644" s="277"/>
      <c r="C644" s="280" t="str">
        <f>CONCATENATE(L645,M645,N645,O645)</f>
        <v>odd 15</v>
      </c>
      <c r="D644" s="282">
        <v>15</v>
      </c>
      <c r="E644" s="272"/>
      <c r="F644" s="276" t="str">
        <f>CONCATENATE(P644,Q644,R644,S644)</f>
        <v>Jméno 16</v>
      </c>
      <c r="G644" s="277"/>
      <c r="H644" s="249" t="str">
        <f>CONCATENATE(P645,Q645,R645,S645)</f>
        <v>odd 16</v>
      </c>
      <c r="I644" s="267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278"/>
      <c r="B645" s="279"/>
      <c r="C645" s="281"/>
      <c r="D645" s="283"/>
      <c r="E645" s="272"/>
      <c r="F645" s="278"/>
      <c r="G645" s="279"/>
      <c r="H645" s="250"/>
      <c r="I645" s="268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84" t="s">
        <v>53</v>
      </c>
      <c r="B685" s="284"/>
      <c r="C685" s="284"/>
      <c r="D685" s="284"/>
      <c r="E685" s="284"/>
      <c r="F685" s="284"/>
      <c r="G685" s="284"/>
      <c r="H685" s="284"/>
      <c r="I685" s="284"/>
    </row>
    <row r="686" spans="1:9" hidden="1">
      <c r="A686" s="284"/>
      <c r="B686" s="284"/>
      <c r="C686" s="284"/>
      <c r="D686" s="284"/>
      <c r="E686" s="284"/>
      <c r="F686" s="284"/>
      <c r="G686" s="284"/>
      <c r="H686" s="284"/>
      <c r="I686" s="284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55" t="s">
        <v>57</v>
      </c>
      <c r="B695" s="256"/>
      <c r="C695" s="114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57" t="str">
        <f>CONCATENATE(A639)</f>
        <v>Vánoční turnaj Chomutov</v>
      </c>
      <c r="B696" s="258"/>
      <c r="C696" s="261" t="str">
        <f>CONCATENATE(C639)</f>
        <v>14.12.2019</v>
      </c>
      <c r="D696" s="263">
        <f>D639+1</f>
        <v>505</v>
      </c>
      <c r="E696" s="265" t="str">
        <f>CONCATENATE(E639)</f>
        <v>A příp 32 kg</v>
      </c>
      <c r="F696" s="251" t="str">
        <f>CONCATENATE(F639)</f>
        <v>ř.ř.</v>
      </c>
      <c r="G696" s="251" t="str">
        <f>CONCATENATE(G639)</f>
        <v>5</v>
      </c>
      <c r="H696" s="253"/>
      <c r="I696" s="251" t="str">
        <f>CONCATENATE(I639)</f>
        <v>2</v>
      </c>
    </row>
    <row r="697" spans="1:21" ht="13.5" hidden="1" thickBot="1">
      <c r="A697" s="259"/>
      <c r="B697" s="260"/>
      <c r="C697" s="262"/>
      <c r="D697" s="264"/>
      <c r="E697" s="266"/>
      <c r="F697" s="252"/>
      <c r="G697" s="252"/>
      <c r="H697" s="254"/>
      <c r="I697" s="252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69" t="s">
        <v>59</v>
      </c>
      <c r="B699" s="270"/>
      <c r="C699" s="270"/>
      <c r="D699" s="271"/>
      <c r="E699" s="272"/>
      <c r="F699" s="255" t="s">
        <v>60</v>
      </c>
      <c r="G699" s="256"/>
      <c r="H699" s="256"/>
      <c r="I699" s="273"/>
    </row>
    <row r="700" spans="1:21" hidden="1">
      <c r="A700" s="274" t="s">
        <v>7</v>
      </c>
      <c r="B700" s="275"/>
      <c r="C700" s="115" t="s">
        <v>61</v>
      </c>
      <c r="D700" s="99" t="s">
        <v>4</v>
      </c>
      <c r="E700" s="272"/>
      <c r="F700" s="274" t="s">
        <v>7</v>
      </c>
      <c r="G700" s="275"/>
      <c r="H700" s="98" t="s">
        <v>61</v>
      </c>
      <c r="I700" s="99" t="s">
        <v>4</v>
      </c>
      <c r="L700" s="104" t="s">
        <v>91</v>
      </c>
      <c r="M700" s="104" t="s">
        <v>92</v>
      </c>
      <c r="N700" s="104" t="s">
        <v>93</v>
      </c>
      <c r="O700" s="104" t="s">
        <v>94</v>
      </c>
      <c r="P700" s="104" t="s">
        <v>95</v>
      </c>
      <c r="Q700" s="104" t="s">
        <v>96</v>
      </c>
      <c r="R700" s="104" t="s">
        <v>97</v>
      </c>
      <c r="S700" s="104" t="s">
        <v>98</v>
      </c>
      <c r="T700" s="104"/>
      <c r="U700" s="104"/>
    </row>
    <row r="701" spans="1:21" hidden="1">
      <c r="A701" s="276" t="str">
        <f>CONCATENATE(L701,M701,N701,O701)</f>
        <v>Jméno 15</v>
      </c>
      <c r="B701" s="277"/>
      <c r="C701" s="280" t="str">
        <f>CONCATENATE(L702,M702,N702,O702)</f>
        <v>odd 15</v>
      </c>
      <c r="D701" s="282">
        <v>15</v>
      </c>
      <c r="E701" s="272"/>
      <c r="F701" s="276" t="str">
        <f>CONCATENATE(P701,Q701,R701,S701)</f>
        <v>Jméno 16</v>
      </c>
      <c r="G701" s="277"/>
      <c r="H701" s="249" t="str">
        <f>CONCATENATE(P702,Q702,R702,S702)</f>
        <v>odd 16</v>
      </c>
      <c r="I701" s="267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278"/>
      <c r="B702" s="279"/>
      <c r="C702" s="281"/>
      <c r="D702" s="283"/>
      <c r="E702" s="272"/>
      <c r="F702" s="278"/>
      <c r="G702" s="279"/>
      <c r="H702" s="250"/>
      <c r="I702" s="268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84" t="s">
        <v>53</v>
      </c>
      <c r="B742" s="284"/>
      <c r="C742" s="284"/>
      <c r="D742" s="284"/>
      <c r="E742" s="284"/>
      <c r="F742" s="284"/>
      <c r="G742" s="284"/>
      <c r="H742" s="284"/>
      <c r="I742" s="284"/>
    </row>
    <row r="743" spans="1:9" hidden="1">
      <c r="A743" s="284"/>
      <c r="B743" s="284"/>
      <c r="C743" s="284"/>
      <c r="D743" s="284"/>
      <c r="E743" s="284"/>
      <c r="F743" s="284"/>
      <c r="G743" s="284"/>
      <c r="H743" s="284"/>
      <c r="I743" s="284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55" t="s">
        <v>57</v>
      </c>
      <c r="B752" s="256"/>
      <c r="C752" s="114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57" t="str">
        <f>CONCATENATE(A696)</f>
        <v>Vánoční turnaj Chomutov</v>
      </c>
      <c r="B753" s="258"/>
      <c r="C753" s="261" t="str">
        <f>CONCATENATE(C696)</f>
        <v>14.12.2019</v>
      </c>
      <c r="D753" s="263">
        <f>D696+1</f>
        <v>506</v>
      </c>
      <c r="E753" s="265" t="str">
        <f>CONCATENATE(E696)</f>
        <v>A příp 32 kg</v>
      </c>
      <c r="F753" s="251" t="str">
        <f>CONCATENATE(F696)</f>
        <v>ř.ř.</v>
      </c>
      <c r="G753" s="251" t="str">
        <f>CONCATENATE(G696)</f>
        <v>5</v>
      </c>
      <c r="H753" s="253"/>
      <c r="I753" s="251" t="str">
        <f>CONCATENATE(I696)</f>
        <v>2</v>
      </c>
    </row>
    <row r="754" spans="1:21" ht="13.5" hidden="1" thickBot="1">
      <c r="A754" s="259"/>
      <c r="B754" s="260"/>
      <c r="C754" s="262"/>
      <c r="D754" s="264"/>
      <c r="E754" s="266"/>
      <c r="F754" s="252"/>
      <c r="G754" s="252"/>
      <c r="H754" s="254"/>
      <c r="I754" s="252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69" t="s">
        <v>59</v>
      </c>
      <c r="B756" s="270"/>
      <c r="C756" s="270"/>
      <c r="D756" s="271"/>
      <c r="E756" s="272"/>
      <c r="F756" s="255" t="s">
        <v>60</v>
      </c>
      <c r="G756" s="256"/>
      <c r="H756" s="256"/>
      <c r="I756" s="273"/>
    </row>
    <row r="757" spans="1:21" hidden="1">
      <c r="A757" s="274" t="s">
        <v>7</v>
      </c>
      <c r="B757" s="275"/>
      <c r="C757" s="115" t="s">
        <v>61</v>
      </c>
      <c r="D757" s="99" t="s">
        <v>4</v>
      </c>
      <c r="E757" s="272"/>
      <c r="F757" s="274" t="s">
        <v>7</v>
      </c>
      <c r="G757" s="275"/>
      <c r="H757" s="98" t="s">
        <v>61</v>
      </c>
      <c r="I757" s="99" t="s">
        <v>4</v>
      </c>
      <c r="L757" s="104" t="s">
        <v>91</v>
      </c>
      <c r="M757" s="104" t="s">
        <v>92</v>
      </c>
      <c r="N757" s="104" t="s">
        <v>93</v>
      </c>
      <c r="O757" s="104" t="s">
        <v>94</v>
      </c>
      <c r="P757" s="104" t="s">
        <v>95</v>
      </c>
      <c r="Q757" s="104" t="s">
        <v>96</v>
      </c>
      <c r="R757" s="104" t="s">
        <v>97</v>
      </c>
      <c r="S757" s="104" t="s">
        <v>98</v>
      </c>
      <c r="T757" s="104"/>
      <c r="U757" s="104"/>
    </row>
    <row r="758" spans="1:21" hidden="1">
      <c r="A758" s="276" t="str">
        <f>CONCATENATE(L758,M758,N758,O758)</f>
        <v>Jméno 15</v>
      </c>
      <c r="B758" s="277"/>
      <c r="C758" s="280" t="str">
        <f>CONCATENATE(L759,M759,N759,O759)</f>
        <v>odd 15</v>
      </c>
      <c r="D758" s="282">
        <v>15</v>
      </c>
      <c r="E758" s="272"/>
      <c r="F758" s="276" t="str">
        <f>CONCATENATE(P758,Q758,R758,S758)</f>
        <v>Jméno 16</v>
      </c>
      <c r="G758" s="277"/>
      <c r="H758" s="249" t="str">
        <f>CONCATENATE(P759,Q759,R759,S759)</f>
        <v>odd 16</v>
      </c>
      <c r="I758" s="267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278"/>
      <c r="B759" s="279"/>
      <c r="C759" s="281"/>
      <c r="D759" s="283"/>
      <c r="E759" s="272"/>
      <c r="F759" s="278"/>
      <c r="G759" s="279"/>
      <c r="H759" s="250"/>
      <c r="I759" s="268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84" t="s">
        <v>53</v>
      </c>
      <c r="B799" s="284"/>
      <c r="C799" s="284"/>
      <c r="D799" s="284"/>
      <c r="E799" s="284"/>
      <c r="F799" s="284"/>
      <c r="G799" s="284"/>
      <c r="H799" s="284"/>
      <c r="I799" s="284"/>
    </row>
    <row r="800" spans="1:9" hidden="1">
      <c r="A800" s="284"/>
      <c r="B800" s="284"/>
      <c r="C800" s="284"/>
      <c r="D800" s="284"/>
      <c r="E800" s="284"/>
      <c r="F800" s="284"/>
      <c r="G800" s="284"/>
      <c r="H800" s="284"/>
      <c r="I800" s="284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55" t="s">
        <v>57</v>
      </c>
      <c r="B809" s="256"/>
      <c r="C809" s="114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57" t="str">
        <f>CONCATENATE(A753)</f>
        <v>Vánoční turnaj Chomutov</v>
      </c>
      <c r="B810" s="258"/>
      <c r="C810" s="261" t="str">
        <f>CONCATENATE(C753)</f>
        <v>14.12.2019</v>
      </c>
      <c r="D810" s="263">
        <f>D753+1</f>
        <v>507</v>
      </c>
      <c r="E810" s="265" t="str">
        <f>CONCATENATE(E753)</f>
        <v>A příp 32 kg</v>
      </c>
      <c r="F810" s="251" t="str">
        <f>CONCATENATE(F753)</f>
        <v>ř.ř.</v>
      </c>
      <c r="G810" s="251" t="str">
        <f>CONCATENATE(G753)</f>
        <v>5</v>
      </c>
      <c r="H810" s="253"/>
      <c r="I810" s="251" t="str">
        <f>CONCATENATE(I753)</f>
        <v>2</v>
      </c>
    </row>
    <row r="811" spans="1:21" ht="13.5" hidden="1" thickBot="1">
      <c r="A811" s="259"/>
      <c r="B811" s="260"/>
      <c r="C811" s="262"/>
      <c r="D811" s="264"/>
      <c r="E811" s="266"/>
      <c r="F811" s="252"/>
      <c r="G811" s="252"/>
      <c r="H811" s="254"/>
      <c r="I811" s="252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69" t="s">
        <v>59</v>
      </c>
      <c r="B813" s="270"/>
      <c r="C813" s="270"/>
      <c r="D813" s="271"/>
      <c r="E813" s="272"/>
      <c r="F813" s="255" t="s">
        <v>60</v>
      </c>
      <c r="G813" s="256"/>
      <c r="H813" s="256"/>
      <c r="I813" s="273"/>
    </row>
    <row r="814" spans="1:21" hidden="1">
      <c r="A814" s="274" t="s">
        <v>7</v>
      </c>
      <c r="B814" s="275"/>
      <c r="C814" s="115" t="s">
        <v>61</v>
      </c>
      <c r="D814" s="99" t="s">
        <v>4</v>
      </c>
      <c r="E814" s="272"/>
      <c r="F814" s="274" t="s">
        <v>7</v>
      </c>
      <c r="G814" s="275"/>
      <c r="H814" s="98" t="s">
        <v>61</v>
      </c>
      <c r="I814" s="99" t="s">
        <v>4</v>
      </c>
      <c r="L814" s="104" t="s">
        <v>91</v>
      </c>
      <c r="M814" s="104" t="s">
        <v>92</v>
      </c>
      <c r="N814" s="104" t="s">
        <v>93</v>
      </c>
      <c r="O814" s="104" t="s">
        <v>94</v>
      </c>
      <c r="P814" s="104" t="s">
        <v>95</v>
      </c>
      <c r="Q814" s="104" t="s">
        <v>96</v>
      </c>
      <c r="R814" s="104" t="s">
        <v>97</v>
      </c>
      <c r="S814" s="104" t="s">
        <v>98</v>
      </c>
      <c r="T814" s="104"/>
      <c r="U814" s="104"/>
    </row>
    <row r="815" spans="1:21" hidden="1">
      <c r="A815" s="276" t="str">
        <f>CONCATENATE(L815,M815,N815,O815)</f>
        <v>Jméno 15</v>
      </c>
      <c r="B815" s="277"/>
      <c r="C815" s="280" t="str">
        <f>CONCATENATE(L816,M816,N816,O816)</f>
        <v>odd 15</v>
      </c>
      <c r="D815" s="282">
        <v>15</v>
      </c>
      <c r="E815" s="272"/>
      <c r="F815" s="276" t="str">
        <f>CONCATENATE(P815,Q815,R815,S815)</f>
        <v>Jméno 16</v>
      </c>
      <c r="G815" s="277"/>
      <c r="H815" s="249" t="str">
        <f>CONCATENATE(P816,Q816,R816,S816)</f>
        <v>odd 16</v>
      </c>
      <c r="I815" s="267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278"/>
      <c r="B816" s="279"/>
      <c r="C816" s="281"/>
      <c r="D816" s="283"/>
      <c r="E816" s="272"/>
      <c r="F816" s="278"/>
      <c r="G816" s="279"/>
      <c r="H816" s="250"/>
      <c r="I816" s="268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84" t="s">
        <v>53</v>
      </c>
      <c r="B856" s="284"/>
      <c r="C856" s="284"/>
      <c r="D856" s="284"/>
      <c r="E856" s="284"/>
      <c r="F856" s="284"/>
      <c r="G856" s="284"/>
      <c r="H856" s="284"/>
      <c r="I856" s="284"/>
    </row>
    <row r="857" spans="1:9" hidden="1">
      <c r="A857" s="284"/>
      <c r="B857" s="284"/>
      <c r="C857" s="284"/>
      <c r="D857" s="284"/>
      <c r="E857" s="284"/>
      <c r="F857" s="284"/>
      <c r="G857" s="284"/>
      <c r="H857" s="284"/>
      <c r="I857" s="284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55" t="s">
        <v>57</v>
      </c>
      <c r="B866" s="256"/>
      <c r="C866" s="114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57" t="str">
        <f>CONCATENATE(A810)</f>
        <v>Vánoční turnaj Chomutov</v>
      </c>
      <c r="B867" s="258"/>
      <c r="C867" s="261" t="str">
        <f>CONCATENATE(C810)</f>
        <v>14.12.2019</v>
      </c>
      <c r="D867" s="263">
        <f>D810+1</f>
        <v>508</v>
      </c>
      <c r="E867" s="265" t="str">
        <f>CONCATENATE(E810)</f>
        <v>A příp 32 kg</v>
      </c>
      <c r="F867" s="251" t="str">
        <f>CONCATENATE(F810)</f>
        <v>ř.ř.</v>
      </c>
      <c r="G867" s="251" t="str">
        <f>CONCATENATE(G810)</f>
        <v>5</v>
      </c>
      <c r="H867" s="253"/>
      <c r="I867" s="251" t="str">
        <f>CONCATENATE(I810)</f>
        <v>2</v>
      </c>
    </row>
    <row r="868" spans="1:21" ht="13.5" hidden="1" thickBot="1">
      <c r="A868" s="259"/>
      <c r="B868" s="260"/>
      <c r="C868" s="262"/>
      <c r="D868" s="264"/>
      <c r="E868" s="266"/>
      <c r="F868" s="252"/>
      <c r="G868" s="252"/>
      <c r="H868" s="254"/>
      <c r="I868" s="252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69" t="s">
        <v>59</v>
      </c>
      <c r="B870" s="270"/>
      <c r="C870" s="270"/>
      <c r="D870" s="271"/>
      <c r="E870" s="272"/>
      <c r="F870" s="255" t="s">
        <v>60</v>
      </c>
      <c r="G870" s="256"/>
      <c r="H870" s="256"/>
      <c r="I870" s="273"/>
    </row>
    <row r="871" spans="1:21" hidden="1">
      <c r="A871" s="274" t="s">
        <v>7</v>
      </c>
      <c r="B871" s="275"/>
      <c r="C871" s="115" t="s">
        <v>61</v>
      </c>
      <c r="D871" s="99" t="s">
        <v>4</v>
      </c>
      <c r="E871" s="272"/>
      <c r="F871" s="274" t="s">
        <v>7</v>
      </c>
      <c r="G871" s="275"/>
      <c r="H871" s="98" t="s">
        <v>61</v>
      </c>
      <c r="I871" s="99" t="s">
        <v>4</v>
      </c>
      <c r="L871" s="104" t="s">
        <v>91</v>
      </c>
      <c r="M871" s="104" t="s">
        <v>92</v>
      </c>
      <c r="N871" s="104" t="s">
        <v>93</v>
      </c>
      <c r="O871" s="104" t="s">
        <v>94</v>
      </c>
      <c r="P871" s="104" t="s">
        <v>95</v>
      </c>
      <c r="Q871" s="104" t="s">
        <v>96</v>
      </c>
      <c r="R871" s="104" t="s">
        <v>97</v>
      </c>
      <c r="S871" s="104" t="s">
        <v>98</v>
      </c>
      <c r="T871" s="104"/>
      <c r="U871" s="104"/>
    </row>
    <row r="872" spans="1:21" hidden="1">
      <c r="A872" s="276" t="str">
        <f>CONCATENATE(L872,M872,N872,O872)</f>
        <v>Jméno 15</v>
      </c>
      <c r="B872" s="277"/>
      <c r="C872" s="280" t="str">
        <f>CONCATENATE(L873,M873,N873,O873)</f>
        <v>odd 15</v>
      </c>
      <c r="D872" s="282">
        <v>15</v>
      </c>
      <c r="E872" s="272"/>
      <c r="F872" s="276" t="str">
        <f>CONCATENATE(P872,Q872,R872,S872)</f>
        <v>Jméno 16</v>
      </c>
      <c r="G872" s="277"/>
      <c r="H872" s="249" t="str">
        <f>CONCATENATE(P873,Q873,R873,S873)</f>
        <v>odd 16</v>
      </c>
      <c r="I872" s="267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278"/>
      <c r="B873" s="279"/>
      <c r="C873" s="281"/>
      <c r="D873" s="283"/>
      <c r="E873" s="272"/>
      <c r="F873" s="278"/>
      <c r="G873" s="279"/>
      <c r="H873" s="250"/>
      <c r="I873" s="268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D12:D13"/>
    <mergeCell ref="E12:E13"/>
    <mergeCell ref="F17:G18"/>
    <mergeCell ref="H17:H18"/>
    <mergeCell ref="F12:F13"/>
    <mergeCell ref="G12:G13"/>
    <mergeCell ref="H12:H13"/>
    <mergeCell ref="A1:I2"/>
    <mergeCell ref="I12:I13"/>
    <mergeCell ref="A11:B11"/>
    <mergeCell ref="A12:B13"/>
    <mergeCell ref="C12:C13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H74:H75"/>
    <mergeCell ref="F69:F70"/>
    <mergeCell ref="G69:G70"/>
    <mergeCell ref="H69:H70"/>
    <mergeCell ref="I69:I70"/>
    <mergeCell ref="A68:B68"/>
    <mergeCell ref="A69:B70"/>
    <mergeCell ref="C69:C70"/>
    <mergeCell ref="D69:D70"/>
    <mergeCell ref="E69:E70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A125:B125"/>
    <mergeCell ref="A126:B127"/>
    <mergeCell ref="C126:C127"/>
    <mergeCell ref="D126:D127"/>
    <mergeCell ref="E126:E127"/>
    <mergeCell ref="A115:I116"/>
    <mergeCell ref="F131:G132"/>
    <mergeCell ref="H131:H132"/>
    <mergeCell ref="F126:F127"/>
    <mergeCell ref="G126:G127"/>
    <mergeCell ref="H126:H127"/>
    <mergeCell ref="I126:I127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H188:H189"/>
    <mergeCell ref="F183:F184"/>
    <mergeCell ref="G183:G184"/>
    <mergeCell ref="H183:H184"/>
    <mergeCell ref="I183:I184"/>
    <mergeCell ref="A182:B182"/>
    <mergeCell ref="A183:B184"/>
    <mergeCell ref="C183:C184"/>
    <mergeCell ref="D183:D184"/>
    <mergeCell ref="E183:E184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A239:B239"/>
    <mergeCell ref="A240:B241"/>
    <mergeCell ref="C240:C241"/>
    <mergeCell ref="D240:D241"/>
    <mergeCell ref="E240:E241"/>
    <mergeCell ref="A229:I230"/>
    <mergeCell ref="F245:G246"/>
    <mergeCell ref="H245:H246"/>
    <mergeCell ref="F240:F241"/>
    <mergeCell ref="G240:G241"/>
    <mergeCell ref="H240:H241"/>
    <mergeCell ref="I240:I241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H302:H303"/>
    <mergeCell ref="F297:F298"/>
    <mergeCell ref="G297:G298"/>
    <mergeCell ref="H297:H298"/>
    <mergeCell ref="I297:I298"/>
    <mergeCell ref="A296:B296"/>
    <mergeCell ref="A297:B298"/>
    <mergeCell ref="C297:C298"/>
    <mergeCell ref="D297:D298"/>
    <mergeCell ref="E297:E298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A353:B353"/>
    <mergeCell ref="A354:B355"/>
    <mergeCell ref="C354:C355"/>
    <mergeCell ref="D354:D355"/>
    <mergeCell ref="E354:E355"/>
    <mergeCell ref="A343:I344"/>
    <mergeCell ref="F359:G360"/>
    <mergeCell ref="H359:H360"/>
    <mergeCell ref="F354:F355"/>
    <mergeCell ref="G354:G355"/>
    <mergeCell ref="H354:H355"/>
    <mergeCell ref="I354:I355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H416:H417"/>
    <mergeCell ref="F411:F412"/>
    <mergeCell ref="G411:G412"/>
    <mergeCell ref="H411:H412"/>
    <mergeCell ref="I411:I412"/>
    <mergeCell ref="A410:B410"/>
    <mergeCell ref="A411:B412"/>
    <mergeCell ref="C411:C412"/>
    <mergeCell ref="D411:D412"/>
    <mergeCell ref="E411:E412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A467:B467"/>
    <mergeCell ref="A468:B469"/>
    <mergeCell ref="C468:C469"/>
    <mergeCell ref="D468:D469"/>
    <mergeCell ref="E468:E469"/>
    <mergeCell ref="A457:I458"/>
    <mergeCell ref="F473:G474"/>
    <mergeCell ref="H473:H474"/>
    <mergeCell ref="F468:F469"/>
    <mergeCell ref="G468:G469"/>
    <mergeCell ref="H468:H469"/>
    <mergeCell ref="I468:I469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H530:H531"/>
    <mergeCell ref="F525:F526"/>
    <mergeCell ref="G525:G526"/>
    <mergeCell ref="H525:H526"/>
    <mergeCell ref="I525:I526"/>
    <mergeCell ref="A524:B524"/>
    <mergeCell ref="A525:B526"/>
    <mergeCell ref="C525:C526"/>
    <mergeCell ref="D525:D526"/>
    <mergeCell ref="E525:E526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A581:B581"/>
    <mergeCell ref="A582:B583"/>
    <mergeCell ref="C582:C583"/>
    <mergeCell ref="D582:D583"/>
    <mergeCell ref="E582:E583"/>
    <mergeCell ref="A571:I572"/>
    <mergeCell ref="F587:G588"/>
    <mergeCell ref="H587:H588"/>
    <mergeCell ref="F582:F583"/>
    <mergeCell ref="G582:G583"/>
    <mergeCell ref="H582:H583"/>
    <mergeCell ref="I582:I583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H644:H645"/>
    <mergeCell ref="F639:F640"/>
    <mergeCell ref="G639:G640"/>
    <mergeCell ref="H639:H640"/>
    <mergeCell ref="I639:I640"/>
    <mergeCell ref="A638:B638"/>
    <mergeCell ref="A639:B640"/>
    <mergeCell ref="C639:C640"/>
    <mergeCell ref="D639:D640"/>
    <mergeCell ref="E639:E640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A695:B695"/>
    <mergeCell ref="A696:B697"/>
    <mergeCell ref="C696:C697"/>
    <mergeCell ref="D696:D697"/>
    <mergeCell ref="E696:E697"/>
    <mergeCell ref="A685:I686"/>
    <mergeCell ref="F701:G702"/>
    <mergeCell ref="H701:H702"/>
    <mergeCell ref="F696:F697"/>
    <mergeCell ref="G696:G697"/>
    <mergeCell ref="H696:H697"/>
    <mergeCell ref="I696:I697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58:H759"/>
    <mergeCell ref="F753:F754"/>
    <mergeCell ref="G753:G754"/>
    <mergeCell ref="H753:H754"/>
    <mergeCell ref="I753:I754"/>
    <mergeCell ref="A752:B752"/>
    <mergeCell ref="A753:B754"/>
    <mergeCell ref="C753:C754"/>
    <mergeCell ref="D753:D754"/>
    <mergeCell ref="E753:E754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A809:B809"/>
    <mergeCell ref="A810:B811"/>
    <mergeCell ref="C810:C811"/>
    <mergeCell ref="D810:D811"/>
    <mergeCell ref="E810:E811"/>
    <mergeCell ref="A799:I800"/>
    <mergeCell ref="F815:G816"/>
    <mergeCell ref="H815:H816"/>
    <mergeCell ref="F810:F811"/>
    <mergeCell ref="G810:G811"/>
    <mergeCell ref="H810:H811"/>
    <mergeCell ref="I810:I811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H872:H873"/>
    <mergeCell ref="F867:F868"/>
    <mergeCell ref="G867:G868"/>
    <mergeCell ref="H867:H868"/>
    <mergeCell ref="I867:I868"/>
    <mergeCell ref="A866:B866"/>
    <mergeCell ref="A867:B868"/>
    <mergeCell ref="C867:C868"/>
    <mergeCell ref="D867:D868"/>
    <mergeCell ref="E867:E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4" manualBreakCount="4"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L8" sqref="L8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84" t="s">
        <v>110</v>
      </c>
      <c r="B1" s="284"/>
      <c r="C1" s="284"/>
      <c r="D1" s="284"/>
      <c r="E1" s="284"/>
      <c r="F1" s="284"/>
      <c r="G1" s="284"/>
      <c r="H1" s="284"/>
      <c r="I1" s="284"/>
    </row>
    <row r="2" spans="1:9">
      <c r="A2" s="284"/>
      <c r="B2" s="284"/>
      <c r="C2" s="284"/>
      <c r="D2" s="284"/>
      <c r="E2" s="284"/>
      <c r="F2" s="284"/>
      <c r="G2" s="284"/>
      <c r="H2" s="284"/>
      <c r="I2" s="284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60" t="str">
        <f>CONCATENATE([2]List1!$A$56)</f>
        <v>Bodový rozhodčí:</v>
      </c>
      <c r="B4" s="361"/>
      <c r="C4" s="364"/>
      <c r="D4" s="365"/>
      <c r="E4" s="366"/>
      <c r="F4" s="84"/>
      <c r="G4" s="84"/>
      <c r="H4" s="84"/>
      <c r="I4" s="84"/>
    </row>
    <row r="5" spans="1:9">
      <c r="A5" s="362"/>
      <c r="B5" s="363"/>
      <c r="C5" s="367"/>
      <c r="D5" s="368"/>
      <c r="E5" s="369"/>
      <c r="F5" s="84"/>
      <c r="G5" s="84"/>
      <c r="H5" s="84"/>
      <c r="I5" s="84"/>
    </row>
    <row r="6" spans="1:9">
      <c r="A6" s="370" t="str">
        <f>CONCATENATE([2]List1!$A$57)</f>
        <v>Rozhodčí na žíněnce:</v>
      </c>
      <c r="B6" s="371"/>
      <c r="C6" s="372"/>
      <c r="D6" s="373"/>
      <c r="E6" s="374"/>
      <c r="F6" s="84"/>
      <c r="G6" s="84"/>
      <c r="H6" s="84"/>
      <c r="I6" s="84"/>
    </row>
    <row r="7" spans="1:9">
      <c r="A7" s="362"/>
      <c r="B7" s="363"/>
      <c r="C7" s="367"/>
      <c r="D7" s="368"/>
      <c r="E7" s="369"/>
      <c r="F7" s="84"/>
      <c r="G7" s="84"/>
      <c r="H7" s="84"/>
      <c r="I7" s="84"/>
    </row>
    <row r="8" spans="1:9">
      <c r="A8" s="370" t="str">
        <f>CONCATENATE([2]List1!$A$58)</f>
        <v>Předseda žíněnky</v>
      </c>
      <c r="B8" s="371"/>
      <c r="C8" s="372"/>
      <c r="D8" s="373"/>
      <c r="E8" s="374"/>
      <c r="F8" s="84"/>
      <c r="G8" s="84"/>
      <c r="H8" s="84"/>
      <c r="I8" s="84"/>
    </row>
    <row r="9" spans="1:9" ht="13.5" thickBot="1">
      <c r="A9" s="375"/>
      <c r="B9" s="376"/>
      <c r="C9" s="377"/>
      <c r="D9" s="378"/>
      <c r="E9" s="379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55" t="str">
        <f>CONCATENATE([2]List1!$A$40)</f>
        <v>soutěž</v>
      </c>
      <c r="B11" s="256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87" t="str">
        <f>CONCATENATE(Hlasatel!A12)</f>
        <v>Vánoční turnaj Chomutov</v>
      </c>
      <c r="B12" s="288"/>
      <c r="C12" s="299" t="str">
        <f>CONCATENATE(Hlasatel!C12)</f>
        <v>14.12.2019</v>
      </c>
      <c r="D12" s="263">
        <f>ABS(Hlasatel!D12)</f>
        <v>2003</v>
      </c>
      <c r="E12" s="299" t="str">
        <f>CONCATENATE(Hlasatel!E12)</f>
        <v>A příp 32 kg</v>
      </c>
      <c r="F12" s="301" t="str">
        <f>CONCATENATE(Hlasatel!F12)</f>
        <v>ř.ř.</v>
      </c>
      <c r="G12" s="263" t="str">
        <f>CONCATENATE(Hlasatel!G12)</f>
        <v>1</v>
      </c>
      <c r="H12" s="253" t="str">
        <f>CONCATENATE(Hlasatel!H12)</f>
        <v/>
      </c>
      <c r="I12" s="303" t="str">
        <f>CONCATENATE(Hlasatel!I12)</f>
        <v>2</v>
      </c>
    </row>
    <row r="13" spans="1:9" ht="13.5" thickBot="1">
      <c r="A13" s="289"/>
      <c r="B13" s="290"/>
      <c r="C13" s="300"/>
      <c r="D13" s="264"/>
      <c r="E13" s="300"/>
      <c r="F13" s="302"/>
      <c r="G13" s="264"/>
      <c r="H13" s="254"/>
      <c r="I13" s="304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69" t="str">
        <f>CONCATENATE([2]List1!$A$48)</f>
        <v>červený</v>
      </c>
      <c r="B15" s="270"/>
      <c r="C15" s="270"/>
      <c r="D15" s="271"/>
      <c r="E15" s="272"/>
      <c r="F15" s="255" t="str">
        <f>CONCATENATE([2]List1!$A$49)</f>
        <v>modrý</v>
      </c>
      <c r="G15" s="256"/>
      <c r="H15" s="256"/>
      <c r="I15" s="273"/>
    </row>
    <row r="16" spans="1:9">
      <c r="A16" s="274" t="str">
        <f>CONCATENATE([2]List1!$A$50)</f>
        <v>jméno</v>
      </c>
      <c r="B16" s="275"/>
      <c r="C16" s="98" t="str">
        <f>CONCATENATE([2]List1!$A$51)</f>
        <v>oddíl</v>
      </c>
      <c r="D16" s="99" t="str">
        <f>CONCATENATE([2]List1!$A$52)</f>
        <v>los</v>
      </c>
      <c r="E16" s="272"/>
      <c r="F16" s="274" t="str">
        <f>CONCATENATE([2]List1!$A$50)</f>
        <v>jméno</v>
      </c>
      <c r="G16" s="275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93" t="str">
        <f>CONCATENATE(Hlasatel!A17)</f>
        <v>Blecha Martin</v>
      </c>
      <c r="B17" s="294"/>
      <c r="C17" s="285" t="str">
        <f>CONCATENATE(Hlasatel!C17)</f>
        <v>Meziboří</v>
      </c>
      <c r="D17" s="267" t="str">
        <f>CONCATENATE(Hlasatel!D17)</f>
        <v>1</v>
      </c>
      <c r="E17" s="272"/>
      <c r="F17" s="293" t="str">
        <f>CONCATENATE(Hlasatel!F17)</f>
        <v>Petrovec Miroslav</v>
      </c>
      <c r="G17" s="294"/>
      <c r="H17" s="285" t="str">
        <f>CONCATENATE(Hlasatel!H17)</f>
        <v>Meziboří</v>
      </c>
      <c r="I17" s="267" t="str">
        <f>CONCATENATE(Hlasatel!I17)</f>
        <v>2</v>
      </c>
    </row>
    <row r="18" spans="1:9" ht="13.5" thickBot="1">
      <c r="A18" s="295"/>
      <c r="B18" s="296"/>
      <c r="C18" s="286"/>
      <c r="D18" s="268"/>
      <c r="E18" s="272"/>
      <c r="F18" s="295"/>
      <c r="G18" s="296"/>
      <c r="H18" s="286"/>
      <c r="I18" s="268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56" t="str">
        <f>CONCATENATE([2]List1!$A$60)</f>
        <v>body</v>
      </c>
      <c r="C20" s="256"/>
      <c r="D20" s="273"/>
      <c r="E20" s="96" t="str">
        <f>CONCATENATE([2]List1!$A$61)</f>
        <v>kolo</v>
      </c>
      <c r="F20" s="358" t="str">
        <f>CONCATENATE([2]List1!$A$60)</f>
        <v>body</v>
      </c>
      <c r="G20" s="359"/>
      <c r="H20" s="359"/>
      <c r="I20" s="127" t="str">
        <f>CONCATENATE([2]List1!$A$59)</f>
        <v>součet</v>
      </c>
    </row>
    <row r="21" spans="1:9" ht="39.75" customHeight="1">
      <c r="A21" s="331"/>
      <c r="B21" s="334"/>
      <c r="C21" s="334"/>
      <c r="D21" s="335"/>
      <c r="E21" s="340" t="str">
        <f>CONCATENATE([2]List1!$A$62)</f>
        <v>1</v>
      </c>
      <c r="F21" s="274"/>
      <c r="G21" s="275"/>
      <c r="H21" s="275"/>
      <c r="I21" s="330"/>
    </row>
    <row r="22" spans="1:9">
      <c r="A22" s="332"/>
      <c r="B22" s="336"/>
      <c r="C22" s="336"/>
      <c r="D22" s="337"/>
      <c r="E22" s="340"/>
      <c r="F22" s="274"/>
      <c r="G22" s="275"/>
      <c r="H22" s="275"/>
      <c r="I22" s="330"/>
    </row>
    <row r="23" spans="1:9">
      <c r="A23" s="333"/>
      <c r="B23" s="338"/>
      <c r="C23" s="338"/>
      <c r="D23" s="339"/>
      <c r="E23" s="340"/>
      <c r="F23" s="274"/>
      <c r="G23" s="275"/>
      <c r="H23" s="275"/>
      <c r="I23" s="330"/>
    </row>
    <row r="24" spans="1:9" hidden="1">
      <c r="A24" s="274" t="str">
        <f>CONCATENATE([2]List1!$A$65)</f>
        <v>přestávka 30 sekund</v>
      </c>
      <c r="B24" s="275"/>
      <c r="C24" s="275"/>
      <c r="D24" s="330"/>
      <c r="E24" s="123"/>
      <c r="F24" s="274" t="str">
        <f>CONCATENATE([2]List1!$A$65)</f>
        <v>přestávka 30 sekund</v>
      </c>
      <c r="G24" s="275"/>
      <c r="H24" s="275"/>
      <c r="I24" s="330"/>
    </row>
    <row r="25" spans="1:9" hidden="1">
      <c r="A25" s="331"/>
      <c r="B25" s="334"/>
      <c r="C25" s="334"/>
      <c r="D25" s="335"/>
      <c r="E25" s="340" t="str">
        <f>CONCATENATE([2]List1!$A$63)</f>
        <v>2</v>
      </c>
      <c r="F25" s="274"/>
      <c r="G25" s="275"/>
      <c r="H25" s="275"/>
      <c r="I25" s="330"/>
    </row>
    <row r="26" spans="1:9" hidden="1">
      <c r="A26" s="332"/>
      <c r="B26" s="336"/>
      <c r="C26" s="336"/>
      <c r="D26" s="337"/>
      <c r="E26" s="340"/>
      <c r="F26" s="274"/>
      <c r="G26" s="275"/>
      <c r="H26" s="275"/>
      <c r="I26" s="330"/>
    </row>
    <row r="27" spans="1:9" hidden="1">
      <c r="A27" s="333"/>
      <c r="B27" s="338"/>
      <c r="C27" s="338"/>
      <c r="D27" s="339"/>
      <c r="E27" s="340"/>
      <c r="F27" s="274"/>
      <c r="G27" s="275"/>
      <c r="H27" s="275"/>
      <c r="I27" s="330"/>
    </row>
    <row r="28" spans="1:9">
      <c r="A28" s="274" t="str">
        <f>CONCATENATE([2]List1!$A$65)</f>
        <v>přestávka 30 sekund</v>
      </c>
      <c r="B28" s="275"/>
      <c r="C28" s="275"/>
      <c r="D28" s="330"/>
      <c r="E28" s="123"/>
      <c r="F28" s="274" t="str">
        <f>CONCATENATE([2]List1!$A$65)</f>
        <v>přestávka 30 sekund</v>
      </c>
      <c r="G28" s="275"/>
      <c r="H28" s="275"/>
      <c r="I28" s="330"/>
    </row>
    <row r="29" spans="1:9" ht="39.75" customHeight="1">
      <c r="A29" s="331"/>
      <c r="B29" s="334"/>
      <c r="C29" s="334"/>
      <c r="D29" s="335"/>
      <c r="E29" s="340">
        <v>2</v>
      </c>
      <c r="F29" s="274"/>
      <c r="G29" s="275"/>
      <c r="H29" s="275"/>
      <c r="I29" s="330"/>
    </row>
    <row r="30" spans="1:9">
      <c r="A30" s="332"/>
      <c r="B30" s="336"/>
      <c r="C30" s="336"/>
      <c r="D30" s="337"/>
      <c r="E30" s="340"/>
      <c r="F30" s="274"/>
      <c r="G30" s="275"/>
      <c r="H30" s="275"/>
      <c r="I30" s="330"/>
    </row>
    <row r="31" spans="1:9" ht="13.5" thickBot="1">
      <c r="A31" s="344"/>
      <c r="B31" s="345"/>
      <c r="C31" s="345"/>
      <c r="D31" s="346"/>
      <c r="E31" s="340"/>
      <c r="F31" s="347"/>
      <c r="G31" s="348"/>
      <c r="H31" s="348"/>
      <c r="I31" s="349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1"/>
      <c r="B33" s="354" t="str">
        <f>CONCATENATE([2]List1!$A$66)</f>
        <v>součet technických bodů červený ve všech kolech</v>
      </c>
      <c r="C33" s="355"/>
      <c r="D33" s="84"/>
      <c r="E33" s="90"/>
      <c r="F33" s="84"/>
      <c r="G33" s="356" t="str">
        <f>CONCATENATE([2]List1!$A$67)</f>
        <v>součet technických bodů modrý ve všech kolech</v>
      </c>
      <c r="H33" s="357"/>
      <c r="I33" s="341"/>
    </row>
    <row r="34" spans="1:9">
      <c r="A34" s="342"/>
      <c r="B34" s="354"/>
      <c r="C34" s="355"/>
      <c r="D34" s="84"/>
      <c r="E34" s="90"/>
      <c r="F34" s="84"/>
      <c r="G34" s="356"/>
      <c r="H34" s="357"/>
      <c r="I34" s="342"/>
    </row>
    <row r="35" spans="1:9" ht="13.5" thickBot="1">
      <c r="A35" s="343"/>
      <c r="B35" s="354"/>
      <c r="C35" s="355"/>
      <c r="D35" s="84"/>
      <c r="E35" s="90"/>
      <c r="F35" s="84"/>
      <c r="G35" s="356"/>
      <c r="H35" s="357"/>
      <c r="I35" s="343"/>
    </row>
    <row r="36" spans="1:9">
      <c r="A36" s="84"/>
      <c r="B36" s="350" t="str">
        <f>CONCATENATE([2]List1!$A$68)</f>
        <v>kvalifikační body červený</v>
      </c>
      <c r="C36" s="351"/>
      <c r="D36" s="352"/>
      <c r="E36" s="90"/>
      <c r="F36" s="352"/>
      <c r="G36" s="353" t="str">
        <f>CONCATENATE([2]List1!$A$69)</f>
        <v>kvalifikační body modrý</v>
      </c>
      <c r="H36" s="353"/>
      <c r="I36" s="84"/>
    </row>
    <row r="37" spans="1:9">
      <c r="A37" s="84"/>
      <c r="B37" s="350"/>
      <c r="C37" s="351"/>
      <c r="D37" s="352"/>
      <c r="E37" s="90"/>
      <c r="F37" s="352"/>
      <c r="G37" s="353"/>
      <c r="H37" s="353"/>
      <c r="I37" s="84"/>
    </row>
    <row r="38" spans="1:9">
      <c r="A38" s="84"/>
      <c r="B38" s="350"/>
      <c r="C38" s="351"/>
      <c r="D38" s="352"/>
      <c r="E38" s="90"/>
      <c r="F38" s="352"/>
      <c r="G38" s="353"/>
      <c r="H38" s="353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21" t="str">
        <f>CONCATENATE([2]List1!$A$71)</f>
        <v>Skutečný čas:</v>
      </c>
      <c r="I40" s="322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23" t="s">
        <v>71</v>
      </c>
      <c r="B44" s="323"/>
      <c r="C44" s="323"/>
      <c r="D44" s="323"/>
      <c r="E44" s="323"/>
      <c r="F44" s="323"/>
      <c r="G44" s="323"/>
      <c r="H44" s="323"/>
      <c r="I44" s="323"/>
    </row>
    <row r="45" spans="1:9">
      <c r="A45" s="323"/>
      <c r="B45" s="323"/>
      <c r="C45" s="323"/>
      <c r="D45" s="323"/>
      <c r="E45" s="323"/>
      <c r="F45" s="323"/>
      <c r="G45" s="323"/>
      <c r="H45" s="323"/>
      <c r="I45" s="323"/>
    </row>
    <row r="46" spans="1:9">
      <c r="A46" s="380" t="str">
        <f>CONCATENATE([2]List1!$A$84)</f>
        <v xml:space="preserve"> 5 : 0</v>
      </c>
      <c r="B46" s="307" t="str">
        <f>CONCATENATE([2]List1!$A$73)</f>
        <v>vítězství na lopatky</v>
      </c>
      <c r="C46" s="308"/>
      <c r="D46" s="309"/>
      <c r="E46" s="90"/>
      <c r="F46" s="380" t="str">
        <f>CONCATENATE([2]List1!$A$84)</f>
        <v xml:space="preserve"> 5 : 0</v>
      </c>
      <c r="G46" s="381" t="str">
        <f>CONCATENATE([2]List1!$A$79)</f>
        <v>vítězství pro nenastoupení soupeře</v>
      </c>
      <c r="H46" s="382"/>
      <c r="I46" s="383"/>
    </row>
    <row r="47" spans="1:9">
      <c r="A47" s="380"/>
      <c r="B47" s="310"/>
      <c r="C47" s="311"/>
      <c r="D47" s="312"/>
      <c r="E47" s="90"/>
      <c r="F47" s="380"/>
      <c r="G47" s="384"/>
      <c r="H47" s="385"/>
      <c r="I47" s="386"/>
    </row>
    <row r="48" spans="1:9" ht="12.75" customHeight="1">
      <c r="A48" s="380" t="str">
        <f>CONCATENATE([2]List1!$A$85)</f>
        <v xml:space="preserve"> 4 : 0 </v>
      </c>
      <c r="B48" s="319" t="str">
        <f>CONCATENATE([2]List1!$A$74)</f>
        <v>technická převaha ve dvou kolech, poražený nemá technické body</v>
      </c>
      <c r="C48" s="319"/>
      <c r="D48" s="319"/>
      <c r="E48" s="90"/>
      <c r="F48" s="306" t="str">
        <f>[2]List1!$C$85</f>
        <v xml:space="preserve"> 5 : 0 </v>
      </c>
      <c r="G48" s="320" t="str">
        <f>CONCATENATE([2]List1!$A$80)</f>
        <v>diskvalifikace pro 3 "O"</v>
      </c>
      <c r="H48" s="320"/>
      <c r="I48" s="320"/>
    </row>
    <row r="49" spans="1:9" ht="12.75" customHeight="1">
      <c r="A49" s="380"/>
      <c r="B49" s="319"/>
      <c r="C49" s="319"/>
      <c r="D49" s="319"/>
      <c r="E49" s="90"/>
      <c r="F49" s="380"/>
      <c r="G49" s="320"/>
      <c r="H49" s="320"/>
      <c r="I49" s="320"/>
    </row>
    <row r="50" spans="1:9" ht="12.75" customHeight="1">
      <c r="A50" s="380" t="str">
        <f>CONCATENATE([2]List1!$A$86)</f>
        <v xml:space="preserve"> 4 : 1 </v>
      </c>
      <c r="B50" s="319" t="str">
        <f>CONCATENATE([2]List1!$A$75)</f>
        <v>technická převaha ve dvou kolech, poražený má technické body</v>
      </c>
      <c r="C50" s="319"/>
      <c r="D50" s="319"/>
      <c r="E50" s="90"/>
      <c r="F50" s="380" t="str">
        <f>CONCATENATE([2]List1!$A$84)</f>
        <v xml:space="preserve"> 5 : 0</v>
      </c>
      <c r="G50" s="320" t="str">
        <f>CONCATENATE([2]List1!$A$81)</f>
        <v>diskvalifikace z celé soutěže</v>
      </c>
      <c r="H50" s="320"/>
      <c r="I50" s="320"/>
    </row>
    <row r="51" spans="1:9" ht="12.75" customHeight="1">
      <c r="A51" s="380"/>
      <c r="B51" s="319"/>
      <c r="C51" s="319"/>
      <c r="D51" s="319"/>
      <c r="E51" s="90"/>
      <c r="F51" s="380"/>
      <c r="G51" s="320"/>
      <c r="H51" s="320"/>
      <c r="I51" s="320"/>
    </row>
    <row r="52" spans="1:9">
      <c r="A52" s="380" t="str">
        <f>CONCATENATE([2]List1!$A$87:$IV$87)</f>
        <v xml:space="preserve"> 3 : 0 </v>
      </c>
      <c r="B52" s="319" t="str">
        <f>CONCATENATE([2]List1!$A$76)</f>
        <v>vítězství na body, poražený nemá technické body</v>
      </c>
      <c r="C52" s="319"/>
      <c r="D52" s="319"/>
      <c r="E52" s="90"/>
      <c r="F52" s="380" t="str">
        <f>CONCATENATE([2]List1!$A$89)</f>
        <v xml:space="preserve"> 0 : 0 </v>
      </c>
      <c r="G52" s="320" t="str">
        <f>CONCATENATE([2]List1!$A$82)</f>
        <v>oba soupeři jsou diskvalifikováni v utkání</v>
      </c>
      <c r="H52" s="320"/>
      <c r="I52" s="320"/>
    </row>
    <row r="53" spans="1:9">
      <c r="A53" s="380"/>
      <c r="B53" s="319"/>
      <c r="C53" s="319"/>
      <c r="D53" s="319"/>
      <c r="E53" s="90"/>
      <c r="F53" s="380"/>
      <c r="G53" s="320"/>
      <c r="H53" s="320"/>
      <c r="I53" s="320"/>
    </row>
    <row r="54" spans="1:9" ht="12.75" customHeight="1">
      <c r="A54" s="380" t="str">
        <f>CONCATENATE([2]List1!$A$88)</f>
        <v xml:space="preserve"> 3 : 1 </v>
      </c>
      <c r="B54" s="319" t="str">
        <f>CONCATENATE([2]List1!$A$77)</f>
        <v>vítězství na body, poražený má technické body</v>
      </c>
      <c r="C54" s="319"/>
      <c r="D54" s="319"/>
      <c r="E54" s="90"/>
      <c r="F54" s="380" t="str">
        <f>CONCATENATE([2]List1!$A$89)</f>
        <v xml:space="preserve"> 0 : 0 </v>
      </c>
      <c r="G54" s="320" t="str">
        <f>CONCATENATE([2]List1!$A$83)</f>
        <v>oba soupeři jsou diskvalifikováni v celé soutěži</v>
      </c>
      <c r="H54" s="320"/>
      <c r="I54" s="320"/>
    </row>
    <row r="55" spans="1:9" ht="12.75" customHeight="1">
      <c r="A55" s="380"/>
      <c r="B55" s="319"/>
      <c r="C55" s="319"/>
      <c r="D55" s="319"/>
      <c r="E55" s="90"/>
      <c r="F55" s="380"/>
      <c r="G55" s="320"/>
      <c r="H55" s="320"/>
      <c r="I55" s="320"/>
    </row>
    <row r="56" spans="1:9">
      <c r="A56" s="380" t="str">
        <f>CONCATENATE([2]List1!$A$84)</f>
        <v xml:space="preserve"> 5 : 0</v>
      </c>
      <c r="B56" s="307" t="str">
        <f>CONCATENATE([2]List1!$A$78)</f>
        <v>vítězství pro zranění soupeře</v>
      </c>
      <c r="C56" s="308"/>
      <c r="D56" s="309"/>
      <c r="E56" s="90"/>
      <c r="F56" s="313" t="str">
        <f>CONCATENATE([2]List1!$A$90)</f>
        <v>Podpis:</v>
      </c>
      <c r="G56" s="314"/>
      <c r="H56" s="314"/>
      <c r="I56" s="315"/>
    </row>
    <row r="57" spans="1:9">
      <c r="A57" s="380"/>
      <c r="B57" s="310"/>
      <c r="C57" s="311"/>
      <c r="D57" s="312"/>
      <c r="E57" s="90"/>
      <c r="F57" s="316"/>
      <c r="G57" s="317"/>
      <c r="H57" s="317"/>
      <c r="I57" s="318"/>
    </row>
    <row r="58" spans="1:9">
      <c r="A58" s="284" t="s">
        <v>110</v>
      </c>
      <c r="B58" s="284"/>
      <c r="C58" s="284"/>
      <c r="D58" s="284"/>
      <c r="E58" s="284"/>
      <c r="F58" s="284"/>
      <c r="G58" s="284"/>
      <c r="H58" s="284"/>
      <c r="I58" s="284"/>
    </row>
    <row r="59" spans="1:9">
      <c r="A59" s="284"/>
      <c r="B59" s="284"/>
      <c r="C59" s="284"/>
      <c r="D59" s="284"/>
      <c r="E59" s="284"/>
      <c r="F59" s="284"/>
      <c r="G59" s="284"/>
      <c r="H59" s="284"/>
      <c r="I59" s="284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60" t="str">
        <f>CONCATENATE([2]List1!$A$56)</f>
        <v>Bodový rozhodčí:</v>
      </c>
      <c r="B61" s="361"/>
      <c r="C61" s="364"/>
      <c r="D61" s="365"/>
      <c r="E61" s="366"/>
      <c r="F61" s="84"/>
      <c r="G61" s="84"/>
      <c r="H61" s="84"/>
      <c r="I61" s="84"/>
    </row>
    <row r="62" spans="1:9">
      <c r="A62" s="362"/>
      <c r="B62" s="363"/>
      <c r="C62" s="367"/>
      <c r="D62" s="368"/>
      <c r="E62" s="369"/>
      <c r="F62" s="84"/>
      <c r="G62" s="84"/>
      <c r="H62" s="84"/>
      <c r="I62" s="84"/>
    </row>
    <row r="63" spans="1:9">
      <c r="A63" s="370" t="str">
        <f>CONCATENATE([2]List1!$A$57)</f>
        <v>Rozhodčí na žíněnce:</v>
      </c>
      <c r="B63" s="371"/>
      <c r="C63" s="372"/>
      <c r="D63" s="373"/>
      <c r="E63" s="374"/>
      <c r="F63" s="84"/>
      <c r="G63" s="84"/>
      <c r="H63" s="84"/>
      <c r="I63" s="84"/>
    </row>
    <row r="64" spans="1:9">
      <c r="A64" s="362"/>
      <c r="B64" s="363"/>
      <c r="C64" s="367"/>
      <c r="D64" s="368"/>
      <c r="E64" s="369"/>
      <c r="F64" s="84"/>
      <c r="G64" s="84"/>
      <c r="H64" s="84"/>
      <c r="I64" s="84"/>
    </row>
    <row r="65" spans="1:9">
      <c r="A65" s="370" t="str">
        <f>CONCATENATE([2]List1!$A$58)</f>
        <v>Předseda žíněnky</v>
      </c>
      <c r="B65" s="371"/>
      <c r="C65" s="372"/>
      <c r="D65" s="373"/>
      <c r="E65" s="374"/>
      <c r="F65" s="84"/>
      <c r="G65" s="84"/>
      <c r="H65" s="84"/>
      <c r="I65" s="84"/>
    </row>
    <row r="66" spans="1:9" ht="13.5" thickBot="1">
      <c r="A66" s="375"/>
      <c r="B66" s="376"/>
      <c r="C66" s="377"/>
      <c r="D66" s="378"/>
      <c r="E66" s="379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55" t="str">
        <f>CONCATENATE([2]List1!$A$40)</f>
        <v>soutěž</v>
      </c>
      <c r="B68" s="256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87" t="str">
        <f>CONCATENATE(Hlasatel!A69)</f>
        <v>Vánoční turnaj Chomutov</v>
      </c>
      <c r="B69" s="288"/>
      <c r="C69" s="299" t="str">
        <f>CONCATENATE(Hlasatel!C69)</f>
        <v>14.12.2019</v>
      </c>
      <c r="D69" s="263">
        <f>ABS(Hlasatel!D69)</f>
        <v>2004</v>
      </c>
      <c r="E69" s="299" t="str">
        <f>CONCATENATE(Hlasatel!E69)</f>
        <v>A příp 32 kg</v>
      </c>
      <c r="F69" s="301" t="str">
        <f>CONCATENATE(Hlasatel!F69)</f>
        <v>ř.ř.</v>
      </c>
      <c r="G69" s="263" t="str">
        <f>CONCATENATE(Hlasatel!G69)</f>
        <v>1</v>
      </c>
      <c r="H69" s="253" t="str">
        <f>CONCATENATE(Hlasatel!H69)</f>
        <v/>
      </c>
      <c r="I69" s="303" t="str">
        <f>CONCATENATE(Hlasatel!I69)</f>
        <v>2</v>
      </c>
    </row>
    <row r="70" spans="1:9" ht="13.5" thickBot="1">
      <c r="A70" s="289"/>
      <c r="B70" s="290"/>
      <c r="C70" s="300"/>
      <c r="D70" s="264"/>
      <c r="E70" s="300"/>
      <c r="F70" s="302"/>
      <c r="G70" s="264"/>
      <c r="H70" s="254"/>
      <c r="I70" s="304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69" t="str">
        <f>CONCATENATE([2]List1!$A$48)</f>
        <v>červený</v>
      </c>
      <c r="B72" s="270"/>
      <c r="C72" s="270"/>
      <c r="D72" s="271"/>
      <c r="E72" s="272"/>
      <c r="F72" s="255" t="str">
        <f>CONCATENATE([2]List1!$A$49)</f>
        <v>modrý</v>
      </c>
      <c r="G72" s="256"/>
      <c r="H72" s="256"/>
      <c r="I72" s="273"/>
    </row>
    <row r="73" spans="1:9">
      <c r="A73" s="274" t="str">
        <f>CONCATENATE([2]List1!$A$50)</f>
        <v>jméno</v>
      </c>
      <c r="B73" s="275"/>
      <c r="C73" s="98" t="str">
        <f>CONCATENATE([2]List1!$A$51)</f>
        <v>oddíl</v>
      </c>
      <c r="D73" s="99" t="str">
        <f>CONCATENATE([2]List1!$A$52)</f>
        <v>los</v>
      </c>
      <c r="E73" s="272"/>
      <c r="F73" s="274" t="str">
        <f>CONCATENATE([2]List1!$A$50)</f>
        <v>jméno</v>
      </c>
      <c r="G73" s="275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93" t="str">
        <f>CONCATENATE(Hlasatel!A74)</f>
        <v>Zajícová Eva</v>
      </c>
      <c r="B74" s="294"/>
      <c r="C74" s="285" t="str">
        <f>CONCATENATE(Hlasatel!C74)</f>
        <v>Krásná Lípa</v>
      </c>
      <c r="D74" s="267" t="str">
        <f>CONCATENATE(Hlasatel!D74)</f>
        <v>3</v>
      </c>
      <c r="E74" s="272"/>
      <c r="F74" s="293" t="str">
        <f>CONCATENATE(Hlasatel!F74)</f>
        <v>Taimbetor Asadulla</v>
      </c>
      <c r="G74" s="294"/>
      <c r="H74" s="285" t="str">
        <f>CONCATENATE(Hlasatel!H74)</f>
        <v>Ústí</v>
      </c>
      <c r="I74" s="267" t="str">
        <f>CONCATENATE(Hlasatel!I74)</f>
        <v>4</v>
      </c>
    </row>
    <row r="75" spans="1:9" ht="13.5" thickBot="1">
      <c r="A75" s="295"/>
      <c r="B75" s="296"/>
      <c r="C75" s="286"/>
      <c r="D75" s="268"/>
      <c r="E75" s="272"/>
      <c r="F75" s="295"/>
      <c r="G75" s="296"/>
      <c r="H75" s="286"/>
      <c r="I75" s="268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56" t="str">
        <f>CONCATENATE([2]List1!$A$60)</f>
        <v>body</v>
      </c>
      <c r="C77" s="256"/>
      <c r="D77" s="273"/>
      <c r="E77" s="96" t="str">
        <f>CONCATENATE([2]List1!$A$61)</f>
        <v>kolo</v>
      </c>
      <c r="F77" s="358" t="str">
        <f>CONCATENATE([2]List1!$A$60)</f>
        <v>body</v>
      </c>
      <c r="G77" s="359"/>
      <c r="H77" s="359"/>
      <c r="I77" s="127" t="str">
        <f>CONCATENATE([2]List1!$A$59)</f>
        <v>součet</v>
      </c>
    </row>
    <row r="78" spans="1:9" ht="39.75" customHeight="1">
      <c r="A78" s="331"/>
      <c r="B78" s="334"/>
      <c r="C78" s="334"/>
      <c r="D78" s="335"/>
      <c r="E78" s="340" t="str">
        <f>CONCATENATE([2]List1!$A$62)</f>
        <v>1</v>
      </c>
      <c r="F78" s="274"/>
      <c r="G78" s="275"/>
      <c r="H78" s="275"/>
      <c r="I78" s="330"/>
    </row>
    <row r="79" spans="1:9">
      <c r="A79" s="332"/>
      <c r="B79" s="336"/>
      <c r="C79" s="336"/>
      <c r="D79" s="337"/>
      <c r="E79" s="340"/>
      <c r="F79" s="274"/>
      <c r="G79" s="275"/>
      <c r="H79" s="275"/>
      <c r="I79" s="330"/>
    </row>
    <row r="80" spans="1:9">
      <c r="A80" s="333"/>
      <c r="B80" s="338"/>
      <c r="C80" s="338"/>
      <c r="D80" s="339"/>
      <c r="E80" s="340"/>
      <c r="F80" s="274"/>
      <c r="G80" s="275"/>
      <c r="H80" s="275"/>
      <c r="I80" s="330"/>
    </row>
    <row r="81" spans="1:9" hidden="1">
      <c r="A81" s="274" t="str">
        <f>CONCATENATE([2]List1!$A$65)</f>
        <v>přestávka 30 sekund</v>
      </c>
      <c r="B81" s="275"/>
      <c r="C81" s="275"/>
      <c r="D81" s="330"/>
      <c r="E81" s="123"/>
      <c r="F81" s="274" t="str">
        <f>CONCATENATE([2]List1!$A$65)</f>
        <v>přestávka 30 sekund</v>
      </c>
      <c r="G81" s="275"/>
      <c r="H81" s="275"/>
      <c r="I81" s="330"/>
    </row>
    <row r="82" spans="1:9" hidden="1">
      <c r="A82" s="331"/>
      <c r="B82" s="334"/>
      <c r="C82" s="334"/>
      <c r="D82" s="335"/>
      <c r="E82" s="340" t="str">
        <f>CONCATENATE([2]List1!$A$63)</f>
        <v>2</v>
      </c>
      <c r="F82" s="274"/>
      <c r="G82" s="275"/>
      <c r="H82" s="275"/>
      <c r="I82" s="330"/>
    </row>
    <row r="83" spans="1:9" hidden="1">
      <c r="A83" s="332"/>
      <c r="B83" s="336"/>
      <c r="C83" s="336"/>
      <c r="D83" s="337"/>
      <c r="E83" s="340"/>
      <c r="F83" s="274"/>
      <c r="G83" s="275"/>
      <c r="H83" s="275"/>
      <c r="I83" s="330"/>
    </row>
    <row r="84" spans="1:9" hidden="1">
      <c r="A84" s="333"/>
      <c r="B84" s="338"/>
      <c r="C84" s="338"/>
      <c r="D84" s="339"/>
      <c r="E84" s="340"/>
      <c r="F84" s="274"/>
      <c r="G84" s="275"/>
      <c r="H84" s="275"/>
      <c r="I84" s="330"/>
    </row>
    <row r="85" spans="1:9">
      <c r="A85" s="274" t="str">
        <f>CONCATENATE([2]List1!$A$65)</f>
        <v>přestávka 30 sekund</v>
      </c>
      <c r="B85" s="275"/>
      <c r="C85" s="275"/>
      <c r="D85" s="330"/>
      <c r="E85" s="123"/>
      <c r="F85" s="274" t="str">
        <f>CONCATENATE([2]List1!$A$65)</f>
        <v>přestávka 30 sekund</v>
      </c>
      <c r="G85" s="275"/>
      <c r="H85" s="275"/>
      <c r="I85" s="330"/>
    </row>
    <row r="86" spans="1:9" ht="39.75" customHeight="1">
      <c r="A86" s="331"/>
      <c r="B86" s="334"/>
      <c r="C86" s="334"/>
      <c r="D86" s="335"/>
      <c r="E86" s="340">
        <v>2</v>
      </c>
      <c r="F86" s="274"/>
      <c r="G86" s="275"/>
      <c r="H86" s="275"/>
      <c r="I86" s="330"/>
    </row>
    <row r="87" spans="1:9">
      <c r="A87" s="332"/>
      <c r="B87" s="336"/>
      <c r="C87" s="336"/>
      <c r="D87" s="337"/>
      <c r="E87" s="340"/>
      <c r="F87" s="274"/>
      <c r="G87" s="275"/>
      <c r="H87" s="275"/>
      <c r="I87" s="330"/>
    </row>
    <row r="88" spans="1:9" ht="13.5" thickBot="1">
      <c r="A88" s="344"/>
      <c r="B88" s="345"/>
      <c r="C88" s="345"/>
      <c r="D88" s="346"/>
      <c r="E88" s="340"/>
      <c r="F88" s="347"/>
      <c r="G88" s="348"/>
      <c r="H88" s="348"/>
      <c r="I88" s="349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1"/>
      <c r="B90" s="354" t="str">
        <f>CONCATENATE([2]List1!$A$66)</f>
        <v>součet technických bodů červený ve všech kolech</v>
      </c>
      <c r="C90" s="355"/>
      <c r="D90" s="84"/>
      <c r="E90" s="90"/>
      <c r="F90" s="84"/>
      <c r="G90" s="356" t="str">
        <f>CONCATENATE([2]List1!$A$67)</f>
        <v>součet technických bodů modrý ve všech kolech</v>
      </c>
      <c r="H90" s="357"/>
      <c r="I90" s="341"/>
    </row>
    <row r="91" spans="1:9">
      <c r="A91" s="342"/>
      <c r="B91" s="354"/>
      <c r="C91" s="355"/>
      <c r="D91" s="84"/>
      <c r="E91" s="90"/>
      <c r="F91" s="84"/>
      <c r="G91" s="356"/>
      <c r="H91" s="357"/>
      <c r="I91" s="342"/>
    </row>
    <row r="92" spans="1:9" ht="13.5" thickBot="1">
      <c r="A92" s="343"/>
      <c r="B92" s="354"/>
      <c r="C92" s="355"/>
      <c r="D92" s="84"/>
      <c r="E92" s="90"/>
      <c r="F92" s="84"/>
      <c r="G92" s="356"/>
      <c r="H92" s="357"/>
      <c r="I92" s="343"/>
    </row>
    <row r="93" spans="1:9">
      <c r="A93" s="84"/>
      <c r="B93" s="350" t="str">
        <f>CONCATENATE([2]List1!$A$68)</f>
        <v>kvalifikační body červený</v>
      </c>
      <c r="C93" s="351"/>
      <c r="D93" s="352"/>
      <c r="E93" s="90"/>
      <c r="F93" s="352"/>
      <c r="G93" s="353" t="str">
        <f>CONCATENATE([2]List1!$A$69)</f>
        <v>kvalifikační body modrý</v>
      </c>
      <c r="H93" s="353"/>
      <c r="I93" s="84"/>
    </row>
    <row r="94" spans="1:9">
      <c r="A94" s="84"/>
      <c r="B94" s="350"/>
      <c r="C94" s="351"/>
      <c r="D94" s="352"/>
      <c r="E94" s="90"/>
      <c r="F94" s="352"/>
      <c r="G94" s="353"/>
      <c r="H94" s="353"/>
      <c r="I94" s="84"/>
    </row>
    <row r="95" spans="1:9">
      <c r="A95" s="84"/>
      <c r="B95" s="350"/>
      <c r="C95" s="351"/>
      <c r="D95" s="352"/>
      <c r="E95" s="90"/>
      <c r="F95" s="352"/>
      <c r="G95" s="353"/>
      <c r="H95" s="353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21" t="str">
        <f>CONCATENATE([2]List1!$A$71)</f>
        <v>Skutečný čas:</v>
      </c>
      <c r="I97" s="322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23" t="s">
        <v>71</v>
      </c>
      <c r="B101" s="323"/>
      <c r="C101" s="323"/>
      <c r="D101" s="323"/>
      <c r="E101" s="323"/>
      <c r="F101" s="323"/>
      <c r="G101" s="323"/>
      <c r="H101" s="323"/>
      <c r="I101" s="323"/>
    </row>
    <row r="102" spans="1:9" ht="12.75" customHeight="1">
      <c r="A102" s="323"/>
      <c r="B102" s="323"/>
      <c r="C102" s="323"/>
      <c r="D102" s="323"/>
      <c r="E102" s="323"/>
      <c r="F102" s="323"/>
      <c r="G102" s="323"/>
      <c r="H102" s="323"/>
      <c r="I102" s="323"/>
    </row>
    <row r="103" spans="1:9">
      <c r="A103" s="380" t="str">
        <f>CONCATENATE([2]List1!$A$84)</f>
        <v xml:space="preserve"> 5 : 0</v>
      </c>
      <c r="B103" s="307" t="str">
        <f>CONCATENATE([2]List1!$A$73)</f>
        <v>vítězství na lopatky</v>
      </c>
      <c r="C103" s="308"/>
      <c r="D103" s="309"/>
      <c r="E103" s="90"/>
      <c r="F103" s="380" t="str">
        <f>CONCATENATE([2]List1!$A$84)</f>
        <v xml:space="preserve"> 5 : 0</v>
      </c>
      <c r="G103" s="381" t="str">
        <f>CONCATENATE([2]List1!$A$79)</f>
        <v>vítězství pro nenastoupení soupeře</v>
      </c>
      <c r="H103" s="382"/>
      <c r="I103" s="383"/>
    </row>
    <row r="104" spans="1:9">
      <c r="A104" s="380"/>
      <c r="B104" s="310"/>
      <c r="C104" s="311"/>
      <c r="D104" s="312"/>
      <c r="E104" s="90"/>
      <c r="F104" s="380"/>
      <c r="G104" s="384"/>
      <c r="H104" s="385"/>
      <c r="I104" s="386"/>
    </row>
    <row r="105" spans="1:9" ht="12.75" customHeight="1">
      <c r="A105" s="380" t="str">
        <f>CONCATENATE([2]List1!$A$85)</f>
        <v xml:space="preserve"> 4 : 0 </v>
      </c>
      <c r="B105" s="319" t="str">
        <f>CONCATENATE([2]List1!$A$74)</f>
        <v>technická převaha ve dvou kolech, poražený nemá technické body</v>
      </c>
      <c r="C105" s="319"/>
      <c r="D105" s="319"/>
      <c r="E105" s="90"/>
      <c r="F105" s="306" t="str">
        <f>[2]List1!$C$85</f>
        <v xml:space="preserve"> 5 : 0 </v>
      </c>
      <c r="G105" s="320" t="str">
        <f>CONCATENATE([2]List1!$A$80)</f>
        <v>diskvalifikace pro 3 "O"</v>
      </c>
      <c r="H105" s="320"/>
      <c r="I105" s="320"/>
    </row>
    <row r="106" spans="1:9" ht="12.75" customHeight="1">
      <c r="A106" s="380"/>
      <c r="B106" s="319"/>
      <c r="C106" s="319"/>
      <c r="D106" s="319"/>
      <c r="E106" s="90"/>
      <c r="F106" s="380"/>
      <c r="G106" s="320"/>
      <c r="H106" s="320"/>
      <c r="I106" s="320"/>
    </row>
    <row r="107" spans="1:9" ht="12.75" customHeight="1">
      <c r="A107" s="380" t="str">
        <f>CONCATENATE([2]List1!$A$86)</f>
        <v xml:space="preserve"> 4 : 1 </v>
      </c>
      <c r="B107" s="319" t="str">
        <f>CONCATENATE([2]List1!$A$75)</f>
        <v>technická převaha ve dvou kolech, poražený má technické body</v>
      </c>
      <c r="C107" s="319"/>
      <c r="D107" s="319"/>
      <c r="E107" s="90"/>
      <c r="F107" s="380" t="str">
        <f>CONCATENATE([2]List1!$A$84)</f>
        <v xml:space="preserve"> 5 : 0</v>
      </c>
      <c r="G107" s="320" t="str">
        <f>CONCATENATE([2]List1!$A$81)</f>
        <v>diskvalifikace z celé soutěže</v>
      </c>
      <c r="H107" s="320"/>
      <c r="I107" s="320"/>
    </row>
    <row r="108" spans="1:9" ht="12.75" customHeight="1">
      <c r="A108" s="380"/>
      <c r="B108" s="319"/>
      <c r="C108" s="319"/>
      <c r="D108" s="319"/>
      <c r="E108" s="90"/>
      <c r="F108" s="380"/>
      <c r="G108" s="320"/>
      <c r="H108" s="320"/>
      <c r="I108" s="320"/>
    </row>
    <row r="109" spans="1:9">
      <c r="A109" s="380" t="str">
        <f>CONCATENATE([2]List1!$A$87:$IV$87)</f>
        <v xml:space="preserve"> 3 : 0 </v>
      </c>
      <c r="B109" s="319" t="str">
        <f>CONCATENATE([2]List1!$A$76)</f>
        <v>vítězství na body, poražený nemá technické body</v>
      </c>
      <c r="C109" s="319"/>
      <c r="D109" s="319"/>
      <c r="E109" s="90"/>
      <c r="F109" s="380" t="str">
        <f>CONCATENATE([2]List1!$A$89)</f>
        <v xml:space="preserve"> 0 : 0 </v>
      </c>
      <c r="G109" s="320" t="str">
        <f>CONCATENATE([2]List1!$A$82)</f>
        <v>oba soupeři jsou diskvalifikováni v utkání</v>
      </c>
      <c r="H109" s="320"/>
      <c r="I109" s="320"/>
    </row>
    <row r="110" spans="1:9">
      <c r="A110" s="380"/>
      <c r="B110" s="319"/>
      <c r="C110" s="319"/>
      <c r="D110" s="319"/>
      <c r="E110" s="90"/>
      <c r="F110" s="380"/>
      <c r="G110" s="320"/>
      <c r="H110" s="320"/>
      <c r="I110" s="320"/>
    </row>
    <row r="111" spans="1:9" ht="12.75" customHeight="1">
      <c r="A111" s="380" t="str">
        <f>CONCATENATE([2]List1!$A$88)</f>
        <v xml:space="preserve"> 3 : 1 </v>
      </c>
      <c r="B111" s="319" t="str">
        <f>CONCATENATE([2]List1!$A$77)</f>
        <v>vítězství na body, poražený má technické body</v>
      </c>
      <c r="C111" s="319"/>
      <c r="D111" s="319"/>
      <c r="E111" s="90"/>
      <c r="F111" s="380" t="str">
        <f>CONCATENATE([2]List1!$A$89)</f>
        <v xml:space="preserve"> 0 : 0 </v>
      </c>
      <c r="G111" s="320" t="str">
        <f>CONCATENATE([2]List1!$A$83)</f>
        <v>oba soupeři jsou diskvalifikováni v celé soutěži</v>
      </c>
      <c r="H111" s="320"/>
      <c r="I111" s="320"/>
    </row>
    <row r="112" spans="1:9" ht="12.75" customHeight="1">
      <c r="A112" s="380"/>
      <c r="B112" s="319"/>
      <c r="C112" s="319"/>
      <c r="D112" s="319"/>
      <c r="E112" s="90"/>
      <c r="F112" s="380"/>
      <c r="G112" s="320"/>
      <c r="H112" s="320"/>
      <c r="I112" s="320"/>
    </row>
    <row r="113" spans="1:9">
      <c r="A113" s="380" t="str">
        <f>CONCATENATE([2]List1!$A$84)</f>
        <v xml:space="preserve"> 5 : 0</v>
      </c>
      <c r="B113" s="307" t="str">
        <f>CONCATENATE([2]List1!$A$78)</f>
        <v>vítězství pro zranění soupeře</v>
      </c>
      <c r="C113" s="308"/>
      <c r="D113" s="309"/>
      <c r="E113" s="90"/>
      <c r="F113" s="313" t="str">
        <f>CONCATENATE([2]List1!$A$90)</f>
        <v>Podpis:</v>
      </c>
      <c r="G113" s="314"/>
      <c r="H113" s="314"/>
      <c r="I113" s="315"/>
    </row>
    <row r="114" spans="1:9">
      <c r="A114" s="380"/>
      <c r="B114" s="310"/>
      <c r="C114" s="311"/>
      <c r="D114" s="312"/>
      <c r="E114" s="90"/>
      <c r="F114" s="316"/>
      <c r="G114" s="317"/>
      <c r="H114" s="317"/>
      <c r="I114" s="318"/>
    </row>
    <row r="115" spans="1:9">
      <c r="A115" s="284" t="s">
        <v>110</v>
      </c>
      <c r="B115" s="284"/>
      <c r="C115" s="284"/>
      <c r="D115" s="284"/>
      <c r="E115" s="284"/>
      <c r="F115" s="284"/>
      <c r="G115" s="284"/>
      <c r="H115" s="284"/>
      <c r="I115" s="284"/>
    </row>
    <row r="116" spans="1:9">
      <c r="A116" s="284"/>
      <c r="B116" s="284"/>
      <c r="C116" s="284"/>
      <c r="D116" s="284"/>
      <c r="E116" s="284"/>
      <c r="F116" s="284"/>
      <c r="G116" s="284"/>
      <c r="H116" s="284"/>
      <c r="I116" s="284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60" t="str">
        <f>CONCATENATE([2]List1!$A$56)</f>
        <v>Bodový rozhodčí:</v>
      </c>
      <c r="B118" s="361"/>
      <c r="C118" s="364"/>
      <c r="D118" s="365"/>
      <c r="E118" s="366"/>
      <c r="F118" s="84"/>
      <c r="G118" s="84"/>
      <c r="H118" s="84"/>
      <c r="I118" s="84"/>
    </row>
    <row r="119" spans="1:9">
      <c r="A119" s="362"/>
      <c r="B119" s="363"/>
      <c r="C119" s="367"/>
      <c r="D119" s="368"/>
      <c r="E119" s="369"/>
      <c r="F119" s="84"/>
      <c r="G119" s="84"/>
      <c r="H119" s="84"/>
      <c r="I119" s="84"/>
    </row>
    <row r="120" spans="1:9">
      <c r="A120" s="370" t="str">
        <f>CONCATENATE([2]List1!$A$57)</f>
        <v>Rozhodčí na žíněnce:</v>
      </c>
      <c r="B120" s="371"/>
      <c r="C120" s="372"/>
      <c r="D120" s="373"/>
      <c r="E120" s="374"/>
      <c r="F120" s="84"/>
      <c r="G120" s="84"/>
      <c r="H120" s="84"/>
      <c r="I120" s="84"/>
    </row>
    <row r="121" spans="1:9">
      <c r="A121" s="362"/>
      <c r="B121" s="363"/>
      <c r="C121" s="367"/>
      <c r="D121" s="368"/>
      <c r="E121" s="369"/>
      <c r="F121" s="84"/>
      <c r="G121" s="84"/>
      <c r="H121" s="84"/>
      <c r="I121" s="84"/>
    </row>
    <row r="122" spans="1:9">
      <c r="A122" s="370" t="str">
        <f>CONCATENATE([2]List1!$A$58)</f>
        <v>Předseda žíněnky</v>
      </c>
      <c r="B122" s="371"/>
      <c r="C122" s="372"/>
      <c r="D122" s="373"/>
      <c r="E122" s="374"/>
      <c r="F122" s="84"/>
      <c r="G122" s="84"/>
      <c r="H122" s="84"/>
      <c r="I122" s="84"/>
    </row>
    <row r="123" spans="1:9" ht="13.5" thickBot="1">
      <c r="A123" s="375"/>
      <c r="B123" s="376"/>
      <c r="C123" s="377"/>
      <c r="D123" s="378"/>
      <c r="E123" s="379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55" t="str">
        <f>CONCATENATE([2]List1!$A$40)</f>
        <v>soutěž</v>
      </c>
      <c r="B125" s="256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87" t="str">
        <f>CONCATENATE(Hlasatel!A126)</f>
        <v>Vánoční turnaj Chomutov</v>
      </c>
      <c r="B126" s="288"/>
      <c r="C126" s="299" t="str">
        <f>CONCATENATE(Hlasatel!C126)</f>
        <v>14.12.2019</v>
      </c>
      <c r="D126" s="263">
        <f>ABS(Hlasatel!D126)</f>
        <v>2022</v>
      </c>
      <c r="E126" s="299" t="str">
        <f>CONCATENATE(Hlasatel!E126)</f>
        <v>A příp 32 kg</v>
      </c>
      <c r="F126" s="301" t="str">
        <f>CONCATENATE(Hlasatel!F126)</f>
        <v>ř.ř.</v>
      </c>
      <c r="G126" s="263" t="str">
        <f>CONCATENATE(Hlasatel!G126)</f>
        <v>2</v>
      </c>
      <c r="H126" s="253" t="str">
        <f>CONCATENATE(Hlasatel!H126)</f>
        <v/>
      </c>
      <c r="I126" s="303" t="str">
        <f>CONCATENATE(Hlasatel!I126)</f>
        <v>2</v>
      </c>
    </row>
    <row r="127" spans="1:9" ht="13.5" thickBot="1">
      <c r="A127" s="289"/>
      <c r="B127" s="290"/>
      <c r="C127" s="300"/>
      <c r="D127" s="264"/>
      <c r="E127" s="300"/>
      <c r="F127" s="302"/>
      <c r="G127" s="264"/>
      <c r="H127" s="254"/>
      <c r="I127" s="304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69" t="str">
        <f>CONCATENATE([2]List1!$A$48)</f>
        <v>červený</v>
      </c>
      <c r="B129" s="270"/>
      <c r="C129" s="270"/>
      <c r="D129" s="271"/>
      <c r="E129" s="272"/>
      <c r="F129" s="255" t="str">
        <f>CONCATENATE([2]List1!$A$49)</f>
        <v>modrý</v>
      </c>
      <c r="G129" s="256"/>
      <c r="H129" s="256"/>
      <c r="I129" s="273"/>
    </row>
    <row r="130" spans="1:9">
      <c r="A130" s="274" t="str">
        <f>CONCATENATE([2]List1!$A$50)</f>
        <v>jméno</v>
      </c>
      <c r="B130" s="275"/>
      <c r="C130" s="98" t="str">
        <f>CONCATENATE([2]List1!$A$51)</f>
        <v>oddíl</v>
      </c>
      <c r="D130" s="99" t="str">
        <f>CONCATENATE([2]List1!$A$52)</f>
        <v>los</v>
      </c>
      <c r="E130" s="272"/>
      <c r="F130" s="274" t="str">
        <f>CONCATENATE([2]List1!$A$50)</f>
        <v>jméno</v>
      </c>
      <c r="G130" s="275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93" t="str">
        <f>CONCATENATE(Hlasatel!A131)</f>
        <v>Blecha Martin</v>
      </c>
      <c r="B131" s="294"/>
      <c r="C131" s="285" t="str">
        <f>CONCATENATE(Hlasatel!C131)</f>
        <v>Meziboří</v>
      </c>
      <c r="D131" s="267" t="str">
        <f>CONCATENATE(Hlasatel!D131)</f>
        <v>1</v>
      </c>
      <c r="E131" s="272"/>
      <c r="F131" s="293" t="str">
        <f>CONCATENATE(Hlasatel!F131)</f>
        <v>Zajícová Eva</v>
      </c>
      <c r="G131" s="294"/>
      <c r="H131" s="285" t="str">
        <f>CONCATENATE(Hlasatel!H131)</f>
        <v>Krásná Lípa</v>
      </c>
      <c r="I131" s="267" t="str">
        <f>CONCATENATE(Hlasatel!I131)</f>
        <v>3</v>
      </c>
    </row>
    <row r="132" spans="1:9" ht="13.5" thickBot="1">
      <c r="A132" s="295"/>
      <c r="B132" s="296"/>
      <c r="C132" s="286"/>
      <c r="D132" s="268"/>
      <c r="E132" s="272"/>
      <c r="F132" s="295"/>
      <c r="G132" s="296"/>
      <c r="H132" s="286"/>
      <c r="I132" s="268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56" t="str">
        <f>CONCATENATE([2]List1!$A$60)</f>
        <v>body</v>
      </c>
      <c r="C134" s="256"/>
      <c r="D134" s="273"/>
      <c r="E134" s="96" t="str">
        <f>CONCATENATE([2]List1!$A$61)</f>
        <v>kolo</v>
      </c>
      <c r="F134" s="358" t="str">
        <f>CONCATENATE([2]List1!$A$60)</f>
        <v>body</v>
      </c>
      <c r="G134" s="359"/>
      <c r="H134" s="359"/>
      <c r="I134" s="127" t="str">
        <f>CONCATENATE([2]List1!$A$59)</f>
        <v>součet</v>
      </c>
    </row>
    <row r="135" spans="1:9" ht="39.75" customHeight="1">
      <c r="A135" s="331"/>
      <c r="B135" s="334"/>
      <c r="C135" s="334"/>
      <c r="D135" s="335"/>
      <c r="E135" s="340" t="str">
        <f>CONCATENATE([2]List1!$A$62)</f>
        <v>1</v>
      </c>
      <c r="F135" s="274"/>
      <c r="G135" s="275"/>
      <c r="H135" s="275"/>
      <c r="I135" s="330"/>
    </row>
    <row r="136" spans="1:9">
      <c r="A136" s="332"/>
      <c r="B136" s="336"/>
      <c r="C136" s="336"/>
      <c r="D136" s="337"/>
      <c r="E136" s="340"/>
      <c r="F136" s="274"/>
      <c r="G136" s="275"/>
      <c r="H136" s="275"/>
      <c r="I136" s="330"/>
    </row>
    <row r="137" spans="1:9">
      <c r="A137" s="333"/>
      <c r="B137" s="338"/>
      <c r="C137" s="338"/>
      <c r="D137" s="339"/>
      <c r="E137" s="340"/>
      <c r="F137" s="274"/>
      <c r="G137" s="275"/>
      <c r="H137" s="275"/>
      <c r="I137" s="330"/>
    </row>
    <row r="138" spans="1:9" hidden="1">
      <c r="A138" s="274" t="str">
        <f>CONCATENATE([2]List1!$A$65)</f>
        <v>přestávka 30 sekund</v>
      </c>
      <c r="B138" s="275"/>
      <c r="C138" s="275"/>
      <c r="D138" s="330"/>
      <c r="E138" s="123"/>
      <c r="F138" s="274" t="str">
        <f>CONCATENATE([2]List1!$A$65)</f>
        <v>přestávka 30 sekund</v>
      </c>
      <c r="G138" s="275"/>
      <c r="H138" s="275"/>
      <c r="I138" s="330"/>
    </row>
    <row r="139" spans="1:9" hidden="1">
      <c r="A139" s="331"/>
      <c r="B139" s="334"/>
      <c r="C139" s="334"/>
      <c r="D139" s="335"/>
      <c r="E139" s="340" t="str">
        <f>CONCATENATE([2]List1!$A$63)</f>
        <v>2</v>
      </c>
      <c r="F139" s="274"/>
      <c r="G139" s="275"/>
      <c r="H139" s="275"/>
      <c r="I139" s="330"/>
    </row>
    <row r="140" spans="1:9" hidden="1">
      <c r="A140" s="332"/>
      <c r="B140" s="336"/>
      <c r="C140" s="336"/>
      <c r="D140" s="337"/>
      <c r="E140" s="340"/>
      <c r="F140" s="274"/>
      <c r="G140" s="275"/>
      <c r="H140" s="275"/>
      <c r="I140" s="330"/>
    </row>
    <row r="141" spans="1:9" hidden="1">
      <c r="A141" s="333"/>
      <c r="B141" s="338"/>
      <c r="C141" s="338"/>
      <c r="D141" s="339"/>
      <c r="E141" s="340"/>
      <c r="F141" s="274"/>
      <c r="G141" s="275"/>
      <c r="H141" s="275"/>
      <c r="I141" s="330"/>
    </row>
    <row r="142" spans="1:9">
      <c r="A142" s="274" t="str">
        <f>CONCATENATE([2]List1!$A$65)</f>
        <v>přestávka 30 sekund</v>
      </c>
      <c r="B142" s="275"/>
      <c r="C142" s="275"/>
      <c r="D142" s="330"/>
      <c r="E142" s="123"/>
      <c r="F142" s="274" t="str">
        <f>CONCATENATE([2]List1!$A$65)</f>
        <v>přestávka 30 sekund</v>
      </c>
      <c r="G142" s="275"/>
      <c r="H142" s="275"/>
      <c r="I142" s="330"/>
    </row>
    <row r="143" spans="1:9" ht="39.75" customHeight="1">
      <c r="A143" s="331"/>
      <c r="B143" s="334"/>
      <c r="C143" s="334"/>
      <c r="D143" s="335"/>
      <c r="E143" s="340">
        <v>2</v>
      </c>
      <c r="F143" s="274"/>
      <c r="G143" s="275"/>
      <c r="H143" s="275"/>
      <c r="I143" s="330"/>
    </row>
    <row r="144" spans="1:9">
      <c r="A144" s="332"/>
      <c r="B144" s="336"/>
      <c r="C144" s="336"/>
      <c r="D144" s="337"/>
      <c r="E144" s="340"/>
      <c r="F144" s="274"/>
      <c r="G144" s="275"/>
      <c r="H144" s="275"/>
      <c r="I144" s="330"/>
    </row>
    <row r="145" spans="1:9" ht="13.5" thickBot="1">
      <c r="A145" s="344"/>
      <c r="B145" s="345"/>
      <c r="C145" s="345"/>
      <c r="D145" s="346"/>
      <c r="E145" s="340"/>
      <c r="F145" s="347"/>
      <c r="G145" s="348"/>
      <c r="H145" s="348"/>
      <c r="I145" s="349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1"/>
      <c r="B147" s="354" t="str">
        <f>CONCATENATE([2]List1!$A$66)</f>
        <v>součet technických bodů červený ve všech kolech</v>
      </c>
      <c r="C147" s="355"/>
      <c r="D147" s="84"/>
      <c r="E147" s="90"/>
      <c r="F147" s="84"/>
      <c r="G147" s="356" t="str">
        <f>CONCATENATE([2]List1!$A$67)</f>
        <v>součet technických bodů modrý ve všech kolech</v>
      </c>
      <c r="H147" s="357"/>
      <c r="I147" s="341"/>
    </row>
    <row r="148" spans="1:9">
      <c r="A148" s="342"/>
      <c r="B148" s="354"/>
      <c r="C148" s="355"/>
      <c r="D148" s="84"/>
      <c r="E148" s="90"/>
      <c r="F148" s="84"/>
      <c r="G148" s="356"/>
      <c r="H148" s="357"/>
      <c r="I148" s="342"/>
    </row>
    <row r="149" spans="1:9" ht="13.5" thickBot="1">
      <c r="A149" s="343"/>
      <c r="B149" s="354"/>
      <c r="C149" s="355"/>
      <c r="D149" s="84"/>
      <c r="E149" s="90"/>
      <c r="F149" s="84"/>
      <c r="G149" s="356"/>
      <c r="H149" s="357"/>
      <c r="I149" s="343"/>
    </row>
    <row r="150" spans="1:9">
      <c r="A150" s="84"/>
      <c r="B150" s="350" t="str">
        <f>CONCATENATE([2]List1!$A$68)</f>
        <v>kvalifikační body červený</v>
      </c>
      <c r="C150" s="351"/>
      <c r="D150" s="352"/>
      <c r="E150" s="90"/>
      <c r="F150" s="352"/>
      <c r="G150" s="353" t="str">
        <f>CONCATENATE([2]List1!$A$69)</f>
        <v>kvalifikační body modrý</v>
      </c>
      <c r="H150" s="353"/>
      <c r="I150" s="84"/>
    </row>
    <row r="151" spans="1:9">
      <c r="A151" s="84"/>
      <c r="B151" s="350"/>
      <c r="C151" s="351"/>
      <c r="D151" s="352"/>
      <c r="E151" s="90"/>
      <c r="F151" s="352"/>
      <c r="G151" s="353"/>
      <c r="H151" s="353"/>
      <c r="I151" s="84"/>
    </row>
    <row r="152" spans="1:9">
      <c r="A152" s="84"/>
      <c r="B152" s="350"/>
      <c r="C152" s="351"/>
      <c r="D152" s="352"/>
      <c r="E152" s="90"/>
      <c r="F152" s="352"/>
      <c r="G152" s="353"/>
      <c r="H152" s="353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21" t="str">
        <f>CONCATENATE([2]List1!$A$71)</f>
        <v>Skutečný čas:</v>
      </c>
      <c r="I154" s="322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23" t="s">
        <v>71</v>
      </c>
      <c r="B158" s="323"/>
      <c r="C158" s="323"/>
      <c r="D158" s="323"/>
      <c r="E158" s="323"/>
      <c r="F158" s="323"/>
      <c r="G158" s="323"/>
      <c r="H158" s="323"/>
      <c r="I158" s="323"/>
    </row>
    <row r="159" spans="1:9" ht="12.75" customHeight="1">
      <c r="A159" s="323"/>
      <c r="B159" s="323"/>
      <c r="C159" s="323"/>
      <c r="D159" s="323"/>
      <c r="E159" s="323"/>
      <c r="F159" s="323"/>
      <c r="G159" s="323"/>
      <c r="H159" s="323"/>
      <c r="I159" s="323"/>
    </row>
    <row r="160" spans="1:9">
      <c r="A160" s="380" t="str">
        <f>CONCATENATE([2]List1!$A$84)</f>
        <v xml:space="preserve"> 5 : 0</v>
      </c>
      <c r="B160" s="307" t="str">
        <f>CONCATENATE([2]List1!$A$73)</f>
        <v>vítězství na lopatky</v>
      </c>
      <c r="C160" s="308"/>
      <c r="D160" s="309"/>
      <c r="E160" s="90"/>
      <c r="F160" s="380" t="str">
        <f>CONCATENATE([2]List1!$A$84)</f>
        <v xml:space="preserve"> 5 : 0</v>
      </c>
      <c r="G160" s="381" t="str">
        <f>CONCATENATE([2]List1!$A$79)</f>
        <v>vítězství pro nenastoupení soupeře</v>
      </c>
      <c r="H160" s="382"/>
      <c r="I160" s="383"/>
    </row>
    <row r="161" spans="1:9">
      <c r="A161" s="380"/>
      <c r="B161" s="310"/>
      <c r="C161" s="311"/>
      <c r="D161" s="312"/>
      <c r="E161" s="90"/>
      <c r="F161" s="380"/>
      <c r="G161" s="384"/>
      <c r="H161" s="385"/>
      <c r="I161" s="386"/>
    </row>
    <row r="162" spans="1:9" ht="12.75" customHeight="1">
      <c r="A162" s="380" t="str">
        <f>CONCATENATE([2]List1!$A$85)</f>
        <v xml:space="preserve"> 4 : 0 </v>
      </c>
      <c r="B162" s="319" t="str">
        <f>CONCATENATE([2]List1!$A$74)</f>
        <v>technická převaha ve dvou kolech, poražený nemá technické body</v>
      </c>
      <c r="C162" s="319"/>
      <c r="D162" s="319"/>
      <c r="E162" s="90"/>
      <c r="F162" s="306" t="str">
        <f>[2]List1!$C$85</f>
        <v xml:space="preserve"> 5 : 0 </v>
      </c>
      <c r="G162" s="320" t="str">
        <f>CONCATENATE([2]List1!$A$80)</f>
        <v>diskvalifikace pro 3 "O"</v>
      </c>
      <c r="H162" s="320"/>
      <c r="I162" s="320"/>
    </row>
    <row r="163" spans="1:9" ht="12.75" customHeight="1">
      <c r="A163" s="380"/>
      <c r="B163" s="319"/>
      <c r="C163" s="319"/>
      <c r="D163" s="319"/>
      <c r="E163" s="90"/>
      <c r="F163" s="380"/>
      <c r="G163" s="320"/>
      <c r="H163" s="320"/>
      <c r="I163" s="320"/>
    </row>
    <row r="164" spans="1:9" ht="12.75" customHeight="1">
      <c r="A164" s="380" t="str">
        <f>CONCATENATE([2]List1!$A$86)</f>
        <v xml:space="preserve"> 4 : 1 </v>
      </c>
      <c r="B164" s="319" t="str">
        <f>CONCATENATE([2]List1!$A$75)</f>
        <v>technická převaha ve dvou kolech, poražený má technické body</v>
      </c>
      <c r="C164" s="319"/>
      <c r="D164" s="319"/>
      <c r="E164" s="90"/>
      <c r="F164" s="380" t="str">
        <f>CONCATENATE([2]List1!$A$84)</f>
        <v xml:space="preserve"> 5 : 0</v>
      </c>
      <c r="G164" s="320" t="str">
        <f>CONCATENATE([2]List1!$A$81)</f>
        <v>diskvalifikace z celé soutěže</v>
      </c>
      <c r="H164" s="320"/>
      <c r="I164" s="320"/>
    </row>
    <row r="165" spans="1:9" ht="12.75" customHeight="1">
      <c r="A165" s="380"/>
      <c r="B165" s="319"/>
      <c r="C165" s="319"/>
      <c r="D165" s="319"/>
      <c r="E165" s="90"/>
      <c r="F165" s="380"/>
      <c r="G165" s="320"/>
      <c r="H165" s="320"/>
      <c r="I165" s="320"/>
    </row>
    <row r="166" spans="1:9">
      <c r="A166" s="380" t="str">
        <f>CONCATENATE([2]List1!$A$87:$IV$87)</f>
        <v xml:space="preserve"> 3 : 0 </v>
      </c>
      <c r="B166" s="319" t="str">
        <f>CONCATENATE([2]List1!$A$76)</f>
        <v>vítězství na body, poražený nemá technické body</v>
      </c>
      <c r="C166" s="319"/>
      <c r="D166" s="319"/>
      <c r="E166" s="90"/>
      <c r="F166" s="380" t="str">
        <f>CONCATENATE([2]List1!$A$89)</f>
        <v xml:space="preserve"> 0 : 0 </v>
      </c>
      <c r="G166" s="320" t="str">
        <f>CONCATENATE([2]List1!$A$82)</f>
        <v>oba soupeři jsou diskvalifikováni v utkání</v>
      </c>
      <c r="H166" s="320"/>
      <c r="I166" s="320"/>
    </row>
    <row r="167" spans="1:9">
      <c r="A167" s="380"/>
      <c r="B167" s="319"/>
      <c r="C167" s="319"/>
      <c r="D167" s="319"/>
      <c r="E167" s="90"/>
      <c r="F167" s="380"/>
      <c r="G167" s="320"/>
      <c r="H167" s="320"/>
      <c r="I167" s="320"/>
    </row>
    <row r="168" spans="1:9" ht="12.75" customHeight="1">
      <c r="A168" s="380" t="str">
        <f>CONCATENATE([2]List1!$A$88)</f>
        <v xml:space="preserve"> 3 : 1 </v>
      </c>
      <c r="B168" s="319" t="str">
        <f>CONCATENATE([2]List1!$A$77)</f>
        <v>vítězství na body, poražený má technické body</v>
      </c>
      <c r="C168" s="319"/>
      <c r="D168" s="319"/>
      <c r="E168" s="90"/>
      <c r="F168" s="380" t="str">
        <f>CONCATENATE([2]List1!$A$89)</f>
        <v xml:space="preserve"> 0 : 0 </v>
      </c>
      <c r="G168" s="320" t="str">
        <f>CONCATENATE([2]List1!$A$83)</f>
        <v>oba soupeři jsou diskvalifikováni v celé soutěži</v>
      </c>
      <c r="H168" s="320"/>
      <c r="I168" s="320"/>
    </row>
    <row r="169" spans="1:9" ht="12.75" customHeight="1">
      <c r="A169" s="380"/>
      <c r="B169" s="319"/>
      <c r="C169" s="319"/>
      <c r="D169" s="319"/>
      <c r="E169" s="90"/>
      <c r="F169" s="380"/>
      <c r="G169" s="320"/>
      <c r="H169" s="320"/>
      <c r="I169" s="320"/>
    </row>
    <row r="170" spans="1:9">
      <c r="A170" s="380" t="str">
        <f>CONCATENATE([2]List1!$A$84)</f>
        <v xml:space="preserve"> 5 : 0</v>
      </c>
      <c r="B170" s="307" t="str">
        <f>CONCATENATE([2]List1!$A$78)</f>
        <v>vítězství pro zranění soupeře</v>
      </c>
      <c r="C170" s="308"/>
      <c r="D170" s="309"/>
      <c r="E170" s="90"/>
      <c r="F170" s="313" t="str">
        <f>CONCATENATE([2]List1!$A$90)</f>
        <v>Podpis:</v>
      </c>
      <c r="G170" s="314"/>
      <c r="H170" s="314"/>
      <c r="I170" s="315"/>
    </row>
    <row r="171" spans="1:9">
      <c r="A171" s="380"/>
      <c r="B171" s="310"/>
      <c r="C171" s="311"/>
      <c r="D171" s="312"/>
      <c r="E171" s="90"/>
      <c r="F171" s="316"/>
      <c r="G171" s="317"/>
      <c r="H171" s="317"/>
      <c r="I171" s="318"/>
    </row>
    <row r="172" spans="1:9">
      <c r="A172" s="284" t="s">
        <v>110</v>
      </c>
      <c r="B172" s="284"/>
      <c r="C172" s="284"/>
      <c r="D172" s="284"/>
      <c r="E172" s="284"/>
      <c r="F172" s="284"/>
      <c r="G172" s="284"/>
      <c r="H172" s="284"/>
      <c r="I172" s="284"/>
    </row>
    <row r="173" spans="1:9">
      <c r="A173" s="284"/>
      <c r="B173" s="284"/>
      <c r="C173" s="284"/>
      <c r="D173" s="284"/>
      <c r="E173" s="284"/>
      <c r="F173" s="284"/>
      <c r="G173" s="284"/>
      <c r="H173" s="284"/>
      <c r="I173" s="284"/>
    </row>
    <row r="174" spans="1:9" ht="24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thickTop="1">
      <c r="A175" s="360" t="str">
        <f>CONCATENATE([2]List1!$A$56)</f>
        <v>Bodový rozhodčí:</v>
      </c>
      <c r="B175" s="361"/>
      <c r="C175" s="364"/>
      <c r="D175" s="365"/>
      <c r="E175" s="366"/>
      <c r="F175" s="84"/>
      <c r="G175" s="84"/>
      <c r="H175" s="84"/>
      <c r="I175" s="84"/>
    </row>
    <row r="176" spans="1:9">
      <c r="A176" s="362"/>
      <c r="B176" s="363"/>
      <c r="C176" s="367"/>
      <c r="D176" s="368"/>
      <c r="E176" s="369"/>
      <c r="F176" s="84"/>
      <c r="G176" s="84"/>
      <c r="H176" s="84"/>
      <c r="I176" s="84"/>
    </row>
    <row r="177" spans="1:9">
      <c r="A177" s="370" t="str">
        <f>CONCATENATE([2]List1!$A$57)</f>
        <v>Rozhodčí na žíněnce:</v>
      </c>
      <c r="B177" s="371"/>
      <c r="C177" s="372"/>
      <c r="D177" s="373"/>
      <c r="E177" s="374"/>
      <c r="F177" s="84"/>
      <c r="G177" s="84"/>
      <c r="H177" s="84"/>
      <c r="I177" s="84"/>
    </row>
    <row r="178" spans="1:9">
      <c r="A178" s="362"/>
      <c r="B178" s="363"/>
      <c r="C178" s="367"/>
      <c r="D178" s="368"/>
      <c r="E178" s="369"/>
      <c r="F178" s="84"/>
      <c r="G178" s="84"/>
      <c r="H178" s="84"/>
      <c r="I178" s="84"/>
    </row>
    <row r="179" spans="1:9">
      <c r="A179" s="370" t="str">
        <f>CONCATENATE([2]List1!$A$58)</f>
        <v>Předseda žíněnky</v>
      </c>
      <c r="B179" s="371"/>
      <c r="C179" s="372"/>
      <c r="D179" s="373"/>
      <c r="E179" s="374"/>
      <c r="F179" s="84"/>
      <c r="G179" s="84"/>
      <c r="H179" s="84"/>
      <c r="I179" s="84"/>
    </row>
    <row r="180" spans="1:9" ht="13.5" thickBot="1">
      <c r="A180" s="375"/>
      <c r="B180" s="376"/>
      <c r="C180" s="377"/>
      <c r="D180" s="378"/>
      <c r="E180" s="379"/>
      <c r="F180" s="84"/>
      <c r="G180" s="84"/>
      <c r="H180" s="84"/>
      <c r="I180" s="84"/>
    </row>
    <row r="181" spans="1:9" ht="14.25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thickTop="1">
      <c r="A182" s="255" t="str">
        <f>CONCATENATE([2]List1!$A$40)</f>
        <v>soutěž</v>
      </c>
      <c r="B182" s="256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>
      <c r="A183" s="287" t="str">
        <f>CONCATENATE(Hlasatel!A183)</f>
        <v>Vánoční turnaj Chomutov</v>
      </c>
      <c r="B183" s="288"/>
      <c r="C183" s="299" t="str">
        <f>CONCATENATE(Hlasatel!C183)</f>
        <v>14.12.2019</v>
      </c>
      <c r="D183" s="263">
        <f>ABS(Hlasatel!D183)</f>
        <v>2023</v>
      </c>
      <c r="E183" s="299" t="str">
        <f>CONCATENATE(Hlasatel!E183)</f>
        <v>A příp 32 kg</v>
      </c>
      <c r="F183" s="301" t="str">
        <f>CONCATENATE(Hlasatel!F183)</f>
        <v>ř.ř.</v>
      </c>
      <c r="G183" s="263" t="str">
        <f>CONCATENATE(Hlasatel!G183)</f>
        <v>2</v>
      </c>
      <c r="H183" s="253" t="str">
        <f>CONCATENATE(Hlasatel!H183)</f>
        <v/>
      </c>
      <c r="I183" s="303" t="str">
        <f>CONCATENATE(Hlasatel!I183)</f>
        <v>2</v>
      </c>
    </row>
    <row r="184" spans="1:9" ht="13.5" thickBot="1">
      <c r="A184" s="289"/>
      <c r="B184" s="290"/>
      <c r="C184" s="300"/>
      <c r="D184" s="264"/>
      <c r="E184" s="300"/>
      <c r="F184" s="302"/>
      <c r="G184" s="264"/>
      <c r="H184" s="254"/>
      <c r="I184" s="304"/>
    </row>
    <row r="185" spans="1:9" ht="14.25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thickTop="1">
      <c r="A186" s="269" t="str">
        <f>CONCATENATE([2]List1!$A$48)</f>
        <v>červený</v>
      </c>
      <c r="B186" s="270"/>
      <c r="C186" s="270"/>
      <c r="D186" s="271"/>
      <c r="E186" s="272"/>
      <c r="F186" s="255" t="str">
        <f>CONCATENATE([2]List1!$A$49)</f>
        <v>modrý</v>
      </c>
      <c r="G186" s="256"/>
      <c r="H186" s="256"/>
      <c r="I186" s="273"/>
    </row>
    <row r="187" spans="1:9">
      <c r="A187" s="274" t="str">
        <f>CONCATENATE([2]List1!$A$50)</f>
        <v>jméno</v>
      </c>
      <c r="B187" s="275"/>
      <c r="C187" s="98" t="str">
        <f>CONCATENATE([2]List1!$A$51)</f>
        <v>oddíl</v>
      </c>
      <c r="D187" s="99" t="str">
        <f>CONCATENATE([2]List1!$A$52)</f>
        <v>los</v>
      </c>
      <c r="E187" s="272"/>
      <c r="F187" s="274" t="str">
        <f>CONCATENATE([2]List1!$A$50)</f>
        <v>jméno</v>
      </c>
      <c r="G187" s="275"/>
      <c r="H187" s="98" t="str">
        <f>CONCATENATE([2]List1!$A$51)</f>
        <v>oddíl</v>
      </c>
      <c r="I187" s="99" t="str">
        <f>CONCATENATE([2]List1!$A$52)</f>
        <v>los</v>
      </c>
    </row>
    <row r="188" spans="1:9">
      <c r="A188" s="293" t="str">
        <f>CONCATENATE(Hlasatel!A188)</f>
        <v>Petrovec Miroslav</v>
      </c>
      <c r="B188" s="294"/>
      <c r="C188" s="285" t="str">
        <f>CONCATENATE(Hlasatel!C188)</f>
        <v>Meziboří</v>
      </c>
      <c r="D188" s="267" t="str">
        <f>CONCATENATE(Hlasatel!D188)</f>
        <v>2</v>
      </c>
      <c r="E188" s="272"/>
      <c r="F188" s="293" t="str">
        <f>CONCATENATE(Hlasatel!F188)</f>
        <v>Taimbetor Asadulla</v>
      </c>
      <c r="G188" s="294"/>
      <c r="H188" s="285" t="str">
        <f>CONCATENATE(Hlasatel!H188)</f>
        <v>Ústí</v>
      </c>
      <c r="I188" s="267" t="str">
        <f>CONCATENATE(Hlasatel!I188)</f>
        <v>4</v>
      </c>
    </row>
    <row r="189" spans="1:9" ht="13.5" thickBot="1">
      <c r="A189" s="295"/>
      <c r="B189" s="296"/>
      <c r="C189" s="286"/>
      <c r="D189" s="268"/>
      <c r="E189" s="272"/>
      <c r="F189" s="295"/>
      <c r="G189" s="296"/>
      <c r="H189" s="286"/>
      <c r="I189" s="268"/>
    </row>
    <row r="190" spans="1:9" ht="14.25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thickTop="1">
      <c r="A191" s="85" t="str">
        <f>CONCATENATE([2]List1!$A$59)</f>
        <v>součet</v>
      </c>
      <c r="B191" s="256" t="str">
        <f>CONCATENATE([2]List1!$A$60)</f>
        <v>body</v>
      </c>
      <c r="C191" s="256"/>
      <c r="D191" s="273"/>
      <c r="E191" s="96" t="str">
        <f>CONCATENATE([2]List1!$A$61)</f>
        <v>kolo</v>
      </c>
      <c r="F191" s="358" t="str">
        <f>CONCATENATE([2]List1!$A$60)</f>
        <v>body</v>
      </c>
      <c r="G191" s="359"/>
      <c r="H191" s="359"/>
      <c r="I191" s="127" t="str">
        <f>CONCATENATE([2]List1!$A$59)</f>
        <v>součet</v>
      </c>
    </row>
    <row r="192" spans="1:9" ht="39.75" customHeight="1">
      <c r="A192" s="331"/>
      <c r="B192" s="334"/>
      <c r="C192" s="334"/>
      <c r="D192" s="335"/>
      <c r="E192" s="340" t="str">
        <f>CONCATENATE([2]List1!$A$62)</f>
        <v>1</v>
      </c>
      <c r="F192" s="274"/>
      <c r="G192" s="275"/>
      <c r="H192" s="275"/>
      <c r="I192" s="330"/>
    </row>
    <row r="193" spans="1:9">
      <c r="A193" s="332"/>
      <c r="B193" s="336"/>
      <c r="C193" s="336"/>
      <c r="D193" s="337"/>
      <c r="E193" s="340"/>
      <c r="F193" s="274"/>
      <c r="G193" s="275"/>
      <c r="H193" s="275"/>
      <c r="I193" s="330"/>
    </row>
    <row r="194" spans="1:9">
      <c r="A194" s="333"/>
      <c r="B194" s="338"/>
      <c r="C194" s="338"/>
      <c r="D194" s="339"/>
      <c r="E194" s="340"/>
      <c r="F194" s="274"/>
      <c r="G194" s="275"/>
      <c r="H194" s="275"/>
      <c r="I194" s="330"/>
    </row>
    <row r="195" spans="1:9" hidden="1">
      <c r="A195" s="274" t="str">
        <f>CONCATENATE([2]List1!$A$65)</f>
        <v>přestávka 30 sekund</v>
      </c>
      <c r="B195" s="275"/>
      <c r="C195" s="275"/>
      <c r="D195" s="330"/>
      <c r="E195" s="123"/>
      <c r="F195" s="274" t="str">
        <f>CONCATENATE([2]List1!$A$65)</f>
        <v>přestávka 30 sekund</v>
      </c>
      <c r="G195" s="275"/>
      <c r="H195" s="275"/>
      <c r="I195" s="330"/>
    </row>
    <row r="196" spans="1:9" hidden="1">
      <c r="A196" s="331"/>
      <c r="B196" s="334"/>
      <c r="C196" s="334"/>
      <c r="D196" s="335"/>
      <c r="E196" s="340" t="str">
        <f>CONCATENATE([2]List1!$A$63)</f>
        <v>2</v>
      </c>
      <c r="F196" s="274"/>
      <c r="G196" s="275"/>
      <c r="H196" s="275"/>
      <c r="I196" s="330"/>
    </row>
    <row r="197" spans="1:9" hidden="1">
      <c r="A197" s="332"/>
      <c r="B197" s="336"/>
      <c r="C197" s="336"/>
      <c r="D197" s="337"/>
      <c r="E197" s="340"/>
      <c r="F197" s="274"/>
      <c r="G197" s="275"/>
      <c r="H197" s="275"/>
      <c r="I197" s="330"/>
    </row>
    <row r="198" spans="1:9" hidden="1">
      <c r="A198" s="333"/>
      <c r="B198" s="338"/>
      <c r="C198" s="338"/>
      <c r="D198" s="339"/>
      <c r="E198" s="340"/>
      <c r="F198" s="274"/>
      <c r="G198" s="275"/>
      <c r="H198" s="275"/>
      <c r="I198" s="330"/>
    </row>
    <row r="199" spans="1:9">
      <c r="A199" s="274" t="str">
        <f>CONCATENATE([2]List1!$A$65)</f>
        <v>přestávka 30 sekund</v>
      </c>
      <c r="B199" s="275"/>
      <c r="C199" s="275"/>
      <c r="D199" s="330"/>
      <c r="E199" s="123"/>
      <c r="F199" s="274" t="str">
        <f>CONCATENATE([2]List1!$A$65)</f>
        <v>přestávka 30 sekund</v>
      </c>
      <c r="G199" s="275"/>
      <c r="H199" s="275"/>
      <c r="I199" s="330"/>
    </row>
    <row r="200" spans="1:9" ht="39.75" customHeight="1">
      <c r="A200" s="331"/>
      <c r="B200" s="334"/>
      <c r="C200" s="334"/>
      <c r="D200" s="335"/>
      <c r="E200" s="340">
        <v>2</v>
      </c>
      <c r="F200" s="274"/>
      <c r="G200" s="275"/>
      <c r="H200" s="275"/>
      <c r="I200" s="330"/>
    </row>
    <row r="201" spans="1:9">
      <c r="A201" s="332"/>
      <c r="B201" s="336"/>
      <c r="C201" s="336"/>
      <c r="D201" s="337"/>
      <c r="E201" s="340"/>
      <c r="F201" s="274"/>
      <c r="G201" s="275"/>
      <c r="H201" s="275"/>
      <c r="I201" s="330"/>
    </row>
    <row r="202" spans="1:9" ht="13.5" thickBot="1">
      <c r="A202" s="344"/>
      <c r="B202" s="345"/>
      <c r="C202" s="345"/>
      <c r="D202" s="346"/>
      <c r="E202" s="340"/>
      <c r="F202" s="347"/>
      <c r="G202" s="348"/>
      <c r="H202" s="348"/>
      <c r="I202" s="349"/>
    </row>
    <row r="203" spans="1:9" ht="14.25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>
      <c r="A204" s="341"/>
      <c r="B204" s="354" t="str">
        <f>CONCATENATE([2]List1!$A$66)</f>
        <v>součet technických bodů červený ve všech kolech</v>
      </c>
      <c r="C204" s="355"/>
      <c r="D204" s="84"/>
      <c r="E204" s="90"/>
      <c r="F204" s="84"/>
      <c r="G204" s="356" t="str">
        <f>CONCATENATE([2]List1!$A$67)</f>
        <v>součet technických bodů modrý ve všech kolech</v>
      </c>
      <c r="H204" s="357"/>
      <c r="I204" s="341"/>
    </row>
    <row r="205" spans="1:9">
      <c r="A205" s="342"/>
      <c r="B205" s="354"/>
      <c r="C205" s="355"/>
      <c r="D205" s="84"/>
      <c r="E205" s="90"/>
      <c r="F205" s="84"/>
      <c r="G205" s="356"/>
      <c r="H205" s="357"/>
      <c r="I205" s="342"/>
    </row>
    <row r="206" spans="1:9" ht="13.5" thickBot="1">
      <c r="A206" s="343"/>
      <c r="B206" s="354"/>
      <c r="C206" s="355"/>
      <c r="D206" s="84"/>
      <c r="E206" s="90"/>
      <c r="F206" s="84"/>
      <c r="G206" s="356"/>
      <c r="H206" s="357"/>
      <c r="I206" s="343"/>
    </row>
    <row r="207" spans="1:9">
      <c r="A207" s="84"/>
      <c r="B207" s="350" t="str">
        <f>CONCATENATE([2]List1!$A$68)</f>
        <v>kvalifikační body červený</v>
      </c>
      <c r="C207" s="351"/>
      <c r="D207" s="352"/>
      <c r="E207" s="90"/>
      <c r="F207" s="352"/>
      <c r="G207" s="353" t="str">
        <f>CONCATENATE([2]List1!$A$69)</f>
        <v>kvalifikační body modrý</v>
      </c>
      <c r="H207" s="353"/>
      <c r="I207" s="84"/>
    </row>
    <row r="208" spans="1:9">
      <c r="A208" s="84"/>
      <c r="B208" s="350"/>
      <c r="C208" s="351"/>
      <c r="D208" s="352"/>
      <c r="E208" s="90"/>
      <c r="F208" s="352"/>
      <c r="G208" s="353"/>
      <c r="H208" s="353"/>
      <c r="I208" s="84"/>
    </row>
    <row r="209" spans="1:9">
      <c r="A209" s="84"/>
      <c r="B209" s="350"/>
      <c r="C209" s="351"/>
      <c r="D209" s="352"/>
      <c r="E209" s="90"/>
      <c r="F209" s="352"/>
      <c r="G209" s="353"/>
      <c r="H209" s="353"/>
      <c r="I209" s="84"/>
    </row>
    <row r="210" spans="1:9" ht="13.5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21" t="str">
        <f>CONCATENATE([2]List1!$A$71)</f>
        <v>Skutečný čas:</v>
      </c>
      <c r="I211" s="322"/>
    </row>
    <row r="212" spans="1:9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t="12.75" customHeight="1">
      <c r="A215" s="323" t="s">
        <v>71</v>
      </c>
      <c r="B215" s="323"/>
      <c r="C215" s="323"/>
      <c r="D215" s="323"/>
      <c r="E215" s="323"/>
      <c r="F215" s="323"/>
      <c r="G215" s="323"/>
      <c r="H215" s="323"/>
      <c r="I215" s="323"/>
    </row>
    <row r="216" spans="1:9" ht="12.75" customHeight="1">
      <c r="A216" s="323"/>
      <c r="B216" s="323"/>
      <c r="C216" s="323"/>
      <c r="D216" s="323"/>
      <c r="E216" s="323"/>
      <c r="F216" s="323"/>
      <c r="G216" s="323"/>
      <c r="H216" s="323"/>
      <c r="I216" s="323"/>
    </row>
    <row r="217" spans="1:9">
      <c r="A217" s="380" t="str">
        <f>CONCATENATE([2]List1!$A$84)</f>
        <v xml:space="preserve"> 5 : 0</v>
      </c>
      <c r="B217" s="307" t="str">
        <f>CONCATENATE([2]List1!$A$73)</f>
        <v>vítězství na lopatky</v>
      </c>
      <c r="C217" s="308"/>
      <c r="D217" s="309"/>
      <c r="E217" s="90"/>
      <c r="F217" s="380" t="str">
        <f>CONCATENATE([2]List1!$A$84)</f>
        <v xml:space="preserve"> 5 : 0</v>
      </c>
      <c r="G217" s="381" t="str">
        <f>CONCATENATE([2]List1!$A$79)</f>
        <v>vítězství pro nenastoupení soupeře</v>
      </c>
      <c r="H217" s="382"/>
      <c r="I217" s="383"/>
    </row>
    <row r="218" spans="1:9">
      <c r="A218" s="380"/>
      <c r="B218" s="310"/>
      <c r="C218" s="311"/>
      <c r="D218" s="312"/>
      <c r="E218" s="90"/>
      <c r="F218" s="380"/>
      <c r="G218" s="384"/>
      <c r="H218" s="385"/>
      <c r="I218" s="386"/>
    </row>
    <row r="219" spans="1:9" ht="12.75" customHeight="1">
      <c r="A219" s="380" t="str">
        <f>CONCATENATE([2]List1!$A$85)</f>
        <v xml:space="preserve"> 4 : 0 </v>
      </c>
      <c r="B219" s="319" t="str">
        <f>CONCATENATE([2]List1!$A$74)</f>
        <v>technická převaha ve dvou kolech, poražený nemá technické body</v>
      </c>
      <c r="C219" s="319"/>
      <c r="D219" s="319"/>
      <c r="E219" s="90"/>
      <c r="F219" s="306" t="str">
        <f>[2]List1!$C$85</f>
        <v xml:space="preserve"> 5 : 0 </v>
      </c>
      <c r="G219" s="320" t="str">
        <f>CONCATENATE([2]List1!$A$80)</f>
        <v>diskvalifikace pro 3 "O"</v>
      </c>
      <c r="H219" s="320"/>
      <c r="I219" s="320"/>
    </row>
    <row r="220" spans="1:9" ht="12.75" customHeight="1">
      <c r="A220" s="380"/>
      <c r="B220" s="319"/>
      <c r="C220" s="319"/>
      <c r="D220" s="319"/>
      <c r="E220" s="90"/>
      <c r="F220" s="380"/>
      <c r="G220" s="320"/>
      <c r="H220" s="320"/>
      <c r="I220" s="320"/>
    </row>
    <row r="221" spans="1:9" ht="12.75" customHeight="1">
      <c r="A221" s="380" t="str">
        <f>CONCATENATE([2]List1!$A$86)</f>
        <v xml:space="preserve"> 4 : 1 </v>
      </c>
      <c r="B221" s="319" t="str">
        <f>CONCATENATE([2]List1!$A$75)</f>
        <v>technická převaha ve dvou kolech, poražený má technické body</v>
      </c>
      <c r="C221" s="319"/>
      <c r="D221" s="319"/>
      <c r="E221" s="90"/>
      <c r="F221" s="380" t="str">
        <f>CONCATENATE([2]List1!$A$84)</f>
        <v xml:space="preserve"> 5 : 0</v>
      </c>
      <c r="G221" s="320" t="str">
        <f>CONCATENATE([2]List1!$A$81)</f>
        <v>diskvalifikace z celé soutěže</v>
      </c>
      <c r="H221" s="320"/>
      <c r="I221" s="320"/>
    </row>
    <row r="222" spans="1:9" ht="12.75" customHeight="1">
      <c r="A222" s="380"/>
      <c r="B222" s="319"/>
      <c r="C222" s="319"/>
      <c r="D222" s="319"/>
      <c r="E222" s="90"/>
      <c r="F222" s="380"/>
      <c r="G222" s="320"/>
      <c r="H222" s="320"/>
      <c r="I222" s="320"/>
    </row>
    <row r="223" spans="1:9">
      <c r="A223" s="380" t="str">
        <f>CONCATENATE([2]List1!$A$87:$IV$87)</f>
        <v xml:space="preserve"> 3 : 0 </v>
      </c>
      <c r="B223" s="319" t="str">
        <f>CONCATENATE([2]List1!$A$76)</f>
        <v>vítězství na body, poražený nemá technické body</v>
      </c>
      <c r="C223" s="319"/>
      <c r="D223" s="319"/>
      <c r="E223" s="90"/>
      <c r="F223" s="380" t="str">
        <f>CONCATENATE([2]List1!$A$89)</f>
        <v xml:space="preserve"> 0 : 0 </v>
      </c>
      <c r="G223" s="320" t="str">
        <f>CONCATENATE([2]List1!$A$82)</f>
        <v>oba soupeři jsou diskvalifikováni v utkání</v>
      </c>
      <c r="H223" s="320"/>
      <c r="I223" s="320"/>
    </row>
    <row r="224" spans="1:9">
      <c r="A224" s="380"/>
      <c r="B224" s="319"/>
      <c r="C224" s="319"/>
      <c r="D224" s="319"/>
      <c r="E224" s="90"/>
      <c r="F224" s="380"/>
      <c r="G224" s="320"/>
      <c r="H224" s="320"/>
      <c r="I224" s="320"/>
    </row>
    <row r="225" spans="1:9" ht="12.75" customHeight="1">
      <c r="A225" s="380" t="str">
        <f>CONCATENATE([2]List1!$A$88)</f>
        <v xml:space="preserve"> 3 : 1 </v>
      </c>
      <c r="B225" s="319" t="str">
        <f>CONCATENATE([2]List1!$A$77)</f>
        <v>vítězství na body, poražený má technické body</v>
      </c>
      <c r="C225" s="319"/>
      <c r="D225" s="319"/>
      <c r="E225" s="90"/>
      <c r="F225" s="380" t="str">
        <f>CONCATENATE([2]List1!$A$89)</f>
        <v xml:space="preserve"> 0 : 0 </v>
      </c>
      <c r="G225" s="320" t="str">
        <f>CONCATENATE([2]List1!$A$83)</f>
        <v>oba soupeři jsou diskvalifikováni v celé soutěži</v>
      </c>
      <c r="H225" s="320"/>
      <c r="I225" s="320"/>
    </row>
    <row r="226" spans="1:9" ht="12.75" customHeight="1">
      <c r="A226" s="380"/>
      <c r="B226" s="319"/>
      <c r="C226" s="319"/>
      <c r="D226" s="319"/>
      <c r="E226" s="90"/>
      <c r="F226" s="380"/>
      <c r="G226" s="320"/>
      <c r="H226" s="320"/>
      <c r="I226" s="320"/>
    </row>
    <row r="227" spans="1:9">
      <c r="A227" s="380" t="str">
        <f>CONCATENATE([2]List1!$A$84)</f>
        <v xml:space="preserve"> 5 : 0</v>
      </c>
      <c r="B227" s="307" t="str">
        <f>CONCATENATE([2]List1!$A$78)</f>
        <v>vítězství pro zranění soupeře</v>
      </c>
      <c r="C227" s="308"/>
      <c r="D227" s="309"/>
      <c r="E227" s="90"/>
      <c r="F227" s="313" t="str">
        <f>CONCATENATE([2]List1!$A$90)</f>
        <v>Podpis:</v>
      </c>
      <c r="G227" s="314"/>
      <c r="H227" s="314"/>
      <c r="I227" s="315"/>
    </row>
    <row r="228" spans="1:9">
      <c r="A228" s="380"/>
      <c r="B228" s="310"/>
      <c r="C228" s="311"/>
      <c r="D228" s="312"/>
      <c r="E228" s="90"/>
      <c r="F228" s="316"/>
      <c r="G228" s="317"/>
      <c r="H228" s="317"/>
      <c r="I228" s="318"/>
    </row>
    <row r="229" spans="1:9">
      <c r="A229" s="284" t="s">
        <v>110</v>
      </c>
      <c r="B229" s="284"/>
      <c r="C229" s="284"/>
      <c r="D229" s="284"/>
      <c r="E229" s="284"/>
      <c r="F229" s="284"/>
      <c r="G229" s="284"/>
      <c r="H229" s="284"/>
      <c r="I229" s="284"/>
    </row>
    <row r="230" spans="1:9">
      <c r="A230" s="284"/>
      <c r="B230" s="284"/>
      <c r="C230" s="284"/>
      <c r="D230" s="284"/>
      <c r="E230" s="284"/>
      <c r="F230" s="284"/>
      <c r="G230" s="284"/>
      <c r="H230" s="284"/>
      <c r="I230" s="284"/>
    </row>
    <row r="231" spans="1:9" ht="24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thickTop="1">
      <c r="A232" s="360" t="str">
        <f>CONCATENATE([2]List1!$A$56)</f>
        <v>Bodový rozhodčí:</v>
      </c>
      <c r="B232" s="361"/>
      <c r="C232" s="364"/>
      <c r="D232" s="365"/>
      <c r="E232" s="366"/>
      <c r="F232" s="84"/>
      <c r="G232" s="84"/>
      <c r="H232" s="84"/>
      <c r="I232" s="84"/>
    </row>
    <row r="233" spans="1:9">
      <c r="A233" s="362"/>
      <c r="B233" s="363"/>
      <c r="C233" s="367"/>
      <c r="D233" s="368"/>
      <c r="E233" s="369"/>
      <c r="F233" s="84"/>
      <c r="G233" s="84"/>
      <c r="H233" s="84"/>
      <c r="I233" s="84"/>
    </row>
    <row r="234" spans="1:9">
      <c r="A234" s="370" t="str">
        <f>CONCATENATE([2]List1!$A$57)</f>
        <v>Rozhodčí na žíněnce:</v>
      </c>
      <c r="B234" s="371"/>
      <c r="C234" s="372"/>
      <c r="D234" s="373"/>
      <c r="E234" s="374"/>
      <c r="F234" s="84"/>
      <c r="G234" s="84"/>
      <c r="H234" s="84"/>
      <c r="I234" s="84"/>
    </row>
    <row r="235" spans="1:9">
      <c r="A235" s="362"/>
      <c r="B235" s="363"/>
      <c r="C235" s="367"/>
      <c r="D235" s="368"/>
      <c r="E235" s="369"/>
      <c r="F235" s="84"/>
      <c r="G235" s="84"/>
      <c r="H235" s="84"/>
      <c r="I235" s="84"/>
    </row>
    <row r="236" spans="1:9">
      <c r="A236" s="370" t="str">
        <f>CONCATENATE([2]List1!$A$58)</f>
        <v>Předseda žíněnky</v>
      </c>
      <c r="B236" s="371"/>
      <c r="C236" s="372"/>
      <c r="D236" s="373"/>
      <c r="E236" s="374"/>
      <c r="F236" s="84"/>
      <c r="G236" s="84"/>
      <c r="H236" s="84"/>
      <c r="I236" s="84"/>
    </row>
    <row r="237" spans="1:9" ht="13.5" thickBot="1">
      <c r="A237" s="375"/>
      <c r="B237" s="376"/>
      <c r="C237" s="377"/>
      <c r="D237" s="378"/>
      <c r="E237" s="379"/>
      <c r="F237" s="84"/>
      <c r="G237" s="84"/>
      <c r="H237" s="84"/>
      <c r="I237" s="84"/>
    </row>
    <row r="238" spans="1:9" ht="14.25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thickTop="1">
      <c r="A239" s="255" t="str">
        <f>CONCATENATE([2]List1!$A$40)</f>
        <v>soutěž</v>
      </c>
      <c r="B239" s="256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87" t="str">
        <f>CONCATENATE(Hlasatel!A240)</f>
        <v>Vánoční turnaj Chomutov</v>
      </c>
      <c r="B240" s="288"/>
      <c r="C240" s="299" t="str">
        <f>CONCATENATE(Hlasatel!C240)</f>
        <v>14.12.2019</v>
      </c>
      <c r="D240" s="263">
        <f>ABS(Hlasatel!D240)</f>
        <v>2048</v>
      </c>
      <c r="E240" s="299" t="str">
        <f>CONCATENATE(Hlasatel!E240)</f>
        <v>A příp 32 kg</v>
      </c>
      <c r="F240" s="301" t="str">
        <f>CONCATENATE(Hlasatel!F240)</f>
        <v>ř.ř.</v>
      </c>
      <c r="G240" s="263" t="str">
        <f>CONCATENATE(Hlasatel!G240)</f>
        <v>3</v>
      </c>
      <c r="H240" s="253" t="str">
        <f>CONCATENATE(Hlasatel!H240)</f>
        <v/>
      </c>
      <c r="I240" s="303" t="str">
        <f>CONCATENATE(Hlasatel!I240)</f>
        <v>2</v>
      </c>
    </row>
    <row r="241" spans="1:9" ht="13.5" thickBot="1">
      <c r="A241" s="289"/>
      <c r="B241" s="290"/>
      <c r="C241" s="300"/>
      <c r="D241" s="264"/>
      <c r="E241" s="300"/>
      <c r="F241" s="302"/>
      <c r="G241" s="264"/>
      <c r="H241" s="254"/>
      <c r="I241" s="304"/>
    </row>
    <row r="242" spans="1:9" ht="14.25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thickTop="1">
      <c r="A243" s="269" t="str">
        <f>CONCATENATE([2]List1!$A$48)</f>
        <v>červený</v>
      </c>
      <c r="B243" s="270"/>
      <c r="C243" s="270"/>
      <c r="D243" s="271"/>
      <c r="E243" s="272"/>
      <c r="F243" s="255" t="str">
        <f>CONCATENATE([2]List1!$A$49)</f>
        <v>modrý</v>
      </c>
      <c r="G243" s="256"/>
      <c r="H243" s="256"/>
      <c r="I243" s="273"/>
    </row>
    <row r="244" spans="1:9">
      <c r="A244" s="274" t="str">
        <f>CONCATENATE([2]List1!$A$50)</f>
        <v>jméno</v>
      </c>
      <c r="B244" s="275"/>
      <c r="C244" s="98" t="str">
        <f>CONCATENATE([2]List1!$A$51)</f>
        <v>oddíl</v>
      </c>
      <c r="D244" s="99" t="str">
        <f>CONCATENATE([2]List1!$A$52)</f>
        <v>los</v>
      </c>
      <c r="E244" s="272"/>
      <c r="F244" s="274" t="str">
        <f>CONCATENATE([2]List1!$A$50)</f>
        <v>jméno</v>
      </c>
      <c r="G244" s="275"/>
      <c r="H244" s="98" t="str">
        <f>CONCATENATE([2]List1!$A$51)</f>
        <v>oddíl</v>
      </c>
      <c r="I244" s="99" t="str">
        <f>CONCATENATE([2]List1!$A$52)</f>
        <v>los</v>
      </c>
    </row>
    <row r="245" spans="1:9">
      <c r="A245" s="293" t="str">
        <f>CONCATENATE(Hlasatel!A245)</f>
        <v>Blecha Martin</v>
      </c>
      <c r="B245" s="294"/>
      <c r="C245" s="285" t="str">
        <f>CONCATENATE(Hlasatel!C245)</f>
        <v>Meziboří</v>
      </c>
      <c r="D245" s="267" t="str">
        <f>CONCATENATE(Hlasatel!D245)</f>
        <v>1</v>
      </c>
      <c r="E245" s="272"/>
      <c r="F245" s="293" t="str">
        <f>CONCATENATE(Hlasatel!F245)</f>
        <v>Taimbetor Asadulla</v>
      </c>
      <c r="G245" s="294"/>
      <c r="H245" s="285" t="str">
        <f>CONCATENATE(Hlasatel!H245)</f>
        <v>Ústí</v>
      </c>
      <c r="I245" s="267" t="str">
        <f>CONCATENATE(Hlasatel!I245)</f>
        <v>4</v>
      </c>
    </row>
    <row r="246" spans="1:9" ht="13.5" thickBot="1">
      <c r="A246" s="295"/>
      <c r="B246" s="296"/>
      <c r="C246" s="286"/>
      <c r="D246" s="268"/>
      <c r="E246" s="272"/>
      <c r="F246" s="295"/>
      <c r="G246" s="296"/>
      <c r="H246" s="286"/>
      <c r="I246" s="268"/>
    </row>
    <row r="247" spans="1:9" ht="14.25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thickTop="1">
      <c r="A248" s="85" t="str">
        <f>CONCATENATE([2]List1!$A$59)</f>
        <v>součet</v>
      </c>
      <c r="B248" s="256" t="str">
        <f>CONCATENATE([2]List1!$A$60)</f>
        <v>body</v>
      </c>
      <c r="C248" s="256"/>
      <c r="D248" s="273"/>
      <c r="E248" s="96" t="str">
        <f>CONCATENATE([2]List1!$A$61)</f>
        <v>kolo</v>
      </c>
      <c r="F248" s="358" t="str">
        <f>CONCATENATE([2]List1!$A$60)</f>
        <v>body</v>
      </c>
      <c r="G248" s="359"/>
      <c r="H248" s="359"/>
      <c r="I248" s="127" t="str">
        <f>CONCATENATE([2]List1!$A$59)</f>
        <v>součet</v>
      </c>
    </row>
    <row r="249" spans="1:9" ht="39.75" customHeight="1">
      <c r="A249" s="331"/>
      <c r="B249" s="334"/>
      <c r="C249" s="334"/>
      <c r="D249" s="335"/>
      <c r="E249" s="340" t="str">
        <f>CONCATENATE([2]List1!$A$62)</f>
        <v>1</v>
      </c>
      <c r="F249" s="274"/>
      <c r="G249" s="275"/>
      <c r="H249" s="275"/>
      <c r="I249" s="330"/>
    </row>
    <row r="250" spans="1:9">
      <c r="A250" s="332"/>
      <c r="B250" s="336"/>
      <c r="C250" s="336"/>
      <c r="D250" s="337"/>
      <c r="E250" s="340"/>
      <c r="F250" s="274"/>
      <c r="G250" s="275"/>
      <c r="H250" s="275"/>
      <c r="I250" s="330"/>
    </row>
    <row r="251" spans="1:9">
      <c r="A251" s="333"/>
      <c r="B251" s="338"/>
      <c r="C251" s="338"/>
      <c r="D251" s="339"/>
      <c r="E251" s="340"/>
      <c r="F251" s="274"/>
      <c r="G251" s="275"/>
      <c r="H251" s="275"/>
      <c r="I251" s="330"/>
    </row>
    <row r="252" spans="1:9" hidden="1">
      <c r="A252" s="274" t="str">
        <f>CONCATENATE([2]List1!$A$65)</f>
        <v>přestávka 30 sekund</v>
      </c>
      <c r="B252" s="275"/>
      <c r="C252" s="275"/>
      <c r="D252" s="330"/>
      <c r="E252" s="123"/>
      <c r="F252" s="274" t="str">
        <f>CONCATENATE([2]List1!$A$65)</f>
        <v>přestávka 30 sekund</v>
      </c>
      <c r="G252" s="275"/>
      <c r="H252" s="275"/>
      <c r="I252" s="330"/>
    </row>
    <row r="253" spans="1:9" hidden="1">
      <c r="A253" s="331"/>
      <c r="B253" s="334"/>
      <c r="C253" s="334"/>
      <c r="D253" s="335"/>
      <c r="E253" s="340" t="str">
        <f>CONCATENATE([2]List1!$A$63)</f>
        <v>2</v>
      </c>
      <c r="F253" s="274"/>
      <c r="G253" s="275"/>
      <c r="H253" s="275"/>
      <c r="I253" s="330"/>
    </row>
    <row r="254" spans="1:9" hidden="1">
      <c r="A254" s="332"/>
      <c r="B254" s="336"/>
      <c r="C254" s="336"/>
      <c r="D254" s="337"/>
      <c r="E254" s="340"/>
      <c r="F254" s="274"/>
      <c r="G254" s="275"/>
      <c r="H254" s="275"/>
      <c r="I254" s="330"/>
    </row>
    <row r="255" spans="1:9" hidden="1">
      <c r="A255" s="333"/>
      <c r="B255" s="338"/>
      <c r="C255" s="338"/>
      <c r="D255" s="339"/>
      <c r="E255" s="340"/>
      <c r="F255" s="274"/>
      <c r="G255" s="275"/>
      <c r="H255" s="275"/>
      <c r="I255" s="330"/>
    </row>
    <row r="256" spans="1:9">
      <c r="A256" s="274" t="str">
        <f>CONCATENATE([2]List1!$A$65)</f>
        <v>přestávka 30 sekund</v>
      </c>
      <c r="B256" s="275"/>
      <c r="C256" s="275"/>
      <c r="D256" s="330"/>
      <c r="E256" s="123"/>
      <c r="F256" s="274" t="str">
        <f>CONCATENATE([2]List1!$A$65)</f>
        <v>přestávka 30 sekund</v>
      </c>
      <c r="G256" s="275"/>
      <c r="H256" s="275"/>
      <c r="I256" s="330"/>
    </row>
    <row r="257" spans="1:9" ht="39.75" customHeight="1">
      <c r="A257" s="331"/>
      <c r="B257" s="334"/>
      <c r="C257" s="334"/>
      <c r="D257" s="335"/>
      <c r="E257" s="340">
        <v>2</v>
      </c>
      <c r="F257" s="274"/>
      <c r="G257" s="275"/>
      <c r="H257" s="275"/>
      <c r="I257" s="330"/>
    </row>
    <row r="258" spans="1:9">
      <c r="A258" s="332"/>
      <c r="B258" s="336"/>
      <c r="C258" s="336"/>
      <c r="D258" s="337"/>
      <c r="E258" s="340"/>
      <c r="F258" s="274"/>
      <c r="G258" s="275"/>
      <c r="H258" s="275"/>
      <c r="I258" s="330"/>
    </row>
    <row r="259" spans="1:9" ht="13.5" thickBot="1">
      <c r="A259" s="344"/>
      <c r="B259" s="345"/>
      <c r="C259" s="345"/>
      <c r="D259" s="346"/>
      <c r="E259" s="340"/>
      <c r="F259" s="347"/>
      <c r="G259" s="348"/>
      <c r="H259" s="348"/>
      <c r="I259" s="349"/>
    </row>
    <row r="260" spans="1:9" ht="14.25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>
      <c r="A261" s="341"/>
      <c r="B261" s="354" t="str">
        <f>CONCATENATE([2]List1!$A$66)</f>
        <v>součet technických bodů červený ve všech kolech</v>
      </c>
      <c r="C261" s="355"/>
      <c r="D261" s="84"/>
      <c r="E261" s="90"/>
      <c r="F261" s="84"/>
      <c r="G261" s="356" t="str">
        <f>CONCATENATE([2]List1!$A$67)</f>
        <v>součet technických bodů modrý ve všech kolech</v>
      </c>
      <c r="H261" s="357"/>
      <c r="I261" s="341"/>
    </row>
    <row r="262" spans="1:9">
      <c r="A262" s="342"/>
      <c r="B262" s="354"/>
      <c r="C262" s="355"/>
      <c r="D262" s="84"/>
      <c r="E262" s="90"/>
      <c r="F262" s="84"/>
      <c r="G262" s="356"/>
      <c r="H262" s="357"/>
      <c r="I262" s="342"/>
    </row>
    <row r="263" spans="1:9" ht="13.5" thickBot="1">
      <c r="A263" s="343"/>
      <c r="B263" s="354"/>
      <c r="C263" s="355"/>
      <c r="D263" s="84"/>
      <c r="E263" s="90"/>
      <c r="F263" s="84"/>
      <c r="G263" s="356"/>
      <c r="H263" s="357"/>
      <c r="I263" s="343"/>
    </row>
    <row r="264" spans="1:9">
      <c r="A264" s="84"/>
      <c r="B264" s="350" t="str">
        <f>CONCATENATE([2]List1!$A$68)</f>
        <v>kvalifikační body červený</v>
      </c>
      <c r="C264" s="351"/>
      <c r="D264" s="352"/>
      <c r="E264" s="90"/>
      <c r="F264" s="352"/>
      <c r="G264" s="353" t="str">
        <f>CONCATENATE([2]List1!$A$69)</f>
        <v>kvalifikační body modrý</v>
      </c>
      <c r="H264" s="353"/>
      <c r="I264" s="84"/>
    </row>
    <row r="265" spans="1:9">
      <c r="A265" s="84"/>
      <c r="B265" s="350"/>
      <c r="C265" s="351"/>
      <c r="D265" s="352"/>
      <c r="E265" s="90"/>
      <c r="F265" s="352"/>
      <c r="G265" s="353"/>
      <c r="H265" s="353"/>
      <c r="I265" s="84"/>
    </row>
    <row r="266" spans="1:9">
      <c r="A266" s="84"/>
      <c r="B266" s="350"/>
      <c r="C266" s="351"/>
      <c r="D266" s="352"/>
      <c r="E266" s="90"/>
      <c r="F266" s="352"/>
      <c r="G266" s="353"/>
      <c r="H266" s="353"/>
      <c r="I266" s="84"/>
    </row>
    <row r="267" spans="1:9" ht="13.5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21" t="str">
        <f>CONCATENATE([2]List1!$A$71)</f>
        <v>Skutečný čas:</v>
      </c>
      <c r="I268" s="322"/>
    </row>
    <row r="269" spans="1:9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t="12.75" customHeight="1">
      <c r="A272" s="323" t="s">
        <v>71</v>
      </c>
      <c r="B272" s="323"/>
      <c r="C272" s="323"/>
      <c r="D272" s="323"/>
      <c r="E272" s="323"/>
      <c r="F272" s="323"/>
      <c r="G272" s="323"/>
      <c r="H272" s="323"/>
      <c r="I272" s="323"/>
    </row>
    <row r="273" spans="1:9" ht="12.75" customHeight="1">
      <c r="A273" s="323"/>
      <c r="B273" s="323"/>
      <c r="C273" s="323"/>
      <c r="D273" s="323"/>
      <c r="E273" s="323"/>
      <c r="F273" s="323"/>
      <c r="G273" s="323"/>
      <c r="H273" s="323"/>
      <c r="I273" s="323"/>
    </row>
    <row r="274" spans="1:9">
      <c r="A274" s="380" t="str">
        <f>CONCATENATE([2]List1!$A$84)</f>
        <v xml:space="preserve"> 5 : 0</v>
      </c>
      <c r="B274" s="307" t="str">
        <f>CONCATENATE([2]List1!$A$73)</f>
        <v>vítězství na lopatky</v>
      </c>
      <c r="C274" s="308"/>
      <c r="D274" s="309"/>
      <c r="E274" s="90"/>
      <c r="F274" s="380" t="str">
        <f>CONCATENATE([2]List1!$A$84)</f>
        <v xml:space="preserve"> 5 : 0</v>
      </c>
      <c r="G274" s="381" t="str">
        <f>CONCATENATE([2]List1!$A$79)</f>
        <v>vítězství pro nenastoupení soupeře</v>
      </c>
      <c r="H274" s="382"/>
      <c r="I274" s="383"/>
    </row>
    <row r="275" spans="1:9">
      <c r="A275" s="380"/>
      <c r="B275" s="310"/>
      <c r="C275" s="311"/>
      <c r="D275" s="312"/>
      <c r="E275" s="90"/>
      <c r="F275" s="380"/>
      <c r="G275" s="384"/>
      <c r="H275" s="385"/>
      <c r="I275" s="386"/>
    </row>
    <row r="276" spans="1:9" ht="12.75" customHeight="1">
      <c r="A276" s="380" t="str">
        <f>CONCATENATE([2]List1!$A$85)</f>
        <v xml:space="preserve"> 4 : 0 </v>
      </c>
      <c r="B276" s="319" t="str">
        <f>CONCATENATE([2]List1!$A$74)</f>
        <v>technická převaha ve dvou kolech, poražený nemá technické body</v>
      </c>
      <c r="C276" s="319"/>
      <c r="D276" s="319"/>
      <c r="E276" s="90"/>
      <c r="F276" s="306" t="str">
        <f>[2]List1!$C$85</f>
        <v xml:space="preserve"> 5 : 0 </v>
      </c>
      <c r="G276" s="320" t="str">
        <f>CONCATENATE([2]List1!$A$80)</f>
        <v>diskvalifikace pro 3 "O"</v>
      </c>
      <c r="H276" s="320"/>
      <c r="I276" s="320"/>
    </row>
    <row r="277" spans="1:9" ht="12.75" customHeight="1">
      <c r="A277" s="380"/>
      <c r="B277" s="319"/>
      <c r="C277" s="319"/>
      <c r="D277" s="319"/>
      <c r="E277" s="90"/>
      <c r="F277" s="380"/>
      <c r="G277" s="320"/>
      <c r="H277" s="320"/>
      <c r="I277" s="320"/>
    </row>
    <row r="278" spans="1:9" ht="12.75" customHeight="1">
      <c r="A278" s="380" t="str">
        <f>CONCATENATE([2]List1!$A$86)</f>
        <v xml:space="preserve"> 4 : 1 </v>
      </c>
      <c r="B278" s="319" t="str">
        <f>CONCATENATE([2]List1!$A$75)</f>
        <v>technická převaha ve dvou kolech, poražený má technické body</v>
      </c>
      <c r="C278" s="319"/>
      <c r="D278" s="319"/>
      <c r="E278" s="90"/>
      <c r="F278" s="380" t="str">
        <f>CONCATENATE([2]List1!$A$84)</f>
        <v xml:space="preserve"> 5 : 0</v>
      </c>
      <c r="G278" s="320" t="str">
        <f>CONCATENATE([2]List1!$A$81)</f>
        <v>diskvalifikace z celé soutěže</v>
      </c>
      <c r="H278" s="320"/>
      <c r="I278" s="320"/>
    </row>
    <row r="279" spans="1:9" ht="12.75" customHeight="1">
      <c r="A279" s="380"/>
      <c r="B279" s="319"/>
      <c r="C279" s="319"/>
      <c r="D279" s="319"/>
      <c r="E279" s="90"/>
      <c r="F279" s="380"/>
      <c r="G279" s="320"/>
      <c r="H279" s="320"/>
      <c r="I279" s="320"/>
    </row>
    <row r="280" spans="1:9">
      <c r="A280" s="380" t="str">
        <f>CONCATENATE([2]List1!$A$87:$IV$87)</f>
        <v xml:space="preserve"> 3 : 0 </v>
      </c>
      <c r="B280" s="319" t="str">
        <f>CONCATENATE([2]List1!$A$76)</f>
        <v>vítězství na body, poražený nemá technické body</v>
      </c>
      <c r="C280" s="319"/>
      <c r="D280" s="319"/>
      <c r="E280" s="90"/>
      <c r="F280" s="380" t="str">
        <f>CONCATENATE([2]List1!$A$89)</f>
        <v xml:space="preserve"> 0 : 0 </v>
      </c>
      <c r="G280" s="320" t="str">
        <f>CONCATENATE([2]List1!$A$82)</f>
        <v>oba soupeři jsou diskvalifikováni v utkání</v>
      </c>
      <c r="H280" s="320"/>
      <c r="I280" s="320"/>
    </row>
    <row r="281" spans="1:9">
      <c r="A281" s="380"/>
      <c r="B281" s="319"/>
      <c r="C281" s="319"/>
      <c r="D281" s="319"/>
      <c r="E281" s="90"/>
      <c r="F281" s="380"/>
      <c r="G281" s="320"/>
      <c r="H281" s="320"/>
      <c r="I281" s="320"/>
    </row>
    <row r="282" spans="1:9" ht="12.75" customHeight="1">
      <c r="A282" s="380" t="str">
        <f>CONCATENATE([2]List1!$A$88)</f>
        <v xml:space="preserve"> 3 : 1 </v>
      </c>
      <c r="B282" s="319" t="str">
        <f>CONCATENATE([2]List1!$A$77)</f>
        <v>vítězství na body, poražený má technické body</v>
      </c>
      <c r="C282" s="319"/>
      <c r="D282" s="319"/>
      <c r="E282" s="90"/>
      <c r="F282" s="380" t="str">
        <f>CONCATENATE([2]List1!$A$89)</f>
        <v xml:space="preserve"> 0 : 0 </v>
      </c>
      <c r="G282" s="320" t="str">
        <f>CONCATENATE([2]List1!$A$83)</f>
        <v>oba soupeři jsou diskvalifikováni v celé soutěži</v>
      </c>
      <c r="H282" s="320"/>
      <c r="I282" s="320"/>
    </row>
    <row r="283" spans="1:9" ht="12.75" customHeight="1">
      <c r="A283" s="380"/>
      <c r="B283" s="319"/>
      <c r="C283" s="319"/>
      <c r="D283" s="319"/>
      <c r="E283" s="90"/>
      <c r="F283" s="380"/>
      <c r="G283" s="320"/>
      <c r="H283" s="320"/>
      <c r="I283" s="320"/>
    </row>
    <row r="284" spans="1:9">
      <c r="A284" s="380" t="str">
        <f>CONCATENATE([2]List1!$A$84)</f>
        <v xml:space="preserve"> 5 : 0</v>
      </c>
      <c r="B284" s="307" t="str">
        <f>CONCATENATE([2]List1!$A$78)</f>
        <v>vítězství pro zranění soupeře</v>
      </c>
      <c r="C284" s="308"/>
      <c r="D284" s="309"/>
      <c r="E284" s="90"/>
      <c r="F284" s="313" t="str">
        <f>CONCATENATE([2]List1!$A$90)</f>
        <v>Podpis:</v>
      </c>
      <c r="G284" s="314"/>
      <c r="H284" s="314"/>
      <c r="I284" s="315"/>
    </row>
    <row r="285" spans="1:9">
      <c r="A285" s="380"/>
      <c r="B285" s="310"/>
      <c r="C285" s="311"/>
      <c r="D285" s="312"/>
      <c r="E285" s="90"/>
      <c r="F285" s="316"/>
      <c r="G285" s="317"/>
      <c r="H285" s="317"/>
      <c r="I285" s="318"/>
    </row>
    <row r="286" spans="1:9">
      <c r="A286" s="284" t="s">
        <v>110</v>
      </c>
      <c r="B286" s="284"/>
      <c r="C286" s="284"/>
      <c r="D286" s="284"/>
      <c r="E286" s="284"/>
      <c r="F286" s="284"/>
      <c r="G286" s="284"/>
      <c r="H286" s="284"/>
      <c r="I286" s="284"/>
    </row>
    <row r="287" spans="1:9">
      <c r="A287" s="284"/>
      <c r="B287" s="284"/>
      <c r="C287" s="284"/>
      <c r="D287" s="284"/>
      <c r="E287" s="284"/>
      <c r="F287" s="284"/>
      <c r="G287" s="284"/>
      <c r="H287" s="284"/>
      <c r="I287" s="284"/>
    </row>
    <row r="288" spans="1:9" ht="24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thickTop="1">
      <c r="A289" s="360" t="str">
        <f>CONCATENATE([2]List1!$A$56)</f>
        <v>Bodový rozhodčí:</v>
      </c>
      <c r="B289" s="361"/>
      <c r="C289" s="364"/>
      <c r="D289" s="365"/>
      <c r="E289" s="366"/>
      <c r="F289" s="84"/>
      <c r="G289" s="84"/>
      <c r="H289" s="84"/>
      <c r="I289" s="84"/>
    </row>
    <row r="290" spans="1:9">
      <c r="A290" s="362"/>
      <c r="B290" s="363"/>
      <c r="C290" s="367"/>
      <c r="D290" s="368"/>
      <c r="E290" s="369"/>
      <c r="F290" s="84"/>
      <c r="G290" s="84"/>
      <c r="H290" s="84"/>
      <c r="I290" s="84"/>
    </row>
    <row r="291" spans="1:9">
      <c r="A291" s="370" t="str">
        <f>CONCATENATE([2]List1!$A$57)</f>
        <v>Rozhodčí na žíněnce:</v>
      </c>
      <c r="B291" s="371"/>
      <c r="C291" s="372"/>
      <c r="D291" s="373"/>
      <c r="E291" s="374"/>
      <c r="F291" s="84"/>
      <c r="G291" s="84"/>
      <c r="H291" s="84"/>
      <c r="I291" s="84"/>
    </row>
    <row r="292" spans="1:9">
      <c r="A292" s="362"/>
      <c r="B292" s="363"/>
      <c r="C292" s="367"/>
      <c r="D292" s="368"/>
      <c r="E292" s="369"/>
      <c r="F292" s="84"/>
      <c r="G292" s="84"/>
      <c r="H292" s="84"/>
      <c r="I292" s="84"/>
    </row>
    <row r="293" spans="1:9">
      <c r="A293" s="370" t="str">
        <f>CONCATENATE([2]List1!$A$58)</f>
        <v>Předseda žíněnky</v>
      </c>
      <c r="B293" s="371"/>
      <c r="C293" s="372"/>
      <c r="D293" s="373"/>
      <c r="E293" s="374"/>
      <c r="F293" s="84"/>
      <c r="G293" s="84"/>
      <c r="H293" s="84"/>
      <c r="I293" s="84"/>
    </row>
    <row r="294" spans="1:9" ht="13.5" thickBot="1">
      <c r="A294" s="375"/>
      <c r="B294" s="376"/>
      <c r="C294" s="377"/>
      <c r="D294" s="378"/>
      <c r="E294" s="379"/>
      <c r="F294" s="84"/>
      <c r="G294" s="84"/>
      <c r="H294" s="84"/>
      <c r="I294" s="84"/>
    </row>
    <row r="295" spans="1:9" ht="14.25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thickTop="1">
      <c r="A296" s="255" t="str">
        <f>CONCATENATE([2]List1!$A$40)</f>
        <v>soutěž</v>
      </c>
      <c r="B296" s="256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>
      <c r="A297" s="287" t="str">
        <f>CONCATENATE(Hlasatel!A297)</f>
        <v>Vánoční turnaj Chomutov</v>
      </c>
      <c r="B297" s="288"/>
      <c r="C297" s="299" t="str">
        <f>CONCATENATE(Hlasatel!C297)</f>
        <v>14.12.2019</v>
      </c>
      <c r="D297" s="263">
        <f>ABS(Hlasatel!D297)</f>
        <v>2049</v>
      </c>
      <c r="E297" s="299" t="str">
        <f>CONCATENATE(Hlasatel!E297)</f>
        <v>A příp 32 kg</v>
      </c>
      <c r="F297" s="301" t="str">
        <f>CONCATENATE(Hlasatel!F297)</f>
        <v>ř.ř.</v>
      </c>
      <c r="G297" s="263" t="str">
        <f>CONCATENATE(Hlasatel!G297)</f>
        <v>3</v>
      </c>
      <c r="H297" s="253" t="str">
        <f>CONCATENATE(Hlasatel!H297)</f>
        <v/>
      </c>
      <c r="I297" s="303" t="str">
        <f>CONCATENATE(Hlasatel!I297)</f>
        <v>2</v>
      </c>
    </row>
    <row r="298" spans="1:9" ht="13.5" thickBot="1">
      <c r="A298" s="289"/>
      <c r="B298" s="290"/>
      <c r="C298" s="300"/>
      <c r="D298" s="264"/>
      <c r="E298" s="300"/>
      <c r="F298" s="302"/>
      <c r="G298" s="264"/>
      <c r="H298" s="254"/>
      <c r="I298" s="304"/>
    </row>
    <row r="299" spans="1:9" ht="14.25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thickTop="1">
      <c r="A300" s="269" t="str">
        <f>CONCATENATE([2]List1!$A$48)</f>
        <v>červený</v>
      </c>
      <c r="B300" s="270"/>
      <c r="C300" s="270"/>
      <c r="D300" s="271"/>
      <c r="E300" s="272"/>
      <c r="F300" s="255" t="str">
        <f>CONCATENATE([2]List1!$A$49)</f>
        <v>modrý</v>
      </c>
      <c r="G300" s="256"/>
      <c r="H300" s="256"/>
      <c r="I300" s="273"/>
    </row>
    <row r="301" spans="1:9">
      <c r="A301" s="274" t="str">
        <f>CONCATENATE([2]List1!$A$50)</f>
        <v>jméno</v>
      </c>
      <c r="B301" s="275"/>
      <c r="C301" s="98" t="str">
        <f>CONCATENATE([2]List1!$A$51)</f>
        <v>oddíl</v>
      </c>
      <c r="D301" s="99" t="str">
        <f>CONCATENATE([2]List1!$A$52)</f>
        <v>los</v>
      </c>
      <c r="E301" s="272"/>
      <c r="F301" s="274" t="str">
        <f>CONCATENATE([2]List1!$A$50)</f>
        <v>jméno</v>
      </c>
      <c r="G301" s="275"/>
      <c r="H301" s="98" t="str">
        <f>CONCATENATE([2]List1!$A$51)</f>
        <v>oddíl</v>
      </c>
      <c r="I301" s="99" t="str">
        <f>CONCATENATE([2]List1!$A$52)</f>
        <v>los</v>
      </c>
    </row>
    <row r="302" spans="1:9">
      <c r="A302" s="293" t="str">
        <f>CONCATENATE(Hlasatel!A302)</f>
        <v>Petrovec Miroslav</v>
      </c>
      <c r="B302" s="294"/>
      <c r="C302" s="285" t="str">
        <f>CONCATENATE(Hlasatel!C302)</f>
        <v>Meziboří</v>
      </c>
      <c r="D302" s="267" t="str">
        <f>CONCATENATE(Hlasatel!D302)</f>
        <v>2</v>
      </c>
      <c r="E302" s="272"/>
      <c r="F302" s="293" t="str">
        <f>CONCATENATE(Hlasatel!F302)</f>
        <v>Zajícová Eva</v>
      </c>
      <c r="G302" s="294"/>
      <c r="H302" s="285" t="str">
        <f>CONCATENATE(Hlasatel!H302)</f>
        <v>Krásná Lípa</v>
      </c>
      <c r="I302" s="267" t="str">
        <f>CONCATENATE(Hlasatel!I302)</f>
        <v>3</v>
      </c>
    </row>
    <row r="303" spans="1:9" ht="13.5" thickBot="1">
      <c r="A303" s="295"/>
      <c r="B303" s="296"/>
      <c r="C303" s="286"/>
      <c r="D303" s="268"/>
      <c r="E303" s="272"/>
      <c r="F303" s="295"/>
      <c r="G303" s="296"/>
      <c r="H303" s="286"/>
      <c r="I303" s="268"/>
    </row>
    <row r="304" spans="1:9" ht="14.25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thickTop="1">
      <c r="A305" s="85" t="str">
        <f>CONCATENATE([2]List1!$A$59)</f>
        <v>součet</v>
      </c>
      <c r="B305" s="256" t="str">
        <f>CONCATENATE([2]List1!$A$60)</f>
        <v>body</v>
      </c>
      <c r="C305" s="256"/>
      <c r="D305" s="273"/>
      <c r="E305" s="96" t="str">
        <f>CONCATENATE([2]List1!$A$61)</f>
        <v>kolo</v>
      </c>
      <c r="F305" s="358" t="str">
        <f>CONCATENATE([2]List1!$A$60)</f>
        <v>body</v>
      </c>
      <c r="G305" s="359"/>
      <c r="H305" s="359"/>
      <c r="I305" s="127" t="str">
        <f>CONCATENATE([2]List1!$A$59)</f>
        <v>součet</v>
      </c>
    </row>
    <row r="306" spans="1:9" ht="39.75" customHeight="1">
      <c r="A306" s="331"/>
      <c r="B306" s="334"/>
      <c r="C306" s="334"/>
      <c r="D306" s="335"/>
      <c r="E306" s="340" t="str">
        <f>CONCATENATE([2]List1!$A$62)</f>
        <v>1</v>
      </c>
      <c r="F306" s="274"/>
      <c r="G306" s="275"/>
      <c r="H306" s="275"/>
      <c r="I306" s="330"/>
    </row>
    <row r="307" spans="1:9">
      <c r="A307" s="332"/>
      <c r="B307" s="336"/>
      <c r="C307" s="336"/>
      <c r="D307" s="337"/>
      <c r="E307" s="340"/>
      <c r="F307" s="274"/>
      <c r="G307" s="275"/>
      <c r="H307" s="275"/>
      <c r="I307" s="330"/>
    </row>
    <row r="308" spans="1:9">
      <c r="A308" s="333"/>
      <c r="B308" s="338"/>
      <c r="C308" s="338"/>
      <c r="D308" s="339"/>
      <c r="E308" s="340"/>
      <c r="F308" s="274"/>
      <c r="G308" s="275"/>
      <c r="H308" s="275"/>
      <c r="I308" s="330"/>
    </row>
    <row r="309" spans="1:9" hidden="1">
      <c r="A309" s="274" t="str">
        <f>CONCATENATE([2]List1!$A$65)</f>
        <v>přestávka 30 sekund</v>
      </c>
      <c r="B309" s="275"/>
      <c r="C309" s="275"/>
      <c r="D309" s="330"/>
      <c r="E309" s="123"/>
      <c r="F309" s="274" t="str">
        <f>CONCATENATE([2]List1!$A$65)</f>
        <v>přestávka 30 sekund</v>
      </c>
      <c r="G309" s="275"/>
      <c r="H309" s="275"/>
      <c r="I309" s="330"/>
    </row>
    <row r="310" spans="1:9" hidden="1">
      <c r="A310" s="331"/>
      <c r="B310" s="334"/>
      <c r="C310" s="334"/>
      <c r="D310" s="335"/>
      <c r="E310" s="340" t="str">
        <f>CONCATENATE([2]List1!$A$63)</f>
        <v>2</v>
      </c>
      <c r="F310" s="274"/>
      <c r="G310" s="275"/>
      <c r="H310" s="275"/>
      <c r="I310" s="330"/>
    </row>
    <row r="311" spans="1:9" hidden="1">
      <c r="A311" s="332"/>
      <c r="B311" s="336"/>
      <c r="C311" s="336"/>
      <c r="D311" s="337"/>
      <c r="E311" s="340"/>
      <c r="F311" s="274"/>
      <c r="G311" s="275"/>
      <c r="H311" s="275"/>
      <c r="I311" s="330"/>
    </row>
    <row r="312" spans="1:9" hidden="1">
      <c r="A312" s="333"/>
      <c r="B312" s="338"/>
      <c r="C312" s="338"/>
      <c r="D312" s="339"/>
      <c r="E312" s="340"/>
      <c r="F312" s="274"/>
      <c r="G312" s="275"/>
      <c r="H312" s="275"/>
      <c r="I312" s="330"/>
    </row>
    <row r="313" spans="1:9">
      <c r="A313" s="274" t="str">
        <f>CONCATENATE([2]List1!$A$65)</f>
        <v>přestávka 30 sekund</v>
      </c>
      <c r="B313" s="275"/>
      <c r="C313" s="275"/>
      <c r="D313" s="330"/>
      <c r="E313" s="123"/>
      <c r="F313" s="274" t="str">
        <f>CONCATENATE([2]List1!$A$65)</f>
        <v>přestávka 30 sekund</v>
      </c>
      <c r="G313" s="275"/>
      <c r="H313" s="275"/>
      <c r="I313" s="330"/>
    </row>
    <row r="314" spans="1:9" ht="39.75" customHeight="1">
      <c r="A314" s="331"/>
      <c r="B314" s="334"/>
      <c r="C314" s="334"/>
      <c r="D314" s="335"/>
      <c r="E314" s="340">
        <v>2</v>
      </c>
      <c r="F314" s="274"/>
      <c r="G314" s="275"/>
      <c r="H314" s="275"/>
      <c r="I314" s="330"/>
    </row>
    <row r="315" spans="1:9">
      <c r="A315" s="332"/>
      <c r="B315" s="336"/>
      <c r="C315" s="336"/>
      <c r="D315" s="337"/>
      <c r="E315" s="340"/>
      <c r="F315" s="274"/>
      <c r="G315" s="275"/>
      <c r="H315" s="275"/>
      <c r="I315" s="330"/>
    </row>
    <row r="316" spans="1:9" ht="13.5" thickBot="1">
      <c r="A316" s="344"/>
      <c r="B316" s="345"/>
      <c r="C316" s="345"/>
      <c r="D316" s="346"/>
      <c r="E316" s="340"/>
      <c r="F316" s="347"/>
      <c r="G316" s="348"/>
      <c r="H316" s="348"/>
      <c r="I316" s="349"/>
    </row>
    <row r="317" spans="1:9" ht="14.25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>
      <c r="A318" s="341"/>
      <c r="B318" s="354" t="str">
        <f>CONCATENATE([2]List1!$A$66)</f>
        <v>součet technických bodů červený ve všech kolech</v>
      </c>
      <c r="C318" s="355"/>
      <c r="D318" s="84"/>
      <c r="E318" s="90"/>
      <c r="F318" s="84"/>
      <c r="G318" s="356" t="str">
        <f>CONCATENATE([2]List1!$A$67)</f>
        <v>součet technických bodů modrý ve všech kolech</v>
      </c>
      <c r="H318" s="357"/>
      <c r="I318" s="341"/>
    </row>
    <row r="319" spans="1:9">
      <c r="A319" s="342"/>
      <c r="B319" s="354"/>
      <c r="C319" s="355"/>
      <c r="D319" s="84"/>
      <c r="E319" s="90"/>
      <c r="F319" s="84"/>
      <c r="G319" s="356"/>
      <c r="H319" s="357"/>
      <c r="I319" s="342"/>
    </row>
    <row r="320" spans="1:9" ht="13.5" thickBot="1">
      <c r="A320" s="343"/>
      <c r="B320" s="354"/>
      <c r="C320" s="355"/>
      <c r="D320" s="84"/>
      <c r="E320" s="90"/>
      <c r="F320" s="84"/>
      <c r="G320" s="356"/>
      <c r="H320" s="357"/>
      <c r="I320" s="343"/>
    </row>
    <row r="321" spans="1:9">
      <c r="A321" s="84"/>
      <c r="B321" s="350" t="str">
        <f>CONCATENATE([2]List1!$A$68)</f>
        <v>kvalifikační body červený</v>
      </c>
      <c r="C321" s="351"/>
      <c r="D321" s="352"/>
      <c r="E321" s="90"/>
      <c r="F321" s="352"/>
      <c r="G321" s="353" t="str">
        <f>CONCATENATE([2]List1!$A$69)</f>
        <v>kvalifikační body modrý</v>
      </c>
      <c r="H321" s="353"/>
      <c r="I321" s="84"/>
    </row>
    <row r="322" spans="1:9">
      <c r="A322" s="84"/>
      <c r="B322" s="350"/>
      <c r="C322" s="351"/>
      <c r="D322" s="352"/>
      <c r="E322" s="90"/>
      <c r="F322" s="352"/>
      <c r="G322" s="353"/>
      <c r="H322" s="353"/>
      <c r="I322" s="84"/>
    </row>
    <row r="323" spans="1:9">
      <c r="A323" s="84"/>
      <c r="B323" s="350"/>
      <c r="C323" s="351"/>
      <c r="D323" s="352"/>
      <c r="E323" s="90"/>
      <c r="F323" s="352"/>
      <c r="G323" s="353"/>
      <c r="H323" s="353"/>
      <c r="I323" s="84"/>
    </row>
    <row r="324" spans="1:9" ht="13.5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21" t="str">
        <f>CONCATENATE([2]List1!$A$71)</f>
        <v>Skutečný čas:</v>
      </c>
      <c r="I325" s="322"/>
    </row>
    <row r="326" spans="1:9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t="12.75" customHeight="1">
      <c r="A329" s="323" t="s">
        <v>71</v>
      </c>
      <c r="B329" s="323"/>
      <c r="C329" s="323"/>
      <c r="D329" s="323"/>
      <c r="E329" s="323"/>
      <c r="F329" s="323"/>
      <c r="G329" s="323"/>
      <c r="H329" s="323"/>
      <c r="I329" s="323"/>
    </row>
    <row r="330" spans="1:9" ht="12.75" customHeight="1">
      <c r="A330" s="323"/>
      <c r="B330" s="323"/>
      <c r="C330" s="323"/>
      <c r="D330" s="323"/>
      <c r="E330" s="323"/>
      <c r="F330" s="323"/>
      <c r="G330" s="323"/>
      <c r="H330" s="323"/>
      <c r="I330" s="323"/>
    </row>
    <row r="331" spans="1:9">
      <c r="A331" s="380" t="str">
        <f>CONCATENATE([2]List1!$A$84)</f>
        <v xml:space="preserve"> 5 : 0</v>
      </c>
      <c r="B331" s="307" t="str">
        <f>CONCATENATE([2]List1!$A$73)</f>
        <v>vítězství na lopatky</v>
      </c>
      <c r="C331" s="308"/>
      <c r="D331" s="309"/>
      <c r="E331" s="90"/>
      <c r="F331" s="380" t="str">
        <f>CONCATENATE([2]List1!$A$84)</f>
        <v xml:space="preserve"> 5 : 0</v>
      </c>
      <c r="G331" s="381" t="str">
        <f>CONCATENATE([2]List1!$A$79)</f>
        <v>vítězství pro nenastoupení soupeře</v>
      </c>
      <c r="H331" s="382"/>
      <c r="I331" s="383"/>
    </row>
    <row r="332" spans="1:9">
      <c r="A332" s="380"/>
      <c r="B332" s="310"/>
      <c r="C332" s="311"/>
      <c r="D332" s="312"/>
      <c r="E332" s="90"/>
      <c r="F332" s="380"/>
      <c r="G332" s="384"/>
      <c r="H332" s="385"/>
      <c r="I332" s="386"/>
    </row>
    <row r="333" spans="1:9" ht="12.75" customHeight="1">
      <c r="A333" s="380" t="str">
        <f>CONCATENATE([2]List1!$A$85)</f>
        <v xml:space="preserve"> 4 : 0 </v>
      </c>
      <c r="B333" s="319" t="str">
        <f>CONCATENATE([2]List1!$A$74)</f>
        <v>technická převaha ve dvou kolech, poražený nemá technické body</v>
      </c>
      <c r="C333" s="319"/>
      <c r="D333" s="319"/>
      <c r="E333" s="90"/>
      <c r="F333" s="306" t="str">
        <f>[2]List1!$C$85</f>
        <v xml:space="preserve"> 5 : 0 </v>
      </c>
      <c r="G333" s="320" t="str">
        <f>CONCATENATE([2]List1!$A$80)</f>
        <v>diskvalifikace pro 3 "O"</v>
      </c>
      <c r="H333" s="320"/>
      <c r="I333" s="320"/>
    </row>
    <row r="334" spans="1:9" ht="12.75" customHeight="1">
      <c r="A334" s="380"/>
      <c r="B334" s="319"/>
      <c r="C334" s="319"/>
      <c r="D334" s="319"/>
      <c r="E334" s="90"/>
      <c r="F334" s="380"/>
      <c r="G334" s="320"/>
      <c r="H334" s="320"/>
      <c r="I334" s="320"/>
    </row>
    <row r="335" spans="1:9" ht="12.75" customHeight="1">
      <c r="A335" s="380" t="str">
        <f>CONCATENATE([2]List1!$A$86)</f>
        <v xml:space="preserve"> 4 : 1 </v>
      </c>
      <c r="B335" s="319" t="str">
        <f>CONCATENATE([2]List1!$A$75)</f>
        <v>technická převaha ve dvou kolech, poražený má technické body</v>
      </c>
      <c r="C335" s="319"/>
      <c r="D335" s="319"/>
      <c r="E335" s="90"/>
      <c r="F335" s="380" t="str">
        <f>CONCATENATE([2]List1!$A$84)</f>
        <v xml:space="preserve"> 5 : 0</v>
      </c>
      <c r="G335" s="320" t="str">
        <f>CONCATENATE([2]List1!$A$81)</f>
        <v>diskvalifikace z celé soutěže</v>
      </c>
      <c r="H335" s="320"/>
      <c r="I335" s="320"/>
    </row>
    <row r="336" spans="1:9" ht="12.75" customHeight="1">
      <c r="A336" s="380"/>
      <c r="B336" s="319"/>
      <c r="C336" s="319"/>
      <c r="D336" s="319"/>
      <c r="E336" s="90"/>
      <c r="F336" s="380"/>
      <c r="G336" s="320"/>
      <c r="H336" s="320"/>
      <c r="I336" s="320"/>
    </row>
    <row r="337" spans="1:9">
      <c r="A337" s="380" t="str">
        <f>CONCATENATE([2]List1!$A$87:$IV$87)</f>
        <v xml:space="preserve"> 3 : 0 </v>
      </c>
      <c r="B337" s="319" t="str">
        <f>CONCATENATE([2]List1!$A$76)</f>
        <v>vítězství na body, poražený nemá technické body</v>
      </c>
      <c r="C337" s="319"/>
      <c r="D337" s="319"/>
      <c r="E337" s="90"/>
      <c r="F337" s="380" t="str">
        <f>CONCATENATE([2]List1!$A$89)</f>
        <v xml:space="preserve"> 0 : 0 </v>
      </c>
      <c r="G337" s="320" t="str">
        <f>CONCATENATE([2]List1!$A$82)</f>
        <v>oba soupeři jsou diskvalifikováni v utkání</v>
      </c>
      <c r="H337" s="320"/>
      <c r="I337" s="320"/>
    </row>
    <row r="338" spans="1:9">
      <c r="A338" s="380"/>
      <c r="B338" s="319"/>
      <c r="C338" s="319"/>
      <c r="D338" s="319"/>
      <c r="E338" s="90"/>
      <c r="F338" s="380"/>
      <c r="G338" s="320"/>
      <c r="H338" s="320"/>
      <c r="I338" s="320"/>
    </row>
    <row r="339" spans="1:9" ht="12.75" customHeight="1">
      <c r="A339" s="380" t="str">
        <f>CONCATENATE([2]List1!$A$88)</f>
        <v xml:space="preserve"> 3 : 1 </v>
      </c>
      <c r="B339" s="319" t="str">
        <f>CONCATENATE([2]List1!$A$77)</f>
        <v>vítězství na body, poražený má technické body</v>
      </c>
      <c r="C339" s="319"/>
      <c r="D339" s="319"/>
      <c r="E339" s="90"/>
      <c r="F339" s="380" t="str">
        <f>CONCATENATE([2]List1!$A$89)</f>
        <v xml:space="preserve"> 0 : 0 </v>
      </c>
      <c r="G339" s="320" t="str">
        <f>CONCATENATE([2]List1!$A$83)</f>
        <v>oba soupeři jsou diskvalifikováni v celé soutěži</v>
      </c>
      <c r="H339" s="320"/>
      <c r="I339" s="320"/>
    </row>
    <row r="340" spans="1:9" ht="12.75" customHeight="1">
      <c r="A340" s="380"/>
      <c r="B340" s="319"/>
      <c r="C340" s="319"/>
      <c r="D340" s="319"/>
      <c r="E340" s="90"/>
      <c r="F340" s="380"/>
      <c r="G340" s="320"/>
      <c r="H340" s="320"/>
      <c r="I340" s="320"/>
    </row>
    <row r="341" spans="1:9">
      <c r="A341" s="380" t="str">
        <f>CONCATENATE([2]List1!$A$84)</f>
        <v xml:space="preserve"> 5 : 0</v>
      </c>
      <c r="B341" s="307" t="str">
        <f>CONCATENATE([2]List1!$A$78)</f>
        <v>vítězství pro zranění soupeře</v>
      </c>
      <c r="C341" s="308"/>
      <c r="D341" s="309"/>
      <c r="E341" s="90"/>
      <c r="F341" s="313" t="str">
        <f>CONCATENATE([2]List1!$A$90)</f>
        <v>Podpis:</v>
      </c>
      <c r="G341" s="314"/>
      <c r="H341" s="314"/>
      <c r="I341" s="315"/>
    </row>
    <row r="342" spans="1:9">
      <c r="A342" s="380"/>
      <c r="B342" s="310"/>
      <c r="C342" s="311"/>
      <c r="D342" s="312"/>
      <c r="E342" s="90"/>
      <c r="F342" s="316"/>
      <c r="G342" s="317"/>
      <c r="H342" s="317"/>
      <c r="I342" s="318"/>
    </row>
    <row r="343" spans="1:9" hidden="1">
      <c r="A343" s="284" t="str">
        <f>CONCATENATE([2]List1!$A$55)</f>
        <v>Bodovací lístek SZČR</v>
      </c>
      <c r="B343" s="284"/>
      <c r="C343" s="284"/>
      <c r="D343" s="284"/>
      <c r="E343" s="284"/>
      <c r="F343" s="284"/>
      <c r="G343" s="284"/>
      <c r="H343" s="284"/>
      <c r="I343" s="284"/>
    </row>
    <row r="344" spans="1:9" hidden="1">
      <c r="A344" s="284"/>
      <c r="B344" s="284"/>
      <c r="C344" s="284"/>
      <c r="D344" s="284"/>
      <c r="E344" s="284"/>
      <c r="F344" s="284"/>
      <c r="G344" s="284"/>
      <c r="H344" s="284"/>
      <c r="I344" s="284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60" t="str">
        <f>CONCATENATE([2]List1!$A$56)</f>
        <v>Bodový rozhodčí:</v>
      </c>
      <c r="B346" s="361"/>
      <c r="C346" s="364"/>
      <c r="D346" s="365"/>
      <c r="E346" s="366"/>
      <c r="F346" s="84"/>
      <c r="G346" s="84"/>
      <c r="H346" s="84"/>
      <c r="I346" s="84"/>
    </row>
    <row r="347" spans="1:9" hidden="1">
      <c r="A347" s="362"/>
      <c r="B347" s="363"/>
      <c r="C347" s="367"/>
      <c r="D347" s="368"/>
      <c r="E347" s="369"/>
      <c r="F347" s="84"/>
      <c r="G347" s="84"/>
      <c r="H347" s="84"/>
      <c r="I347" s="84"/>
    </row>
    <row r="348" spans="1:9" hidden="1">
      <c r="A348" s="370" t="str">
        <f>CONCATENATE([2]List1!$A$57)</f>
        <v>Rozhodčí na žíněnce:</v>
      </c>
      <c r="B348" s="371"/>
      <c r="C348" s="372"/>
      <c r="D348" s="373"/>
      <c r="E348" s="374"/>
      <c r="F348" s="84"/>
      <c r="G348" s="84"/>
      <c r="H348" s="84"/>
      <c r="I348" s="84"/>
    </row>
    <row r="349" spans="1:9" hidden="1">
      <c r="A349" s="362"/>
      <c r="B349" s="363"/>
      <c r="C349" s="367"/>
      <c r="D349" s="368"/>
      <c r="E349" s="369"/>
      <c r="F349" s="84"/>
      <c r="G349" s="84"/>
      <c r="H349" s="84"/>
      <c r="I349" s="84"/>
    </row>
    <row r="350" spans="1:9" hidden="1">
      <c r="A350" s="370" t="str">
        <f>CONCATENATE([2]List1!$A$58)</f>
        <v>Předseda žíněnky</v>
      </c>
      <c r="B350" s="371"/>
      <c r="C350" s="372"/>
      <c r="D350" s="373"/>
      <c r="E350" s="374"/>
      <c r="F350" s="84"/>
      <c r="G350" s="84"/>
      <c r="H350" s="84"/>
      <c r="I350" s="84"/>
    </row>
    <row r="351" spans="1:9" ht="13.5" hidden="1" thickBot="1">
      <c r="A351" s="375"/>
      <c r="B351" s="376"/>
      <c r="C351" s="377"/>
      <c r="D351" s="378"/>
      <c r="E351" s="379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55" t="str">
        <f>CONCATENATE([2]List1!$A$40)</f>
        <v>soutěž</v>
      </c>
      <c r="B353" s="256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57" t="str">
        <f>CONCATENATE(Hlasatel!A354)</f>
        <v>Vánoční turnaj Chomutov</v>
      </c>
      <c r="B354" s="258"/>
      <c r="C354" s="263" t="str">
        <f>CONCATENATE(Hlasatel!C354)</f>
        <v>14.12.2019</v>
      </c>
      <c r="D354" s="263">
        <f>ABS(Hlasatel!D354)</f>
        <v>401</v>
      </c>
      <c r="E354" s="299" t="str">
        <f>CONCATENATE(Hlasatel!E354)</f>
        <v>A příp 32 kg</v>
      </c>
      <c r="F354" s="263" t="str">
        <f>CONCATENATE(Hlasatel!F354)</f>
        <v>ř.ř.</v>
      </c>
      <c r="G354" s="263" t="str">
        <f>CONCATENATE(Hlasatel!G354)</f>
        <v>4</v>
      </c>
      <c r="H354" s="253" t="str">
        <f>CONCATENATE(Hlasatel!H354)</f>
        <v/>
      </c>
      <c r="I354" s="303" t="str">
        <f>CONCATENATE(Hlasatel!I354)</f>
        <v>2</v>
      </c>
    </row>
    <row r="355" spans="1:9" ht="13.5" hidden="1" thickBot="1">
      <c r="A355" s="259"/>
      <c r="B355" s="260"/>
      <c r="C355" s="264"/>
      <c r="D355" s="264"/>
      <c r="E355" s="300"/>
      <c r="F355" s="264"/>
      <c r="G355" s="264"/>
      <c r="H355" s="254"/>
      <c r="I355" s="304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69" t="str">
        <f>CONCATENATE([2]List1!$A$48)</f>
        <v>červený</v>
      </c>
      <c r="B357" s="270"/>
      <c r="C357" s="270"/>
      <c r="D357" s="271"/>
      <c r="E357" s="272"/>
      <c r="F357" s="255" t="str">
        <f>CONCATENATE([2]List1!$A$49)</f>
        <v>modrý</v>
      </c>
      <c r="G357" s="256"/>
      <c r="H357" s="256"/>
      <c r="I357" s="273"/>
    </row>
    <row r="358" spans="1:9" hidden="1">
      <c r="A358" s="274" t="str">
        <f>CONCATENATE([2]List1!$A$50)</f>
        <v>jméno</v>
      </c>
      <c r="B358" s="275"/>
      <c r="C358" s="98" t="str">
        <f>CONCATENATE([2]List1!$A$51)</f>
        <v>oddíl</v>
      </c>
      <c r="D358" s="99" t="str">
        <f>CONCATENATE([2]List1!$A$52)</f>
        <v>los</v>
      </c>
      <c r="E358" s="272"/>
      <c r="F358" s="274" t="str">
        <f>CONCATENATE([2]List1!$A$50)</f>
        <v>jméno</v>
      </c>
      <c r="G358" s="275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93" t="str">
        <f>CONCATENATE(Hlasatel!A359)</f>
        <v>Zajícová Eva</v>
      </c>
      <c r="B359" s="294"/>
      <c r="C359" s="285" t="str">
        <f>CONCATENATE(Hlasatel!C359)</f>
        <v>Krásná Lípa</v>
      </c>
      <c r="D359" s="267" t="str">
        <f>CONCATENATE(Hlasatel!D359)</f>
        <v>3</v>
      </c>
      <c r="E359" s="272"/>
      <c r="F359" s="293" t="str">
        <f>CONCATENATE(Hlasatel!F359)</f>
        <v>Blecha Martin</v>
      </c>
      <c r="G359" s="294"/>
      <c r="H359" s="285" t="str">
        <f>CONCATENATE(Hlasatel!H359)</f>
        <v>Meziboří</v>
      </c>
      <c r="I359" s="267" t="str">
        <f>CONCATENATE(Hlasatel!I359)</f>
        <v>1</v>
      </c>
    </row>
    <row r="360" spans="1:9" ht="13.5" hidden="1" thickBot="1">
      <c r="A360" s="295"/>
      <c r="B360" s="296"/>
      <c r="C360" s="286"/>
      <c r="D360" s="268"/>
      <c r="E360" s="272"/>
      <c r="F360" s="295"/>
      <c r="G360" s="296"/>
      <c r="H360" s="286"/>
      <c r="I360" s="268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56" t="str">
        <f>CONCATENATE([2]List1!$A$60)</f>
        <v>body</v>
      </c>
      <c r="C362" s="256"/>
      <c r="D362" s="273"/>
      <c r="E362" s="96" t="str">
        <f>CONCATENATE([2]List1!$A$61)</f>
        <v>kolo</v>
      </c>
      <c r="F362" s="358" t="str">
        <f>CONCATENATE([2]List1!$A$60)</f>
        <v>body</v>
      </c>
      <c r="G362" s="359"/>
      <c r="H362" s="359"/>
      <c r="I362" s="127" t="str">
        <f>CONCATENATE([2]List1!$A$59)</f>
        <v>součet</v>
      </c>
    </row>
    <row r="363" spans="1:9" hidden="1">
      <c r="A363" s="331"/>
      <c r="B363" s="334"/>
      <c r="C363" s="334"/>
      <c r="D363" s="335"/>
      <c r="E363" s="340" t="str">
        <f>CONCATENATE([2]List1!$A$62)</f>
        <v>1</v>
      </c>
      <c r="F363" s="274"/>
      <c r="G363" s="275"/>
      <c r="H363" s="275"/>
      <c r="I363" s="330"/>
    </row>
    <row r="364" spans="1:9" hidden="1">
      <c r="A364" s="332"/>
      <c r="B364" s="336"/>
      <c r="C364" s="336"/>
      <c r="D364" s="337"/>
      <c r="E364" s="340"/>
      <c r="F364" s="274"/>
      <c r="G364" s="275"/>
      <c r="H364" s="275"/>
      <c r="I364" s="330"/>
    </row>
    <row r="365" spans="1:9" hidden="1">
      <c r="A365" s="333"/>
      <c r="B365" s="338"/>
      <c r="C365" s="338"/>
      <c r="D365" s="339"/>
      <c r="E365" s="340"/>
      <c r="F365" s="274"/>
      <c r="G365" s="275"/>
      <c r="H365" s="275"/>
      <c r="I365" s="330"/>
    </row>
    <row r="366" spans="1:9" hidden="1">
      <c r="A366" s="274" t="str">
        <f>CONCATENATE([2]List1!$A$65)</f>
        <v>přestávka 30 sekund</v>
      </c>
      <c r="B366" s="275"/>
      <c r="C366" s="275"/>
      <c r="D366" s="330"/>
      <c r="E366" s="123"/>
      <c r="F366" s="274" t="str">
        <f>CONCATENATE([2]List1!$A$65)</f>
        <v>přestávka 30 sekund</v>
      </c>
      <c r="G366" s="275"/>
      <c r="H366" s="275"/>
      <c r="I366" s="330"/>
    </row>
    <row r="367" spans="1:9" hidden="1">
      <c r="A367" s="331"/>
      <c r="B367" s="334"/>
      <c r="C367" s="334"/>
      <c r="D367" s="335"/>
      <c r="E367" s="340" t="str">
        <f>CONCATENATE([2]List1!$A$63)</f>
        <v>2</v>
      </c>
      <c r="F367" s="274"/>
      <c r="G367" s="275"/>
      <c r="H367" s="275"/>
      <c r="I367" s="330"/>
    </row>
    <row r="368" spans="1:9" hidden="1">
      <c r="A368" s="332"/>
      <c r="B368" s="336"/>
      <c r="C368" s="336"/>
      <c r="D368" s="337"/>
      <c r="E368" s="340"/>
      <c r="F368" s="274"/>
      <c r="G368" s="275"/>
      <c r="H368" s="275"/>
      <c r="I368" s="330"/>
    </row>
    <row r="369" spans="1:9" hidden="1">
      <c r="A369" s="333"/>
      <c r="B369" s="338"/>
      <c r="C369" s="338"/>
      <c r="D369" s="339"/>
      <c r="E369" s="340"/>
      <c r="F369" s="274"/>
      <c r="G369" s="275"/>
      <c r="H369" s="275"/>
      <c r="I369" s="330"/>
    </row>
    <row r="370" spans="1:9" hidden="1">
      <c r="A370" s="274" t="str">
        <f>CONCATENATE([2]List1!$A$65)</f>
        <v>přestávka 30 sekund</v>
      </c>
      <c r="B370" s="275"/>
      <c r="C370" s="275"/>
      <c r="D370" s="330"/>
      <c r="E370" s="123"/>
      <c r="F370" s="274" t="str">
        <f>CONCATENATE([2]List1!$A$65)</f>
        <v>přestávka 30 sekund</v>
      </c>
      <c r="G370" s="275"/>
      <c r="H370" s="275"/>
      <c r="I370" s="330"/>
    </row>
    <row r="371" spans="1:9" hidden="1">
      <c r="A371" s="331"/>
      <c r="B371" s="334"/>
      <c r="C371" s="334"/>
      <c r="D371" s="335"/>
      <c r="E371" s="340" t="str">
        <f>CONCATENATE([2]List1!$A$64)</f>
        <v>3</v>
      </c>
      <c r="F371" s="274"/>
      <c r="G371" s="275"/>
      <c r="H371" s="275"/>
      <c r="I371" s="330"/>
    </row>
    <row r="372" spans="1:9" hidden="1">
      <c r="A372" s="332"/>
      <c r="B372" s="336"/>
      <c r="C372" s="336"/>
      <c r="D372" s="337"/>
      <c r="E372" s="340"/>
      <c r="F372" s="274"/>
      <c r="G372" s="275"/>
      <c r="H372" s="275"/>
      <c r="I372" s="330"/>
    </row>
    <row r="373" spans="1:9" ht="13.5" hidden="1" thickBot="1">
      <c r="A373" s="344"/>
      <c r="B373" s="345"/>
      <c r="C373" s="345"/>
      <c r="D373" s="346"/>
      <c r="E373" s="340"/>
      <c r="F373" s="347"/>
      <c r="G373" s="348"/>
      <c r="H373" s="348"/>
      <c r="I373" s="349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1"/>
      <c r="B375" s="354" t="str">
        <f>CONCATENATE([2]List1!$A$66)</f>
        <v>součet technických bodů červený ve všech kolech</v>
      </c>
      <c r="C375" s="355"/>
      <c r="D375" s="84"/>
      <c r="E375" s="90"/>
      <c r="F375" s="84"/>
      <c r="G375" s="356" t="str">
        <f>CONCATENATE([2]List1!$A$67)</f>
        <v>součet technických bodů modrý ve všech kolech</v>
      </c>
      <c r="H375" s="357"/>
      <c r="I375" s="341"/>
    </row>
    <row r="376" spans="1:9" hidden="1">
      <c r="A376" s="342"/>
      <c r="B376" s="354"/>
      <c r="C376" s="355"/>
      <c r="D376" s="84"/>
      <c r="E376" s="90"/>
      <c r="F376" s="84"/>
      <c r="G376" s="356"/>
      <c r="H376" s="357"/>
      <c r="I376" s="342"/>
    </row>
    <row r="377" spans="1:9" ht="13.5" hidden="1" thickBot="1">
      <c r="A377" s="343"/>
      <c r="B377" s="354"/>
      <c r="C377" s="355"/>
      <c r="D377" s="84"/>
      <c r="E377" s="90"/>
      <c r="F377" s="84"/>
      <c r="G377" s="356"/>
      <c r="H377" s="357"/>
      <c r="I377" s="343"/>
    </row>
    <row r="378" spans="1:9" hidden="1">
      <c r="A378" s="84"/>
      <c r="B378" s="350" t="str">
        <f>CONCATENATE([2]List1!$A$68)</f>
        <v>kvalifikační body červený</v>
      </c>
      <c r="C378" s="351"/>
      <c r="D378" s="352"/>
      <c r="E378" s="90"/>
      <c r="F378" s="352"/>
      <c r="G378" s="353" t="str">
        <f>CONCATENATE([2]List1!$A$69)</f>
        <v>kvalifikační body modrý</v>
      </c>
      <c r="H378" s="353"/>
      <c r="I378" s="84"/>
    </row>
    <row r="379" spans="1:9" hidden="1">
      <c r="A379" s="84"/>
      <c r="B379" s="350"/>
      <c r="C379" s="351"/>
      <c r="D379" s="352"/>
      <c r="E379" s="90"/>
      <c r="F379" s="352"/>
      <c r="G379" s="353"/>
      <c r="H379" s="353"/>
      <c r="I379" s="84"/>
    </row>
    <row r="380" spans="1:9" hidden="1">
      <c r="A380" s="84"/>
      <c r="B380" s="350"/>
      <c r="C380" s="351"/>
      <c r="D380" s="352"/>
      <c r="E380" s="90"/>
      <c r="F380" s="352"/>
      <c r="G380" s="353"/>
      <c r="H380" s="353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21" t="str">
        <f>CONCATENATE([2]List1!$A$71)</f>
        <v>Skutečný čas:</v>
      </c>
      <c r="I382" s="322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23" t="str">
        <f>CONCATENATE([2]List1!$A$72)</f>
        <v>Kvalifikace do tabulky:</v>
      </c>
      <c r="B386" s="323"/>
      <c r="C386" s="323"/>
      <c r="D386" s="323"/>
      <c r="E386" s="323"/>
      <c r="F386" s="323"/>
      <c r="G386" s="323"/>
      <c r="H386" s="323"/>
      <c r="I386" s="323"/>
    </row>
    <row r="387" spans="1:9" hidden="1">
      <c r="A387" s="323"/>
      <c r="B387" s="323"/>
      <c r="C387" s="323"/>
      <c r="D387" s="323"/>
      <c r="E387" s="323"/>
      <c r="F387" s="323"/>
      <c r="G387" s="323"/>
      <c r="H387" s="323"/>
      <c r="I387" s="323"/>
    </row>
    <row r="388" spans="1:9" hidden="1">
      <c r="A388" s="380" t="str">
        <f>CONCATENATE([2]List1!$A$84)</f>
        <v xml:space="preserve"> 5 : 0</v>
      </c>
      <c r="B388" s="307" t="str">
        <f>CONCATENATE([2]List1!$A$73)</f>
        <v>vítězství na lopatky</v>
      </c>
      <c r="C388" s="308"/>
      <c r="D388" s="309"/>
      <c r="E388" s="90"/>
      <c r="F388" s="380" t="str">
        <f>CONCATENATE([2]List1!$A$84)</f>
        <v xml:space="preserve"> 5 : 0</v>
      </c>
      <c r="G388" s="381" t="str">
        <f>CONCATENATE([2]List1!$A$79)</f>
        <v>vítězství pro nenastoupení soupeře</v>
      </c>
      <c r="H388" s="382"/>
      <c r="I388" s="383"/>
    </row>
    <row r="389" spans="1:9" hidden="1">
      <c r="A389" s="380"/>
      <c r="B389" s="310"/>
      <c r="C389" s="311"/>
      <c r="D389" s="312"/>
      <c r="E389" s="90"/>
      <c r="F389" s="380"/>
      <c r="G389" s="384"/>
      <c r="H389" s="385"/>
      <c r="I389" s="386"/>
    </row>
    <row r="390" spans="1:9" ht="12.75" hidden="1" customHeight="1">
      <c r="A390" s="380" t="str">
        <f>CONCATENATE([2]List1!$A$85)</f>
        <v xml:space="preserve"> 4 : 0 </v>
      </c>
      <c r="B390" s="319" t="str">
        <f>CONCATENATE([2]List1!$A$74)</f>
        <v>technická převaha ve dvou kolech, poražený nemá technické body</v>
      </c>
      <c r="C390" s="319"/>
      <c r="D390" s="319"/>
      <c r="E390" s="90"/>
      <c r="F390" s="380" t="str">
        <f>CONCATENATE([2]List1!$A$84)</f>
        <v xml:space="preserve"> 5 : 0</v>
      </c>
      <c r="G390" s="320" t="str">
        <f>CONCATENATE([2]List1!$A$80)</f>
        <v>diskvalifikace pro 3 "O"</v>
      </c>
      <c r="H390" s="320"/>
      <c r="I390" s="320"/>
    </row>
    <row r="391" spans="1:9" ht="12.75" hidden="1" customHeight="1">
      <c r="A391" s="380"/>
      <c r="B391" s="319"/>
      <c r="C391" s="319"/>
      <c r="D391" s="319"/>
      <c r="E391" s="90"/>
      <c r="F391" s="380"/>
      <c r="G391" s="320"/>
      <c r="H391" s="320"/>
      <c r="I391" s="320"/>
    </row>
    <row r="392" spans="1:9" ht="12.75" hidden="1" customHeight="1">
      <c r="A392" s="380" t="str">
        <f>CONCATENATE([2]List1!$A$86)</f>
        <v xml:space="preserve"> 4 : 1 </v>
      </c>
      <c r="B392" s="319" t="str">
        <f>CONCATENATE([2]List1!$A$75)</f>
        <v>technická převaha ve dvou kolech, poražený má technické body</v>
      </c>
      <c r="C392" s="319"/>
      <c r="D392" s="319"/>
      <c r="E392" s="90"/>
      <c r="F392" s="380" t="str">
        <f>CONCATENATE([2]List1!$A$84)</f>
        <v xml:space="preserve"> 5 : 0</v>
      </c>
      <c r="G392" s="320" t="str">
        <f>CONCATENATE([2]List1!$A$81)</f>
        <v>diskvalifikace z celé soutěže</v>
      </c>
      <c r="H392" s="320"/>
      <c r="I392" s="320"/>
    </row>
    <row r="393" spans="1:9" ht="12.75" hidden="1" customHeight="1">
      <c r="A393" s="380"/>
      <c r="B393" s="319"/>
      <c r="C393" s="319"/>
      <c r="D393" s="319"/>
      <c r="E393" s="90"/>
      <c r="F393" s="380"/>
      <c r="G393" s="320"/>
      <c r="H393" s="320"/>
      <c r="I393" s="320"/>
    </row>
    <row r="394" spans="1:9" hidden="1">
      <c r="A394" s="380" t="str">
        <f>CONCATENATE([2]List1!$A$87:$IV$87)</f>
        <v xml:space="preserve"> 3 : 0 </v>
      </c>
      <c r="B394" s="319" t="str">
        <f>CONCATENATE([2]List1!$A$76)</f>
        <v>vítězství na body, poražený nemá technické body</v>
      </c>
      <c r="C394" s="319"/>
      <c r="D394" s="319"/>
      <c r="E394" s="90"/>
      <c r="F394" s="380" t="str">
        <f>CONCATENATE([2]List1!$A$89)</f>
        <v xml:space="preserve"> 0 : 0 </v>
      </c>
      <c r="G394" s="320" t="str">
        <f>CONCATENATE([2]List1!$A$82)</f>
        <v>oba soupeři jsou diskvalifikováni v utkání</v>
      </c>
      <c r="H394" s="320"/>
      <c r="I394" s="320"/>
    </row>
    <row r="395" spans="1:9" hidden="1">
      <c r="A395" s="380"/>
      <c r="B395" s="319"/>
      <c r="C395" s="319"/>
      <c r="D395" s="319"/>
      <c r="E395" s="90"/>
      <c r="F395" s="380"/>
      <c r="G395" s="320"/>
      <c r="H395" s="320"/>
      <c r="I395" s="320"/>
    </row>
    <row r="396" spans="1:9" ht="12.75" hidden="1" customHeight="1">
      <c r="A396" s="380" t="str">
        <f>CONCATENATE([2]List1!$A$88)</f>
        <v xml:space="preserve"> 3 : 1 </v>
      </c>
      <c r="B396" s="319" t="str">
        <f>CONCATENATE([2]List1!$A$77)</f>
        <v>vítězství na body, poražený má technické body</v>
      </c>
      <c r="C396" s="319"/>
      <c r="D396" s="319"/>
      <c r="E396" s="90"/>
      <c r="F396" s="380" t="str">
        <f>CONCATENATE([2]List1!$A$89)</f>
        <v xml:space="preserve"> 0 : 0 </v>
      </c>
      <c r="G396" s="320" t="str">
        <f>CONCATENATE([2]List1!$A$83)</f>
        <v>oba soupeři jsou diskvalifikováni v celé soutěži</v>
      </c>
      <c r="H396" s="320"/>
      <c r="I396" s="320"/>
    </row>
    <row r="397" spans="1:9" ht="12.75" hidden="1" customHeight="1">
      <c r="A397" s="380"/>
      <c r="B397" s="319"/>
      <c r="C397" s="319"/>
      <c r="D397" s="319"/>
      <c r="E397" s="90"/>
      <c r="F397" s="380"/>
      <c r="G397" s="320"/>
      <c r="H397" s="320"/>
      <c r="I397" s="320"/>
    </row>
    <row r="398" spans="1:9" hidden="1">
      <c r="A398" s="380" t="str">
        <f>CONCATENATE([2]List1!$A$84)</f>
        <v xml:space="preserve"> 5 : 0</v>
      </c>
      <c r="B398" s="307" t="str">
        <f>CONCATENATE([2]List1!$A$78)</f>
        <v>vítězství pro zranění soupeře</v>
      </c>
      <c r="C398" s="308"/>
      <c r="D398" s="309"/>
      <c r="E398" s="90"/>
      <c r="F398" s="313" t="str">
        <f>CONCATENATE([2]List1!$A$90)</f>
        <v>Podpis:</v>
      </c>
      <c r="G398" s="314"/>
      <c r="H398" s="314"/>
      <c r="I398" s="315"/>
    </row>
    <row r="399" spans="1:9" hidden="1">
      <c r="A399" s="380"/>
      <c r="B399" s="310"/>
      <c r="C399" s="311"/>
      <c r="D399" s="312"/>
      <c r="E399" s="90"/>
      <c r="F399" s="316"/>
      <c r="G399" s="317"/>
      <c r="H399" s="317"/>
      <c r="I399" s="318"/>
    </row>
    <row r="400" spans="1:9" hidden="1">
      <c r="A400" s="284" t="str">
        <f>CONCATENATE([2]List1!$A$55)</f>
        <v>Bodovací lístek SZČR</v>
      </c>
      <c r="B400" s="284"/>
      <c r="C400" s="284"/>
      <c r="D400" s="284"/>
      <c r="E400" s="284"/>
      <c r="F400" s="284"/>
      <c r="G400" s="284"/>
      <c r="H400" s="284"/>
      <c r="I400" s="284"/>
    </row>
    <row r="401" spans="1:9" hidden="1">
      <c r="A401" s="284"/>
      <c r="B401" s="284"/>
      <c r="C401" s="284"/>
      <c r="D401" s="284"/>
      <c r="E401" s="284"/>
      <c r="F401" s="284"/>
      <c r="G401" s="284"/>
      <c r="H401" s="284"/>
      <c r="I401" s="284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60" t="str">
        <f>CONCATENATE([2]List1!$A$56)</f>
        <v>Bodový rozhodčí:</v>
      </c>
      <c r="B403" s="361"/>
      <c r="C403" s="364"/>
      <c r="D403" s="365"/>
      <c r="E403" s="366"/>
      <c r="F403" s="84"/>
      <c r="G403" s="84"/>
      <c r="H403" s="84"/>
      <c r="I403" s="84"/>
    </row>
    <row r="404" spans="1:9" hidden="1">
      <c r="A404" s="362"/>
      <c r="B404" s="363"/>
      <c r="C404" s="367"/>
      <c r="D404" s="368"/>
      <c r="E404" s="369"/>
      <c r="F404" s="84"/>
      <c r="G404" s="84"/>
      <c r="H404" s="84"/>
      <c r="I404" s="84"/>
    </row>
    <row r="405" spans="1:9" hidden="1">
      <c r="A405" s="370" t="str">
        <f>CONCATENATE([2]List1!$A$57)</f>
        <v>Rozhodčí na žíněnce:</v>
      </c>
      <c r="B405" s="371"/>
      <c r="C405" s="372"/>
      <c r="D405" s="373"/>
      <c r="E405" s="374"/>
      <c r="F405" s="84"/>
      <c r="G405" s="84"/>
      <c r="H405" s="84"/>
      <c r="I405" s="84"/>
    </row>
    <row r="406" spans="1:9" hidden="1">
      <c r="A406" s="362"/>
      <c r="B406" s="363"/>
      <c r="C406" s="367"/>
      <c r="D406" s="368"/>
      <c r="E406" s="369"/>
      <c r="F406" s="84"/>
      <c r="G406" s="84"/>
      <c r="H406" s="84"/>
      <c r="I406" s="84"/>
    </row>
    <row r="407" spans="1:9" hidden="1">
      <c r="A407" s="370" t="str">
        <f>CONCATENATE([2]List1!$A$58)</f>
        <v>Předseda žíněnky</v>
      </c>
      <c r="B407" s="371"/>
      <c r="C407" s="372"/>
      <c r="D407" s="373"/>
      <c r="E407" s="374"/>
      <c r="F407" s="84"/>
      <c r="G407" s="84"/>
      <c r="H407" s="84"/>
      <c r="I407" s="84"/>
    </row>
    <row r="408" spans="1:9" ht="13.5" hidden="1" thickBot="1">
      <c r="A408" s="375"/>
      <c r="B408" s="376"/>
      <c r="C408" s="377"/>
      <c r="D408" s="378"/>
      <c r="E408" s="379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55" t="str">
        <f>CONCATENATE([2]List1!$A$40)</f>
        <v>soutěž</v>
      </c>
      <c r="B410" s="256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57" t="str">
        <f>CONCATENATE(Hlasatel!A411)</f>
        <v>Vánoční turnaj Chomutov</v>
      </c>
      <c r="B411" s="258"/>
      <c r="C411" s="263" t="str">
        <f>CONCATENATE(Hlasatel!C411)</f>
        <v>14.12.2019</v>
      </c>
      <c r="D411" s="263">
        <f>ABS(Hlasatel!D411)</f>
        <v>402</v>
      </c>
      <c r="E411" s="299" t="str">
        <f>CONCATENATE(Hlasatel!E411)</f>
        <v>A příp 32 kg</v>
      </c>
      <c r="F411" s="263" t="str">
        <f>CONCATENATE(Hlasatel!F411)</f>
        <v>ř.ř.</v>
      </c>
      <c r="G411" s="263" t="str">
        <f>CONCATENATE(Hlasatel!G411)</f>
        <v>4</v>
      </c>
      <c r="H411" s="253" t="str">
        <f>CONCATENATE(Hlasatel!H411)</f>
        <v/>
      </c>
      <c r="I411" s="303" t="str">
        <f>CONCATENATE(Hlasatel!I411)</f>
        <v>2</v>
      </c>
    </row>
    <row r="412" spans="1:9" ht="13.5" hidden="1" thickBot="1">
      <c r="A412" s="259"/>
      <c r="B412" s="260"/>
      <c r="C412" s="264"/>
      <c r="D412" s="264"/>
      <c r="E412" s="300"/>
      <c r="F412" s="264"/>
      <c r="G412" s="264"/>
      <c r="H412" s="254"/>
      <c r="I412" s="304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69" t="str">
        <f>CONCATENATE([2]List1!$A$48)</f>
        <v>červený</v>
      </c>
      <c r="B414" s="270"/>
      <c r="C414" s="270"/>
      <c r="D414" s="271"/>
      <c r="E414" s="272"/>
      <c r="F414" s="255" t="str">
        <f>CONCATENATE([2]List1!$A$49)</f>
        <v>modrý</v>
      </c>
      <c r="G414" s="256"/>
      <c r="H414" s="256"/>
      <c r="I414" s="273"/>
    </row>
    <row r="415" spans="1:9" hidden="1">
      <c r="A415" s="274" t="str">
        <f>CONCATENATE([2]List1!$A$50)</f>
        <v>jméno</v>
      </c>
      <c r="B415" s="275"/>
      <c r="C415" s="98" t="str">
        <f>CONCATENATE([2]List1!$A$51)</f>
        <v>oddíl</v>
      </c>
      <c r="D415" s="99" t="str">
        <f>CONCATENATE([2]List1!$A$52)</f>
        <v>los</v>
      </c>
      <c r="E415" s="272"/>
      <c r="F415" s="274" t="str">
        <f>CONCATENATE([2]List1!$A$50)</f>
        <v>jméno</v>
      </c>
      <c r="G415" s="275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93" t="str">
        <f>CONCATENATE(Hlasatel!A416)</f>
        <v>Taimbetor Asadulla</v>
      </c>
      <c r="B416" s="294"/>
      <c r="C416" s="285" t="str">
        <f>CONCATENATE(Hlasatel!C416)</f>
        <v>Ústí</v>
      </c>
      <c r="D416" s="267" t="str">
        <f>CONCATENATE(Hlasatel!D416)</f>
        <v>4</v>
      </c>
      <c r="E416" s="272"/>
      <c r="F416" s="293" t="str">
        <f>CONCATENATE(Hlasatel!F416)</f>
        <v>Jméno 5</v>
      </c>
      <c r="G416" s="294"/>
      <c r="H416" s="285" t="str">
        <f>CONCATENATE(Hlasatel!H416)</f>
        <v>odd 5</v>
      </c>
      <c r="I416" s="267" t="str">
        <f>CONCATENATE(Hlasatel!I416)</f>
        <v>5</v>
      </c>
    </row>
    <row r="417" spans="1:9" ht="13.5" hidden="1" thickBot="1">
      <c r="A417" s="295"/>
      <c r="B417" s="296"/>
      <c r="C417" s="286"/>
      <c r="D417" s="268"/>
      <c r="E417" s="272"/>
      <c r="F417" s="295"/>
      <c r="G417" s="296"/>
      <c r="H417" s="286"/>
      <c r="I417" s="268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56" t="str">
        <f>CONCATENATE([2]List1!$A$60)</f>
        <v>body</v>
      </c>
      <c r="C419" s="256"/>
      <c r="D419" s="273"/>
      <c r="E419" s="96" t="str">
        <f>CONCATENATE([2]List1!$A$61)</f>
        <v>kolo</v>
      </c>
      <c r="F419" s="358" t="str">
        <f>CONCATENATE([2]List1!$A$60)</f>
        <v>body</v>
      </c>
      <c r="G419" s="359"/>
      <c r="H419" s="359"/>
      <c r="I419" s="127" t="str">
        <f>CONCATENATE([2]List1!$A$59)</f>
        <v>součet</v>
      </c>
    </row>
    <row r="420" spans="1:9" hidden="1">
      <c r="A420" s="331"/>
      <c r="B420" s="334"/>
      <c r="C420" s="334"/>
      <c r="D420" s="335"/>
      <c r="E420" s="340" t="str">
        <f>CONCATENATE([2]List1!$A$62)</f>
        <v>1</v>
      </c>
      <c r="F420" s="274"/>
      <c r="G420" s="275"/>
      <c r="H420" s="275"/>
      <c r="I420" s="330"/>
    </row>
    <row r="421" spans="1:9" hidden="1">
      <c r="A421" s="332"/>
      <c r="B421" s="336"/>
      <c r="C421" s="336"/>
      <c r="D421" s="337"/>
      <c r="E421" s="340"/>
      <c r="F421" s="274"/>
      <c r="G421" s="275"/>
      <c r="H421" s="275"/>
      <c r="I421" s="330"/>
    </row>
    <row r="422" spans="1:9" hidden="1">
      <c r="A422" s="333"/>
      <c r="B422" s="338"/>
      <c r="C422" s="338"/>
      <c r="D422" s="339"/>
      <c r="E422" s="340"/>
      <c r="F422" s="274"/>
      <c r="G422" s="275"/>
      <c r="H422" s="275"/>
      <c r="I422" s="330"/>
    </row>
    <row r="423" spans="1:9" hidden="1">
      <c r="A423" s="274" t="str">
        <f>CONCATENATE([2]List1!$A$65)</f>
        <v>přestávka 30 sekund</v>
      </c>
      <c r="B423" s="275"/>
      <c r="C423" s="275"/>
      <c r="D423" s="330"/>
      <c r="E423" s="123"/>
      <c r="F423" s="274" t="str">
        <f>CONCATENATE([2]List1!$A$65)</f>
        <v>přestávka 30 sekund</v>
      </c>
      <c r="G423" s="275"/>
      <c r="H423" s="275"/>
      <c r="I423" s="330"/>
    </row>
    <row r="424" spans="1:9" hidden="1">
      <c r="A424" s="331"/>
      <c r="B424" s="334"/>
      <c r="C424" s="334"/>
      <c r="D424" s="335"/>
      <c r="E424" s="340" t="str">
        <f>CONCATENATE([2]List1!$A$63)</f>
        <v>2</v>
      </c>
      <c r="F424" s="274"/>
      <c r="G424" s="275"/>
      <c r="H424" s="275"/>
      <c r="I424" s="330"/>
    </row>
    <row r="425" spans="1:9" hidden="1">
      <c r="A425" s="332"/>
      <c r="B425" s="336"/>
      <c r="C425" s="336"/>
      <c r="D425" s="337"/>
      <c r="E425" s="340"/>
      <c r="F425" s="274"/>
      <c r="G425" s="275"/>
      <c r="H425" s="275"/>
      <c r="I425" s="330"/>
    </row>
    <row r="426" spans="1:9" hidden="1">
      <c r="A426" s="333"/>
      <c r="B426" s="338"/>
      <c r="C426" s="338"/>
      <c r="D426" s="339"/>
      <c r="E426" s="340"/>
      <c r="F426" s="274"/>
      <c r="G426" s="275"/>
      <c r="H426" s="275"/>
      <c r="I426" s="330"/>
    </row>
    <row r="427" spans="1:9" hidden="1">
      <c r="A427" s="274" t="str">
        <f>CONCATENATE([2]List1!$A$65)</f>
        <v>přestávka 30 sekund</v>
      </c>
      <c r="B427" s="275"/>
      <c r="C427" s="275"/>
      <c r="D427" s="330"/>
      <c r="E427" s="123"/>
      <c r="F427" s="274" t="str">
        <f>CONCATENATE([2]List1!$A$65)</f>
        <v>přestávka 30 sekund</v>
      </c>
      <c r="G427" s="275"/>
      <c r="H427" s="275"/>
      <c r="I427" s="330"/>
    </row>
    <row r="428" spans="1:9" hidden="1">
      <c r="A428" s="331"/>
      <c r="B428" s="334"/>
      <c r="C428" s="334"/>
      <c r="D428" s="335"/>
      <c r="E428" s="340" t="str">
        <f>CONCATENATE([2]List1!$A$64)</f>
        <v>3</v>
      </c>
      <c r="F428" s="274"/>
      <c r="G428" s="275"/>
      <c r="H428" s="275"/>
      <c r="I428" s="330"/>
    </row>
    <row r="429" spans="1:9" hidden="1">
      <c r="A429" s="332"/>
      <c r="B429" s="336"/>
      <c r="C429" s="336"/>
      <c r="D429" s="337"/>
      <c r="E429" s="340"/>
      <c r="F429" s="274"/>
      <c r="G429" s="275"/>
      <c r="H429" s="275"/>
      <c r="I429" s="330"/>
    </row>
    <row r="430" spans="1:9" ht="13.5" hidden="1" thickBot="1">
      <c r="A430" s="344"/>
      <c r="B430" s="345"/>
      <c r="C430" s="345"/>
      <c r="D430" s="346"/>
      <c r="E430" s="340"/>
      <c r="F430" s="347"/>
      <c r="G430" s="348"/>
      <c r="H430" s="348"/>
      <c r="I430" s="349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1"/>
      <c r="B432" s="354" t="str">
        <f>CONCATENATE([2]List1!$A$66)</f>
        <v>součet technických bodů červený ve všech kolech</v>
      </c>
      <c r="C432" s="355"/>
      <c r="D432" s="84"/>
      <c r="E432" s="90"/>
      <c r="F432" s="84"/>
      <c r="G432" s="356" t="str">
        <f>CONCATENATE([2]List1!$A$67)</f>
        <v>součet technických bodů modrý ve všech kolech</v>
      </c>
      <c r="H432" s="357"/>
      <c r="I432" s="341"/>
    </row>
    <row r="433" spans="1:9" hidden="1">
      <c r="A433" s="342"/>
      <c r="B433" s="354"/>
      <c r="C433" s="355"/>
      <c r="D433" s="84"/>
      <c r="E433" s="90"/>
      <c r="F433" s="84"/>
      <c r="G433" s="356"/>
      <c r="H433" s="357"/>
      <c r="I433" s="342"/>
    </row>
    <row r="434" spans="1:9" ht="13.5" hidden="1" thickBot="1">
      <c r="A434" s="343"/>
      <c r="B434" s="354"/>
      <c r="C434" s="355"/>
      <c r="D434" s="84"/>
      <c r="E434" s="90"/>
      <c r="F434" s="84"/>
      <c r="G434" s="356"/>
      <c r="H434" s="357"/>
      <c r="I434" s="343"/>
    </row>
    <row r="435" spans="1:9" hidden="1">
      <c r="A435" s="84"/>
      <c r="B435" s="350" t="str">
        <f>CONCATENATE([2]List1!$A$68)</f>
        <v>kvalifikační body červený</v>
      </c>
      <c r="C435" s="351"/>
      <c r="D435" s="352"/>
      <c r="E435" s="90"/>
      <c r="F435" s="352"/>
      <c r="G435" s="353" t="str">
        <f>CONCATENATE([2]List1!$A$69)</f>
        <v>kvalifikační body modrý</v>
      </c>
      <c r="H435" s="353"/>
      <c r="I435" s="84"/>
    </row>
    <row r="436" spans="1:9" hidden="1">
      <c r="A436" s="84"/>
      <c r="B436" s="350"/>
      <c r="C436" s="351"/>
      <c r="D436" s="352"/>
      <c r="E436" s="90"/>
      <c r="F436" s="352"/>
      <c r="G436" s="353"/>
      <c r="H436" s="353"/>
      <c r="I436" s="84"/>
    </row>
    <row r="437" spans="1:9" hidden="1">
      <c r="A437" s="84"/>
      <c r="B437" s="350"/>
      <c r="C437" s="351"/>
      <c r="D437" s="352"/>
      <c r="E437" s="90"/>
      <c r="F437" s="352"/>
      <c r="G437" s="353"/>
      <c r="H437" s="353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21" t="str">
        <f>CONCATENATE([2]List1!$A$71)</f>
        <v>Skutečný čas:</v>
      </c>
      <c r="I439" s="322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23" t="str">
        <f>CONCATENATE([2]List1!$A$72)</f>
        <v>Kvalifikace do tabulky:</v>
      </c>
      <c r="B443" s="323"/>
      <c r="C443" s="323"/>
      <c r="D443" s="323"/>
      <c r="E443" s="323"/>
      <c r="F443" s="323"/>
      <c r="G443" s="323"/>
      <c r="H443" s="323"/>
      <c r="I443" s="323"/>
    </row>
    <row r="444" spans="1:9" hidden="1">
      <c r="A444" s="323"/>
      <c r="B444" s="323"/>
      <c r="C444" s="323"/>
      <c r="D444" s="323"/>
      <c r="E444" s="323"/>
      <c r="F444" s="323"/>
      <c r="G444" s="323"/>
      <c r="H444" s="323"/>
      <c r="I444" s="323"/>
    </row>
    <row r="445" spans="1:9" hidden="1">
      <c r="A445" s="380" t="str">
        <f>CONCATENATE([2]List1!$A$84)</f>
        <v xml:space="preserve"> 5 : 0</v>
      </c>
      <c r="B445" s="307" t="str">
        <f>CONCATENATE([2]List1!$A$73)</f>
        <v>vítězství na lopatky</v>
      </c>
      <c r="C445" s="308"/>
      <c r="D445" s="309"/>
      <c r="E445" s="90"/>
      <c r="F445" s="380" t="str">
        <f>CONCATENATE([2]List1!$A$84)</f>
        <v xml:space="preserve"> 5 : 0</v>
      </c>
      <c r="G445" s="381" t="str">
        <f>CONCATENATE([2]List1!$A$79)</f>
        <v>vítězství pro nenastoupení soupeře</v>
      </c>
      <c r="H445" s="382"/>
      <c r="I445" s="383"/>
    </row>
    <row r="446" spans="1:9" hidden="1">
      <c r="A446" s="380"/>
      <c r="B446" s="310"/>
      <c r="C446" s="311"/>
      <c r="D446" s="312"/>
      <c r="E446" s="90"/>
      <c r="F446" s="380"/>
      <c r="G446" s="384"/>
      <c r="H446" s="385"/>
      <c r="I446" s="386"/>
    </row>
    <row r="447" spans="1:9" ht="12.75" hidden="1" customHeight="1">
      <c r="A447" s="380" t="str">
        <f>CONCATENATE([2]List1!$A$85)</f>
        <v xml:space="preserve"> 4 : 0 </v>
      </c>
      <c r="B447" s="319" t="str">
        <f>CONCATENATE([2]List1!$A$74)</f>
        <v>technická převaha ve dvou kolech, poražený nemá technické body</v>
      </c>
      <c r="C447" s="319"/>
      <c r="D447" s="319"/>
      <c r="E447" s="90"/>
      <c r="F447" s="380" t="str">
        <f>CONCATENATE([2]List1!$A$84)</f>
        <v xml:space="preserve"> 5 : 0</v>
      </c>
      <c r="G447" s="320" t="str">
        <f>CONCATENATE([2]List1!$A$80)</f>
        <v>diskvalifikace pro 3 "O"</v>
      </c>
      <c r="H447" s="320"/>
      <c r="I447" s="320"/>
    </row>
    <row r="448" spans="1:9" ht="12.75" hidden="1" customHeight="1">
      <c r="A448" s="380"/>
      <c r="B448" s="319"/>
      <c r="C448" s="319"/>
      <c r="D448" s="319"/>
      <c r="E448" s="90"/>
      <c r="F448" s="380"/>
      <c r="G448" s="320"/>
      <c r="H448" s="320"/>
      <c r="I448" s="320"/>
    </row>
    <row r="449" spans="1:9" ht="12.75" hidden="1" customHeight="1">
      <c r="A449" s="380" t="str">
        <f>CONCATENATE([2]List1!$A$86)</f>
        <v xml:space="preserve"> 4 : 1 </v>
      </c>
      <c r="B449" s="319" t="str">
        <f>CONCATENATE([2]List1!$A$75)</f>
        <v>technická převaha ve dvou kolech, poražený má technické body</v>
      </c>
      <c r="C449" s="319"/>
      <c r="D449" s="319"/>
      <c r="E449" s="90"/>
      <c r="F449" s="380" t="str">
        <f>CONCATENATE([2]List1!$A$84)</f>
        <v xml:space="preserve"> 5 : 0</v>
      </c>
      <c r="G449" s="320" t="str">
        <f>CONCATENATE([2]List1!$A$81)</f>
        <v>diskvalifikace z celé soutěže</v>
      </c>
      <c r="H449" s="320"/>
      <c r="I449" s="320"/>
    </row>
    <row r="450" spans="1:9" ht="12.75" hidden="1" customHeight="1">
      <c r="A450" s="380"/>
      <c r="B450" s="319"/>
      <c r="C450" s="319"/>
      <c r="D450" s="319"/>
      <c r="E450" s="90"/>
      <c r="F450" s="380"/>
      <c r="G450" s="320"/>
      <c r="H450" s="320"/>
      <c r="I450" s="320"/>
    </row>
    <row r="451" spans="1:9" hidden="1">
      <c r="A451" s="380" t="str">
        <f>CONCATENATE([2]List1!$A$87:$IV$87)</f>
        <v xml:space="preserve"> 3 : 0 </v>
      </c>
      <c r="B451" s="319" t="str">
        <f>CONCATENATE([2]List1!$A$76)</f>
        <v>vítězství na body, poražený nemá technické body</v>
      </c>
      <c r="C451" s="319"/>
      <c r="D451" s="319"/>
      <c r="E451" s="90"/>
      <c r="F451" s="380" t="str">
        <f>CONCATENATE([2]List1!$A$89)</f>
        <v xml:space="preserve"> 0 : 0 </v>
      </c>
      <c r="G451" s="320" t="str">
        <f>CONCATENATE([2]List1!$A$82)</f>
        <v>oba soupeři jsou diskvalifikováni v utkání</v>
      </c>
      <c r="H451" s="320"/>
      <c r="I451" s="320"/>
    </row>
    <row r="452" spans="1:9" hidden="1">
      <c r="A452" s="380"/>
      <c r="B452" s="319"/>
      <c r="C452" s="319"/>
      <c r="D452" s="319"/>
      <c r="E452" s="90"/>
      <c r="F452" s="380"/>
      <c r="G452" s="320"/>
      <c r="H452" s="320"/>
      <c r="I452" s="320"/>
    </row>
    <row r="453" spans="1:9" ht="12.75" hidden="1" customHeight="1">
      <c r="A453" s="380" t="str">
        <f>CONCATENATE([2]List1!$A$88)</f>
        <v xml:space="preserve"> 3 : 1 </v>
      </c>
      <c r="B453" s="319" t="str">
        <f>CONCATENATE([2]List1!$A$77)</f>
        <v>vítězství na body, poražený má technické body</v>
      </c>
      <c r="C453" s="319"/>
      <c r="D453" s="319"/>
      <c r="E453" s="90"/>
      <c r="F453" s="380" t="str">
        <f>CONCATENATE([2]List1!$A$89)</f>
        <v xml:space="preserve"> 0 : 0 </v>
      </c>
      <c r="G453" s="320" t="str">
        <f>CONCATENATE([2]List1!$A$83)</f>
        <v>oba soupeři jsou diskvalifikováni v celé soutěži</v>
      </c>
      <c r="H453" s="320"/>
      <c r="I453" s="320"/>
    </row>
    <row r="454" spans="1:9" ht="12.75" hidden="1" customHeight="1">
      <c r="A454" s="380"/>
      <c r="B454" s="319"/>
      <c r="C454" s="319"/>
      <c r="D454" s="319"/>
      <c r="E454" s="90"/>
      <c r="F454" s="380"/>
      <c r="G454" s="320"/>
      <c r="H454" s="320"/>
      <c r="I454" s="320"/>
    </row>
    <row r="455" spans="1:9" hidden="1">
      <c r="A455" s="380" t="str">
        <f>CONCATENATE([2]List1!$A$84)</f>
        <v xml:space="preserve"> 5 : 0</v>
      </c>
      <c r="B455" s="307" t="str">
        <f>CONCATENATE([2]List1!$A$78)</f>
        <v>vítězství pro zranění soupeře</v>
      </c>
      <c r="C455" s="308"/>
      <c r="D455" s="309"/>
      <c r="E455" s="90"/>
      <c r="F455" s="313" t="str">
        <f>CONCATENATE([2]List1!$A$90)</f>
        <v>Podpis:</v>
      </c>
      <c r="G455" s="314"/>
      <c r="H455" s="314"/>
      <c r="I455" s="315"/>
    </row>
    <row r="456" spans="1:9" hidden="1">
      <c r="A456" s="380"/>
      <c r="B456" s="310"/>
      <c r="C456" s="311"/>
      <c r="D456" s="312"/>
      <c r="E456" s="90"/>
      <c r="F456" s="316"/>
      <c r="G456" s="317"/>
      <c r="H456" s="317"/>
      <c r="I456" s="318"/>
    </row>
    <row r="457" spans="1:9" hidden="1">
      <c r="A457" s="284" t="str">
        <f>CONCATENATE([2]List1!$A$55)</f>
        <v>Bodovací lístek SZČR</v>
      </c>
      <c r="B457" s="284"/>
      <c r="C457" s="284"/>
      <c r="D457" s="284"/>
      <c r="E457" s="284"/>
      <c r="F457" s="284"/>
      <c r="G457" s="284"/>
      <c r="H457" s="284"/>
      <c r="I457" s="284"/>
    </row>
    <row r="458" spans="1:9" hidden="1">
      <c r="A458" s="284"/>
      <c r="B458" s="284"/>
      <c r="C458" s="284"/>
      <c r="D458" s="284"/>
      <c r="E458" s="284"/>
      <c r="F458" s="284"/>
      <c r="G458" s="284"/>
      <c r="H458" s="284"/>
      <c r="I458" s="284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60" t="str">
        <f>CONCATENATE([2]List1!$A$56)</f>
        <v>Bodový rozhodčí:</v>
      </c>
      <c r="B460" s="361"/>
      <c r="C460" s="364"/>
      <c r="D460" s="365"/>
      <c r="E460" s="366"/>
      <c r="F460" s="84"/>
      <c r="G460" s="84"/>
      <c r="H460" s="84"/>
      <c r="I460" s="84"/>
    </row>
    <row r="461" spans="1:9" hidden="1">
      <c r="A461" s="362"/>
      <c r="B461" s="363"/>
      <c r="C461" s="367"/>
      <c r="D461" s="368"/>
      <c r="E461" s="369"/>
      <c r="F461" s="84"/>
      <c r="G461" s="84"/>
      <c r="H461" s="84"/>
      <c r="I461" s="84"/>
    </row>
    <row r="462" spans="1:9" hidden="1">
      <c r="A462" s="370" t="str">
        <f>CONCATENATE([2]List1!$A$57)</f>
        <v>Rozhodčí na žíněnce:</v>
      </c>
      <c r="B462" s="371"/>
      <c r="C462" s="372"/>
      <c r="D462" s="373"/>
      <c r="E462" s="374"/>
      <c r="F462" s="84"/>
      <c r="G462" s="84"/>
      <c r="H462" s="84"/>
      <c r="I462" s="84"/>
    </row>
    <row r="463" spans="1:9" hidden="1">
      <c r="A463" s="362"/>
      <c r="B463" s="363"/>
      <c r="C463" s="367"/>
      <c r="D463" s="368"/>
      <c r="E463" s="369"/>
      <c r="F463" s="84"/>
      <c r="G463" s="84"/>
      <c r="H463" s="84"/>
      <c r="I463" s="84"/>
    </row>
    <row r="464" spans="1:9" hidden="1">
      <c r="A464" s="370" t="str">
        <f>CONCATENATE([2]List1!$A$58)</f>
        <v>Předseda žíněnky</v>
      </c>
      <c r="B464" s="371"/>
      <c r="C464" s="372"/>
      <c r="D464" s="373"/>
      <c r="E464" s="374"/>
      <c r="F464" s="84"/>
      <c r="G464" s="84"/>
      <c r="H464" s="84"/>
      <c r="I464" s="84"/>
    </row>
    <row r="465" spans="1:9" ht="13.5" hidden="1" thickBot="1">
      <c r="A465" s="375"/>
      <c r="B465" s="376"/>
      <c r="C465" s="377"/>
      <c r="D465" s="378"/>
      <c r="E465" s="379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55" t="str">
        <f>CONCATENATE([2]List1!$A$40)</f>
        <v>soutěž</v>
      </c>
      <c r="B467" s="256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57" t="str">
        <f>CONCATENATE(Hlasatel!A468)</f>
        <v>Vánoční turnaj Chomutov</v>
      </c>
      <c r="B468" s="258"/>
      <c r="C468" s="263" t="str">
        <f>CONCATENATE(Hlasatel!C468)</f>
        <v>14.12.2019</v>
      </c>
      <c r="D468" s="263">
        <f>ABS(Hlasatel!D468)</f>
        <v>501</v>
      </c>
      <c r="E468" s="299" t="str">
        <f>CONCATENATE(Hlasatel!E468)</f>
        <v>A příp 32 kg</v>
      </c>
      <c r="F468" s="263" t="str">
        <f>CONCATENATE(Hlasatel!F468)</f>
        <v>ř.ř.</v>
      </c>
      <c r="G468" s="263" t="str">
        <f>CONCATENATE(Hlasatel!G468)</f>
        <v>5</v>
      </c>
      <c r="H468" s="253" t="str">
        <f>CONCATENATE(Hlasatel!H468)</f>
        <v/>
      </c>
      <c r="I468" s="303" t="str">
        <f>CONCATENATE(Hlasatel!I468)</f>
        <v>2</v>
      </c>
    </row>
    <row r="469" spans="1:9" ht="13.5" hidden="1" thickBot="1">
      <c r="A469" s="259"/>
      <c r="B469" s="260"/>
      <c r="C469" s="264"/>
      <c r="D469" s="264"/>
      <c r="E469" s="300"/>
      <c r="F469" s="264"/>
      <c r="G469" s="264"/>
      <c r="H469" s="254"/>
      <c r="I469" s="304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69" t="str">
        <f>CONCATENATE([2]List1!$A$48)</f>
        <v>červený</v>
      </c>
      <c r="B471" s="270"/>
      <c r="C471" s="270"/>
      <c r="D471" s="271"/>
      <c r="E471" s="272"/>
      <c r="F471" s="255" t="str">
        <f>CONCATENATE([2]List1!$A$49)</f>
        <v>modrý</v>
      </c>
      <c r="G471" s="256"/>
      <c r="H471" s="256"/>
      <c r="I471" s="273"/>
    </row>
    <row r="472" spans="1:9" hidden="1">
      <c r="A472" s="274" t="str">
        <f>CONCATENATE([2]List1!$A$50)</f>
        <v>jméno</v>
      </c>
      <c r="B472" s="275"/>
      <c r="C472" s="98" t="str">
        <f>CONCATENATE([2]List1!$A$51)</f>
        <v>oddíl</v>
      </c>
      <c r="D472" s="99" t="str">
        <f>CONCATENATE([2]List1!$A$52)</f>
        <v>los</v>
      </c>
      <c r="E472" s="272"/>
      <c r="F472" s="274" t="str">
        <f>CONCATENATE([2]List1!$A$50)</f>
        <v>jméno</v>
      </c>
      <c r="G472" s="275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93" t="str">
        <f>CONCATENATE(Hlasatel!A473)</f>
        <v>Petrovec Miroslav</v>
      </c>
      <c r="B473" s="294"/>
      <c r="C473" s="285" t="str">
        <f>CONCATENATE(Hlasatel!C473)</f>
        <v>Meziboří</v>
      </c>
      <c r="D473" s="267" t="str">
        <f>CONCATENATE(Hlasatel!D473)</f>
        <v>2</v>
      </c>
      <c r="E473" s="272"/>
      <c r="F473" s="293" t="str">
        <f>CONCATENATE(Hlasatel!F473)</f>
        <v>Taimbetor Asadulla</v>
      </c>
      <c r="G473" s="294"/>
      <c r="H473" s="285" t="str">
        <f>CONCATENATE(Hlasatel!H473)</f>
        <v>Ústí</v>
      </c>
      <c r="I473" s="267" t="str">
        <f>CONCATENATE(Hlasatel!I473)</f>
        <v>4</v>
      </c>
    </row>
    <row r="474" spans="1:9" ht="13.5" hidden="1" thickBot="1">
      <c r="A474" s="295"/>
      <c r="B474" s="296"/>
      <c r="C474" s="286"/>
      <c r="D474" s="268"/>
      <c r="E474" s="272"/>
      <c r="F474" s="295"/>
      <c r="G474" s="296"/>
      <c r="H474" s="286"/>
      <c r="I474" s="268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56" t="str">
        <f>CONCATENATE([2]List1!$A$60)</f>
        <v>body</v>
      </c>
      <c r="C476" s="256"/>
      <c r="D476" s="273"/>
      <c r="E476" s="96" t="str">
        <f>CONCATENATE([2]List1!$A$61)</f>
        <v>kolo</v>
      </c>
      <c r="F476" s="358" t="str">
        <f>CONCATENATE([2]List1!$A$60)</f>
        <v>body</v>
      </c>
      <c r="G476" s="359"/>
      <c r="H476" s="359"/>
      <c r="I476" s="127" t="str">
        <f>CONCATENATE([2]List1!$A$59)</f>
        <v>součet</v>
      </c>
    </row>
    <row r="477" spans="1:9" hidden="1">
      <c r="A477" s="331"/>
      <c r="B477" s="334"/>
      <c r="C477" s="334"/>
      <c r="D477" s="335"/>
      <c r="E477" s="340" t="str">
        <f>CONCATENATE([2]List1!$A$62)</f>
        <v>1</v>
      </c>
      <c r="F477" s="274"/>
      <c r="G477" s="275"/>
      <c r="H477" s="275"/>
      <c r="I477" s="330"/>
    </row>
    <row r="478" spans="1:9" hidden="1">
      <c r="A478" s="332"/>
      <c r="B478" s="336"/>
      <c r="C478" s="336"/>
      <c r="D478" s="337"/>
      <c r="E478" s="340"/>
      <c r="F478" s="274"/>
      <c r="G478" s="275"/>
      <c r="H478" s="275"/>
      <c r="I478" s="330"/>
    </row>
    <row r="479" spans="1:9" hidden="1">
      <c r="A479" s="333"/>
      <c r="B479" s="338"/>
      <c r="C479" s="338"/>
      <c r="D479" s="339"/>
      <c r="E479" s="340"/>
      <c r="F479" s="274"/>
      <c r="G479" s="275"/>
      <c r="H479" s="275"/>
      <c r="I479" s="330"/>
    </row>
    <row r="480" spans="1:9" hidden="1">
      <c r="A480" s="274" t="str">
        <f>CONCATENATE([2]List1!$A$65)</f>
        <v>přestávka 30 sekund</v>
      </c>
      <c r="B480" s="275"/>
      <c r="C480" s="275"/>
      <c r="D480" s="330"/>
      <c r="E480" s="123"/>
      <c r="F480" s="274" t="str">
        <f>CONCATENATE([2]List1!$A$65)</f>
        <v>přestávka 30 sekund</v>
      </c>
      <c r="G480" s="275"/>
      <c r="H480" s="275"/>
      <c r="I480" s="330"/>
    </row>
    <row r="481" spans="1:9" hidden="1">
      <c r="A481" s="331"/>
      <c r="B481" s="334"/>
      <c r="C481" s="334"/>
      <c r="D481" s="335"/>
      <c r="E481" s="340" t="str">
        <f>CONCATENATE([2]List1!$A$63)</f>
        <v>2</v>
      </c>
      <c r="F481" s="274"/>
      <c r="G481" s="275"/>
      <c r="H481" s="275"/>
      <c r="I481" s="330"/>
    </row>
    <row r="482" spans="1:9" hidden="1">
      <c r="A482" s="332"/>
      <c r="B482" s="336"/>
      <c r="C482" s="336"/>
      <c r="D482" s="337"/>
      <c r="E482" s="340"/>
      <c r="F482" s="274"/>
      <c r="G482" s="275"/>
      <c r="H482" s="275"/>
      <c r="I482" s="330"/>
    </row>
    <row r="483" spans="1:9" hidden="1">
      <c r="A483" s="333"/>
      <c r="B483" s="338"/>
      <c r="C483" s="338"/>
      <c r="D483" s="339"/>
      <c r="E483" s="340"/>
      <c r="F483" s="274"/>
      <c r="G483" s="275"/>
      <c r="H483" s="275"/>
      <c r="I483" s="330"/>
    </row>
    <row r="484" spans="1:9" hidden="1">
      <c r="A484" s="274" t="str">
        <f>CONCATENATE([2]List1!$A$65)</f>
        <v>přestávka 30 sekund</v>
      </c>
      <c r="B484" s="275"/>
      <c r="C484" s="275"/>
      <c r="D484" s="330"/>
      <c r="E484" s="123"/>
      <c r="F484" s="274" t="str">
        <f>CONCATENATE([2]List1!$A$65)</f>
        <v>přestávka 30 sekund</v>
      </c>
      <c r="G484" s="275"/>
      <c r="H484" s="275"/>
      <c r="I484" s="330"/>
    </row>
    <row r="485" spans="1:9" hidden="1">
      <c r="A485" s="331"/>
      <c r="B485" s="334"/>
      <c r="C485" s="334"/>
      <c r="D485" s="335"/>
      <c r="E485" s="340" t="str">
        <f>CONCATENATE([2]List1!$A$64)</f>
        <v>3</v>
      </c>
      <c r="F485" s="274"/>
      <c r="G485" s="275"/>
      <c r="H485" s="275"/>
      <c r="I485" s="330"/>
    </row>
    <row r="486" spans="1:9" hidden="1">
      <c r="A486" s="332"/>
      <c r="B486" s="336"/>
      <c r="C486" s="336"/>
      <c r="D486" s="337"/>
      <c r="E486" s="340"/>
      <c r="F486" s="274"/>
      <c r="G486" s="275"/>
      <c r="H486" s="275"/>
      <c r="I486" s="330"/>
    </row>
    <row r="487" spans="1:9" ht="13.5" hidden="1" thickBot="1">
      <c r="A487" s="344"/>
      <c r="B487" s="345"/>
      <c r="C487" s="345"/>
      <c r="D487" s="346"/>
      <c r="E487" s="340"/>
      <c r="F487" s="347"/>
      <c r="G487" s="348"/>
      <c r="H487" s="348"/>
      <c r="I487" s="349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1"/>
      <c r="B489" s="354" t="str">
        <f>CONCATENATE([2]List1!$A$66)</f>
        <v>součet technických bodů červený ve všech kolech</v>
      </c>
      <c r="C489" s="355"/>
      <c r="D489" s="84"/>
      <c r="E489" s="90"/>
      <c r="F489" s="84"/>
      <c r="G489" s="356" t="str">
        <f>CONCATENATE([2]List1!$A$67)</f>
        <v>součet technických bodů modrý ve všech kolech</v>
      </c>
      <c r="H489" s="357"/>
      <c r="I489" s="341"/>
    </row>
    <row r="490" spans="1:9" hidden="1">
      <c r="A490" s="342"/>
      <c r="B490" s="354"/>
      <c r="C490" s="355"/>
      <c r="D490" s="84"/>
      <c r="E490" s="90"/>
      <c r="F490" s="84"/>
      <c r="G490" s="356"/>
      <c r="H490" s="357"/>
      <c r="I490" s="342"/>
    </row>
    <row r="491" spans="1:9" ht="13.5" hidden="1" thickBot="1">
      <c r="A491" s="343"/>
      <c r="B491" s="354"/>
      <c r="C491" s="355"/>
      <c r="D491" s="84"/>
      <c r="E491" s="90"/>
      <c r="F491" s="84"/>
      <c r="G491" s="356"/>
      <c r="H491" s="357"/>
      <c r="I491" s="343"/>
    </row>
    <row r="492" spans="1:9" hidden="1">
      <c r="A492" s="84"/>
      <c r="B492" s="350" t="str">
        <f>CONCATENATE([2]List1!$A$68)</f>
        <v>kvalifikační body červený</v>
      </c>
      <c r="C492" s="351"/>
      <c r="D492" s="352"/>
      <c r="E492" s="90"/>
      <c r="F492" s="352"/>
      <c r="G492" s="353" t="str">
        <f>CONCATENATE([2]List1!$A$69)</f>
        <v>kvalifikační body modrý</v>
      </c>
      <c r="H492" s="353"/>
      <c r="I492" s="84"/>
    </row>
    <row r="493" spans="1:9" hidden="1">
      <c r="A493" s="84"/>
      <c r="B493" s="350"/>
      <c r="C493" s="351"/>
      <c r="D493" s="352"/>
      <c r="E493" s="90"/>
      <c r="F493" s="352"/>
      <c r="G493" s="353"/>
      <c r="H493" s="353"/>
      <c r="I493" s="84"/>
    </row>
    <row r="494" spans="1:9" hidden="1">
      <c r="A494" s="84"/>
      <c r="B494" s="350"/>
      <c r="C494" s="351"/>
      <c r="D494" s="352"/>
      <c r="E494" s="90"/>
      <c r="F494" s="352"/>
      <c r="G494" s="353"/>
      <c r="H494" s="353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21" t="str">
        <f>CONCATENATE([2]List1!$A$71)</f>
        <v>Skutečný čas:</v>
      </c>
      <c r="I496" s="322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23" t="str">
        <f>CONCATENATE([2]List1!$A$72)</f>
        <v>Kvalifikace do tabulky:</v>
      </c>
      <c r="B500" s="323"/>
      <c r="C500" s="323"/>
      <c r="D500" s="323"/>
      <c r="E500" s="323"/>
      <c r="F500" s="323"/>
      <c r="G500" s="323"/>
      <c r="H500" s="323"/>
      <c r="I500" s="323"/>
    </row>
    <row r="501" spans="1:9" hidden="1">
      <c r="A501" s="323"/>
      <c r="B501" s="323"/>
      <c r="C501" s="323"/>
      <c r="D501" s="323"/>
      <c r="E501" s="323"/>
      <c r="F501" s="323"/>
      <c r="G501" s="323"/>
      <c r="H501" s="323"/>
      <c r="I501" s="323"/>
    </row>
    <row r="502" spans="1:9" hidden="1">
      <c r="A502" s="380" t="str">
        <f>CONCATENATE([2]List1!$A$84)</f>
        <v xml:space="preserve"> 5 : 0</v>
      </c>
      <c r="B502" s="307" t="str">
        <f>CONCATENATE([2]List1!$A$73)</f>
        <v>vítězství na lopatky</v>
      </c>
      <c r="C502" s="308"/>
      <c r="D502" s="309"/>
      <c r="E502" s="90"/>
      <c r="F502" s="380" t="str">
        <f>CONCATENATE([2]List1!$A$84)</f>
        <v xml:space="preserve"> 5 : 0</v>
      </c>
      <c r="G502" s="381" t="str">
        <f>CONCATENATE([2]List1!$A$79)</f>
        <v>vítězství pro nenastoupení soupeře</v>
      </c>
      <c r="H502" s="382"/>
      <c r="I502" s="383"/>
    </row>
    <row r="503" spans="1:9" hidden="1">
      <c r="A503" s="380"/>
      <c r="B503" s="310"/>
      <c r="C503" s="311"/>
      <c r="D503" s="312"/>
      <c r="E503" s="90"/>
      <c r="F503" s="380"/>
      <c r="G503" s="384"/>
      <c r="H503" s="385"/>
      <c r="I503" s="386"/>
    </row>
    <row r="504" spans="1:9" ht="12.75" hidden="1" customHeight="1">
      <c r="A504" s="380" t="str">
        <f>CONCATENATE([2]List1!$A$85)</f>
        <v xml:space="preserve"> 4 : 0 </v>
      </c>
      <c r="B504" s="319" t="str">
        <f>CONCATENATE([2]List1!$A$74)</f>
        <v>technická převaha ve dvou kolech, poražený nemá technické body</v>
      </c>
      <c r="C504" s="319"/>
      <c r="D504" s="319"/>
      <c r="E504" s="90"/>
      <c r="F504" s="380" t="str">
        <f>CONCATENATE([2]List1!$A$84)</f>
        <v xml:space="preserve"> 5 : 0</v>
      </c>
      <c r="G504" s="320" t="str">
        <f>CONCATENATE([2]List1!$A$80)</f>
        <v>diskvalifikace pro 3 "O"</v>
      </c>
      <c r="H504" s="320"/>
      <c r="I504" s="320"/>
    </row>
    <row r="505" spans="1:9" ht="12.75" hidden="1" customHeight="1">
      <c r="A505" s="380"/>
      <c r="B505" s="319"/>
      <c r="C505" s="319"/>
      <c r="D505" s="319"/>
      <c r="E505" s="90"/>
      <c r="F505" s="380"/>
      <c r="G505" s="320"/>
      <c r="H505" s="320"/>
      <c r="I505" s="320"/>
    </row>
    <row r="506" spans="1:9" ht="12.75" hidden="1" customHeight="1">
      <c r="A506" s="380" t="str">
        <f>CONCATENATE([2]List1!$A$86)</f>
        <v xml:space="preserve"> 4 : 1 </v>
      </c>
      <c r="B506" s="319" t="str">
        <f>CONCATENATE([2]List1!$A$75)</f>
        <v>technická převaha ve dvou kolech, poražený má technické body</v>
      </c>
      <c r="C506" s="319"/>
      <c r="D506" s="319"/>
      <c r="E506" s="90"/>
      <c r="F506" s="380" t="str">
        <f>CONCATENATE([2]List1!$A$84)</f>
        <v xml:space="preserve"> 5 : 0</v>
      </c>
      <c r="G506" s="320" t="str">
        <f>CONCATENATE([2]List1!$A$81)</f>
        <v>diskvalifikace z celé soutěže</v>
      </c>
      <c r="H506" s="320"/>
      <c r="I506" s="320"/>
    </row>
    <row r="507" spans="1:9" ht="12.75" hidden="1" customHeight="1">
      <c r="A507" s="380"/>
      <c r="B507" s="319"/>
      <c r="C507" s="319"/>
      <c r="D507" s="319"/>
      <c r="E507" s="90"/>
      <c r="F507" s="380"/>
      <c r="G507" s="320"/>
      <c r="H507" s="320"/>
      <c r="I507" s="320"/>
    </row>
    <row r="508" spans="1:9" hidden="1">
      <c r="A508" s="380" t="str">
        <f>CONCATENATE([2]List1!$A$87:$IV$87)</f>
        <v xml:space="preserve"> 3 : 0 </v>
      </c>
      <c r="B508" s="319" t="str">
        <f>CONCATENATE([2]List1!$A$76)</f>
        <v>vítězství na body, poražený nemá technické body</v>
      </c>
      <c r="C508" s="319"/>
      <c r="D508" s="319"/>
      <c r="E508" s="90"/>
      <c r="F508" s="380" t="str">
        <f>CONCATENATE([2]List1!$A$89)</f>
        <v xml:space="preserve"> 0 : 0 </v>
      </c>
      <c r="G508" s="320" t="str">
        <f>CONCATENATE([2]List1!$A$82)</f>
        <v>oba soupeři jsou diskvalifikováni v utkání</v>
      </c>
      <c r="H508" s="320"/>
      <c r="I508" s="320"/>
    </row>
    <row r="509" spans="1:9" hidden="1">
      <c r="A509" s="380"/>
      <c r="B509" s="319"/>
      <c r="C509" s="319"/>
      <c r="D509" s="319"/>
      <c r="E509" s="90"/>
      <c r="F509" s="380"/>
      <c r="G509" s="320"/>
      <c r="H509" s="320"/>
      <c r="I509" s="320"/>
    </row>
    <row r="510" spans="1:9" ht="12.75" hidden="1" customHeight="1">
      <c r="A510" s="380" t="str">
        <f>CONCATENATE([2]List1!$A$88)</f>
        <v xml:space="preserve"> 3 : 1 </v>
      </c>
      <c r="B510" s="319" t="str">
        <f>CONCATENATE([2]List1!$A$77)</f>
        <v>vítězství na body, poražený má technické body</v>
      </c>
      <c r="C510" s="319"/>
      <c r="D510" s="319"/>
      <c r="E510" s="90"/>
      <c r="F510" s="380" t="str">
        <f>CONCATENATE([2]List1!$A$89)</f>
        <v xml:space="preserve"> 0 : 0 </v>
      </c>
      <c r="G510" s="320" t="str">
        <f>CONCATENATE([2]List1!$A$83)</f>
        <v>oba soupeři jsou diskvalifikováni v celé soutěži</v>
      </c>
      <c r="H510" s="320"/>
      <c r="I510" s="320"/>
    </row>
    <row r="511" spans="1:9" ht="12.75" hidden="1" customHeight="1">
      <c r="A511" s="380"/>
      <c r="B511" s="319"/>
      <c r="C511" s="319"/>
      <c r="D511" s="319"/>
      <c r="E511" s="90"/>
      <c r="F511" s="380"/>
      <c r="G511" s="320"/>
      <c r="H511" s="320"/>
      <c r="I511" s="320"/>
    </row>
    <row r="512" spans="1:9" hidden="1">
      <c r="A512" s="380" t="str">
        <f>CONCATENATE([2]List1!$A$84)</f>
        <v xml:space="preserve"> 5 : 0</v>
      </c>
      <c r="B512" s="307" t="str">
        <f>CONCATENATE([2]List1!$A$78)</f>
        <v>vítězství pro zranění soupeře</v>
      </c>
      <c r="C512" s="308"/>
      <c r="D512" s="309"/>
      <c r="E512" s="90"/>
      <c r="F512" s="313" t="str">
        <f>CONCATENATE([2]List1!$A$90)</f>
        <v>Podpis:</v>
      </c>
      <c r="G512" s="314"/>
      <c r="H512" s="314"/>
      <c r="I512" s="315"/>
    </row>
    <row r="513" spans="1:9" hidden="1">
      <c r="A513" s="380"/>
      <c r="B513" s="310"/>
      <c r="C513" s="311"/>
      <c r="D513" s="312"/>
      <c r="E513" s="90"/>
      <c r="F513" s="316"/>
      <c r="G513" s="317"/>
      <c r="H513" s="317"/>
      <c r="I513" s="318"/>
    </row>
    <row r="514" spans="1:9" hidden="1">
      <c r="A514" s="284" t="str">
        <f>CONCATENATE([2]List1!$A$55)</f>
        <v>Bodovací lístek SZČR</v>
      </c>
      <c r="B514" s="284"/>
      <c r="C514" s="284"/>
      <c r="D514" s="284"/>
      <c r="E514" s="284"/>
      <c r="F514" s="284"/>
      <c r="G514" s="284"/>
      <c r="H514" s="284"/>
      <c r="I514" s="284"/>
    </row>
    <row r="515" spans="1:9" hidden="1">
      <c r="A515" s="284"/>
      <c r="B515" s="284"/>
      <c r="C515" s="284"/>
      <c r="D515" s="284"/>
      <c r="E515" s="284"/>
      <c r="F515" s="284"/>
      <c r="G515" s="284"/>
      <c r="H515" s="284"/>
      <c r="I515" s="284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60" t="str">
        <f>CONCATENATE([2]List1!$A$56)</f>
        <v>Bodový rozhodčí:</v>
      </c>
      <c r="B517" s="361"/>
      <c r="C517" s="364"/>
      <c r="D517" s="365"/>
      <c r="E517" s="366"/>
      <c r="F517" s="84"/>
      <c r="G517" s="84"/>
      <c r="H517" s="84"/>
      <c r="I517" s="84"/>
    </row>
    <row r="518" spans="1:9" hidden="1">
      <c r="A518" s="362"/>
      <c r="B518" s="363"/>
      <c r="C518" s="367"/>
      <c r="D518" s="368"/>
      <c r="E518" s="369"/>
      <c r="F518" s="84"/>
      <c r="G518" s="84"/>
      <c r="H518" s="84"/>
      <c r="I518" s="84"/>
    </row>
    <row r="519" spans="1:9" hidden="1">
      <c r="A519" s="370" t="str">
        <f>CONCATENATE([2]List1!$A$57)</f>
        <v>Rozhodčí na žíněnce:</v>
      </c>
      <c r="B519" s="371"/>
      <c r="C519" s="372"/>
      <c r="D519" s="373"/>
      <c r="E519" s="374"/>
      <c r="F519" s="84"/>
      <c r="G519" s="84"/>
      <c r="H519" s="84"/>
      <c r="I519" s="84"/>
    </row>
    <row r="520" spans="1:9" hidden="1">
      <c r="A520" s="362"/>
      <c r="B520" s="363"/>
      <c r="C520" s="367"/>
      <c r="D520" s="368"/>
      <c r="E520" s="369"/>
      <c r="F520" s="84"/>
      <c r="G520" s="84"/>
      <c r="H520" s="84"/>
      <c r="I520" s="84"/>
    </row>
    <row r="521" spans="1:9" hidden="1">
      <c r="A521" s="370" t="str">
        <f>CONCATENATE([2]List1!$A$58)</f>
        <v>Předseda žíněnky</v>
      </c>
      <c r="B521" s="371"/>
      <c r="C521" s="372"/>
      <c r="D521" s="373"/>
      <c r="E521" s="374"/>
      <c r="F521" s="84"/>
      <c r="G521" s="84"/>
      <c r="H521" s="84"/>
      <c r="I521" s="84"/>
    </row>
    <row r="522" spans="1:9" ht="13.5" hidden="1" thickBot="1">
      <c r="A522" s="375"/>
      <c r="B522" s="376"/>
      <c r="C522" s="377"/>
      <c r="D522" s="378"/>
      <c r="E522" s="379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55" t="str">
        <f>CONCATENATE([2]List1!$A$40)</f>
        <v>soutěž</v>
      </c>
      <c r="B524" s="256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57" t="str">
        <f>CONCATENATE(Hlasatel!A525)</f>
        <v>Vánoční turnaj Chomutov</v>
      </c>
      <c r="B525" s="258"/>
      <c r="C525" s="263" t="str">
        <f>CONCATENATE(Hlasatel!C525)</f>
        <v>14.12.2019</v>
      </c>
      <c r="D525" s="263">
        <f>ABS(Hlasatel!D525)</f>
        <v>502</v>
      </c>
      <c r="E525" s="299" t="str">
        <f>CONCATENATE(Hlasatel!E525)</f>
        <v>A příp 32 kg</v>
      </c>
      <c r="F525" s="263" t="str">
        <f>CONCATENATE(Hlasatel!F525)</f>
        <v>ř.ř.</v>
      </c>
      <c r="G525" s="263" t="str">
        <f>CONCATENATE(Hlasatel!G525)</f>
        <v>5</v>
      </c>
      <c r="H525" s="253" t="str">
        <f>CONCATENATE(Hlasatel!H525)</f>
        <v/>
      </c>
      <c r="I525" s="303" t="str">
        <f>CONCATENATE(Hlasatel!I525)</f>
        <v>2</v>
      </c>
    </row>
    <row r="526" spans="1:9" ht="13.5" hidden="1" thickBot="1">
      <c r="A526" s="259"/>
      <c r="B526" s="260"/>
      <c r="C526" s="264"/>
      <c r="D526" s="264"/>
      <c r="E526" s="300"/>
      <c r="F526" s="264"/>
      <c r="G526" s="264"/>
      <c r="H526" s="254"/>
      <c r="I526" s="304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69" t="str">
        <f>CONCATENATE([2]List1!$A$48)</f>
        <v>červený</v>
      </c>
      <c r="B528" s="270"/>
      <c r="C528" s="270"/>
      <c r="D528" s="271"/>
      <c r="E528" s="272"/>
      <c r="F528" s="255" t="str">
        <f>CONCATENATE([2]List1!$A$49)</f>
        <v>modrý</v>
      </c>
      <c r="G528" s="256"/>
      <c r="H528" s="256"/>
      <c r="I528" s="273"/>
    </row>
    <row r="529" spans="1:9" hidden="1">
      <c r="A529" s="274" t="str">
        <f>CONCATENATE([2]List1!$A$50)</f>
        <v>jméno</v>
      </c>
      <c r="B529" s="275"/>
      <c r="C529" s="98" t="str">
        <f>CONCATENATE([2]List1!$A$51)</f>
        <v>oddíl</v>
      </c>
      <c r="D529" s="99" t="str">
        <f>CONCATENATE([2]List1!$A$52)</f>
        <v>los</v>
      </c>
      <c r="E529" s="272"/>
      <c r="F529" s="274" t="str">
        <f>CONCATENATE([2]List1!$A$50)</f>
        <v>jméno</v>
      </c>
      <c r="G529" s="275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93" t="str">
        <f>CONCATENATE(Hlasatel!A530)</f>
        <v>Zajícová Eva</v>
      </c>
      <c r="B530" s="294"/>
      <c r="C530" s="285" t="str">
        <f>CONCATENATE(Hlasatel!C530)</f>
        <v>Krásná Lípa</v>
      </c>
      <c r="D530" s="267" t="str">
        <f>CONCATENATE(Hlasatel!D530)</f>
        <v>3</v>
      </c>
      <c r="E530" s="272"/>
      <c r="F530" s="293" t="str">
        <f>CONCATENATE(Hlasatel!F530)</f>
        <v>Jméno 5</v>
      </c>
      <c r="G530" s="294"/>
      <c r="H530" s="285" t="str">
        <f>CONCATENATE(Hlasatel!H530)</f>
        <v>odd 5</v>
      </c>
      <c r="I530" s="267" t="str">
        <f>CONCATENATE(Hlasatel!I530)</f>
        <v>5</v>
      </c>
    </row>
    <row r="531" spans="1:9" ht="13.5" hidden="1" thickBot="1">
      <c r="A531" s="295"/>
      <c r="B531" s="296"/>
      <c r="C531" s="286"/>
      <c r="D531" s="268"/>
      <c r="E531" s="272"/>
      <c r="F531" s="295"/>
      <c r="G531" s="296"/>
      <c r="H531" s="286"/>
      <c r="I531" s="268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56" t="str">
        <f>CONCATENATE([2]List1!$A$60)</f>
        <v>body</v>
      </c>
      <c r="C533" s="256"/>
      <c r="D533" s="273"/>
      <c r="E533" s="96" t="str">
        <f>CONCATENATE([2]List1!$A$61)</f>
        <v>kolo</v>
      </c>
      <c r="F533" s="358" t="str">
        <f>CONCATENATE([2]List1!$A$60)</f>
        <v>body</v>
      </c>
      <c r="G533" s="359"/>
      <c r="H533" s="359"/>
      <c r="I533" s="127" t="str">
        <f>CONCATENATE([2]List1!$A$59)</f>
        <v>součet</v>
      </c>
    </row>
    <row r="534" spans="1:9" hidden="1">
      <c r="A534" s="331"/>
      <c r="B534" s="334"/>
      <c r="C534" s="334"/>
      <c r="D534" s="335"/>
      <c r="E534" s="340" t="str">
        <f>CONCATENATE([2]List1!$A$62)</f>
        <v>1</v>
      </c>
      <c r="F534" s="274"/>
      <c r="G534" s="275"/>
      <c r="H534" s="275"/>
      <c r="I534" s="330"/>
    </row>
    <row r="535" spans="1:9" hidden="1">
      <c r="A535" s="332"/>
      <c r="B535" s="336"/>
      <c r="C535" s="336"/>
      <c r="D535" s="337"/>
      <c r="E535" s="340"/>
      <c r="F535" s="274"/>
      <c r="G535" s="275"/>
      <c r="H535" s="275"/>
      <c r="I535" s="330"/>
    </row>
    <row r="536" spans="1:9" hidden="1">
      <c r="A536" s="333"/>
      <c r="B536" s="338"/>
      <c r="C536" s="338"/>
      <c r="D536" s="339"/>
      <c r="E536" s="340"/>
      <c r="F536" s="274"/>
      <c r="G536" s="275"/>
      <c r="H536" s="275"/>
      <c r="I536" s="330"/>
    </row>
    <row r="537" spans="1:9" hidden="1">
      <c r="A537" s="274" t="str">
        <f>CONCATENATE([2]List1!$A$65)</f>
        <v>přestávka 30 sekund</v>
      </c>
      <c r="B537" s="275"/>
      <c r="C537" s="275"/>
      <c r="D537" s="330"/>
      <c r="E537" s="123"/>
      <c r="F537" s="274" t="str">
        <f>CONCATENATE([2]List1!$A$65)</f>
        <v>přestávka 30 sekund</v>
      </c>
      <c r="G537" s="275"/>
      <c r="H537" s="275"/>
      <c r="I537" s="330"/>
    </row>
    <row r="538" spans="1:9" hidden="1">
      <c r="A538" s="331"/>
      <c r="B538" s="334"/>
      <c r="C538" s="334"/>
      <c r="D538" s="335"/>
      <c r="E538" s="340" t="str">
        <f>CONCATENATE([2]List1!$A$63)</f>
        <v>2</v>
      </c>
      <c r="F538" s="274"/>
      <c r="G538" s="275"/>
      <c r="H538" s="275"/>
      <c r="I538" s="330"/>
    </row>
    <row r="539" spans="1:9" hidden="1">
      <c r="A539" s="332"/>
      <c r="B539" s="336"/>
      <c r="C539" s="336"/>
      <c r="D539" s="337"/>
      <c r="E539" s="340"/>
      <c r="F539" s="274"/>
      <c r="G539" s="275"/>
      <c r="H539" s="275"/>
      <c r="I539" s="330"/>
    </row>
    <row r="540" spans="1:9" hidden="1">
      <c r="A540" s="333"/>
      <c r="B540" s="338"/>
      <c r="C540" s="338"/>
      <c r="D540" s="339"/>
      <c r="E540" s="340"/>
      <c r="F540" s="274"/>
      <c r="G540" s="275"/>
      <c r="H540" s="275"/>
      <c r="I540" s="330"/>
    </row>
    <row r="541" spans="1:9" hidden="1">
      <c r="A541" s="274" t="str">
        <f>CONCATENATE([2]List1!$A$65)</f>
        <v>přestávka 30 sekund</v>
      </c>
      <c r="B541" s="275"/>
      <c r="C541" s="275"/>
      <c r="D541" s="330"/>
      <c r="E541" s="123"/>
      <c r="F541" s="274" t="str">
        <f>CONCATENATE([2]List1!$A$65)</f>
        <v>přestávka 30 sekund</v>
      </c>
      <c r="G541" s="275"/>
      <c r="H541" s="275"/>
      <c r="I541" s="330"/>
    </row>
    <row r="542" spans="1:9" hidden="1">
      <c r="A542" s="331"/>
      <c r="B542" s="334"/>
      <c r="C542" s="334"/>
      <c r="D542" s="335"/>
      <c r="E542" s="340" t="str">
        <f>CONCATENATE([2]List1!$A$64)</f>
        <v>3</v>
      </c>
      <c r="F542" s="274"/>
      <c r="G542" s="275"/>
      <c r="H542" s="275"/>
      <c r="I542" s="330"/>
    </row>
    <row r="543" spans="1:9" hidden="1">
      <c r="A543" s="332"/>
      <c r="B543" s="336"/>
      <c r="C543" s="336"/>
      <c r="D543" s="337"/>
      <c r="E543" s="340"/>
      <c r="F543" s="274"/>
      <c r="G543" s="275"/>
      <c r="H543" s="275"/>
      <c r="I543" s="330"/>
    </row>
    <row r="544" spans="1:9" ht="13.5" hidden="1" thickBot="1">
      <c r="A544" s="344"/>
      <c r="B544" s="345"/>
      <c r="C544" s="345"/>
      <c r="D544" s="346"/>
      <c r="E544" s="340"/>
      <c r="F544" s="347"/>
      <c r="G544" s="348"/>
      <c r="H544" s="348"/>
      <c r="I544" s="349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1"/>
      <c r="B546" s="354" t="str">
        <f>CONCATENATE([2]List1!$A$66)</f>
        <v>součet technických bodů červený ve všech kolech</v>
      </c>
      <c r="C546" s="355"/>
      <c r="D546" s="84"/>
      <c r="E546" s="90"/>
      <c r="F546" s="84"/>
      <c r="G546" s="356" t="str">
        <f>CONCATENATE([2]List1!$A$67)</f>
        <v>součet technických bodů modrý ve všech kolech</v>
      </c>
      <c r="H546" s="357"/>
      <c r="I546" s="341"/>
    </row>
    <row r="547" spans="1:9" hidden="1">
      <c r="A547" s="342"/>
      <c r="B547" s="354"/>
      <c r="C547" s="355"/>
      <c r="D547" s="84"/>
      <c r="E547" s="90"/>
      <c r="F547" s="84"/>
      <c r="G547" s="356"/>
      <c r="H547" s="357"/>
      <c r="I547" s="342"/>
    </row>
    <row r="548" spans="1:9" ht="13.5" hidden="1" thickBot="1">
      <c r="A548" s="343"/>
      <c r="B548" s="354"/>
      <c r="C548" s="355"/>
      <c r="D548" s="84"/>
      <c r="E548" s="90"/>
      <c r="F548" s="84"/>
      <c r="G548" s="356"/>
      <c r="H548" s="357"/>
      <c r="I548" s="343"/>
    </row>
    <row r="549" spans="1:9" hidden="1">
      <c r="A549" s="84"/>
      <c r="B549" s="350" t="str">
        <f>CONCATENATE([2]List1!$A$68)</f>
        <v>kvalifikační body červený</v>
      </c>
      <c r="C549" s="351"/>
      <c r="D549" s="352"/>
      <c r="E549" s="90"/>
      <c r="F549" s="352"/>
      <c r="G549" s="353" t="str">
        <f>CONCATENATE([2]List1!$A$69)</f>
        <v>kvalifikační body modrý</v>
      </c>
      <c r="H549" s="353"/>
      <c r="I549" s="84"/>
    </row>
    <row r="550" spans="1:9" hidden="1">
      <c r="A550" s="84"/>
      <c r="B550" s="350"/>
      <c r="C550" s="351"/>
      <c r="D550" s="352"/>
      <c r="E550" s="90"/>
      <c r="F550" s="352"/>
      <c r="G550" s="353"/>
      <c r="H550" s="353"/>
      <c r="I550" s="84"/>
    </row>
    <row r="551" spans="1:9" hidden="1">
      <c r="A551" s="84"/>
      <c r="B551" s="350"/>
      <c r="C551" s="351"/>
      <c r="D551" s="352"/>
      <c r="E551" s="90"/>
      <c r="F551" s="352"/>
      <c r="G551" s="353"/>
      <c r="H551" s="353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21" t="str">
        <f>CONCATENATE([2]List1!$A$71)</f>
        <v>Skutečný čas:</v>
      </c>
      <c r="I553" s="322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23" t="str">
        <f>CONCATENATE([2]List1!$A$72)</f>
        <v>Kvalifikace do tabulky:</v>
      </c>
      <c r="B557" s="323"/>
      <c r="C557" s="323"/>
      <c r="D557" s="323"/>
      <c r="E557" s="323"/>
      <c r="F557" s="323"/>
      <c r="G557" s="323"/>
      <c r="H557" s="323"/>
      <c r="I557" s="323"/>
    </row>
    <row r="558" spans="1:9" hidden="1">
      <c r="A558" s="323"/>
      <c r="B558" s="323"/>
      <c r="C558" s="323"/>
      <c r="D558" s="323"/>
      <c r="E558" s="323"/>
      <c r="F558" s="323"/>
      <c r="G558" s="323"/>
      <c r="H558" s="323"/>
      <c r="I558" s="323"/>
    </row>
    <row r="559" spans="1:9" hidden="1">
      <c r="A559" s="380" t="str">
        <f>CONCATENATE([2]List1!$A$84)</f>
        <v xml:space="preserve"> 5 : 0</v>
      </c>
      <c r="B559" s="307" t="str">
        <f>CONCATENATE([2]List1!$A$73)</f>
        <v>vítězství na lopatky</v>
      </c>
      <c r="C559" s="308"/>
      <c r="D559" s="309"/>
      <c r="E559" s="90"/>
      <c r="F559" s="380" t="str">
        <f>CONCATENATE([2]List1!$A$84)</f>
        <v xml:space="preserve"> 5 : 0</v>
      </c>
      <c r="G559" s="381" t="str">
        <f>CONCATENATE([2]List1!$A$79)</f>
        <v>vítězství pro nenastoupení soupeře</v>
      </c>
      <c r="H559" s="382"/>
      <c r="I559" s="383"/>
    </row>
    <row r="560" spans="1:9" hidden="1">
      <c r="A560" s="380"/>
      <c r="B560" s="310"/>
      <c r="C560" s="311"/>
      <c r="D560" s="312"/>
      <c r="E560" s="90"/>
      <c r="F560" s="380"/>
      <c r="G560" s="384"/>
      <c r="H560" s="385"/>
      <c r="I560" s="386"/>
    </row>
    <row r="561" spans="1:9" ht="12.75" hidden="1" customHeight="1">
      <c r="A561" s="380" t="str">
        <f>CONCATENATE([2]List1!$A$85)</f>
        <v xml:space="preserve"> 4 : 0 </v>
      </c>
      <c r="B561" s="319" t="str">
        <f>CONCATENATE([2]List1!$A$74)</f>
        <v>technická převaha ve dvou kolech, poražený nemá technické body</v>
      </c>
      <c r="C561" s="319"/>
      <c r="D561" s="319"/>
      <c r="E561" s="90"/>
      <c r="F561" s="380" t="str">
        <f>CONCATENATE([2]List1!$A$84)</f>
        <v xml:space="preserve"> 5 : 0</v>
      </c>
      <c r="G561" s="320" t="str">
        <f>CONCATENATE([2]List1!$A$80)</f>
        <v>diskvalifikace pro 3 "O"</v>
      </c>
      <c r="H561" s="320"/>
      <c r="I561" s="320"/>
    </row>
    <row r="562" spans="1:9" ht="12.75" hidden="1" customHeight="1">
      <c r="A562" s="380"/>
      <c r="B562" s="319"/>
      <c r="C562" s="319"/>
      <c r="D562" s="319"/>
      <c r="E562" s="90"/>
      <c r="F562" s="380"/>
      <c r="G562" s="320"/>
      <c r="H562" s="320"/>
      <c r="I562" s="320"/>
    </row>
    <row r="563" spans="1:9" ht="12.75" hidden="1" customHeight="1">
      <c r="A563" s="380" t="str">
        <f>CONCATENATE([2]List1!$A$86)</f>
        <v xml:space="preserve"> 4 : 1 </v>
      </c>
      <c r="B563" s="319" t="str">
        <f>CONCATENATE([2]List1!$A$75)</f>
        <v>technická převaha ve dvou kolech, poražený má technické body</v>
      </c>
      <c r="C563" s="319"/>
      <c r="D563" s="319"/>
      <c r="E563" s="90"/>
      <c r="F563" s="380" t="str">
        <f>CONCATENATE([2]List1!$A$84)</f>
        <v xml:space="preserve"> 5 : 0</v>
      </c>
      <c r="G563" s="320" t="str">
        <f>CONCATENATE([2]List1!$A$81)</f>
        <v>diskvalifikace z celé soutěže</v>
      </c>
      <c r="H563" s="320"/>
      <c r="I563" s="320"/>
    </row>
    <row r="564" spans="1:9" ht="12.75" hidden="1" customHeight="1">
      <c r="A564" s="380"/>
      <c r="B564" s="319"/>
      <c r="C564" s="319"/>
      <c r="D564" s="319"/>
      <c r="E564" s="90"/>
      <c r="F564" s="380"/>
      <c r="G564" s="320"/>
      <c r="H564" s="320"/>
      <c r="I564" s="320"/>
    </row>
    <row r="565" spans="1:9" hidden="1">
      <c r="A565" s="380" t="str">
        <f>CONCATENATE([2]List1!$A$87:$IV$87)</f>
        <v xml:space="preserve"> 3 : 0 </v>
      </c>
      <c r="B565" s="319" t="str">
        <f>CONCATENATE([2]List1!$A$76)</f>
        <v>vítězství na body, poražený nemá technické body</v>
      </c>
      <c r="C565" s="319"/>
      <c r="D565" s="319"/>
      <c r="E565" s="90"/>
      <c r="F565" s="380" t="str">
        <f>CONCATENATE([2]List1!$A$89)</f>
        <v xml:space="preserve"> 0 : 0 </v>
      </c>
      <c r="G565" s="320" t="str">
        <f>CONCATENATE([2]List1!$A$82)</f>
        <v>oba soupeři jsou diskvalifikováni v utkání</v>
      </c>
      <c r="H565" s="320"/>
      <c r="I565" s="320"/>
    </row>
    <row r="566" spans="1:9" hidden="1">
      <c r="A566" s="380"/>
      <c r="B566" s="319"/>
      <c r="C566" s="319"/>
      <c r="D566" s="319"/>
      <c r="E566" s="90"/>
      <c r="F566" s="380"/>
      <c r="G566" s="320"/>
      <c r="H566" s="320"/>
      <c r="I566" s="320"/>
    </row>
    <row r="567" spans="1:9" ht="12.75" hidden="1" customHeight="1">
      <c r="A567" s="380" t="str">
        <f>CONCATENATE([2]List1!$A$88)</f>
        <v xml:space="preserve"> 3 : 1 </v>
      </c>
      <c r="B567" s="319" t="str">
        <f>CONCATENATE([2]List1!$A$77)</f>
        <v>vítězství na body, poražený má technické body</v>
      </c>
      <c r="C567" s="319"/>
      <c r="D567" s="319"/>
      <c r="E567" s="90"/>
      <c r="F567" s="380" t="str">
        <f>CONCATENATE([2]List1!$A$89)</f>
        <v xml:space="preserve"> 0 : 0 </v>
      </c>
      <c r="G567" s="320" t="str">
        <f>CONCATENATE([2]List1!$A$83)</f>
        <v>oba soupeři jsou diskvalifikováni v celé soutěži</v>
      </c>
      <c r="H567" s="320"/>
      <c r="I567" s="320"/>
    </row>
    <row r="568" spans="1:9" ht="12.75" hidden="1" customHeight="1">
      <c r="A568" s="380"/>
      <c r="B568" s="319"/>
      <c r="C568" s="319"/>
      <c r="D568" s="319"/>
      <c r="E568" s="90"/>
      <c r="F568" s="380"/>
      <c r="G568" s="320"/>
      <c r="H568" s="320"/>
      <c r="I568" s="320"/>
    </row>
    <row r="569" spans="1:9" hidden="1">
      <c r="A569" s="380" t="str">
        <f>CONCATENATE([2]List1!$A$84)</f>
        <v xml:space="preserve"> 5 : 0</v>
      </c>
      <c r="B569" s="307" t="str">
        <f>CONCATENATE([2]List1!$A$78)</f>
        <v>vítězství pro zranění soupeře</v>
      </c>
      <c r="C569" s="308"/>
      <c r="D569" s="309"/>
      <c r="E569" s="90"/>
      <c r="F569" s="313" t="str">
        <f>CONCATENATE([2]List1!$A$90)</f>
        <v>Podpis:</v>
      </c>
      <c r="G569" s="314"/>
      <c r="H569" s="314"/>
      <c r="I569" s="315"/>
    </row>
    <row r="570" spans="1:9" hidden="1">
      <c r="A570" s="380"/>
      <c r="B570" s="310"/>
      <c r="C570" s="311"/>
      <c r="D570" s="312"/>
      <c r="E570" s="90"/>
      <c r="F570" s="316"/>
      <c r="G570" s="317"/>
      <c r="H570" s="317"/>
      <c r="I570" s="318"/>
    </row>
    <row r="571" spans="1:9" hidden="1">
      <c r="A571" s="284" t="s">
        <v>53</v>
      </c>
      <c r="B571" s="284"/>
      <c r="C571" s="284"/>
      <c r="D571" s="284"/>
      <c r="E571" s="284"/>
      <c r="F571" s="284"/>
      <c r="G571" s="284"/>
      <c r="H571" s="284"/>
      <c r="I571" s="284"/>
    </row>
    <row r="572" spans="1:9" hidden="1">
      <c r="A572" s="284"/>
      <c r="B572" s="284"/>
      <c r="C572" s="284"/>
      <c r="D572" s="284"/>
      <c r="E572" s="284"/>
      <c r="F572" s="284"/>
      <c r="G572" s="284"/>
      <c r="H572" s="284"/>
      <c r="I572" s="284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60" t="s">
        <v>54</v>
      </c>
      <c r="B574" s="361"/>
      <c r="C574" s="364"/>
      <c r="D574" s="365"/>
      <c r="E574" s="366"/>
      <c r="F574" s="84"/>
      <c r="G574" s="84"/>
      <c r="H574" s="84"/>
      <c r="I574" s="84"/>
    </row>
    <row r="575" spans="1:9" hidden="1">
      <c r="A575" s="362"/>
      <c r="B575" s="363"/>
      <c r="C575" s="367"/>
      <c r="D575" s="368"/>
      <c r="E575" s="369"/>
      <c r="F575" s="84"/>
      <c r="G575" s="84"/>
      <c r="H575" s="84"/>
      <c r="I575" s="84"/>
    </row>
    <row r="576" spans="1:9" hidden="1">
      <c r="A576" s="370" t="s">
        <v>55</v>
      </c>
      <c r="B576" s="371"/>
      <c r="C576" s="372"/>
      <c r="D576" s="373"/>
      <c r="E576" s="374"/>
      <c r="F576" s="84"/>
      <c r="G576" s="84"/>
      <c r="H576" s="84"/>
      <c r="I576" s="84"/>
    </row>
    <row r="577" spans="1:9" hidden="1">
      <c r="A577" s="362"/>
      <c r="B577" s="363"/>
      <c r="C577" s="367"/>
      <c r="D577" s="368"/>
      <c r="E577" s="369"/>
      <c r="F577" s="84"/>
      <c r="G577" s="84"/>
      <c r="H577" s="84"/>
      <c r="I577" s="84"/>
    </row>
    <row r="578" spans="1:9" hidden="1">
      <c r="A578" s="370" t="s">
        <v>56</v>
      </c>
      <c r="B578" s="371"/>
      <c r="C578" s="372"/>
      <c r="D578" s="373"/>
      <c r="E578" s="374"/>
      <c r="F578" s="84"/>
      <c r="G578" s="84"/>
      <c r="H578" s="84"/>
      <c r="I578" s="84"/>
    </row>
    <row r="579" spans="1:9" ht="13.5" hidden="1" thickBot="1">
      <c r="A579" s="375"/>
      <c r="B579" s="376"/>
      <c r="C579" s="377"/>
      <c r="D579" s="378"/>
      <c r="E579" s="379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55" t="s">
        <v>57</v>
      </c>
      <c r="B581" s="256"/>
      <c r="C581" s="86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57" t="str">
        <f>CONCATENATE(Hlasatel!A582)</f>
        <v>Vánoční turnaj Chomutov</v>
      </c>
      <c r="B582" s="258"/>
      <c r="C582" s="263" t="str">
        <f>CONCATENATE(Hlasatel!C582)</f>
        <v>14.12.2019</v>
      </c>
      <c r="D582" s="263">
        <f>ABS(Hlasatel!D582)</f>
        <v>503</v>
      </c>
      <c r="E582" s="299" t="str">
        <f>CONCATENATE(Hlasatel!E582)</f>
        <v>A příp 32 kg</v>
      </c>
      <c r="F582" s="263" t="str">
        <f>CONCATENATE(Hlasatel!F582)</f>
        <v>ř.ř.</v>
      </c>
      <c r="G582" s="263" t="str">
        <f>CONCATENATE(Hlasatel!G582)</f>
        <v>5</v>
      </c>
      <c r="H582" s="253" t="str">
        <f>CONCATENATE(Hlasatel!H582)</f>
        <v/>
      </c>
      <c r="I582" s="303" t="str">
        <f>CONCATENATE(Hlasatel!I582)</f>
        <v>2</v>
      </c>
    </row>
    <row r="583" spans="1:9" ht="13.5" hidden="1" thickBot="1">
      <c r="A583" s="259"/>
      <c r="B583" s="260"/>
      <c r="C583" s="264"/>
      <c r="D583" s="264"/>
      <c r="E583" s="300"/>
      <c r="F583" s="264"/>
      <c r="G583" s="264"/>
      <c r="H583" s="254"/>
      <c r="I583" s="304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69" t="s">
        <v>59</v>
      </c>
      <c r="B585" s="270"/>
      <c r="C585" s="270"/>
      <c r="D585" s="271"/>
      <c r="E585" s="272"/>
      <c r="F585" s="255" t="s">
        <v>60</v>
      </c>
      <c r="G585" s="256"/>
      <c r="H585" s="256"/>
      <c r="I585" s="273"/>
    </row>
    <row r="586" spans="1:9" hidden="1">
      <c r="A586" s="274" t="s">
        <v>7</v>
      </c>
      <c r="B586" s="275"/>
      <c r="C586" s="98" t="s">
        <v>61</v>
      </c>
      <c r="D586" s="99" t="s">
        <v>4</v>
      </c>
      <c r="E586" s="272"/>
      <c r="F586" s="274" t="s">
        <v>7</v>
      </c>
      <c r="G586" s="275"/>
      <c r="H586" s="98" t="s">
        <v>61</v>
      </c>
      <c r="I586" s="99" t="s">
        <v>4</v>
      </c>
    </row>
    <row r="587" spans="1:9" hidden="1">
      <c r="A587" s="276" t="str">
        <f>CONCATENATE(Hlasatel!A587)</f>
        <v>Jméno 15</v>
      </c>
      <c r="B587" s="277"/>
      <c r="C587" s="249" t="str">
        <f>CONCATENATE(Hlasatel!C587)</f>
        <v>odd 15</v>
      </c>
      <c r="D587" s="267" t="str">
        <f>CONCATENATE(Hlasatel!D587)</f>
        <v>15</v>
      </c>
      <c r="E587" s="272"/>
      <c r="F587" s="276" t="str">
        <f>CONCATENATE(Hlasatel!F587)</f>
        <v>Jméno 16</v>
      </c>
      <c r="G587" s="277"/>
      <c r="H587" s="249" t="str">
        <f>CONCATENATE(Hlasatel!H587)</f>
        <v>odd 16</v>
      </c>
      <c r="I587" s="267" t="str">
        <f>CONCATENATE(Hlasatel!I587)</f>
        <v>16</v>
      </c>
    </row>
    <row r="588" spans="1:9" ht="13.5" hidden="1" thickBot="1">
      <c r="A588" s="278"/>
      <c r="B588" s="279"/>
      <c r="C588" s="250"/>
      <c r="D588" s="268"/>
      <c r="E588" s="272"/>
      <c r="F588" s="278"/>
      <c r="G588" s="279"/>
      <c r="H588" s="250"/>
      <c r="I588" s="268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62</v>
      </c>
      <c r="B590" s="256" t="s">
        <v>63</v>
      </c>
      <c r="C590" s="256"/>
      <c r="D590" s="273"/>
      <c r="E590" s="96" t="s">
        <v>1</v>
      </c>
      <c r="F590" s="358" t="s">
        <v>63</v>
      </c>
      <c r="G590" s="359"/>
      <c r="H590" s="359"/>
      <c r="I590" s="127" t="s">
        <v>62</v>
      </c>
    </row>
    <row r="591" spans="1:9" hidden="1">
      <c r="A591" s="331"/>
      <c r="B591" s="334"/>
      <c r="C591" s="334"/>
      <c r="D591" s="335"/>
      <c r="E591" s="340">
        <v>1</v>
      </c>
      <c r="F591" s="274"/>
      <c r="G591" s="275"/>
      <c r="H591" s="275"/>
      <c r="I591" s="330"/>
    </row>
    <row r="592" spans="1:9" hidden="1">
      <c r="A592" s="332"/>
      <c r="B592" s="336"/>
      <c r="C592" s="336"/>
      <c r="D592" s="337"/>
      <c r="E592" s="340"/>
      <c r="F592" s="274"/>
      <c r="G592" s="275"/>
      <c r="H592" s="275"/>
      <c r="I592" s="330"/>
    </row>
    <row r="593" spans="1:9" hidden="1">
      <c r="A593" s="333"/>
      <c r="B593" s="338"/>
      <c r="C593" s="338"/>
      <c r="D593" s="339"/>
      <c r="E593" s="340"/>
      <c r="F593" s="274"/>
      <c r="G593" s="275"/>
      <c r="H593" s="275"/>
      <c r="I593" s="330"/>
    </row>
    <row r="594" spans="1:9" hidden="1">
      <c r="A594" s="274" t="s">
        <v>64</v>
      </c>
      <c r="B594" s="275"/>
      <c r="C594" s="275"/>
      <c r="D594" s="330"/>
      <c r="E594" s="123"/>
      <c r="F594" s="274" t="s">
        <v>64</v>
      </c>
      <c r="G594" s="275"/>
      <c r="H594" s="275"/>
      <c r="I594" s="330"/>
    </row>
    <row r="595" spans="1:9" hidden="1">
      <c r="A595" s="331"/>
      <c r="B595" s="334"/>
      <c r="C595" s="334"/>
      <c r="D595" s="335"/>
      <c r="E595" s="340">
        <v>2</v>
      </c>
      <c r="F595" s="274"/>
      <c r="G595" s="275"/>
      <c r="H595" s="275"/>
      <c r="I595" s="330"/>
    </row>
    <row r="596" spans="1:9" hidden="1">
      <c r="A596" s="332"/>
      <c r="B596" s="336"/>
      <c r="C596" s="336"/>
      <c r="D596" s="337"/>
      <c r="E596" s="340"/>
      <c r="F596" s="274"/>
      <c r="G596" s="275"/>
      <c r="H596" s="275"/>
      <c r="I596" s="330"/>
    </row>
    <row r="597" spans="1:9" hidden="1">
      <c r="A597" s="333"/>
      <c r="B597" s="338"/>
      <c r="C597" s="338"/>
      <c r="D597" s="339"/>
      <c r="E597" s="340"/>
      <c r="F597" s="274"/>
      <c r="G597" s="275"/>
      <c r="H597" s="275"/>
      <c r="I597" s="330"/>
    </row>
    <row r="598" spans="1:9" hidden="1">
      <c r="A598" s="274" t="s">
        <v>64</v>
      </c>
      <c r="B598" s="275"/>
      <c r="C598" s="275"/>
      <c r="D598" s="330"/>
      <c r="E598" s="123"/>
      <c r="F598" s="274" t="s">
        <v>64</v>
      </c>
      <c r="G598" s="275"/>
      <c r="H598" s="275"/>
      <c r="I598" s="330"/>
    </row>
    <row r="599" spans="1:9" hidden="1">
      <c r="A599" s="331"/>
      <c r="B599" s="334"/>
      <c r="C599" s="334"/>
      <c r="D599" s="335"/>
      <c r="E599" s="340">
        <v>3</v>
      </c>
      <c r="F599" s="274"/>
      <c r="G599" s="275"/>
      <c r="H599" s="275"/>
      <c r="I599" s="330"/>
    </row>
    <row r="600" spans="1:9" hidden="1">
      <c r="A600" s="332"/>
      <c r="B600" s="336"/>
      <c r="C600" s="336"/>
      <c r="D600" s="337"/>
      <c r="E600" s="340"/>
      <c r="F600" s="274"/>
      <c r="G600" s="275"/>
      <c r="H600" s="275"/>
      <c r="I600" s="330"/>
    </row>
    <row r="601" spans="1:9" ht="13.5" hidden="1" thickBot="1">
      <c r="A601" s="344"/>
      <c r="B601" s="345"/>
      <c r="C601" s="345"/>
      <c r="D601" s="346"/>
      <c r="E601" s="340"/>
      <c r="F601" s="347"/>
      <c r="G601" s="348"/>
      <c r="H601" s="348"/>
      <c r="I601" s="349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1"/>
      <c r="B603" s="354" t="s">
        <v>65</v>
      </c>
      <c r="C603" s="355"/>
      <c r="D603" s="84"/>
      <c r="E603" s="90"/>
      <c r="F603" s="84"/>
      <c r="G603" s="356" t="s">
        <v>66</v>
      </c>
      <c r="H603" s="357"/>
      <c r="I603" s="341"/>
    </row>
    <row r="604" spans="1:9" hidden="1">
      <c r="A604" s="342"/>
      <c r="B604" s="354"/>
      <c r="C604" s="355"/>
      <c r="D604" s="84"/>
      <c r="E604" s="90"/>
      <c r="F604" s="84"/>
      <c r="G604" s="356"/>
      <c r="H604" s="357"/>
      <c r="I604" s="342"/>
    </row>
    <row r="605" spans="1:9" ht="13.5" hidden="1" thickBot="1">
      <c r="A605" s="343"/>
      <c r="B605" s="354"/>
      <c r="C605" s="355"/>
      <c r="D605" s="84"/>
      <c r="E605" s="90"/>
      <c r="F605" s="84"/>
      <c r="G605" s="356"/>
      <c r="H605" s="357"/>
      <c r="I605" s="343"/>
    </row>
    <row r="606" spans="1:9" hidden="1">
      <c r="A606" s="84"/>
      <c r="B606" s="350" t="s">
        <v>67</v>
      </c>
      <c r="C606" s="351"/>
      <c r="D606" s="352"/>
      <c r="E606" s="90"/>
      <c r="F606" s="352"/>
      <c r="G606" s="353" t="s">
        <v>68</v>
      </c>
      <c r="H606" s="353"/>
      <c r="I606" s="84"/>
    </row>
    <row r="607" spans="1:9" hidden="1">
      <c r="A607" s="84"/>
      <c r="B607" s="350"/>
      <c r="C607" s="351"/>
      <c r="D607" s="352"/>
      <c r="E607" s="90"/>
      <c r="F607" s="352"/>
      <c r="G607" s="353"/>
      <c r="H607" s="353"/>
      <c r="I607" s="84"/>
    </row>
    <row r="608" spans="1:9" hidden="1">
      <c r="A608" s="84"/>
      <c r="B608" s="350"/>
      <c r="C608" s="351"/>
      <c r="D608" s="352"/>
      <c r="E608" s="90"/>
      <c r="F608" s="352"/>
      <c r="G608" s="353"/>
      <c r="H608" s="353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69</v>
      </c>
      <c r="B610" s="74"/>
      <c r="C610" s="74"/>
      <c r="D610" s="74"/>
      <c r="E610" s="124"/>
      <c r="F610" s="74"/>
      <c r="G610" s="129"/>
      <c r="H610" s="321" t="s">
        <v>70</v>
      </c>
      <c r="I610" s="322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23" t="s">
        <v>71</v>
      </c>
      <c r="B614" s="323"/>
      <c r="C614" s="323"/>
      <c r="D614" s="323"/>
      <c r="E614" s="323"/>
      <c r="F614" s="323"/>
      <c r="G614" s="323"/>
      <c r="H614" s="323"/>
      <c r="I614" s="323"/>
    </row>
    <row r="615" spans="1:9" hidden="1">
      <c r="A615" s="323"/>
      <c r="B615" s="323"/>
      <c r="C615" s="323"/>
      <c r="D615" s="323"/>
      <c r="E615" s="323"/>
      <c r="F615" s="323"/>
      <c r="G615" s="323"/>
      <c r="H615" s="323"/>
      <c r="I615" s="323"/>
    </row>
    <row r="616" spans="1:9" hidden="1">
      <c r="A616" s="306" t="s">
        <v>72</v>
      </c>
      <c r="B616" s="307" t="s">
        <v>73</v>
      </c>
      <c r="C616" s="308"/>
      <c r="D616" s="309"/>
      <c r="E616" s="90"/>
      <c r="F616" s="306" t="s">
        <v>86</v>
      </c>
      <c r="G616" s="324" t="s">
        <v>74</v>
      </c>
      <c r="H616" s="325"/>
      <c r="I616" s="326"/>
    </row>
    <row r="617" spans="1:9" hidden="1">
      <c r="A617" s="306"/>
      <c r="B617" s="310"/>
      <c r="C617" s="311"/>
      <c r="D617" s="312"/>
      <c r="E617" s="90"/>
      <c r="F617" s="306"/>
      <c r="G617" s="327"/>
      <c r="H617" s="328"/>
      <c r="I617" s="329"/>
    </row>
    <row r="618" spans="1:9" hidden="1">
      <c r="A618" s="306" t="s">
        <v>87</v>
      </c>
      <c r="B618" s="319" t="s">
        <v>75</v>
      </c>
      <c r="C618" s="319"/>
      <c r="D618" s="319"/>
      <c r="E618" s="90"/>
      <c r="F618" s="306" t="s">
        <v>86</v>
      </c>
      <c r="G618" s="320" t="s">
        <v>76</v>
      </c>
      <c r="H618" s="320"/>
      <c r="I618" s="320"/>
    </row>
    <row r="619" spans="1:9" hidden="1">
      <c r="A619" s="306"/>
      <c r="B619" s="319"/>
      <c r="C619" s="319"/>
      <c r="D619" s="319"/>
      <c r="E619" s="90"/>
      <c r="F619" s="306"/>
      <c r="G619" s="320"/>
      <c r="H619" s="320"/>
      <c r="I619" s="320"/>
    </row>
    <row r="620" spans="1:9" hidden="1">
      <c r="A620" s="306" t="s">
        <v>88</v>
      </c>
      <c r="B620" s="319" t="s">
        <v>77</v>
      </c>
      <c r="C620" s="319"/>
      <c r="D620" s="319"/>
      <c r="E620" s="90"/>
      <c r="F620" s="306" t="s">
        <v>86</v>
      </c>
      <c r="G620" s="320" t="s">
        <v>78</v>
      </c>
      <c r="H620" s="320"/>
      <c r="I620" s="320"/>
    </row>
    <row r="621" spans="1:9" hidden="1">
      <c r="A621" s="306"/>
      <c r="B621" s="319"/>
      <c r="C621" s="319"/>
      <c r="D621" s="319"/>
      <c r="E621" s="90"/>
      <c r="F621" s="306"/>
      <c r="G621" s="320"/>
      <c r="H621" s="320"/>
      <c r="I621" s="320"/>
    </row>
    <row r="622" spans="1:9" hidden="1">
      <c r="A622" s="306" t="s">
        <v>89</v>
      </c>
      <c r="B622" s="319" t="s">
        <v>79</v>
      </c>
      <c r="C622" s="319"/>
      <c r="D622" s="319"/>
      <c r="E622" s="90"/>
      <c r="F622" s="306" t="s">
        <v>80</v>
      </c>
      <c r="G622" s="320" t="s">
        <v>81</v>
      </c>
      <c r="H622" s="320"/>
      <c r="I622" s="320"/>
    </row>
    <row r="623" spans="1:9" hidden="1">
      <c r="A623" s="306"/>
      <c r="B623" s="319"/>
      <c r="C623" s="319"/>
      <c r="D623" s="319"/>
      <c r="E623" s="90"/>
      <c r="F623" s="306"/>
      <c r="G623" s="320"/>
      <c r="H623" s="320"/>
      <c r="I623" s="320"/>
    </row>
    <row r="624" spans="1:9" hidden="1">
      <c r="A624" s="306" t="s">
        <v>90</v>
      </c>
      <c r="B624" s="319" t="s">
        <v>82</v>
      </c>
      <c r="C624" s="319"/>
      <c r="D624" s="319"/>
      <c r="E624" s="90"/>
      <c r="F624" s="306" t="s">
        <v>80</v>
      </c>
      <c r="G624" s="320" t="s">
        <v>83</v>
      </c>
      <c r="H624" s="320"/>
      <c r="I624" s="320"/>
    </row>
    <row r="625" spans="1:9" hidden="1">
      <c r="A625" s="306"/>
      <c r="B625" s="319"/>
      <c r="C625" s="319"/>
      <c r="D625" s="319"/>
      <c r="E625" s="90"/>
      <c r="F625" s="306"/>
      <c r="G625" s="320"/>
      <c r="H625" s="320"/>
      <c r="I625" s="320"/>
    </row>
    <row r="626" spans="1:9" hidden="1">
      <c r="A626" s="306" t="s">
        <v>86</v>
      </c>
      <c r="B626" s="307" t="s">
        <v>84</v>
      </c>
      <c r="C626" s="308"/>
      <c r="D626" s="309"/>
      <c r="E626" s="90"/>
      <c r="F626" s="313" t="s">
        <v>85</v>
      </c>
      <c r="G626" s="314"/>
      <c r="H626" s="314"/>
      <c r="I626" s="315"/>
    </row>
    <row r="627" spans="1:9" hidden="1">
      <c r="A627" s="306"/>
      <c r="B627" s="310"/>
      <c r="C627" s="311"/>
      <c r="D627" s="312"/>
      <c r="E627" s="90"/>
      <c r="F627" s="316"/>
      <c r="G627" s="317"/>
      <c r="H627" s="317"/>
      <c r="I627" s="318"/>
    </row>
    <row r="628" spans="1:9" hidden="1">
      <c r="A628" s="284" t="s">
        <v>53</v>
      </c>
      <c r="B628" s="284"/>
      <c r="C628" s="284"/>
      <c r="D628" s="284"/>
      <c r="E628" s="284"/>
      <c r="F628" s="284"/>
      <c r="G628" s="284"/>
      <c r="H628" s="284"/>
      <c r="I628" s="284"/>
    </row>
    <row r="629" spans="1:9" hidden="1">
      <c r="A629" s="284"/>
      <c r="B629" s="284"/>
      <c r="C629" s="284"/>
      <c r="D629" s="284"/>
      <c r="E629" s="284"/>
      <c r="F629" s="284"/>
      <c r="G629" s="284"/>
      <c r="H629" s="284"/>
      <c r="I629" s="284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60" t="s">
        <v>54</v>
      </c>
      <c r="B631" s="361"/>
      <c r="C631" s="364"/>
      <c r="D631" s="365"/>
      <c r="E631" s="366"/>
      <c r="F631" s="84"/>
      <c r="G631" s="84"/>
      <c r="H631" s="84"/>
      <c r="I631" s="84"/>
    </row>
    <row r="632" spans="1:9" hidden="1">
      <c r="A632" s="362"/>
      <c r="B632" s="363"/>
      <c r="C632" s="367"/>
      <c r="D632" s="368"/>
      <c r="E632" s="369"/>
      <c r="F632" s="84"/>
      <c r="G632" s="84"/>
      <c r="H632" s="84"/>
      <c r="I632" s="84"/>
    </row>
    <row r="633" spans="1:9" hidden="1">
      <c r="A633" s="370" t="s">
        <v>55</v>
      </c>
      <c r="B633" s="371"/>
      <c r="C633" s="372"/>
      <c r="D633" s="373"/>
      <c r="E633" s="374"/>
      <c r="F633" s="84"/>
      <c r="G633" s="84"/>
      <c r="H633" s="84"/>
      <c r="I633" s="84"/>
    </row>
    <row r="634" spans="1:9" hidden="1">
      <c r="A634" s="362"/>
      <c r="B634" s="363"/>
      <c r="C634" s="367"/>
      <c r="D634" s="368"/>
      <c r="E634" s="369"/>
      <c r="F634" s="84"/>
      <c r="G634" s="84"/>
      <c r="H634" s="84"/>
      <c r="I634" s="84"/>
    </row>
    <row r="635" spans="1:9" hidden="1">
      <c r="A635" s="370" t="s">
        <v>56</v>
      </c>
      <c r="B635" s="371"/>
      <c r="C635" s="372"/>
      <c r="D635" s="373"/>
      <c r="E635" s="374"/>
      <c r="F635" s="84"/>
      <c r="G635" s="84"/>
      <c r="H635" s="84"/>
      <c r="I635" s="84"/>
    </row>
    <row r="636" spans="1:9" ht="13.5" hidden="1" thickBot="1">
      <c r="A636" s="375"/>
      <c r="B636" s="376"/>
      <c r="C636" s="377"/>
      <c r="D636" s="378"/>
      <c r="E636" s="379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55" t="s">
        <v>57</v>
      </c>
      <c r="B638" s="256"/>
      <c r="C638" s="86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57" t="str">
        <f>CONCATENATE(Hlasatel!A639)</f>
        <v>Vánoční turnaj Chomutov</v>
      </c>
      <c r="B639" s="258"/>
      <c r="C639" s="263" t="str">
        <f>CONCATENATE(Hlasatel!C639)</f>
        <v>14.12.2019</v>
      </c>
      <c r="D639" s="263">
        <f>ABS(Hlasatel!D639)</f>
        <v>504</v>
      </c>
      <c r="E639" s="299" t="str">
        <f>CONCATENATE(Hlasatel!E639)</f>
        <v>A příp 32 kg</v>
      </c>
      <c r="F639" s="263" t="str">
        <f>CONCATENATE(Hlasatel!F639)</f>
        <v>ř.ř.</v>
      </c>
      <c r="G639" s="263" t="str">
        <f>CONCATENATE(Hlasatel!G639)</f>
        <v>5</v>
      </c>
      <c r="H639" s="253" t="str">
        <f>CONCATENATE(Hlasatel!H639)</f>
        <v/>
      </c>
      <c r="I639" s="303" t="str">
        <f>CONCATENATE(Hlasatel!I639)</f>
        <v>2</v>
      </c>
    </row>
    <row r="640" spans="1:9" ht="13.5" hidden="1" thickBot="1">
      <c r="A640" s="259"/>
      <c r="B640" s="260"/>
      <c r="C640" s="264"/>
      <c r="D640" s="264"/>
      <c r="E640" s="300"/>
      <c r="F640" s="264"/>
      <c r="G640" s="264"/>
      <c r="H640" s="254"/>
      <c r="I640" s="304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69" t="s">
        <v>59</v>
      </c>
      <c r="B642" s="270"/>
      <c r="C642" s="270"/>
      <c r="D642" s="271"/>
      <c r="E642" s="272"/>
      <c r="F642" s="255" t="s">
        <v>60</v>
      </c>
      <c r="G642" s="256"/>
      <c r="H642" s="256"/>
      <c r="I642" s="273"/>
    </row>
    <row r="643" spans="1:9" hidden="1">
      <c r="A643" s="274" t="s">
        <v>7</v>
      </c>
      <c r="B643" s="275"/>
      <c r="C643" s="98" t="s">
        <v>61</v>
      </c>
      <c r="D643" s="99" t="s">
        <v>4</v>
      </c>
      <c r="E643" s="272"/>
      <c r="F643" s="274" t="s">
        <v>7</v>
      </c>
      <c r="G643" s="275"/>
      <c r="H643" s="98" t="s">
        <v>61</v>
      </c>
      <c r="I643" s="99" t="s">
        <v>4</v>
      </c>
    </row>
    <row r="644" spans="1:9" hidden="1">
      <c r="A644" s="276" t="str">
        <f>CONCATENATE(Hlasatel!A644)</f>
        <v>Jméno 15</v>
      </c>
      <c r="B644" s="277"/>
      <c r="C644" s="249" t="str">
        <f>CONCATENATE(Hlasatel!C644)</f>
        <v>odd 15</v>
      </c>
      <c r="D644" s="267" t="str">
        <f>CONCATENATE(Hlasatel!D644)</f>
        <v>15</v>
      </c>
      <c r="E644" s="272"/>
      <c r="F644" s="276" t="str">
        <f>CONCATENATE(Hlasatel!F644)</f>
        <v>Jméno 16</v>
      </c>
      <c r="G644" s="277"/>
      <c r="H644" s="249" t="str">
        <f>CONCATENATE(Hlasatel!H644)</f>
        <v>odd 16</v>
      </c>
      <c r="I644" s="267" t="str">
        <f>CONCATENATE(Hlasatel!I644)</f>
        <v>16</v>
      </c>
    </row>
    <row r="645" spans="1:9" ht="13.5" hidden="1" thickBot="1">
      <c r="A645" s="278"/>
      <c r="B645" s="279"/>
      <c r="C645" s="250"/>
      <c r="D645" s="268"/>
      <c r="E645" s="272"/>
      <c r="F645" s="278"/>
      <c r="G645" s="279"/>
      <c r="H645" s="250"/>
      <c r="I645" s="268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62</v>
      </c>
      <c r="B647" s="256" t="s">
        <v>63</v>
      </c>
      <c r="C647" s="256"/>
      <c r="D647" s="273"/>
      <c r="E647" s="96" t="s">
        <v>1</v>
      </c>
      <c r="F647" s="358" t="s">
        <v>63</v>
      </c>
      <c r="G647" s="359"/>
      <c r="H647" s="359"/>
      <c r="I647" s="127" t="s">
        <v>62</v>
      </c>
    </row>
    <row r="648" spans="1:9" hidden="1">
      <c r="A648" s="331"/>
      <c r="B648" s="334"/>
      <c r="C648" s="334"/>
      <c r="D648" s="335"/>
      <c r="E648" s="340">
        <v>1</v>
      </c>
      <c r="F648" s="274"/>
      <c r="G648" s="275"/>
      <c r="H648" s="275"/>
      <c r="I648" s="330"/>
    </row>
    <row r="649" spans="1:9" hidden="1">
      <c r="A649" s="332"/>
      <c r="B649" s="336"/>
      <c r="C649" s="336"/>
      <c r="D649" s="337"/>
      <c r="E649" s="340"/>
      <c r="F649" s="274"/>
      <c r="G649" s="275"/>
      <c r="H649" s="275"/>
      <c r="I649" s="330"/>
    </row>
    <row r="650" spans="1:9" hidden="1">
      <c r="A650" s="333"/>
      <c r="B650" s="338"/>
      <c r="C650" s="338"/>
      <c r="D650" s="339"/>
      <c r="E650" s="340"/>
      <c r="F650" s="274"/>
      <c r="G650" s="275"/>
      <c r="H650" s="275"/>
      <c r="I650" s="330"/>
    </row>
    <row r="651" spans="1:9" hidden="1">
      <c r="A651" s="274" t="s">
        <v>64</v>
      </c>
      <c r="B651" s="275"/>
      <c r="C651" s="275"/>
      <c r="D651" s="330"/>
      <c r="E651" s="123"/>
      <c r="F651" s="274" t="s">
        <v>64</v>
      </c>
      <c r="G651" s="275"/>
      <c r="H651" s="275"/>
      <c r="I651" s="330"/>
    </row>
    <row r="652" spans="1:9" hidden="1">
      <c r="A652" s="331"/>
      <c r="B652" s="334"/>
      <c r="C652" s="334"/>
      <c r="D652" s="335"/>
      <c r="E652" s="340">
        <v>2</v>
      </c>
      <c r="F652" s="274"/>
      <c r="G652" s="275"/>
      <c r="H652" s="275"/>
      <c r="I652" s="330"/>
    </row>
    <row r="653" spans="1:9" hidden="1">
      <c r="A653" s="332"/>
      <c r="B653" s="336"/>
      <c r="C653" s="336"/>
      <c r="D653" s="337"/>
      <c r="E653" s="340"/>
      <c r="F653" s="274"/>
      <c r="G653" s="275"/>
      <c r="H653" s="275"/>
      <c r="I653" s="330"/>
    </row>
    <row r="654" spans="1:9" hidden="1">
      <c r="A654" s="333"/>
      <c r="B654" s="338"/>
      <c r="C654" s="338"/>
      <c r="D654" s="339"/>
      <c r="E654" s="340"/>
      <c r="F654" s="274"/>
      <c r="G654" s="275"/>
      <c r="H654" s="275"/>
      <c r="I654" s="330"/>
    </row>
    <row r="655" spans="1:9" hidden="1">
      <c r="A655" s="274" t="s">
        <v>64</v>
      </c>
      <c r="B655" s="275"/>
      <c r="C655" s="275"/>
      <c r="D655" s="330"/>
      <c r="E655" s="123"/>
      <c r="F655" s="274" t="s">
        <v>64</v>
      </c>
      <c r="G655" s="275"/>
      <c r="H655" s="275"/>
      <c r="I655" s="330"/>
    </row>
    <row r="656" spans="1:9" hidden="1">
      <c r="A656" s="331"/>
      <c r="B656" s="334"/>
      <c r="C656" s="334"/>
      <c r="D656" s="335"/>
      <c r="E656" s="340">
        <v>3</v>
      </c>
      <c r="F656" s="274"/>
      <c r="G656" s="275"/>
      <c r="H656" s="275"/>
      <c r="I656" s="330"/>
    </row>
    <row r="657" spans="1:9" hidden="1">
      <c r="A657" s="332"/>
      <c r="B657" s="336"/>
      <c r="C657" s="336"/>
      <c r="D657" s="337"/>
      <c r="E657" s="340"/>
      <c r="F657" s="274"/>
      <c r="G657" s="275"/>
      <c r="H657" s="275"/>
      <c r="I657" s="330"/>
    </row>
    <row r="658" spans="1:9" ht="13.5" hidden="1" thickBot="1">
      <c r="A658" s="344"/>
      <c r="B658" s="345"/>
      <c r="C658" s="345"/>
      <c r="D658" s="346"/>
      <c r="E658" s="340"/>
      <c r="F658" s="347"/>
      <c r="G658" s="348"/>
      <c r="H658" s="348"/>
      <c r="I658" s="349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1"/>
      <c r="B660" s="354" t="s">
        <v>65</v>
      </c>
      <c r="C660" s="355"/>
      <c r="D660" s="84"/>
      <c r="E660" s="90"/>
      <c r="F660" s="84"/>
      <c r="G660" s="356" t="s">
        <v>66</v>
      </c>
      <c r="H660" s="357"/>
      <c r="I660" s="341"/>
    </row>
    <row r="661" spans="1:9" hidden="1">
      <c r="A661" s="342"/>
      <c r="B661" s="354"/>
      <c r="C661" s="355"/>
      <c r="D661" s="84"/>
      <c r="E661" s="90"/>
      <c r="F661" s="84"/>
      <c r="G661" s="356"/>
      <c r="H661" s="357"/>
      <c r="I661" s="342"/>
    </row>
    <row r="662" spans="1:9" ht="13.5" hidden="1" thickBot="1">
      <c r="A662" s="343"/>
      <c r="B662" s="354"/>
      <c r="C662" s="355"/>
      <c r="D662" s="84"/>
      <c r="E662" s="90"/>
      <c r="F662" s="84"/>
      <c r="G662" s="356"/>
      <c r="H662" s="357"/>
      <c r="I662" s="343"/>
    </row>
    <row r="663" spans="1:9" hidden="1">
      <c r="A663" s="84"/>
      <c r="B663" s="350" t="s">
        <v>67</v>
      </c>
      <c r="C663" s="351"/>
      <c r="D663" s="352"/>
      <c r="E663" s="90"/>
      <c r="F663" s="352"/>
      <c r="G663" s="353" t="s">
        <v>68</v>
      </c>
      <c r="H663" s="353"/>
      <c r="I663" s="84"/>
    </row>
    <row r="664" spans="1:9" hidden="1">
      <c r="A664" s="84"/>
      <c r="B664" s="350"/>
      <c r="C664" s="351"/>
      <c r="D664" s="352"/>
      <c r="E664" s="90"/>
      <c r="F664" s="352"/>
      <c r="G664" s="353"/>
      <c r="H664" s="353"/>
      <c r="I664" s="84"/>
    </row>
    <row r="665" spans="1:9" hidden="1">
      <c r="A665" s="84"/>
      <c r="B665" s="350"/>
      <c r="C665" s="351"/>
      <c r="D665" s="352"/>
      <c r="E665" s="90"/>
      <c r="F665" s="352"/>
      <c r="G665" s="353"/>
      <c r="H665" s="353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69</v>
      </c>
      <c r="B667" s="74"/>
      <c r="C667" s="74"/>
      <c r="D667" s="74"/>
      <c r="E667" s="124"/>
      <c r="F667" s="74"/>
      <c r="G667" s="129"/>
      <c r="H667" s="321" t="s">
        <v>70</v>
      </c>
      <c r="I667" s="322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23" t="s">
        <v>71</v>
      </c>
      <c r="B671" s="323"/>
      <c r="C671" s="323"/>
      <c r="D671" s="323"/>
      <c r="E671" s="323"/>
      <c r="F671" s="323"/>
      <c r="G671" s="323"/>
      <c r="H671" s="323"/>
      <c r="I671" s="323"/>
    </row>
    <row r="672" spans="1:9" hidden="1">
      <c r="A672" s="323"/>
      <c r="B672" s="323"/>
      <c r="C672" s="323"/>
      <c r="D672" s="323"/>
      <c r="E672" s="323"/>
      <c r="F672" s="323"/>
      <c r="G672" s="323"/>
      <c r="H672" s="323"/>
      <c r="I672" s="323"/>
    </row>
    <row r="673" spans="1:9" hidden="1">
      <c r="A673" s="306" t="s">
        <v>72</v>
      </c>
      <c r="B673" s="307" t="s">
        <v>73</v>
      </c>
      <c r="C673" s="308"/>
      <c r="D673" s="309"/>
      <c r="E673" s="90"/>
      <c r="F673" s="306" t="s">
        <v>86</v>
      </c>
      <c r="G673" s="324" t="s">
        <v>74</v>
      </c>
      <c r="H673" s="325"/>
      <c r="I673" s="326"/>
    </row>
    <row r="674" spans="1:9" hidden="1">
      <c r="A674" s="306"/>
      <c r="B674" s="310"/>
      <c r="C674" s="311"/>
      <c r="D674" s="312"/>
      <c r="E674" s="90"/>
      <c r="F674" s="306"/>
      <c r="G674" s="327"/>
      <c r="H674" s="328"/>
      <c r="I674" s="329"/>
    </row>
    <row r="675" spans="1:9" hidden="1">
      <c r="A675" s="306" t="s">
        <v>87</v>
      </c>
      <c r="B675" s="319" t="s">
        <v>75</v>
      </c>
      <c r="C675" s="319"/>
      <c r="D675" s="319"/>
      <c r="E675" s="90"/>
      <c r="F675" s="306" t="s">
        <v>86</v>
      </c>
      <c r="G675" s="320" t="s">
        <v>76</v>
      </c>
      <c r="H675" s="320"/>
      <c r="I675" s="320"/>
    </row>
    <row r="676" spans="1:9" hidden="1">
      <c r="A676" s="306"/>
      <c r="B676" s="319"/>
      <c r="C676" s="319"/>
      <c r="D676" s="319"/>
      <c r="E676" s="90"/>
      <c r="F676" s="306"/>
      <c r="G676" s="320"/>
      <c r="H676" s="320"/>
      <c r="I676" s="320"/>
    </row>
    <row r="677" spans="1:9" hidden="1">
      <c r="A677" s="306" t="s">
        <v>88</v>
      </c>
      <c r="B677" s="319" t="s">
        <v>77</v>
      </c>
      <c r="C677" s="319"/>
      <c r="D677" s="319"/>
      <c r="E677" s="90"/>
      <c r="F677" s="306" t="s">
        <v>86</v>
      </c>
      <c r="G677" s="320" t="s">
        <v>78</v>
      </c>
      <c r="H677" s="320"/>
      <c r="I677" s="320"/>
    </row>
    <row r="678" spans="1:9" hidden="1">
      <c r="A678" s="306"/>
      <c r="B678" s="319"/>
      <c r="C678" s="319"/>
      <c r="D678" s="319"/>
      <c r="E678" s="90"/>
      <c r="F678" s="306"/>
      <c r="G678" s="320"/>
      <c r="H678" s="320"/>
      <c r="I678" s="320"/>
    </row>
    <row r="679" spans="1:9" hidden="1">
      <c r="A679" s="306" t="s">
        <v>89</v>
      </c>
      <c r="B679" s="319" t="s">
        <v>79</v>
      </c>
      <c r="C679" s="319"/>
      <c r="D679" s="319"/>
      <c r="E679" s="90"/>
      <c r="F679" s="306" t="s">
        <v>80</v>
      </c>
      <c r="G679" s="320" t="s">
        <v>81</v>
      </c>
      <c r="H679" s="320"/>
      <c r="I679" s="320"/>
    </row>
    <row r="680" spans="1:9" hidden="1">
      <c r="A680" s="306"/>
      <c r="B680" s="319"/>
      <c r="C680" s="319"/>
      <c r="D680" s="319"/>
      <c r="E680" s="90"/>
      <c r="F680" s="306"/>
      <c r="G680" s="320"/>
      <c r="H680" s="320"/>
      <c r="I680" s="320"/>
    </row>
    <row r="681" spans="1:9" hidden="1">
      <c r="A681" s="306" t="s">
        <v>90</v>
      </c>
      <c r="B681" s="319" t="s">
        <v>82</v>
      </c>
      <c r="C681" s="319"/>
      <c r="D681" s="319"/>
      <c r="E681" s="90"/>
      <c r="F681" s="306" t="s">
        <v>80</v>
      </c>
      <c r="G681" s="320" t="s">
        <v>83</v>
      </c>
      <c r="H681" s="320"/>
      <c r="I681" s="320"/>
    </row>
    <row r="682" spans="1:9" hidden="1">
      <c r="A682" s="306"/>
      <c r="B682" s="319"/>
      <c r="C682" s="319"/>
      <c r="D682" s="319"/>
      <c r="E682" s="90"/>
      <c r="F682" s="306"/>
      <c r="G682" s="320"/>
      <c r="H682" s="320"/>
      <c r="I682" s="320"/>
    </row>
    <row r="683" spans="1:9" hidden="1">
      <c r="A683" s="306" t="s">
        <v>86</v>
      </c>
      <c r="B683" s="307" t="s">
        <v>84</v>
      </c>
      <c r="C683" s="308"/>
      <c r="D683" s="309"/>
      <c r="E683" s="90"/>
      <c r="F683" s="313" t="s">
        <v>85</v>
      </c>
      <c r="G683" s="314"/>
      <c r="H683" s="314"/>
      <c r="I683" s="315"/>
    </row>
    <row r="684" spans="1:9" hidden="1">
      <c r="A684" s="306"/>
      <c r="B684" s="310"/>
      <c r="C684" s="311"/>
      <c r="D684" s="312"/>
      <c r="E684" s="90"/>
      <c r="F684" s="316"/>
      <c r="G684" s="317"/>
      <c r="H684" s="317"/>
      <c r="I684" s="318"/>
    </row>
    <row r="685" spans="1:9" hidden="1">
      <c r="A685" s="284" t="s">
        <v>53</v>
      </c>
      <c r="B685" s="284"/>
      <c r="C685" s="284"/>
      <c r="D685" s="284"/>
      <c r="E685" s="284"/>
      <c r="F685" s="284"/>
      <c r="G685" s="284"/>
      <c r="H685" s="284"/>
      <c r="I685" s="284"/>
    </row>
    <row r="686" spans="1:9" hidden="1">
      <c r="A686" s="284"/>
      <c r="B686" s="284"/>
      <c r="C686" s="284"/>
      <c r="D686" s="284"/>
      <c r="E686" s="284"/>
      <c r="F686" s="284"/>
      <c r="G686" s="284"/>
      <c r="H686" s="284"/>
      <c r="I686" s="284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60" t="s">
        <v>54</v>
      </c>
      <c r="B688" s="361"/>
      <c r="C688" s="364"/>
      <c r="D688" s="365"/>
      <c r="E688" s="366"/>
      <c r="F688" s="84"/>
      <c r="G688" s="84"/>
      <c r="H688" s="84"/>
      <c r="I688" s="84"/>
    </row>
    <row r="689" spans="1:9" hidden="1">
      <c r="A689" s="362"/>
      <c r="B689" s="363"/>
      <c r="C689" s="367"/>
      <c r="D689" s="368"/>
      <c r="E689" s="369"/>
      <c r="F689" s="84"/>
      <c r="G689" s="84"/>
      <c r="H689" s="84"/>
      <c r="I689" s="84"/>
    </row>
    <row r="690" spans="1:9" hidden="1">
      <c r="A690" s="370" t="s">
        <v>55</v>
      </c>
      <c r="B690" s="371"/>
      <c r="C690" s="372"/>
      <c r="D690" s="373"/>
      <c r="E690" s="374"/>
      <c r="F690" s="84"/>
      <c r="G690" s="84"/>
      <c r="H690" s="84"/>
      <c r="I690" s="84"/>
    </row>
    <row r="691" spans="1:9" hidden="1">
      <c r="A691" s="362"/>
      <c r="B691" s="363"/>
      <c r="C691" s="367"/>
      <c r="D691" s="368"/>
      <c r="E691" s="369"/>
      <c r="F691" s="84"/>
      <c r="G691" s="84"/>
      <c r="H691" s="84"/>
      <c r="I691" s="84"/>
    </row>
    <row r="692" spans="1:9" hidden="1">
      <c r="A692" s="370" t="s">
        <v>56</v>
      </c>
      <c r="B692" s="371"/>
      <c r="C692" s="372"/>
      <c r="D692" s="373"/>
      <c r="E692" s="374"/>
      <c r="F692" s="84"/>
      <c r="G692" s="84"/>
      <c r="H692" s="84"/>
      <c r="I692" s="84"/>
    </row>
    <row r="693" spans="1:9" ht="13.5" hidden="1" thickBot="1">
      <c r="A693" s="375"/>
      <c r="B693" s="376"/>
      <c r="C693" s="377"/>
      <c r="D693" s="378"/>
      <c r="E693" s="379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55" t="s">
        <v>57</v>
      </c>
      <c r="B695" s="256"/>
      <c r="C695" s="86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57"/>
      <c r="B696" s="258"/>
      <c r="C696" s="263"/>
      <c r="D696" s="263"/>
      <c r="E696" s="299"/>
      <c r="F696" s="263"/>
      <c r="G696" s="263"/>
      <c r="H696" s="253"/>
      <c r="I696" s="303"/>
    </row>
    <row r="697" spans="1:9" ht="13.5" hidden="1" thickBot="1">
      <c r="A697" s="259"/>
      <c r="B697" s="260"/>
      <c r="C697" s="264"/>
      <c r="D697" s="264"/>
      <c r="E697" s="300"/>
      <c r="F697" s="264"/>
      <c r="G697" s="264"/>
      <c r="H697" s="254"/>
      <c r="I697" s="304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69" t="s">
        <v>59</v>
      </c>
      <c r="B699" s="270"/>
      <c r="C699" s="270"/>
      <c r="D699" s="271"/>
      <c r="E699" s="272"/>
      <c r="F699" s="255" t="s">
        <v>60</v>
      </c>
      <c r="G699" s="256"/>
      <c r="H699" s="256"/>
      <c r="I699" s="273"/>
    </row>
    <row r="700" spans="1:9" hidden="1">
      <c r="A700" s="274" t="s">
        <v>7</v>
      </c>
      <c r="B700" s="275"/>
      <c r="C700" s="98" t="s">
        <v>61</v>
      </c>
      <c r="D700" s="99" t="s">
        <v>4</v>
      </c>
      <c r="E700" s="272"/>
      <c r="F700" s="274" t="s">
        <v>7</v>
      </c>
      <c r="G700" s="275"/>
      <c r="H700" s="98" t="s">
        <v>61</v>
      </c>
      <c r="I700" s="99" t="s">
        <v>4</v>
      </c>
    </row>
    <row r="701" spans="1:9" hidden="1">
      <c r="A701" s="257" t="str">
        <f>CONCATENATE(Hlasatel!A701)</f>
        <v>Jméno 15</v>
      </c>
      <c r="B701" s="258"/>
      <c r="C701" s="263" t="str">
        <f>CONCATENATE(Hlasatel!C701)</f>
        <v>odd 15</v>
      </c>
      <c r="D701" s="263">
        <f>ABS(Hlasatel!D701)</f>
        <v>15</v>
      </c>
      <c r="E701" s="272"/>
      <c r="F701" s="263" t="str">
        <f>CONCATENATE(Hlasatel!F701)</f>
        <v>Jméno 16</v>
      </c>
      <c r="G701" s="263" t="str">
        <f>CONCATENATE(Hlasatel!G701)</f>
        <v/>
      </c>
      <c r="H701" s="253" t="str">
        <f>CONCATENATE(Hlasatel!H701)</f>
        <v>odd 16</v>
      </c>
      <c r="I701" s="303" t="str">
        <f>CONCATENATE(Hlasatel!I701)</f>
        <v>16</v>
      </c>
    </row>
    <row r="702" spans="1:9" ht="13.5" hidden="1" thickBot="1">
      <c r="A702" s="259"/>
      <c r="B702" s="260"/>
      <c r="C702" s="264"/>
      <c r="D702" s="264"/>
      <c r="E702" s="272"/>
      <c r="F702" s="264"/>
      <c r="G702" s="264"/>
      <c r="H702" s="254"/>
      <c r="I702" s="304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69" t="s">
        <v>59</v>
      </c>
      <c r="B704" s="270"/>
      <c r="C704" s="270"/>
      <c r="D704" s="271"/>
      <c r="E704" s="272"/>
      <c r="F704" s="255" t="s">
        <v>60</v>
      </c>
      <c r="G704" s="256"/>
      <c r="H704" s="256"/>
      <c r="I704" s="273"/>
    </row>
    <row r="705" spans="1:9" hidden="1">
      <c r="A705" s="274" t="s">
        <v>7</v>
      </c>
      <c r="B705" s="275"/>
      <c r="C705" s="98" t="s">
        <v>61</v>
      </c>
      <c r="D705" s="99" t="s">
        <v>4</v>
      </c>
      <c r="E705" s="272"/>
      <c r="F705" s="274" t="s">
        <v>7</v>
      </c>
      <c r="G705" s="275"/>
      <c r="H705" s="98" t="s">
        <v>61</v>
      </c>
      <c r="I705" s="99" t="s">
        <v>4</v>
      </c>
    </row>
    <row r="706" spans="1:9" hidden="1">
      <c r="A706" s="276" t="str">
        <f>CONCATENATE(Hlasatel!A706)</f>
        <v/>
      </c>
      <c r="B706" s="277"/>
      <c r="C706" s="249" t="str">
        <f>CONCATENATE(Hlasatel!C706)</f>
        <v/>
      </c>
      <c r="D706" s="267" t="str">
        <f>CONCATENATE(Hlasatel!D706)</f>
        <v/>
      </c>
      <c r="E706" s="272"/>
      <c r="F706" s="276" t="str">
        <f>CONCATENATE(Hlasatel!F706)</f>
        <v/>
      </c>
      <c r="G706" s="277"/>
      <c r="H706" s="249" t="str">
        <f>CONCATENATE(Hlasatel!H706)</f>
        <v/>
      </c>
      <c r="I706" s="267" t="str">
        <f>CONCATENATE(Hlasatel!I706)</f>
        <v/>
      </c>
    </row>
    <row r="707" spans="1:9" ht="13.5" hidden="1" thickBot="1">
      <c r="A707" s="278"/>
      <c r="B707" s="279"/>
      <c r="C707" s="250"/>
      <c r="D707" s="268"/>
      <c r="E707" s="272"/>
      <c r="F707" s="278"/>
      <c r="G707" s="279"/>
      <c r="H707" s="250"/>
      <c r="I707" s="268"/>
    </row>
    <row r="708" spans="1:9" ht="13.5" hidden="1" thickTop="1">
      <c r="A708" s="274" t="s">
        <v>64</v>
      </c>
      <c r="B708" s="275"/>
      <c r="C708" s="275"/>
      <c r="D708" s="330"/>
      <c r="E708" s="123"/>
      <c r="F708" s="274" t="s">
        <v>64</v>
      </c>
      <c r="G708" s="275"/>
      <c r="H708" s="275"/>
      <c r="I708" s="330"/>
    </row>
    <row r="709" spans="1:9" hidden="1">
      <c r="A709" s="331"/>
      <c r="B709" s="334"/>
      <c r="C709" s="334"/>
      <c r="D709" s="335"/>
      <c r="E709" s="340">
        <v>2</v>
      </c>
      <c r="F709" s="274"/>
      <c r="G709" s="275"/>
      <c r="H709" s="275"/>
      <c r="I709" s="330"/>
    </row>
    <row r="710" spans="1:9" hidden="1">
      <c r="A710" s="332"/>
      <c r="B710" s="336"/>
      <c r="C710" s="336"/>
      <c r="D710" s="337"/>
      <c r="E710" s="340"/>
      <c r="F710" s="274"/>
      <c r="G710" s="275"/>
      <c r="H710" s="275"/>
      <c r="I710" s="330"/>
    </row>
    <row r="711" spans="1:9" hidden="1">
      <c r="A711" s="333"/>
      <c r="B711" s="338"/>
      <c r="C711" s="338"/>
      <c r="D711" s="339"/>
      <c r="E711" s="340"/>
      <c r="F711" s="274"/>
      <c r="G711" s="275"/>
      <c r="H711" s="275"/>
      <c r="I711" s="330"/>
    </row>
    <row r="712" spans="1:9" hidden="1">
      <c r="A712" s="274" t="s">
        <v>64</v>
      </c>
      <c r="B712" s="275"/>
      <c r="C712" s="275"/>
      <c r="D712" s="330"/>
      <c r="E712" s="123"/>
      <c r="F712" s="274" t="s">
        <v>64</v>
      </c>
      <c r="G712" s="275"/>
      <c r="H712" s="275"/>
      <c r="I712" s="330"/>
    </row>
    <row r="713" spans="1:9" hidden="1">
      <c r="A713" s="331"/>
      <c r="B713" s="334"/>
      <c r="C713" s="334"/>
      <c r="D713" s="335"/>
      <c r="E713" s="340">
        <v>3</v>
      </c>
      <c r="F713" s="274"/>
      <c r="G713" s="275"/>
      <c r="H713" s="275"/>
      <c r="I713" s="330"/>
    </row>
    <row r="714" spans="1:9" hidden="1">
      <c r="A714" s="332"/>
      <c r="B714" s="336"/>
      <c r="C714" s="336"/>
      <c r="D714" s="337"/>
      <c r="E714" s="340"/>
      <c r="F714" s="274"/>
      <c r="G714" s="275"/>
      <c r="H714" s="275"/>
      <c r="I714" s="330"/>
    </row>
    <row r="715" spans="1:9" ht="13.5" hidden="1" thickBot="1">
      <c r="A715" s="344"/>
      <c r="B715" s="345"/>
      <c r="C715" s="345"/>
      <c r="D715" s="346"/>
      <c r="E715" s="340"/>
      <c r="F715" s="347"/>
      <c r="G715" s="348"/>
      <c r="H715" s="348"/>
      <c r="I715" s="349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1"/>
      <c r="B717" s="354" t="s">
        <v>65</v>
      </c>
      <c r="C717" s="355"/>
      <c r="D717" s="84"/>
      <c r="E717" s="90"/>
      <c r="F717" s="84"/>
      <c r="G717" s="356" t="s">
        <v>66</v>
      </c>
      <c r="H717" s="357"/>
      <c r="I717" s="341"/>
    </row>
    <row r="718" spans="1:9" hidden="1">
      <c r="A718" s="342"/>
      <c r="B718" s="354"/>
      <c r="C718" s="355"/>
      <c r="D718" s="84"/>
      <c r="E718" s="90"/>
      <c r="F718" s="84"/>
      <c r="G718" s="356"/>
      <c r="H718" s="357"/>
      <c r="I718" s="342"/>
    </row>
    <row r="719" spans="1:9" ht="13.5" hidden="1" thickBot="1">
      <c r="A719" s="343"/>
      <c r="B719" s="354"/>
      <c r="C719" s="355"/>
      <c r="D719" s="84"/>
      <c r="E719" s="90"/>
      <c r="F719" s="84"/>
      <c r="G719" s="356"/>
      <c r="H719" s="357"/>
      <c r="I719" s="343"/>
    </row>
    <row r="720" spans="1:9" hidden="1">
      <c r="A720" s="84"/>
      <c r="B720" s="350" t="s">
        <v>67</v>
      </c>
      <c r="C720" s="351"/>
      <c r="D720" s="352"/>
      <c r="E720" s="90"/>
      <c r="F720" s="352"/>
      <c r="G720" s="353" t="s">
        <v>68</v>
      </c>
      <c r="H720" s="353"/>
      <c r="I720" s="84"/>
    </row>
    <row r="721" spans="1:9" hidden="1">
      <c r="A721" s="84"/>
      <c r="B721" s="350"/>
      <c r="C721" s="351"/>
      <c r="D721" s="352"/>
      <c r="E721" s="90"/>
      <c r="F721" s="352"/>
      <c r="G721" s="353"/>
      <c r="H721" s="353"/>
      <c r="I721" s="84"/>
    </row>
    <row r="722" spans="1:9" hidden="1">
      <c r="A722" s="84"/>
      <c r="B722" s="350"/>
      <c r="C722" s="351"/>
      <c r="D722" s="352"/>
      <c r="E722" s="90"/>
      <c r="F722" s="352"/>
      <c r="G722" s="353"/>
      <c r="H722" s="353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69</v>
      </c>
      <c r="B724" s="74"/>
      <c r="C724" s="74"/>
      <c r="D724" s="74"/>
      <c r="E724" s="124"/>
      <c r="F724" s="74"/>
      <c r="G724" s="129"/>
      <c r="H724" s="321" t="s">
        <v>70</v>
      </c>
      <c r="I724" s="322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23" t="s">
        <v>71</v>
      </c>
      <c r="B728" s="323"/>
      <c r="C728" s="323"/>
      <c r="D728" s="323"/>
      <c r="E728" s="323"/>
      <c r="F728" s="323"/>
      <c r="G728" s="323"/>
      <c r="H728" s="323"/>
      <c r="I728" s="323"/>
    </row>
    <row r="729" spans="1:9" hidden="1">
      <c r="A729" s="323"/>
      <c r="B729" s="323"/>
      <c r="C729" s="323"/>
      <c r="D729" s="323"/>
      <c r="E729" s="323"/>
      <c r="F729" s="323"/>
      <c r="G729" s="323"/>
      <c r="H729" s="323"/>
      <c r="I729" s="323"/>
    </row>
    <row r="730" spans="1:9" hidden="1">
      <c r="A730" s="306" t="s">
        <v>72</v>
      </c>
      <c r="B730" s="307" t="s">
        <v>73</v>
      </c>
      <c r="C730" s="308"/>
      <c r="D730" s="309"/>
      <c r="E730" s="90"/>
      <c r="F730" s="306" t="s">
        <v>86</v>
      </c>
      <c r="G730" s="324" t="s">
        <v>74</v>
      </c>
      <c r="H730" s="325"/>
      <c r="I730" s="326"/>
    </row>
    <row r="731" spans="1:9" hidden="1">
      <c r="A731" s="306"/>
      <c r="B731" s="310"/>
      <c r="C731" s="311"/>
      <c r="D731" s="312"/>
      <c r="E731" s="90"/>
      <c r="F731" s="306"/>
      <c r="G731" s="327"/>
      <c r="H731" s="328"/>
      <c r="I731" s="329"/>
    </row>
    <row r="732" spans="1:9" hidden="1">
      <c r="A732" s="306" t="s">
        <v>87</v>
      </c>
      <c r="B732" s="319" t="s">
        <v>75</v>
      </c>
      <c r="C732" s="319"/>
      <c r="D732" s="319"/>
      <c r="E732" s="90"/>
      <c r="F732" s="306" t="s">
        <v>86</v>
      </c>
      <c r="G732" s="320" t="s">
        <v>76</v>
      </c>
      <c r="H732" s="320"/>
      <c r="I732" s="320"/>
    </row>
    <row r="733" spans="1:9" hidden="1">
      <c r="A733" s="306"/>
      <c r="B733" s="319"/>
      <c r="C733" s="319"/>
      <c r="D733" s="319"/>
      <c r="E733" s="90"/>
      <c r="F733" s="306"/>
      <c r="G733" s="320"/>
      <c r="H733" s="320"/>
      <c r="I733" s="320"/>
    </row>
    <row r="734" spans="1:9" hidden="1">
      <c r="A734" s="306" t="s">
        <v>88</v>
      </c>
      <c r="B734" s="319" t="s">
        <v>77</v>
      </c>
      <c r="C734" s="319"/>
      <c r="D734" s="319"/>
      <c r="E734" s="90"/>
      <c r="F734" s="306" t="s">
        <v>86</v>
      </c>
      <c r="G734" s="320" t="s">
        <v>78</v>
      </c>
      <c r="H734" s="320"/>
      <c r="I734" s="320"/>
    </row>
    <row r="735" spans="1:9" hidden="1">
      <c r="A735" s="306"/>
      <c r="B735" s="319"/>
      <c r="C735" s="319"/>
      <c r="D735" s="319"/>
      <c r="E735" s="90"/>
      <c r="F735" s="306"/>
      <c r="G735" s="320"/>
      <c r="H735" s="320"/>
      <c r="I735" s="320"/>
    </row>
    <row r="736" spans="1:9" hidden="1">
      <c r="A736" s="306" t="s">
        <v>89</v>
      </c>
      <c r="B736" s="319" t="s">
        <v>79</v>
      </c>
      <c r="C736" s="319"/>
      <c r="D736" s="319"/>
      <c r="E736" s="90"/>
      <c r="F736" s="306" t="s">
        <v>80</v>
      </c>
      <c r="G736" s="320" t="s">
        <v>81</v>
      </c>
      <c r="H736" s="320"/>
      <c r="I736" s="320"/>
    </row>
    <row r="737" spans="1:9" hidden="1">
      <c r="A737" s="306"/>
      <c r="B737" s="319"/>
      <c r="C737" s="319"/>
      <c r="D737" s="319"/>
      <c r="E737" s="90"/>
      <c r="F737" s="306"/>
      <c r="G737" s="320"/>
      <c r="H737" s="320"/>
      <c r="I737" s="320"/>
    </row>
    <row r="738" spans="1:9" hidden="1">
      <c r="A738" s="306" t="s">
        <v>90</v>
      </c>
      <c r="B738" s="319" t="s">
        <v>82</v>
      </c>
      <c r="C738" s="319"/>
      <c r="D738" s="319"/>
      <c r="E738" s="90"/>
      <c r="F738" s="306" t="s">
        <v>80</v>
      </c>
      <c r="G738" s="320" t="s">
        <v>83</v>
      </c>
      <c r="H738" s="320"/>
      <c r="I738" s="320"/>
    </row>
    <row r="739" spans="1:9" hidden="1">
      <c r="A739" s="306"/>
      <c r="B739" s="319"/>
      <c r="C739" s="319"/>
      <c r="D739" s="319"/>
      <c r="E739" s="90"/>
      <c r="F739" s="306"/>
      <c r="G739" s="320"/>
      <c r="H739" s="320"/>
      <c r="I739" s="320"/>
    </row>
    <row r="740" spans="1:9" hidden="1">
      <c r="A740" s="306" t="s">
        <v>86</v>
      </c>
      <c r="B740" s="307" t="s">
        <v>84</v>
      </c>
      <c r="C740" s="308"/>
      <c r="D740" s="309"/>
      <c r="E740" s="90"/>
      <c r="F740" s="313" t="s">
        <v>85</v>
      </c>
      <c r="G740" s="314"/>
      <c r="H740" s="314"/>
      <c r="I740" s="315"/>
    </row>
    <row r="741" spans="1:9" hidden="1">
      <c r="A741" s="306"/>
      <c r="B741" s="310"/>
      <c r="C741" s="311"/>
      <c r="D741" s="312"/>
      <c r="E741" s="90"/>
      <c r="F741" s="316"/>
      <c r="G741" s="317"/>
      <c r="H741" s="317"/>
      <c r="I741" s="318"/>
    </row>
    <row r="742" spans="1:9" hidden="1">
      <c r="A742" s="284" t="s">
        <v>53</v>
      </c>
      <c r="B742" s="284"/>
      <c r="C742" s="284"/>
      <c r="D742" s="284"/>
      <c r="E742" s="284"/>
      <c r="F742" s="284"/>
      <c r="G742" s="284"/>
      <c r="H742" s="284"/>
      <c r="I742" s="284"/>
    </row>
    <row r="743" spans="1:9" hidden="1">
      <c r="A743" s="284"/>
      <c r="B743" s="284"/>
      <c r="C743" s="284"/>
      <c r="D743" s="284"/>
      <c r="E743" s="284"/>
      <c r="F743" s="284"/>
      <c r="G743" s="284"/>
      <c r="H743" s="284"/>
      <c r="I743" s="284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60" t="s">
        <v>54</v>
      </c>
      <c r="B745" s="361"/>
      <c r="C745" s="364"/>
      <c r="D745" s="365"/>
      <c r="E745" s="366"/>
      <c r="F745" s="84"/>
      <c r="G745" s="84"/>
      <c r="H745" s="84"/>
      <c r="I745" s="84"/>
    </row>
    <row r="746" spans="1:9" hidden="1">
      <c r="A746" s="362"/>
      <c r="B746" s="363"/>
      <c r="C746" s="367"/>
      <c r="D746" s="368"/>
      <c r="E746" s="369"/>
      <c r="F746" s="84"/>
      <c r="G746" s="84"/>
      <c r="H746" s="84"/>
      <c r="I746" s="84"/>
    </row>
    <row r="747" spans="1:9" hidden="1">
      <c r="A747" s="370" t="s">
        <v>55</v>
      </c>
      <c r="B747" s="371"/>
      <c r="C747" s="372"/>
      <c r="D747" s="373"/>
      <c r="E747" s="374"/>
      <c r="F747" s="84"/>
      <c r="G747" s="84"/>
      <c r="H747" s="84"/>
      <c r="I747" s="84"/>
    </row>
    <row r="748" spans="1:9" hidden="1">
      <c r="A748" s="362"/>
      <c r="B748" s="363"/>
      <c r="C748" s="367"/>
      <c r="D748" s="368"/>
      <c r="E748" s="369"/>
      <c r="F748" s="84"/>
      <c r="G748" s="84"/>
      <c r="H748" s="84"/>
      <c r="I748" s="84"/>
    </row>
    <row r="749" spans="1:9" hidden="1">
      <c r="A749" s="370" t="s">
        <v>56</v>
      </c>
      <c r="B749" s="371"/>
      <c r="C749" s="372"/>
      <c r="D749" s="373"/>
      <c r="E749" s="374"/>
      <c r="F749" s="84"/>
      <c r="G749" s="84"/>
      <c r="H749" s="84"/>
      <c r="I749" s="84"/>
    </row>
    <row r="750" spans="1:9" ht="13.5" hidden="1" thickBot="1">
      <c r="A750" s="375"/>
      <c r="B750" s="376"/>
      <c r="C750" s="377"/>
      <c r="D750" s="378"/>
      <c r="E750" s="379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55" t="s">
        <v>57</v>
      </c>
      <c r="B752" s="256"/>
      <c r="C752" s="86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57" t="str">
        <f>CONCATENATE(Hlasatel!A753)</f>
        <v>Vánoční turnaj Chomutov</v>
      </c>
      <c r="B753" s="258"/>
      <c r="C753" s="263" t="str">
        <f>CONCATENATE(Hlasatel!C753)</f>
        <v>14.12.2019</v>
      </c>
      <c r="D753" s="263">
        <f>ABS(Hlasatel!D753)</f>
        <v>506</v>
      </c>
      <c r="E753" s="299" t="str">
        <f>CONCATENATE(Hlasatel!E753)</f>
        <v>A příp 32 kg</v>
      </c>
      <c r="F753" s="263" t="str">
        <f>CONCATENATE(Hlasatel!F753)</f>
        <v>ř.ř.</v>
      </c>
      <c r="G753" s="263" t="str">
        <f>CONCATENATE(Hlasatel!G753)</f>
        <v>5</v>
      </c>
      <c r="H753" s="253" t="str">
        <f>CONCATENATE(Hlasatel!H753)</f>
        <v/>
      </c>
      <c r="I753" s="303" t="str">
        <f>CONCATENATE(Hlasatel!I753)</f>
        <v>2</v>
      </c>
    </row>
    <row r="754" spans="1:9" ht="13.5" hidden="1" thickBot="1">
      <c r="A754" s="259"/>
      <c r="B754" s="260"/>
      <c r="C754" s="264"/>
      <c r="D754" s="264"/>
      <c r="E754" s="300"/>
      <c r="F754" s="264"/>
      <c r="G754" s="264"/>
      <c r="H754" s="254"/>
      <c r="I754" s="304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69" t="s">
        <v>59</v>
      </c>
      <c r="B756" s="270"/>
      <c r="C756" s="270"/>
      <c r="D756" s="271"/>
      <c r="E756" s="272"/>
      <c r="F756" s="255" t="s">
        <v>60</v>
      </c>
      <c r="G756" s="256"/>
      <c r="H756" s="256"/>
      <c r="I756" s="273"/>
    </row>
    <row r="757" spans="1:9" hidden="1">
      <c r="A757" s="274" t="s">
        <v>7</v>
      </c>
      <c r="B757" s="275"/>
      <c r="C757" s="98" t="s">
        <v>61</v>
      </c>
      <c r="D757" s="99" t="s">
        <v>4</v>
      </c>
      <c r="E757" s="272"/>
      <c r="F757" s="274" t="s">
        <v>7</v>
      </c>
      <c r="G757" s="275"/>
      <c r="H757" s="98" t="s">
        <v>61</v>
      </c>
      <c r="I757" s="99" t="s">
        <v>4</v>
      </c>
    </row>
    <row r="758" spans="1:9" hidden="1">
      <c r="A758" s="276" t="str">
        <f>CONCATENATE(Hlasatel!A758)</f>
        <v>Jméno 15</v>
      </c>
      <c r="B758" s="277"/>
      <c r="C758" s="249" t="str">
        <f>CONCATENATE(Hlasatel!C758)</f>
        <v>odd 15</v>
      </c>
      <c r="D758" s="267" t="str">
        <f>CONCATENATE(Hlasatel!D758)</f>
        <v>15</v>
      </c>
      <c r="E758" s="272"/>
      <c r="F758" s="276" t="str">
        <f>CONCATENATE(Hlasatel!F758)</f>
        <v>Jméno 16</v>
      </c>
      <c r="G758" s="277"/>
      <c r="H758" s="249" t="str">
        <f>CONCATENATE(Hlasatel!H758)</f>
        <v>odd 16</v>
      </c>
      <c r="I758" s="267" t="str">
        <f>CONCATENATE(Hlasatel!I758)</f>
        <v>16</v>
      </c>
    </row>
    <row r="759" spans="1:9" ht="13.5" hidden="1" thickBot="1">
      <c r="A759" s="278"/>
      <c r="B759" s="279"/>
      <c r="C759" s="250"/>
      <c r="D759" s="268"/>
      <c r="E759" s="272"/>
      <c r="F759" s="278"/>
      <c r="G759" s="279"/>
      <c r="H759" s="250"/>
      <c r="I759" s="268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62</v>
      </c>
      <c r="B761" s="256" t="s">
        <v>63</v>
      </c>
      <c r="C761" s="256"/>
      <c r="D761" s="273"/>
      <c r="E761" s="96" t="s">
        <v>1</v>
      </c>
      <c r="F761" s="358" t="s">
        <v>63</v>
      </c>
      <c r="G761" s="359"/>
      <c r="H761" s="359"/>
      <c r="I761" s="127" t="s">
        <v>62</v>
      </c>
    </row>
    <row r="762" spans="1:9" hidden="1">
      <c r="A762" s="331"/>
      <c r="B762" s="334"/>
      <c r="C762" s="334"/>
      <c r="D762" s="335"/>
      <c r="E762" s="340">
        <v>1</v>
      </c>
      <c r="F762" s="274"/>
      <c r="G762" s="275"/>
      <c r="H762" s="275"/>
      <c r="I762" s="330"/>
    </row>
    <row r="763" spans="1:9" hidden="1">
      <c r="A763" s="332"/>
      <c r="B763" s="336"/>
      <c r="C763" s="336"/>
      <c r="D763" s="337"/>
      <c r="E763" s="340"/>
      <c r="F763" s="274"/>
      <c r="G763" s="275"/>
      <c r="H763" s="275"/>
      <c r="I763" s="330"/>
    </row>
    <row r="764" spans="1:9" hidden="1">
      <c r="A764" s="333"/>
      <c r="B764" s="338"/>
      <c r="C764" s="338"/>
      <c r="D764" s="339"/>
      <c r="E764" s="340"/>
      <c r="F764" s="274"/>
      <c r="G764" s="275"/>
      <c r="H764" s="275"/>
      <c r="I764" s="330"/>
    </row>
    <row r="765" spans="1:9" hidden="1">
      <c r="A765" s="274" t="s">
        <v>64</v>
      </c>
      <c r="B765" s="275"/>
      <c r="C765" s="275"/>
      <c r="D765" s="330"/>
      <c r="E765" s="123"/>
      <c r="F765" s="274" t="s">
        <v>64</v>
      </c>
      <c r="G765" s="275"/>
      <c r="H765" s="275"/>
      <c r="I765" s="330"/>
    </row>
    <row r="766" spans="1:9" hidden="1">
      <c r="A766" s="331"/>
      <c r="B766" s="334"/>
      <c r="C766" s="334"/>
      <c r="D766" s="335"/>
      <c r="E766" s="340">
        <v>2</v>
      </c>
      <c r="F766" s="274"/>
      <c r="G766" s="275"/>
      <c r="H766" s="275"/>
      <c r="I766" s="330"/>
    </row>
    <row r="767" spans="1:9" hidden="1">
      <c r="A767" s="332"/>
      <c r="B767" s="336"/>
      <c r="C767" s="336"/>
      <c r="D767" s="337"/>
      <c r="E767" s="340"/>
      <c r="F767" s="274"/>
      <c r="G767" s="275"/>
      <c r="H767" s="275"/>
      <c r="I767" s="330"/>
    </row>
    <row r="768" spans="1:9" hidden="1">
      <c r="A768" s="333"/>
      <c r="B768" s="338"/>
      <c r="C768" s="338"/>
      <c r="D768" s="339"/>
      <c r="E768" s="340"/>
      <c r="F768" s="274"/>
      <c r="G768" s="275"/>
      <c r="H768" s="275"/>
      <c r="I768" s="330"/>
    </row>
    <row r="769" spans="1:9" hidden="1">
      <c r="A769" s="274" t="s">
        <v>64</v>
      </c>
      <c r="B769" s="275"/>
      <c r="C769" s="275"/>
      <c r="D769" s="330"/>
      <c r="E769" s="123"/>
      <c r="F769" s="274" t="s">
        <v>64</v>
      </c>
      <c r="G769" s="275"/>
      <c r="H769" s="275"/>
      <c r="I769" s="330"/>
    </row>
    <row r="770" spans="1:9" hidden="1">
      <c r="A770" s="331"/>
      <c r="B770" s="334"/>
      <c r="C770" s="334"/>
      <c r="D770" s="335"/>
      <c r="E770" s="340">
        <v>3</v>
      </c>
      <c r="F770" s="274"/>
      <c r="G770" s="275"/>
      <c r="H770" s="275"/>
      <c r="I770" s="330"/>
    </row>
    <row r="771" spans="1:9" hidden="1">
      <c r="A771" s="332"/>
      <c r="B771" s="336"/>
      <c r="C771" s="336"/>
      <c r="D771" s="337"/>
      <c r="E771" s="340"/>
      <c r="F771" s="274"/>
      <c r="G771" s="275"/>
      <c r="H771" s="275"/>
      <c r="I771" s="330"/>
    </row>
    <row r="772" spans="1:9" ht="13.5" hidden="1" thickBot="1">
      <c r="A772" s="344"/>
      <c r="B772" s="345"/>
      <c r="C772" s="345"/>
      <c r="D772" s="346"/>
      <c r="E772" s="340"/>
      <c r="F772" s="347"/>
      <c r="G772" s="348"/>
      <c r="H772" s="348"/>
      <c r="I772" s="349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1"/>
      <c r="B774" s="354" t="s">
        <v>65</v>
      </c>
      <c r="C774" s="355"/>
      <c r="D774" s="84"/>
      <c r="E774" s="90"/>
      <c r="F774" s="84"/>
      <c r="G774" s="356" t="s">
        <v>66</v>
      </c>
      <c r="H774" s="357"/>
      <c r="I774" s="341"/>
    </row>
    <row r="775" spans="1:9" hidden="1">
      <c r="A775" s="342"/>
      <c r="B775" s="354"/>
      <c r="C775" s="355"/>
      <c r="D775" s="84"/>
      <c r="E775" s="90"/>
      <c r="F775" s="84"/>
      <c r="G775" s="356"/>
      <c r="H775" s="357"/>
      <c r="I775" s="342"/>
    </row>
    <row r="776" spans="1:9" ht="13.5" hidden="1" thickBot="1">
      <c r="A776" s="343"/>
      <c r="B776" s="354"/>
      <c r="C776" s="355"/>
      <c r="D776" s="84"/>
      <c r="E776" s="90"/>
      <c r="F776" s="84"/>
      <c r="G776" s="356"/>
      <c r="H776" s="357"/>
      <c r="I776" s="343"/>
    </row>
    <row r="777" spans="1:9" hidden="1">
      <c r="A777" s="84"/>
      <c r="B777" s="350" t="s">
        <v>67</v>
      </c>
      <c r="C777" s="351"/>
      <c r="D777" s="352"/>
      <c r="E777" s="90"/>
      <c r="F777" s="352"/>
      <c r="G777" s="353" t="s">
        <v>68</v>
      </c>
      <c r="H777" s="353"/>
      <c r="I777" s="84"/>
    </row>
    <row r="778" spans="1:9" hidden="1">
      <c r="A778" s="84"/>
      <c r="B778" s="350"/>
      <c r="C778" s="351"/>
      <c r="D778" s="352"/>
      <c r="E778" s="90"/>
      <c r="F778" s="352"/>
      <c r="G778" s="353"/>
      <c r="H778" s="353"/>
      <c r="I778" s="84"/>
    </row>
    <row r="779" spans="1:9" hidden="1">
      <c r="A779" s="84"/>
      <c r="B779" s="350"/>
      <c r="C779" s="351"/>
      <c r="D779" s="352"/>
      <c r="E779" s="90"/>
      <c r="F779" s="352"/>
      <c r="G779" s="353"/>
      <c r="H779" s="353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69</v>
      </c>
      <c r="B781" s="74"/>
      <c r="C781" s="74"/>
      <c r="D781" s="74"/>
      <c r="E781" s="124"/>
      <c r="F781" s="74"/>
      <c r="G781" s="129"/>
      <c r="H781" s="321" t="s">
        <v>70</v>
      </c>
      <c r="I781" s="322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23" t="s">
        <v>71</v>
      </c>
      <c r="B785" s="323"/>
      <c r="C785" s="323"/>
      <c r="D785" s="323"/>
      <c r="E785" s="323"/>
      <c r="F785" s="323"/>
      <c r="G785" s="323"/>
      <c r="H785" s="323"/>
      <c r="I785" s="323"/>
    </row>
    <row r="786" spans="1:9" hidden="1">
      <c r="A786" s="323"/>
      <c r="B786" s="323"/>
      <c r="C786" s="323"/>
      <c r="D786" s="323"/>
      <c r="E786" s="323"/>
      <c r="F786" s="323"/>
      <c r="G786" s="323"/>
      <c r="H786" s="323"/>
      <c r="I786" s="323"/>
    </row>
    <row r="787" spans="1:9" hidden="1">
      <c r="A787" s="306" t="s">
        <v>72</v>
      </c>
      <c r="B787" s="307" t="s">
        <v>73</v>
      </c>
      <c r="C787" s="308"/>
      <c r="D787" s="309"/>
      <c r="E787" s="90"/>
      <c r="F787" s="306" t="s">
        <v>86</v>
      </c>
      <c r="G787" s="324" t="s">
        <v>74</v>
      </c>
      <c r="H787" s="325"/>
      <c r="I787" s="326"/>
    </row>
    <row r="788" spans="1:9" hidden="1">
      <c r="A788" s="306"/>
      <c r="B788" s="310"/>
      <c r="C788" s="311"/>
      <c r="D788" s="312"/>
      <c r="E788" s="90"/>
      <c r="F788" s="306"/>
      <c r="G788" s="327"/>
      <c r="H788" s="328"/>
      <c r="I788" s="329"/>
    </row>
    <row r="789" spans="1:9" hidden="1">
      <c r="A789" s="306" t="s">
        <v>87</v>
      </c>
      <c r="B789" s="319" t="s">
        <v>75</v>
      </c>
      <c r="C789" s="319"/>
      <c r="D789" s="319"/>
      <c r="E789" s="90"/>
      <c r="F789" s="306" t="s">
        <v>86</v>
      </c>
      <c r="G789" s="320" t="s">
        <v>76</v>
      </c>
      <c r="H789" s="320"/>
      <c r="I789" s="320"/>
    </row>
    <row r="790" spans="1:9" hidden="1">
      <c r="A790" s="306"/>
      <c r="B790" s="319"/>
      <c r="C790" s="319"/>
      <c r="D790" s="319"/>
      <c r="E790" s="90"/>
      <c r="F790" s="306"/>
      <c r="G790" s="320"/>
      <c r="H790" s="320"/>
      <c r="I790" s="320"/>
    </row>
    <row r="791" spans="1:9" hidden="1">
      <c r="A791" s="306" t="s">
        <v>88</v>
      </c>
      <c r="B791" s="319" t="s">
        <v>77</v>
      </c>
      <c r="C791" s="319"/>
      <c r="D791" s="319"/>
      <c r="E791" s="90"/>
      <c r="F791" s="306" t="s">
        <v>86</v>
      </c>
      <c r="G791" s="320" t="s">
        <v>78</v>
      </c>
      <c r="H791" s="320"/>
      <c r="I791" s="320"/>
    </row>
    <row r="792" spans="1:9" hidden="1">
      <c r="A792" s="306"/>
      <c r="B792" s="319"/>
      <c r="C792" s="319"/>
      <c r="D792" s="319"/>
      <c r="E792" s="90"/>
      <c r="F792" s="306"/>
      <c r="G792" s="320"/>
      <c r="H792" s="320"/>
      <c r="I792" s="320"/>
    </row>
    <row r="793" spans="1:9" hidden="1">
      <c r="A793" s="306" t="s">
        <v>89</v>
      </c>
      <c r="B793" s="319" t="s">
        <v>79</v>
      </c>
      <c r="C793" s="319"/>
      <c r="D793" s="319"/>
      <c r="E793" s="90"/>
      <c r="F793" s="306" t="s">
        <v>80</v>
      </c>
      <c r="G793" s="320" t="s">
        <v>81</v>
      </c>
      <c r="H793" s="320"/>
      <c r="I793" s="320"/>
    </row>
    <row r="794" spans="1:9" hidden="1">
      <c r="A794" s="306"/>
      <c r="B794" s="319"/>
      <c r="C794" s="319"/>
      <c r="D794" s="319"/>
      <c r="E794" s="90"/>
      <c r="F794" s="306"/>
      <c r="G794" s="320"/>
      <c r="H794" s="320"/>
      <c r="I794" s="320"/>
    </row>
    <row r="795" spans="1:9" hidden="1">
      <c r="A795" s="306" t="s">
        <v>90</v>
      </c>
      <c r="B795" s="319" t="s">
        <v>82</v>
      </c>
      <c r="C795" s="319"/>
      <c r="D795" s="319"/>
      <c r="E795" s="90"/>
      <c r="F795" s="306" t="s">
        <v>80</v>
      </c>
      <c r="G795" s="320" t="s">
        <v>83</v>
      </c>
      <c r="H795" s="320"/>
      <c r="I795" s="320"/>
    </row>
    <row r="796" spans="1:9" hidden="1">
      <c r="A796" s="306"/>
      <c r="B796" s="319"/>
      <c r="C796" s="319"/>
      <c r="D796" s="319"/>
      <c r="E796" s="90"/>
      <c r="F796" s="306"/>
      <c r="G796" s="320"/>
      <c r="H796" s="320"/>
      <c r="I796" s="320"/>
    </row>
    <row r="797" spans="1:9" hidden="1">
      <c r="A797" s="306" t="s">
        <v>86</v>
      </c>
      <c r="B797" s="307" t="s">
        <v>84</v>
      </c>
      <c r="C797" s="308"/>
      <c r="D797" s="309"/>
      <c r="E797" s="90"/>
      <c r="F797" s="313" t="s">
        <v>85</v>
      </c>
      <c r="G797" s="314"/>
      <c r="H797" s="314"/>
      <c r="I797" s="315"/>
    </row>
    <row r="798" spans="1:9" hidden="1">
      <c r="A798" s="306"/>
      <c r="B798" s="310"/>
      <c r="C798" s="311"/>
      <c r="D798" s="312"/>
      <c r="E798" s="90"/>
      <c r="F798" s="316"/>
      <c r="G798" s="317"/>
      <c r="H798" s="317"/>
      <c r="I798" s="318"/>
    </row>
    <row r="799" spans="1:9" hidden="1">
      <c r="A799" s="284" t="s">
        <v>53</v>
      </c>
      <c r="B799" s="284"/>
      <c r="C799" s="284"/>
      <c r="D799" s="284"/>
      <c r="E799" s="284"/>
      <c r="F799" s="284"/>
      <c r="G799" s="284"/>
      <c r="H799" s="284"/>
      <c r="I799" s="284"/>
    </row>
    <row r="800" spans="1:9" hidden="1">
      <c r="A800" s="284"/>
      <c r="B800" s="284"/>
      <c r="C800" s="284"/>
      <c r="D800" s="284"/>
      <c r="E800" s="284"/>
      <c r="F800" s="284"/>
      <c r="G800" s="284"/>
      <c r="H800" s="284"/>
      <c r="I800" s="284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60" t="s">
        <v>54</v>
      </c>
      <c r="B802" s="361"/>
      <c r="C802" s="364"/>
      <c r="D802" s="365"/>
      <c r="E802" s="366"/>
      <c r="F802" s="84"/>
      <c r="G802" s="84"/>
      <c r="H802" s="84"/>
      <c r="I802" s="84"/>
    </row>
    <row r="803" spans="1:9" hidden="1">
      <c r="A803" s="362"/>
      <c r="B803" s="363"/>
      <c r="C803" s="367"/>
      <c r="D803" s="368"/>
      <c r="E803" s="369"/>
      <c r="F803" s="84"/>
      <c r="G803" s="84"/>
      <c r="H803" s="84"/>
      <c r="I803" s="84"/>
    </row>
    <row r="804" spans="1:9" hidden="1">
      <c r="A804" s="370" t="s">
        <v>55</v>
      </c>
      <c r="B804" s="371"/>
      <c r="C804" s="372"/>
      <c r="D804" s="373"/>
      <c r="E804" s="374"/>
      <c r="F804" s="84"/>
      <c r="G804" s="84"/>
      <c r="H804" s="84"/>
      <c r="I804" s="84"/>
    </row>
    <row r="805" spans="1:9" hidden="1">
      <c r="A805" s="362"/>
      <c r="B805" s="363"/>
      <c r="C805" s="367"/>
      <c r="D805" s="368"/>
      <c r="E805" s="369"/>
      <c r="F805" s="84"/>
      <c r="G805" s="84"/>
      <c r="H805" s="84"/>
      <c r="I805" s="84"/>
    </row>
    <row r="806" spans="1:9" hidden="1">
      <c r="A806" s="370" t="s">
        <v>56</v>
      </c>
      <c r="B806" s="371"/>
      <c r="C806" s="372"/>
      <c r="D806" s="373"/>
      <c r="E806" s="374"/>
      <c r="F806" s="84"/>
      <c r="G806" s="84"/>
      <c r="H806" s="84"/>
      <c r="I806" s="84"/>
    </row>
    <row r="807" spans="1:9" ht="13.5" hidden="1" thickBot="1">
      <c r="A807" s="375"/>
      <c r="B807" s="376"/>
      <c r="C807" s="377"/>
      <c r="D807" s="378"/>
      <c r="E807" s="379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55" t="s">
        <v>57</v>
      </c>
      <c r="B809" s="256"/>
      <c r="C809" s="86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57" t="str">
        <f>CONCATENATE(Hlasatel!A810)</f>
        <v>Vánoční turnaj Chomutov</v>
      </c>
      <c r="B810" s="258"/>
      <c r="C810" s="263" t="str">
        <f>CONCATENATE(Hlasatel!C810)</f>
        <v>14.12.2019</v>
      </c>
      <c r="D810" s="263">
        <f>ABS(Hlasatel!D810)</f>
        <v>507</v>
      </c>
      <c r="E810" s="299" t="str">
        <f>CONCATENATE(Hlasatel!E810)</f>
        <v>A příp 32 kg</v>
      </c>
      <c r="F810" s="263" t="str">
        <f>CONCATENATE(Hlasatel!F810)</f>
        <v>ř.ř.</v>
      </c>
      <c r="G810" s="263" t="str">
        <f>CONCATENATE(Hlasatel!G810)</f>
        <v>5</v>
      </c>
      <c r="H810" s="253" t="str">
        <f>CONCATENATE(Hlasatel!H810)</f>
        <v/>
      </c>
      <c r="I810" s="303" t="str">
        <f>CONCATENATE(Hlasatel!I810)</f>
        <v>2</v>
      </c>
    </row>
    <row r="811" spans="1:9" ht="13.5" hidden="1" thickBot="1">
      <c r="A811" s="259"/>
      <c r="B811" s="260"/>
      <c r="C811" s="264"/>
      <c r="D811" s="264"/>
      <c r="E811" s="300"/>
      <c r="F811" s="264"/>
      <c r="G811" s="264"/>
      <c r="H811" s="254"/>
      <c r="I811" s="304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69" t="s">
        <v>59</v>
      </c>
      <c r="B813" s="270"/>
      <c r="C813" s="270"/>
      <c r="D813" s="271"/>
      <c r="E813" s="272"/>
      <c r="F813" s="255" t="s">
        <v>60</v>
      </c>
      <c r="G813" s="256"/>
      <c r="H813" s="256"/>
      <c r="I813" s="273"/>
    </row>
    <row r="814" spans="1:9" hidden="1">
      <c r="A814" s="274" t="s">
        <v>7</v>
      </c>
      <c r="B814" s="275"/>
      <c r="C814" s="98" t="s">
        <v>61</v>
      </c>
      <c r="D814" s="99" t="s">
        <v>4</v>
      </c>
      <c r="E814" s="272"/>
      <c r="F814" s="274" t="s">
        <v>7</v>
      </c>
      <c r="G814" s="275"/>
      <c r="H814" s="98" t="s">
        <v>61</v>
      </c>
      <c r="I814" s="99" t="s">
        <v>4</v>
      </c>
    </row>
    <row r="815" spans="1:9" hidden="1">
      <c r="A815" s="276" t="str">
        <f>CONCATENATE(Hlasatel!A815)</f>
        <v>Jméno 15</v>
      </c>
      <c r="B815" s="277"/>
      <c r="C815" s="249" t="str">
        <f>CONCATENATE(Hlasatel!C815)</f>
        <v>odd 15</v>
      </c>
      <c r="D815" s="267" t="str">
        <f>CONCATENATE(Hlasatel!D815)</f>
        <v>15</v>
      </c>
      <c r="E815" s="272"/>
      <c r="F815" s="276" t="str">
        <f>CONCATENATE(Hlasatel!F815)</f>
        <v>Jméno 16</v>
      </c>
      <c r="G815" s="277"/>
      <c r="H815" s="249" t="str">
        <f>CONCATENATE(Hlasatel!H815)</f>
        <v>odd 16</v>
      </c>
      <c r="I815" s="267" t="str">
        <f>CONCATENATE(Hlasatel!I815)</f>
        <v>16</v>
      </c>
    </row>
    <row r="816" spans="1:9" ht="13.5" hidden="1" thickBot="1">
      <c r="A816" s="278"/>
      <c r="B816" s="279"/>
      <c r="C816" s="250"/>
      <c r="D816" s="268"/>
      <c r="E816" s="272"/>
      <c r="F816" s="278"/>
      <c r="G816" s="279"/>
      <c r="H816" s="250"/>
      <c r="I816" s="268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62</v>
      </c>
      <c r="B818" s="256" t="s">
        <v>63</v>
      </c>
      <c r="C818" s="256"/>
      <c r="D818" s="273"/>
      <c r="E818" s="96" t="s">
        <v>1</v>
      </c>
      <c r="F818" s="358" t="s">
        <v>63</v>
      </c>
      <c r="G818" s="359"/>
      <c r="H818" s="359"/>
      <c r="I818" s="127" t="s">
        <v>62</v>
      </c>
    </row>
    <row r="819" spans="1:9" hidden="1">
      <c r="A819" s="331"/>
      <c r="B819" s="334"/>
      <c r="C819" s="334"/>
      <c r="D819" s="335"/>
      <c r="E819" s="340">
        <v>1</v>
      </c>
      <c r="F819" s="274"/>
      <c r="G819" s="275"/>
      <c r="H819" s="275"/>
      <c r="I819" s="330"/>
    </row>
    <row r="820" spans="1:9" hidden="1">
      <c r="A820" s="332"/>
      <c r="B820" s="336"/>
      <c r="C820" s="336"/>
      <c r="D820" s="337"/>
      <c r="E820" s="340"/>
      <c r="F820" s="274"/>
      <c r="G820" s="275"/>
      <c r="H820" s="275"/>
      <c r="I820" s="330"/>
    </row>
    <row r="821" spans="1:9" hidden="1">
      <c r="A821" s="333"/>
      <c r="B821" s="338"/>
      <c r="C821" s="338"/>
      <c r="D821" s="339"/>
      <c r="E821" s="340"/>
      <c r="F821" s="274"/>
      <c r="G821" s="275"/>
      <c r="H821" s="275"/>
      <c r="I821" s="330"/>
    </row>
    <row r="822" spans="1:9" hidden="1">
      <c r="A822" s="274" t="s">
        <v>64</v>
      </c>
      <c r="B822" s="275"/>
      <c r="C822" s="275"/>
      <c r="D822" s="330"/>
      <c r="E822" s="123"/>
      <c r="F822" s="274" t="s">
        <v>64</v>
      </c>
      <c r="G822" s="275"/>
      <c r="H822" s="275"/>
      <c r="I822" s="330"/>
    </row>
    <row r="823" spans="1:9" hidden="1">
      <c r="A823" s="331"/>
      <c r="B823" s="334"/>
      <c r="C823" s="334"/>
      <c r="D823" s="335"/>
      <c r="E823" s="340">
        <v>2</v>
      </c>
      <c r="F823" s="274"/>
      <c r="G823" s="275"/>
      <c r="H823" s="275"/>
      <c r="I823" s="330"/>
    </row>
    <row r="824" spans="1:9" hidden="1">
      <c r="A824" s="332"/>
      <c r="B824" s="336"/>
      <c r="C824" s="336"/>
      <c r="D824" s="337"/>
      <c r="E824" s="340"/>
      <c r="F824" s="274"/>
      <c r="G824" s="275"/>
      <c r="H824" s="275"/>
      <c r="I824" s="330"/>
    </row>
    <row r="825" spans="1:9" hidden="1">
      <c r="A825" s="333"/>
      <c r="B825" s="338"/>
      <c r="C825" s="338"/>
      <c r="D825" s="339"/>
      <c r="E825" s="340"/>
      <c r="F825" s="274"/>
      <c r="G825" s="275"/>
      <c r="H825" s="275"/>
      <c r="I825" s="330"/>
    </row>
    <row r="826" spans="1:9" hidden="1">
      <c r="A826" s="274" t="s">
        <v>64</v>
      </c>
      <c r="B826" s="275"/>
      <c r="C826" s="275"/>
      <c r="D826" s="330"/>
      <c r="E826" s="123"/>
      <c r="F826" s="274" t="s">
        <v>64</v>
      </c>
      <c r="G826" s="275"/>
      <c r="H826" s="275"/>
      <c r="I826" s="330"/>
    </row>
    <row r="827" spans="1:9" hidden="1">
      <c r="A827" s="331"/>
      <c r="B827" s="334"/>
      <c r="C827" s="334"/>
      <c r="D827" s="335"/>
      <c r="E827" s="340">
        <v>3</v>
      </c>
      <c r="F827" s="274"/>
      <c r="G827" s="275"/>
      <c r="H827" s="275"/>
      <c r="I827" s="330"/>
    </row>
    <row r="828" spans="1:9" hidden="1">
      <c r="A828" s="332"/>
      <c r="B828" s="336"/>
      <c r="C828" s="336"/>
      <c r="D828" s="337"/>
      <c r="E828" s="340"/>
      <c r="F828" s="274"/>
      <c r="G828" s="275"/>
      <c r="H828" s="275"/>
      <c r="I828" s="330"/>
    </row>
    <row r="829" spans="1:9" ht="13.5" hidden="1" thickBot="1">
      <c r="A829" s="344"/>
      <c r="B829" s="345"/>
      <c r="C829" s="345"/>
      <c r="D829" s="346"/>
      <c r="E829" s="340"/>
      <c r="F829" s="347"/>
      <c r="G829" s="348"/>
      <c r="H829" s="348"/>
      <c r="I829" s="349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1"/>
      <c r="B831" s="354" t="s">
        <v>65</v>
      </c>
      <c r="C831" s="355"/>
      <c r="D831" s="84"/>
      <c r="E831" s="90"/>
      <c r="F831" s="84"/>
      <c r="G831" s="356" t="s">
        <v>66</v>
      </c>
      <c r="H831" s="357"/>
      <c r="I831" s="341"/>
    </row>
    <row r="832" spans="1:9" hidden="1">
      <c r="A832" s="342"/>
      <c r="B832" s="354"/>
      <c r="C832" s="355"/>
      <c r="D832" s="84"/>
      <c r="E832" s="90"/>
      <c r="F832" s="84"/>
      <c r="G832" s="356"/>
      <c r="H832" s="357"/>
      <c r="I832" s="342"/>
    </row>
    <row r="833" spans="1:9" ht="13.5" hidden="1" thickBot="1">
      <c r="A833" s="343"/>
      <c r="B833" s="354"/>
      <c r="C833" s="355"/>
      <c r="D833" s="84"/>
      <c r="E833" s="90"/>
      <c r="F833" s="84"/>
      <c r="G833" s="356"/>
      <c r="H833" s="357"/>
      <c r="I833" s="343"/>
    </row>
    <row r="834" spans="1:9" hidden="1">
      <c r="A834" s="84"/>
      <c r="B834" s="350" t="s">
        <v>67</v>
      </c>
      <c r="C834" s="351"/>
      <c r="D834" s="352"/>
      <c r="E834" s="90"/>
      <c r="F834" s="352"/>
      <c r="G834" s="353" t="s">
        <v>68</v>
      </c>
      <c r="H834" s="353"/>
      <c r="I834" s="84"/>
    </row>
    <row r="835" spans="1:9" hidden="1">
      <c r="A835" s="84"/>
      <c r="B835" s="350"/>
      <c r="C835" s="351"/>
      <c r="D835" s="352"/>
      <c r="E835" s="90"/>
      <c r="F835" s="352"/>
      <c r="G835" s="353"/>
      <c r="H835" s="353"/>
      <c r="I835" s="84"/>
    </row>
    <row r="836" spans="1:9" hidden="1">
      <c r="A836" s="84"/>
      <c r="B836" s="350"/>
      <c r="C836" s="351"/>
      <c r="D836" s="352"/>
      <c r="E836" s="90"/>
      <c r="F836" s="352"/>
      <c r="G836" s="353"/>
      <c r="H836" s="353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69</v>
      </c>
      <c r="B838" s="74"/>
      <c r="C838" s="74"/>
      <c r="D838" s="74"/>
      <c r="E838" s="124"/>
      <c r="F838" s="74"/>
      <c r="G838" s="129"/>
      <c r="H838" s="321" t="s">
        <v>70</v>
      </c>
      <c r="I838" s="322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23" t="s">
        <v>71</v>
      </c>
      <c r="B842" s="323"/>
      <c r="C842" s="323"/>
      <c r="D842" s="323"/>
      <c r="E842" s="323"/>
      <c r="F842" s="323"/>
      <c r="G842" s="323"/>
      <c r="H842" s="323"/>
      <c r="I842" s="323"/>
    </row>
    <row r="843" spans="1:9" hidden="1">
      <c r="A843" s="323"/>
      <c r="B843" s="323"/>
      <c r="C843" s="323"/>
      <c r="D843" s="323"/>
      <c r="E843" s="323"/>
      <c r="F843" s="323"/>
      <c r="G843" s="323"/>
      <c r="H843" s="323"/>
      <c r="I843" s="323"/>
    </row>
    <row r="844" spans="1:9" hidden="1">
      <c r="A844" s="306" t="s">
        <v>72</v>
      </c>
      <c r="B844" s="307" t="s">
        <v>73</v>
      </c>
      <c r="C844" s="308"/>
      <c r="D844" s="309"/>
      <c r="E844" s="90"/>
      <c r="F844" s="306" t="s">
        <v>86</v>
      </c>
      <c r="G844" s="324" t="s">
        <v>74</v>
      </c>
      <c r="H844" s="325"/>
      <c r="I844" s="326"/>
    </row>
    <row r="845" spans="1:9" hidden="1">
      <c r="A845" s="306"/>
      <c r="B845" s="310"/>
      <c r="C845" s="311"/>
      <c r="D845" s="312"/>
      <c r="E845" s="90"/>
      <c r="F845" s="306"/>
      <c r="G845" s="327"/>
      <c r="H845" s="328"/>
      <c r="I845" s="329"/>
    </row>
    <row r="846" spans="1:9" hidden="1">
      <c r="A846" s="306" t="s">
        <v>87</v>
      </c>
      <c r="B846" s="319" t="s">
        <v>75</v>
      </c>
      <c r="C846" s="319"/>
      <c r="D846" s="319"/>
      <c r="E846" s="90"/>
      <c r="F846" s="306" t="s">
        <v>86</v>
      </c>
      <c r="G846" s="320" t="s">
        <v>76</v>
      </c>
      <c r="H846" s="320"/>
      <c r="I846" s="320"/>
    </row>
    <row r="847" spans="1:9" hidden="1">
      <c r="A847" s="306"/>
      <c r="B847" s="319"/>
      <c r="C847" s="319"/>
      <c r="D847" s="319"/>
      <c r="E847" s="90"/>
      <c r="F847" s="306"/>
      <c r="G847" s="320"/>
      <c r="H847" s="320"/>
      <c r="I847" s="320"/>
    </row>
    <row r="848" spans="1:9" hidden="1">
      <c r="A848" s="306" t="s">
        <v>88</v>
      </c>
      <c r="B848" s="319" t="s">
        <v>77</v>
      </c>
      <c r="C848" s="319"/>
      <c r="D848" s="319"/>
      <c r="E848" s="90"/>
      <c r="F848" s="306" t="s">
        <v>86</v>
      </c>
      <c r="G848" s="320" t="s">
        <v>78</v>
      </c>
      <c r="H848" s="320"/>
      <c r="I848" s="320"/>
    </row>
    <row r="849" spans="1:9" hidden="1">
      <c r="A849" s="306"/>
      <c r="B849" s="319"/>
      <c r="C849" s="319"/>
      <c r="D849" s="319"/>
      <c r="E849" s="90"/>
      <c r="F849" s="306"/>
      <c r="G849" s="320"/>
      <c r="H849" s="320"/>
      <c r="I849" s="320"/>
    </row>
    <row r="850" spans="1:9" hidden="1">
      <c r="A850" s="306" t="s">
        <v>89</v>
      </c>
      <c r="B850" s="319" t="s">
        <v>79</v>
      </c>
      <c r="C850" s="319"/>
      <c r="D850" s="319"/>
      <c r="E850" s="90"/>
      <c r="F850" s="306" t="s">
        <v>80</v>
      </c>
      <c r="G850" s="320" t="s">
        <v>81</v>
      </c>
      <c r="H850" s="320"/>
      <c r="I850" s="320"/>
    </row>
    <row r="851" spans="1:9" hidden="1">
      <c r="A851" s="306"/>
      <c r="B851" s="319"/>
      <c r="C851" s="319"/>
      <c r="D851" s="319"/>
      <c r="E851" s="90"/>
      <c r="F851" s="306"/>
      <c r="G851" s="320"/>
      <c r="H851" s="320"/>
      <c r="I851" s="320"/>
    </row>
    <row r="852" spans="1:9" hidden="1">
      <c r="A852" s="306" t="s">
        <v>90</v>
      </c>
      <c r="B852" s="319" t="s">
        <v>82</v>
      </c>
      <c r="C852" s="319"/>
      <c r="D852" s="319"/>
      <c r="E852" s="90"/>
      <c r="F852" s="306" t="s">
        <v>80</v>
      </c>
      <c r="G852" s="320" t="s">
        <v>83</v>
      </c>
      <c r="H852" s="320"/>
      <c r="I852" s="320"/>
    </row>
    <row r="853" spans="1:9" hidden="1">
      <c r="A853" s="306"/>
      <c r="B853" s="319"/>
      <c r="C853" s="319"/>
      <c r="D853" s="319"/>
      <c r="E853" s="90"/>
      <c r="F853" s="306"/>
      <c r="G853" s="320"/>
      <c r="H853" s="320"/>
      <c r="I853" s="320"/>
    </row>
    <row r="854" spans="1:9" hidden="1">
      <c r="A854" s="306" t="s">
        <v>86</v>
      </c>
      <c r="B854" s="307" t="s">
        <v>84</v>
      </c>
      <c r="C854" s="308"/>
      <c r="D854" s="309"/>
      <c r="E854" s="90"/>
      <c r="F854" s="313" t="s">
        <v>85</v>
      </c>
      <c r="G854" s="314"/>
      <c r="H854" s="314"/>
      <c r="I854" s="315"/>
    </row>
    <row r="855" spans="1:9" hidden="1">
      <c r="A855" s="306"/>
      <c r="B855" s="310"/>
      <c r="C855" s="311"/>
      <c r="D855" s="312"/>
      <c r="E855" s="90"/>
      <c r="F855" s="316"/>
      <c r="G855" s="317"/>
      <c r="H855" s="317"/>
      <c r="I855" s="318"/>
    </row>
    <row r="856" spans="1:9" hidden="1">
      <c r="A856" s="284" t="s">
        <v>53</v>
      </c>
      <c r="B856" s="284"/>
      <c r="C856" s="284"/>
      <c r="D856" s="284"/>
      <c r="E856" s="284"/>
      <c r="F856" s="284"/>
      <c r="G856" s="284"/>
      <c r="H856" s="284"/>
      <c r="I856" s="284"/>
    </row>
    <row r="857" spans="1:9" hidden="1">
      <c r="A857" s="284"/>
      <c r="B857" s="284"/>
      <c r="C857" s="284"/>
      <c r="D857" s="284"/>
      <c r="E857" s="284"/>
      <c r="F857" s="284"/>
      <c r="G857" s="284"/>
      <c r="H857" s="284"/>
      <c r="I857" s="284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60" t="s">
        <v>54</v>
      </c>
      <c r="B859" s="361"/>
      <c r="C859" s="364"/>
      <c r="D859" s="365"/>
      <c r="E859" s="366"/>
      <c r="F859" s="84"/>
      <c r="G859" s="84"/>
      <c r="H859" s="84"/>
      <c r="I859" s="84"/>
    </row>
    <row r="860" spans="1:9" hidden="1">
      <c r="A860" s="362"/>
      <c r="B860" s="363"/>
      <c r="C860" s="367"/>
      <c r="D860" s="368"/>
      <c r="E860" s="369"/>
      <c r="F860" s="84"/>
      <c r="G860" s="84"/>
      <c r="H860" s="84"/>
      <c r="I860" s="84"/>
    </row>
    <row r="861" spans="1:9" hidden="1">
      <c r="A861" s="370" t="s">
        <v>55</v>
      </c>
      <c r="B861" s="371"/>
      <c r="C861" s="372"/>
      <c r="D861" s="373"/>
      <c r="E861" s="374"/>
      <c r="F861" s="84"/>
      <c r="G861" s="84"/>
      <c r="H861" s="84"/>
      <c r="I861" s="84"/>
    </row>
    <row r="862" spans="1:9" hidden="1">
      <c r="A862" s="362"/>
      <c r="B862" s="363"/>
      <c r="C862" s="367"/>
      <c r="D862" s="368"/>
      <c r="E862" s="369"/>
      <c r="F862" s="84"/>
      <c r="G862" s="84"/>
      <c r="H862" s="84"/>
      <c r="I862" s="84"/>
    </row>
    <row r="863" spans="1:9" hidden="1">
      <c r="A863" s="370" t="s">
        <v>56</v>
      </c>
      <c r="B863" s="371"/>
      <c r="C863" s="372"/>
      <c r="D863" s="373"/>
      <c r="E863" s="374"/>
      <c r="F863" s="84"/>
      <c r="G863" s="84"/>
      <c r="H863" s="84"/>
      <c r="I863" s="84"/>
    </row>
    <row r="864" spans="1:9" ht="13.5" hidden="1" thickBot="1">
      <c r="A864" s="375"/>
      <c r="B864" s="376"/>
      <c r="C864" s="377"/>
      <c r="D864" s="378"/>
      <c r="E864" s="379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55" t="s">
        <v>57</v>
      </c>
      <c r="B866" s="256"/>
      <c r="C866" s="86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57" t="str">
        <f>CONCATENATE(Hlasatel!A867)</f>
        <v>Vánoční turnaj Chomutov</v>
      </c>
      <c r="B867" s="258"/>
      <c r="C867" s="263" t="str">
        <f>CONCATENATE(Hlasatel!C867)</f>
        <v>14.12.2019</v>
      </c>
      <c r="D867" s="263">
        <f>ABS(Hlasatel!D867)</f>
        <v>508</v>
      </c>
      <c r="E867" s="299" t="str">
        <f>CONCATENATE(Hlasatel!E867)</f>
        <v>A příp 32 kg</v>
      </c>
      <c r="F867" s="263" t="str">
        <f>CONCATENATE(Hlasatel!F867)</f>
        <v>ř.ř.</v>
      </c>
      <c r="G867" s="263" t="str">
        <f>CONCATENATE(Hlasatel!G867)</f>
        <v>5</v>
      </c>
      <c r="H867" s="253" t="str">
        <f>CONCATENATE(Hlasatel!H867)</f>
        <v/>
      </c>
      <c r="I867" s="303" t="str">
        <f>CONCATENATE(Hlasatel!I867)</f>
        <v>2</v>
      </c>
    </row>
    <row r="868" spans="1:9" ht="13.5" hidden="1" thickBot="1">
      <c r="A868" s="259"/>
      <c r="B868" s="260"/>
      <c r="C868" s="264"/>
      <c r="D868" s="264"/>
      <c r="E868" s="300"/>
      <c r="F868" s="264"/>
      <c r="G868" s="264"/>
      <c r="H868" s="254"/>
      <c r="I868" s="304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69" t="s">
        <v>59</v>
      </c>
      <c r="B870" s="270"/>
      <c r="C870" s="270"/>
      <c r="D870" s="271"/>
      <c r="E870" s="272"/>
      <c r="F870" s="255" t="s">
        <v>60</v>
      </c>
      <c r="G870" s="256"/>
      <c r="H870" s="256"/>
      <c r="I870" s="273"/>
    </row>
    <row r="871" spans="1:9" hidden="1">
      <c r="A871" s="274" t="s">
        <v>7</v>
      </c>
      <c r="B871" s="275"/>
      <c r="C871" s="98" t="s">
        <v>61</v>
      </c>
      <c r="D871" s="99" t="s">
        <v>4</v>
      </c>
      <c r="E871" s="272"/>
      <c r="F871" s="274" t="s">
        <v>7</v>
      </c>
      <c r="G871" s="275"/>
      <c r="H871" s="98" t="s">
        <v>61</v>
      </c>
      <c r="I871" s="99" t="s">
        <v>4</v>
      </c>
    </row>
    <row r="872" spans="1:9" hidden="1">
      <c r="A872" s="276" t="str">
        <f>CONCATENATE(Hlasatel!A872)</f>
        <v>Jméno 15</v>
      </c>
      <c r="B872" s="277"/>
      <c r="C872" s="249" t="str">
        <f>CONCATENATE(Hlasatel!C872)</f>
        <v>odd 15</v>
      </c>
      <c r="D872" s="267" t="str">
        <f>CONCATENATE(Hlasatel!D872)</f>
        <v>15</v>
      </c>
      <c r="E872" s="272"/>
      <c r="F872" s="276" t="str">
        <f>CONCATENATE(Hlasatel!F872)</f>
        <v>Jméno 16</v>
      </c>
      <c r="G872" s="277"/>
      <c r="H872" s="249" t="str">
        <f>CONCATENATE(Hlasatel!H872)</f>
        <v>odd 16</v>
      </c>
      <c r="I872" s="267" t="str">
        <f>CONCATENATE(Hlasatel!I872)</f>
        <v>16</v>
      </c>
    </row>
    <row r="873" spans="1:9" ht="13.5" hidden="1" thickBot="1">
      <c r="A873" s="278"/>
      <c r="B873" s="279"/>
      <c r="C873" s="250"/>
      <c r="D873" s="268"/>
      <c r="E873" s="272"/>
      <c r="F873" s="278"/>
      <c r="G873" s="279"/>
      <c r="H873" s="250"/>
      <c r="I873" s="268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62</v>
      </c>
      <c r="B875" s="256" t="s">
        <v>63</v>
      </c>
      <c r="C875" s="256"/>
      <c r="D875" s="273"/>
      <c r="E875" s="96" t="s">
        <v>1</v>
      </c>
      <c r="F875" s="358" t="s">
        <v>63</v>
      </c>
      <c r="G875" s="359"/>
      <c r="H875" s="359"/>
      <c r="I875" s="127" t="s">
        <v>62</v>
      </c>
    </row>
    <row r="876" spans="1:9" hidden="1">
      <c r="A876" s="331"/>
      <c r="B876" s="334"/>
      <c r="C876" s="334"/>
      <c r="D876" s="335"/>
      <c r="E876" s="340">
        <v>1</v>
      </c>
      <c r="F876" s="274"/>
      <c r="G876" s="275"/>
      <c r="H876" s="275"/>
      <c r="I876" s="330"/>
    </row>
    <row r="877" spans="1:9" hidden="1">
      <c r="A877" s="332"/>
      <c r="B877" s="336"/>
      <c r="C877" s="336"/>
      <c r="D877" s="337"/>
      <c r="E877" s="340"/>
      <c r="F877" s="274"/>
      <c r="G877" s="275"/>
      <c r="H877" s="275"/>
      <c r="I877" s="330"/>
    </row>
    <row r="878" spans="1:9" hidden="1">
      <c r="A878" s="333"/>
      <c r="B878" s="338"/>
      <c r="C878" s="338"/>
      <c r="D878" s="339"/>
      <c r="E878" s="340"/>
      <c r="F878" s="274"/>
      <c r="G878" s="275"/>
      <c r="H878" s="275"/>
      <c r="I878" s="330"/>
    </row>
    <row r="879" spans="1:9" hidden="1">
      <c r="A879" s="274" t="s">
        <v>64</v>
      </c>
      <c r="B879" s="275"/>
      <c r="C879" s="275"/>
      <c r="D879" s="330"/>
      <c r="E879" s="123"/>
      <c r="F879" s="274" t="s">
        <v>64</v>
      </c>
      <c r="G879" s="275"/>
      <c r="H879" s="275"/>
      <c r="I879" s="330"/>
    </row>
    <row r="880" spans="1:9" hidden="1">
      <c r="A880" s="331"/>
      <c r="B880" s="334"/>
      <c r="C880" s="334"/>
      <c r="D880" s="335"/>
      <c r="E880" s="340">
        <v>2</v>
      </c>
      <c r="F880" s="274"/>
      <c r="G880" s="275"/>
      <c r="H880" s="275"/>
      <c r="I880" s="330"/>
    </row>
    <row r="881" spans="1:9" hidden="1">
      <c r="A881" s="332"/>
      <c r="B881" s="336"/>
      <c r="C881" s="336"/>
      <c r="D881" s="337"/>
      <c r="E881" s="340"/>
      <c r="F881" s="274"/>
      <c r="G881" s="275"/>
      <c r="H881" s="275"/>
      <c r="I881" s="330"/>
    </row>
    <row r="882" spans="1:9" hidden="1">
      <c r="A882" s="333"/>
      <c r="B882" s="338"/>
      <c r="C882" s="338"/>
      <c r="D882" s="339"/>
      <c r="E882" s="340"/>
      <c r="F882" s="274"/>
      <c r="G882" s="275"/>
      <c r="H882" s="275"/>
      <c r="I882" s="330"/>
    </row>
    <row r="883" spans="1:9" hidden="1">
      <c r="A883" s="274" t="s">
        <v>64</v>
      </c>
      <c r="B883" s="275"/>
      <c r="C883" s="275"/>
      <c r="D883" s="330"/>
      <c r="E883" s="123"/>
      <c r="F883" s="274" t="s">
        <v>64</v>
      </c>
      <c r="G883" s="275"/>
      <c r="H883" s="275"/>
      <c r="I883" s="330"/>
    </row>
    <row r="884" spans="1:9" hidden="1">
      <c r="A884" s="331"/>
      <c r="B884" s="334"/>
      <c r="C884" s="334"/>
      <c r="D884" s="335"/>
      <c r="E884" s="340">
        <v>3</v>
      </c>
      <c r="F884" s="274"/>
      <c r="G884" s="275"/>
      <c r="H884" s="275"/>
      <c r="I884" s="330"/>
    </row>
    <row r="885" spans="1:9" hidden="1">
      <c r="A885" s="332"/>
      <c r="B885" s="336"/>
      <c r="C885" s="336"/>
      <c r="D885" s="337"/>
      <c r="E885" s="340"/>
      <c r="F885" s="274"/>
      <c r="G885" s="275"/>
      <c r="H885" s="275"/>
      <c r="I885" s="330"/>
    </row>
    <row r="886" spans="1:9" ht="13.5" hidden="1" thickBot="1">
      <c r="A886" s="344"/>
      <c r="B886" s="345"/>
      <c r="C886" s="345"/>
      <c r="D886" s="346"/>
      <c r="E886" s="340"/>
      <c r="F886" s="347"/>
      <c r="G886" s="348"/>
      <c r="H886" s="348"/>
      <c r="I886" s="349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1"/>
      <c r="B888" s="354" t="s">
        <v>65</v>
      </c>
      <c r="C888" s="355"/>
      <c r="D888" s="84"/>
      <c r="E888" s="90"/>
      <c r="F888" s="84"/>
      <c r="G888" s="356" t="s">
        <v>66</v>
      </c>
      <c r="H888" s="357"/>
      <c r="I888" s="341"/>
    </row>
    <row r="889" spans="1:9" hidden="1">
      <c r="A889" s="342"/>
      <c r="B889" s="354"/>
      <c r="C889" s="355"/>
      <c r="D889" s="84"/>
      <c r="E889" s="90"/>
      <c r="F889" s="84"/>
      <c r="G889" s="356"/>
      <c r="H889" s="357"/>
      <c r="I889" s="342"/>
    </row>
    <row r="890" spans="1:9" ht="13.5" hidden="1" thickBot="1">
      <c r="A890" s="343"/>
      <c r="B890" s="354"/>
      <c r="C890" s="355"/>
      <c r="D890" s="84"/>
      <c r="E890" s="90"/>
      <c r="F890" s="84"/>
      <c r="G890" s="356"/>
      <c r="H890" s="357"/>
      <c r="I890" s="343"/>
    </row>
    <row r="891" spans="1:9" hidden="1">
      <c r="A891" s="84"/>
      <c r="B891" s="350" t="s">
        <v>67</v>
      </c>
      <c r="C891" s="351"/>
      <c r="D891" s="352"/>
      <c r="E891" s="90"/>
      <c r="F891" s="352"/>
      <c r="G891" s="353" t="s">
        <v>68</v>
      </c>
      <c r="H891" s="353"/>
      <c r="I891" s="84"/>
    </row>
    <row r="892" spans="1:9" hidden="1">
      <c r="A892" s="84"/>
      <c r="B892" s="350"/>
      <c r="C892" s="351"/>
      <c r="D892" s="352"/>
      <c r="E892" s="90"/>
      <c r="F892" s="352"/>
      <c r="G892" s="353"/>
      <c r="H892" s="353"/>
      <c r="I892" s="84"/>
    </row>
    <row r="893" spans="1:9" hidden="1">
      <c r="A893" s="84"/>
      <c r="B893" s="350"/>
      <c r="C893" s="351"/>
      <c r="D893" s="352"/>
      <c r="E893" s="90"/>
      <c r="F893" s="352"/>
      <c r="G893" s="353"/>
      <c r="H893" s="353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69</v>
      </c>
      <c r="B895" s="74"/>
      <c r="C895" s="74"/>
      <c r="D895" s="74"/>
      <c r="E895" s="124"/>
      <c r="F895" s="74"/>
      <c r="G895" s="129"/>
      <c r="H895" s="321" t="s">
        <v>70</v>
      </c>
      <c r="I895" s="322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23" t="s">
        <v>71</v>
      </c>
      <c r="B899" s="323"/>
      <c r="C899" s="323"/>
      <c r="D899" s="323"/>
      <c r="E899" s="323"/>
      <c r="F899" s="323"/>
      <c r="G899" s="323"/>
      <c r="H899" s="323"/>
      <c r="I899" s="323"/>
    </row>
    <row r="900" spans="1:9" hidden="1">
      <c r="A900" s="323"/>
      <c r="B900" s="323"/>
      <c r="C900" s="323"/>
      <c r="D900" s="323"/>
      <c r="E900" s="323"/>
      <c r="F900" s="323"/>
      <c r="G900" s="323"/>
      <c r="H900" s="323"/>
      <c r="I900" s="323"/>
    </row>
    <row r="901" spans="1:9" hidden="1">
      <c r="A901" s="306" t="s">
        <v>72</v>
      </c>
      <c r="B901" s="307" t="s">
        <v>73</v>
      </c>
      <c r="C901" s="308"/>
      <c r="D901" s="309"/>
      <c r="E901" s="90"/>
      <c r="F901" s="306" t="s">
        <v>86</v>
      </c>
      <c r="G901" s="324" t="s">
        <v>74</v>
      </c>
      <c r="H901" s="325"/>
      <c r="I901" s="326"/>
    </row>
    <row r="902" spans="1:9" hidden="1">
      <c r="A902" s="306"/>
      <c r="B902" s="310"/>
      <c r="C902" s="311"/>
      <c r="D902" s="312"/>
      <c r="E902" s="90"/>
      <c r="F902" s="306"/>
      <c r="G902" s="327"/>
      <c r="H902" s="328"/>
      <c r="I902" s="329"/>
    </row>
    <row r="903" spans="1:9" hidden="1">
      <c r="A903" s="306" t="s">
        <v>87</v>
      </c>
      <c r="B903" s="319" t="s">
        <v>75</v>
      </c>
      <c r="C903" s="319"/>
      <c r="D903" s="319"/>
      <c r="E903" s="90"/>
      <c r="F903" s="306" t="s">
        <v>86</v>
      </c>
      <c r="G903" s="320" t="s">
        <v>76</v>
      </c>
      <c r="H903" s="320"/>
      <c r="I903" s="320"/>
    </row>
    <row r="904" spans="1:9" hidden="1">
      <c r="A904" s="306"/>
      <c r="B904" s="319"/>
      <c r="C904" s="319"/>
      <c r="D904" s="319"/>
      <c r="E904" s="90"/>
      <c r="F904" s="306"/>
      <c r="G904" s="320"/>
      <c r="H904" s="320"/>
      <c r="I904" s="320"/>
    </row>
    <row r="905" spans="1:9" hidden="1">
      <c r="A905" s="306" t="s">
        <v>88</v>
      </c>
      <c r="B905" s="319" t="s">
        <v>77</v>
      </c>
      <c r="C905" s="319"/>
      <c r="D905" s="319"/>
      <c r="E905" s="90"/>
      <c r="F905" s="306" t="s">
        <v>86</v>
      </c>
      <c r="G905" s="320" t="s">
        <v>78</v>
      </c>
      <c r="H905" s="320"/>
      <c r="I905" s="320"/>
    </row>
    <row r="906" spans="1:9" hidden="1">
      <c r="A906" s="306"/>
      <c r="B906" s="319"/>
      <c r="C906" s="319"/>
      <c r="D906" s="319"/>
      <c r="E906" s="90"/>
      <c r="F906" s="306"/>
      <c r="G906" s="320"/>
      <c r="H906" s="320"/>
      <c r="I906" s="320"/>
    </row>
    <row r="907" spans="1:9" hidden="1">
      <c r="A907" s="306" t="s">
        <v>89</v>
      </c>
      <c r="B907" s="319" t="s">
        <v>79</v>
      </c>
      <c r="C907" s="319"/>
      <c r="D907" s="319"/>
      <c r="E907" s="90"/>
      <c r="F907" s="306" t="s">
        <v>80</v>
      </c>
      <c r="G907" s="320" t="s">
        <v>81</v>
      </c>
      <c r="H907" s="320"/>
      <c r="I907" s="320"/>
    </row>
    <row r="908" spans="1:9" hidden="1">
      <c r="A908" s="306"/>
      <c r="B908" s="319"/>
      <c r="C908" s="319"/>
      <c r="D908" s="319"/>
      <c r="E908" s="90"/>
      <c r="F908" s="306"/>
      <c r="G908" s="320"/>
      <c r="H908" s="320"/>
      <c r="I908" s="320"/>
    </row>
    <row r="909" spans="1:9" hidden="1">
      <c r="A909" s="306" t="s">
        <v>90</v>
      </c>
      <c r="B909" s="319" t="s">
        <v>82</v>
      </c>
      <c r="C909" s="319"/>
      <c r="D909" s="319"/>
      <c r="E909" s="90"/>
      <c r="F909" s="306" t="s">
        <v>80</v>
      </c>
      <c r="G909" s="320" t="s">
        <v>83</v>
      </c>
      <c r="H909" s="320"/>
      <c r="I909" s="320"/>
    </row>
    <row r="910" spans="1:9" hidden="1">
      <c r="A910" s="306"/>
      <c r="B910" s="319"/>
      <c r="C910" s="319"/>
      <c r="D910" s="319"/>
      <c r="E910" s="90"/>
      <c r="F910" s="306"/>
      <c r="G910" s="320"/>
      <c r="H910" s="320"/>
      <c r="I910" s="320"/>
    </row>
    <row r="911" spans="1:9" hidden="1">
      <c r="A911" s="306" t="s">
        <v>86</v>
      </c>
      <c r="B911" s="307" t="s">
        <v>84</v>
      </c>
      <c r="C911" s="308"/>
      <c r="D911" s="309"/>
      <c r="E911" s="90"/>
      <c r="F911" s="313" t="s">
        <v>85</v>
      </c>
      <c r="G911" s="314"/>
      <c r="H911" s="314"/>
      <c r="I911" s="315"/>
    </row>
    <row r="912" spans="1:9" hidden="1">
      <c r="A912" s="306"/>
      <c r="B912" s="310"/>
      <c r="C912" s="311"/>
      <c r="D912" s="312"/>
      <c r="E912" s="90"/>
      <c r="F912" s="316"/>
      <c r="G912" s="317"/>
      <c r="H912" s="317"/>
      <c r="I912" s="318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1:I2"/>
    <mergeCell ref="A4:B5"/>
    <mergeCell ref="C4:E5"/>
    <mergeCell ref="A6:B7"/>
    <mergeCell ref="C6:E7"/>
    <mergeCell ref="F12:F13"/>
    <mergeCell ref="G12:G13"/>
    <mergeCell ref="H12:H13"/>
    <mergeCell ref="I12:I13"/>
    <mergeCell ref="A8:B9"/>
    <mergeCell ref="C8:E9"/>
    <mergeCell ref="A11:B11"/>
    <mergeCell ref="A12:B13"/>
    <mergeCell ref="C12:C13"/>
    <mergeCell ref="D12:D13"/>
    <mergeCell ref="E12:E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I33:I35"/>
    <mergeCell ref="A28:D28"/>
    <mergeCell ref="F28:I28"/>
    <mergeCell ref="A29:A31"/>
    <mergeCell ref="B29:D31"/>
    <mergeCell ref="E29:E31"/>
    <mergeCell ref="F29:H31"/>
    <mergeCell ref="I29:I31"/>
    <mergeCell ref="B36:C38"/>
    <mergeCell ref="D36:D38"/>
    <mergeCell ref="F36:F38"/>
    <mergeCell ref="G36:H38"/>
    <mergeCell ref="A33:A35"/>
    <mergeCell ref="B33:C35"/>
    <mergeCell ref="G33:H35"/>
    <mergeCell ref="A48:A49"/>
    <mergeCell ref="B48:D49"/>
    <mergeCell ref="F48:F49"/>
    <mergeCell ref="G48:I49"/>
    <mergeCell ref="H40:I40"/>
    <mergeCell ref="A44:I45"/>
    <mergeCell ref="A46:A47"/>
    <mergeCell ref="B46:D47"/>
    <mergeCell ref="F46:F47"/>
    <mergeCell ref="G46:I47"/>
    <mergeCell ref="A52:A53"/>
    <mergeCell ref="B52:D53"/>
    <mergeCell ref="F52:F53"/>
    <mergeCell ref="G52:I53"/>
    <mergeCell ref="A50:A51"/>
    <mergeCell ref="B50:D51"/>
    <mergeCell ref="F50:F51"/>
    <mergeCell ref="G50:I51"/>
    <mergeCell ref="F56:I57"/>
    <mergeCell ref="A58:I59"/>
    <mergeCell ref="A54:A55"/>
    <mergeCell ref="B54:D55"/>
    <mergeCell ref="F54:F55"/>
    <mergeCell ref="G54:I55"/>
    <mergeCell ref="E69:E70"/>
    <mergeCell ref="A61:B62"/>
    <mergeCell ref="C61:E62"/>
    <mergeCell ref="A63:B64"/>
    <mergeCell ref="C63:E64"/>
    <mergeCell ref="A56:A57"/>
    <mergeCell ref="B56:D57"/>
    <mergeCell ref="F69:F70"/>
    <mergeCell ref="G69:G70"/>
    <mergeCell ref="H69:H70"/>
    <mergeCell ref="I69:I70"/>
    <mergeCell ref="A65:B66"/>
    <mergeCell ref="C65:E66"/>
    <mergeCell ref="A68:B68"/>
    <mergeCell ref="A69:B70"/>
    <mergeCell ref="C69:C70"/>
    <mergeCell ref="D69:D70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81:D81"/>
    <mergeCell ref="F81:I81"/>
    <mergeCell ref="A82:A84"/>
    <mergeCell ref="B82:D84"/>
    <mergeCell ref="E82:E84"/>
    <mergeCell ref="F82:H84"/>
    <mergeCell ref="I82:I84"/>
    <mergeCell ref="I90:I92"/>
    <mergeCell ref="A85:D85"/>
    <mergeCell ref="F85:I85"/>
    <mergeCell ref="A86:A88"/>
    <mergeCell ref="B86:D88"/>
    <mergeCell ref="E86:E88"/>
    <mergeCell ref="F86:H88"/>
    <mergeCell ref="I86:I88"/>
    <mergeCell ref="B93:C95"/>
    <mergeCell ref="D93:D95"/>
    <mergeCell ref="F93:F95"/>
    <mergeCell ref="G93:H95"/>
    <mergeCell ref="A90:A92"/>
    <mergeCell ref="B90:C92"/>
    <mergeCell ref="G90:H92"/>
    <mergeCell ref="A105:A106"/>
    <mergeCell ref="B105:D106"/>
    <mergeCell ref="F105:F106"/>
    <mergeCell ref="G105:I106"/>
    <mergeCell ref="H97:I97"/>
    <mergeCell ref="A101:I102"/>
    <mergeCell ref="A103:A104"/>
    <mergeCell ref="B103:D104"/>
    <mergeCell ref="F103:F104"/>
    <mergeCell ref="G103:I104"/>
    <mergeCell ref="A109:A110"/>
    <mergeCell ref="B109:D110"/>
    <mergeCell ref="F109:F110"/>
    <mergeCell ref="G109:I110"/>
    <mergeCell ref="A107:A108"/>
    <mergeCell ref="B107:D108"/>
    <mergeCell ref="F107:F108"/>
    <mergeCell ref="G107:I108"/>
    <mergeCell ref="F113:I114"/>
    <mergeCell ref="A115:I116"/>
    <mergeCell ref="A111:A112"/>
    <mergeCell ref="B111:D112"/>
    <mergeCell ref="F111:F112"/>
    <mergeCell ref="G111:I112"/>
    <mergeCell ref="E126:E127"/>
    <mergeCell ref="A118:B119"/>
    <mergeCell ref="C118:E119"/>
    <mergeCell ref="A120:B121"/>
    <mergeCell ref="C120:E121"/>
    <mergeCell ref="A113:A114"/>
    <mergeCell ref="B113:D114"/>
    <mergeCell ref="F126:F127"/>
    <mergeCell ref="G126:G127"/>
    <mergeCell ref="H126:H127"/>
    <mergeCell ref="I126:I127"/>
    <mergeCell ref="A122:B123"/>
    <mergeCell ref="C122:E123"/>
    <mergeCell ref="A125:B125"/>
    <mergeCell ref="A126:B127"/>
    <mergeCell ref="C126:C127"/>
    <mergeCell ref="D126:D127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A138:D138"/>
    <mergeCell ref="F138:I138"/>
    <mergeCell ref="A139:A141"/>
    <mergeCell ref="B139:D141"/>
    <mergeCell ref="E139:E141"/>
    <mergeCell ref="F139:H141"/>
    <mergeCell ref="I139:I141"/>
    <mergeCell ref="I147:I149"/>
    <mergeCell ref="A142:D142"/>
    <mergeCell ref="F142:I142"/>
    <mergeCell ref="A143:A145"/>
    <mergeCell ref="B143:D145"/>
    <mergeCell ref="E143:E145"/>
    <mergeCell ref="F143:H145"/>
    <mergeCell ref="I143:I145"/>
    <mergeCell ref="B150:C152"/>
    <mergeCell ref="D150:D152"/>
    <mergeCell ref="F150:F152"/>
    <mergeCell ref="G150:H152"/>
    <mergeCell ref="A147:A149"/>
    <mergeCell ref="B147:C149"/>
    <mergeCell ref="G147:H149"/>
    <mergeCell ref="A162:A163"/>
    <mergeCell ref="B162:D163"/>
    <mergeCell ref="F162:F163"/>
    <mergeCell ref="G162:I163"/>
    <mergeCell ref="H154:I154"/>
    <mergeCell ref="A158:I159"/>
    <mergeCell ref="A160:A161"/>
    <mergeCell ref="B160:D161"/>
    <mergeCell ref="F160:F161"/>
    <mergeCell ref="G160:I161"/>
    <mergeCell ref="A166:A167"/>
    <mergeCell ref="B166:D167"/>
    <mergeCell ref="F166:F167"/>
    <mergeCell ref="G166:I167"/>
    <mergeCell ref="A164:A165"/>
    <mergeCell ref="B164:D165"/>
    <mergeCell ref="F164:F165"/>
    <mergeCell ref="G164:I165"/>
    <mergeCell ref="F170:I171"/>
    <mergeCell ref="A172:I173"/>
    <mergeCell ref="A168:A169"/>
    <mergeCell ref="B168:D169"/>
    <mergeCell ref="F168:F169"/>
    <mergeCell ref="G168:I169"/>
    <mergeCell ref="E183:E184"/>
    <mergeCell ref="A175:B176"/>
    <mergeCell ref="C175:E176"/>
    <mergeCell ref="A177:B178"/>
    <mergeCell ref="C177:E178"/>
    <mergeCell ref="A170:A171"/>
    <mergeCell ref="B170:D171"/>
    <mergeCell ref="F183:F184"/>
    <mergeCell ref="G183:G184"/>
    <mergeCell ref="H183:H184"/>
    <mergeCell ref="I183:I184"/>
    <mergeCell ref="A179:B180"/>
    <mergeCell ref="C179:E180"/>
    <mergeCell ref="A182:B182"/>
    <mergeCell ref="A183:B184"/>
    <mergeCell ref="C183:C184"/>
    <mergeCell ref="D183:D184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A195:D195"/>
    <mergeCell ref="F195:I195"/>
    <mergeCell ref="A196:A198"/>
    <mergeCell ref="B196:D198"/>
    <mergeCell ref="E196:E198"/>
    <mergeCell ref="F196:H198"/>
    <mergeCell ref="I196:I198"/>
    <mergeCell ref="I204:I206"/>
    <mergeCell ref="A199:D199"/>
    <mergeCell ref="F199:I199"/>
    <mergeCell ref="A200:A202"/>
    <mergeCell ref="B200:D202"/>
    <mergeCell ref="E200:E202"/>
    <mergeCell ref="F200:H202"/>
    <mergeCell ref="I200:I202"/>
    <mergeCell ref="B207:C209"/>
    <mergeCell ref="D207:D209"/>
    <mergeCell ref="F207:F209"/>
    <mergeCell ref="G207:H209"/>
    <mergeCell ref="A204:A206"/>
    <mergeCell ref="B204:C206"/>
    <mergeCell ref="G204:H206"/>
    <mergeCell ref="A219:A220"/>
    <mergeCell ref="B219:D220"/>
    <mergeCell ref="F219:F220"/>
    <mergeCell ref="G219:I220"/>
    <mergeCell ref="H211:I211"/>
    <mergeCell ref="A215:I216"/>
    <mergeCell ref="A217:A218"/>
    <mergeCell ref="B217:D218"/>
    <mergeCell ref="F217:F218"/>
    <mergeCell ref="G217:I218"/>
    <mergeCell ref="A223:A224"/>
    <mergeCell ref="B223:D224"/>
    <mergeCell ref="F223:F224"/>
    <mergeCell ref="G223:I224"/>
    <mergeCell ref="A221:A222"/>
    <mergeCell ref="B221:D222"/>
    <mergeCell ref="F221:F222"/>
    <mergeCell ref="G221:I222"/>
    <mergeCell ref="F227:I228"/>
    <mergeCell ref="A229:I230"/>
    <mergeCell ref="A225:A226"/>
    <mergeCell ref="B225:D226"/>
    <mergeCell ref="F225:F226"/>
    <mergeCell ref="G225:I226"/>
    <mergeCell ref="E240:E241"/>
    <mergeCell ref="A232:B233"/>
    <mergeCell ref="C232:E233"/>
    <mergeCell ref="A234:B235"/>
    <mergeCell ref="C234:E235"/>
    <mergeCell ref="A227:A228"/>
    <mergeCell ref="B227:D228"/>
    <mergeCell ref="F240:F241"/>
    <mergeCell ref="G240:G241"/>
    <mergeCell ref="H240:H241"/>
    <mergeCell ref="I240:I241"/>
    <mergeCell ref="A236:B237"/>
    <mergeCell ref="C236:E237"/>
    <mergeCell ref="A239:B239"/>
    <mergeCell ref="A240:B241"/>
    <mergeCell ref="C240:C241"/>
    <mergeCell ref="D240:D241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A252:D252"/>
    <mergeCell ref="F252:I252"/>
    <mergeCell ref="A253:A255"/>
    <mergeCell ref="B253:D255"/>
    <mergeCell ref="E253:E255"/>
    <mergeCell ref="F253:H255"/>
    <mergeCell ref="I253:I255"/>
    <mergeCell ref="I261:I263"/>
    <mergeCell ref="A256:D256"/>
    <mergeCell ref="F256:I256"/>
    <mergeCell ref="A257:A259"/>
    <mergeCell ref="B257:D259"/>
    <mergeCell ref="E257:E259"/>
    <mergeCell ref="F257:H259"/>
    <mergeCell ref="I257:I259"/>
    <mergeCell ref="B264:C266"/>
    <mergeCell ref="D264:D266"/>
    <mergeCell ref="F264:F266"/>
    <mergeCell ref="G264:H266"/>
    <mergeCell ref="A261:A263"/>
    <mergeCell ref="B261:C263"/>
    <mergeCell ref="G261:H263"/>
    <mergeCell ref="A276:A277"/>
    <mergeCell ref="B276:D277"/>
    <mergeCell ref="F276:F277"/>
    <mergeCell ref="G276:I277"/>
    <mergeCell ref="H268:I268"/>
    <mergeCell ref="A272:I273"/>
    <mergeCell ref="A274:A275"/>
    <mergeCell ref="B274:D275"/>
    <mergeCell ref="F274:F275"/>
    <mergeCell ref="G274:I275"/>
    <mergeCell ref="A280:A281"/>
    <mergeCell ref="B280:D281"/>
    <mergeCell ref="F280:F281"/>
    <mergeCell ref="G280:I281"/>
    <mergeCell ref="A278:A279"/>
    <mergeCell ref="B278:D279"/>
    <mergeCell ref="F278:F279"/>
    <mergeCell ref="G278:I279"/>
    <mergeCell ref="F284:I285"/>
    <mergeCell ref="A286:I287"/>
    <mergeCell ref="A282:A283"/>
    <mergeCell ref="B282:D283"/>
    <mergeCell ref="F282:F283"/>
    <mergeCell ref="G282:I283"/>
    <mergeCell ref="E297:E298"/>
    <mergeCell ref="A289:B290"/>
    <mergeCell ref="C289:E290"/>
    <mergeCell ref="A291:B292"/>
    <mergeCell ref="C291:E292"/>
    <mergeCell ref="A284:A285"/>
    <mergeCell ref="B284:D285"/>
    <mergeCell ref="F297:F298"/>
    <mergeCell ref="G297:G298"/>
    <mergeCell ref="H297:H298"/>
    <mergeCell ref="I297:I298"/>
    <mergeCell ref="A293:B294"/>
    <mergeCell ref="C293:E294"/>
    <mergeCell ref="A296:B296"/>
    <mergeCell ref="A297:B298"/>
    <mergeCell ref="C297:C298"/>
    <mergeCell ref="D297:D298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A309:D309"/>
    <mergeCell ref="F309:I309"/>
    <mergeCell ref="A310:A312"/>
    <mergeCell ref="B310:D312"/>
    <mergeCell ref="E310:E312"/>
    <mergeCell ref="F310:H312"/>
    <mergeCell ref="I310:I312"/>
    <mergeCell ref="I318:I320"/>
    <mergeCell ref="A313:D313"/>
    <mergeCell ref="F313:I313"/>
    <mergeCell ref="A314:A316"/>
    <mergeCell ref="B314:D316"/>
    <mergeCell ref="E314:E316"/>
    <mergeCell ref="F314:H316"/>
    <mergeCell ref="I314:I316"/>
    <mergeCell ref="B321:C323"/>
    <mergeCell ref="D321:D323"/>
    <mergeCell ref="F321:F323"/>
    <mergeCell ref="G321:H323"/>
    <mergeCell ref="A318:A320"/>
    <mergeCell ref="B318:C320"/>
    <mergeCell ref="G318:H320"/>
    <mergeCell ref="A333:A334"/>
    <mergeCell ref="B333:D334"/>
    <mergeCell ref="F333:F334"/>
    <mergeCell ref="G333:I334"/>
    <mergeCell ref="H325:I325"/>
    <mergeCell ref="A329:I330"/>
    <mergeCell ref="A331:A332"/>
    <mergeCell ref="B331:D332"/>
    <mergeCell ref="F331:F332"/>
    <mergeCell ref="G331:I332"/>
    <mergeCell ref="A337:A338"/>
    <mergeCell ref="B337:D338"/>
    <mergeCell ref="F337:F338"/>
    <mergeCell ref="G337:I338"/>
    <mergeCell ref="A335:A336"/>
    <mergeCell ref="B335:D336"/>
    <mergeCell ref="F335:F336"/>
    <mergeCell ref="G335:I336"/>
    <mergeCell ref="F341:I342"/>
    <mergeCell ref="A343:I344"/>
    <mergeCell ref="A339:A340"/>
    <mergeCell ref="B339:D340"/>
    <mergeCell ref="F339:F340"/>
    <mergeCell ref="G339:I340"/>
    <mergeCell ref="E354:E355"/>
    <mergeCell ref="A346:B347"/>
    <mergeCell ref="C346:E347"/>
    <mergeCell ref="A348:B349"/>
    <mergeCell ref="C348:E349"/>
    <mergeCell ref="A341:A342"/>
    <mergeCell ref="B341:D342"/>
    <mergeCell ref="F354:F355"/>
    <mergeCell ref="G354:G355"/>
    <mergeCell ref="H354:H355"/>
    <mergeCell ref="I354:I355"/>
    <mergeCell ref="A350:B351"/>
    <mergeCell ref="C350:E351"/>
    <mergeCell ref="A353:B353"/>
    <mergeCell ref="A354:B355"/>
    <mergeCell ref="C354:C355"/>
    <mergeCell ref="D354:D355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A366:D366"/>
    <mergeCell ref="F366:I366"/>
    <mergeCell ref="A367:A369"/>
    <mergeCell ref="B367:D369"/>
    <mergeCell ref="E367:E369"/>
    <mergeCell ref="F367:H369"/>
    <mergeCell ref="I367:I369"/>
    <mergeCell ref="I375:I377"/>
    <mergeCell ref="A370:D370"/>
    <mergeCell ref="F370:I370"/>
    <mergeCell ref="A371:A373"/>
    <mergeCell ref="B371:D373"/>
    <mergeCell ref="E371:E373"/>
    <mergeCell ref="F371:H373"/>
    <mergeCell ref="I371:I373"/>
    <mergeCell ref="B378:C380"/>
    <mergeCell ref="D378:D380"/>
    <mergeCell ref="F378:F380"/>
    <mergeCell ref="G378:H380"/>
    <mergeCell ref="A375:A377"/>
    <mergeCell ref="B375:C377"/>
    <mergeCell ref="G375:H377"/>
    <mergeCell ref="A390:A391"/>
    <mergeCell ref="B390:D391"/>
    <mergeCell ref="F390:F391"/>
    <mergeCell ref="G390:I391"/>
    <mergeCell ref="H382:I382"/>
    <mergeCell ref="A386:I387"/>
    <mergeCell ref="A388:A389"/>
    <mergeCell ref="B388:D389"/>
    <mergeCell ref="F388:F389"/>
    <mergeCell ref="G388:I389"/>
    <mergeCell ref="A394:A395"/>
    <mergeCell ref="B394:D395"/>
    <mergeCell ref="F394:F395"/>
    <mergeCell ref="G394:I395"/>
    <mergeCell ref="A392:A393"/>
    <mergeCell ref="B392:D393"/>
    <mergeCell ref="F392:F393"/>
    <mergeCell ref="G392:I393"/>
    <mergeCell ref="F398:I399"/>
    <mergeCell ref="A400:I401"/>
    <mergeCell ref="A396:A397"/>
    <mergeCell ref="B396:D397"/>
    <mergeCell ref="F396:F397"/>
    <mergeCell ref="G396:I397"/>
    <mergeCell ref="E411:E412"/>
    <mergeCell ref="A403:B404"/>
    <mergeCell ref="C403:E404"/>
    <mergeCell ref="A405:B406"/>
    <mergeCell ref="C405:E406"/>
    <mergeCell ref="A398:A399"/>
    <mergeCell ref="B398:D399"/>
    <mergeCell ref="F411:F412"/>
    <mergeCell ref="G411:G412"/>
    <mergeCell ref="H411:H412"/>
    <mergeCell ref="I411:I412"/>
    <mergeCell ref="A407:B408"/>
    <mergeCell ref="C407:E408"/>
    <mergeCell ref="A410:B410"/>
    <mergeCell ref="A411:B412"/>
    <mergeCell ref="C411:C412"/>
    <mergeCell ref="D411:D412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A423:D423"/>
    <mergeCell ref="F423:I423"/>
    <mergeCell ref="A424:A426"/>
    <mergeCell ref="B424:D426"/>
    <mergeCell ref="E424:E426"/>
    <mergeCell ref="F424:H426"/>
    <mergeCell ref="I424:I426"/>
    <mergeCell ref="I432:I434"/>
    <mergeCell ref="A427:D427"/>
    <mergeCell ref="F427:I427"/>
    <mergeCell ref="A428:A430"/>
    <mergeCell ref="B428:D430"/>
    <mergeCell ref="E428:E430"/>
    <mergeCell ref="F428:H430"/>
    <mergeCell ref="I428:I430"/>
    <mergeCell ref="B435:C437"/>
    <mergeCell ref="D435:D437"/>
    <mergeCell ref="F435:F437"/>
    <mergeCell ref="G435:H437"/>
    <mergeCell ref="A432:A434"/>
    <mergeCell ref="B432:C434"/>
    <mergeCell ref="G432:H434"/>
    <mergeCell ref="A447:A448"/>
    <mergeCell ref="B447:D448"/>
    <mergeCell ref="F447:F448"/>
    <mergeCell ref="G447:I448"/>
    <mergeCell ref="H439:I439"/>
    <mergeCell ref="A443:I444"/>
    <mergeCell ref="A445:A446"/>
    <mergeCell ref="B445:D446"/>
    <mergeCell ref="F445:F446"/>
    <mergeCell ref="G445:I446"/>
    <mergeCell ref="A451:A452"/>
    <mergeCell ref="B451:D452"/>
    <mergeCell ref="F451:F452"/>
    <mergeCell ref="G451:I452"/>
    <mergeCell ref="A449:A450"/>
    <mergeCell ref="B449:D450"/>
    <mergeCell ref="F449:F450"/>
    <mergeCell ref="G449:I450"/>
    <mergeCell ref="F455:I456"/>
    <mergeCell ref="A457:I458"/>
    <mergeCell ref="A453:A454"/>
    <mergeCell ref="B453:D454"/>
    <mergeCell ref="F453:F454"/>
    <mergeCell ref="G453:I454"/>
    <mergeCell ref="E468:E469"/>
    <mergeCell ref="A460:B461"/>
    <mergeCell ref="C460:E461"/>
    <mergeCell ref="A462:B463"/>
    <mergeCell ref="C462:E463"/>
    <mergeCell ref="A455:A456"/>
    <mergeCell ref="B455:D456"/>
    <mergeCell ref="F468:F469"/>
    <mergeCell ref="G468:G469"/>
    <mergeCell ref="H468:H469"/>
    <mergeCell ref="I468:I469"/>
    <mergeCell ref="A464:B465"/>
    <mergeCell ref="C464:E465"/>
    <mergeCell ref="A467:B467"/>
    <mergeCell ref="A468:B469"/>
    <mergeCell ref="C468:C469"/>
    <mergeCell ref="D468:D469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A480:D480"/>
    <mergeCell ref="F480:I480"/>
    <mergeCell ref="A481:A483"/>
    <mergeCell ref="B481:D483"/>
    <mergeCell ref="E481:E483"/>
    <mergeCell ref="F481:H483"/>
    <mergeCell ref="I481:I483"/>
    <mergeCell ref="I489:I491"/>
    <mergeCell ref="A484:D484"/>
    <mergeCell ref="F484:I484"/>
    <mergeCell ref="A485:A487"/>
    <mergeCell ref="B485:D487"/>
    <mergeCell ref="E485:E487"/>
    <mergeCell ref="F485:H487"/>
    <mergeCell ref="I485:I487"/>
    <mergeCell ref="B492:C494"/>
    <mergeCell ref="D492:D494"/>
    <mergeCell ref="F492:F494"/>
    <mergeCell ref="G492:H494"/>
    <mergeCell ref="A489:A491"/>
    <mergeCell ref="B489:C491"/>
    <mergeCell ref="G489:H491"/>
    <mergeCell ref="A504:A505"/>
    <mergeCell ref="B504:D505"/>
    <mergeCell ref="F504:F505"/>
    <mergeCell ref="G504:I505"/>
    <mergeCell ref="H496:I496"/>
    <mergeCell ref="A500:I501"/>
    <mergeCell ref="A502:A503"/>
    <mergeCell ref="B502:D503"/>
    <mergeCell ref="F502:F503"/>
    <mergeCell ref="G502:I503"/>
    <mergeCell ref="A508:A509"/>
    <mergeCell ref="B508:D509"/>
    <mergeCell ref="F508:F509"/>
    <mergeCell ref="G508:I509"/>
    <mergeCell ref="A506:A507"/>
    <mergeCell ref="B506:D507"/>
    <mergeCell ref="F506:F507"/>
    <mergeCell ref="G506:I507"/>
    <mergeCell ref="F512:I513"/>
    <mergeCell ref="A514:I515"/>
    <mergeCell ref="A510:A511"/>
    <mergeCell ref="B510:D511"/>
    <mergeCell ref="F510:F511"/>
    <mergeCell ref="G510:I511"/>
    <mergeCell ref="E525:E526"/>
    <mergeCell ref="A517:B518"/>
    <mergeCell ref="C517:E518"/>
    <mergeCell ref="A519:B520"/>
    <mergeCell ref="C519:E520"/>
    <mergeCell ref="A512:A513"/>
    <mergeCell ref="B512:D513"/>
    <mergeCell ref="F525:F526"/>
    <mergeCell ref="G525:G526"/>
    <mergeCell ref="H525:H526"/>
    <mergeCell ref="I525:I526"/>
    <mergeCell ref="A521:B522"/>
    <mergeCell ref="C521:E522"/>
    <mergeCell ref="A524:B524"/>
    <mergeCell ref="A525:B526"/>
    <mergeCell ref="C525:C526"/>
    <mergeCell ref="D525:D526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A537:D537"/>
    <mergeCell ref="F537:I537"/>
    <mergeCell ref="A538:A540"/>
    <mergeCell ref="B538:D540"/>
    <mergeCell ref="E538:E540"/>
    <mergeCell ref="F538:H540"/>
    <mergeCell ref="I538:I540"/>
    <mergeCell ref="I546:I548"/>
    <mergeCell ref="A541:D541"/>
    <mergeCell ref="F541:I541"/>
    <mergeCell ref="A542:A544"/>
    <mergeCell ref="B542:D544"/>
    <mergeCell ref="E542:E544"/>
    <mergeCell ref="F542:H544"/>
    <mergeCell ref="I542:I544"/>
    <mergeCell ref="B549:C551"/>
    <mergeCell ref="D549:D551"/>
    <mergeCell ref="F549:F551"/>
    <mergeCell ref="G549:H551"/>
    <mergeCell ref="A546:A548"/>
    <mergeCell ref="B546:C548"/>
    <mergeCell ref="G546:H548"/>
    <mergeCell ref="A561:A562"/>
    <mergeCell ref="B561:D562"/>
    <mergeCell ref="F561:F562"/>
    <mergeCell ref="G561:I562"/>
    <mergeCell ref="H553:I553"/>
    <mergeCell ref="A557:I558"/>
    <mergeCell ref="A559:A560"/>
    <mergeCell ref="B559:D560"/>
    <mergeCell ref="F559:F560"/>
    <mergeCell ref="G559:I560"/>
    <mergeCell ref="A565:A566"/>
    <mergeCell ref="B565:D566"/>
    <mergeCell ref="F565:F566"/>
    <mergeCell ref="G565:I566"/>
    <mergeCell ref="A563:A564"/>
    <mergeCell ref="B563:D564"/>
    <mergeCell ref="F563:F564"/>
    <mergeCell ref="G563:I564"/>
    <mergeCell ref="F569:I570"/>
    <mergeCell ref="A571:I572"/>
    <mergeCell ref="A567:A568"/>
    <mergeCell ref="B567:D568"/>
    <mergeCell ref="F567:F568"/>
    <mergeCell ref="G567:I568"/>
    <mergeCell ref="E582:E583"/>
    <mergeCell ref="A574:B575"/>
    <mergeCell ref="C574:E575"/>
    <mergeCell ref="A576:B577"/>
    <mergeCell ref="C576:E577"/>
    <mergeCell ref="A569:A570"/>
    <mergeCell ref="B569:D570"/>
    <mergeCell ref="F582:F583"/>
    <mergeCell ref="G582:G583"/>
    <mergeCell ref="H582:H583"/>
    <mergeCell ref="I582:I583"/>
    <mergeCell ref="A578:B579"/>
    <mergeCell ref="C578:E579"/>
    <mergeCell ref="A581:B581"/>
    <mergeCell ref="A582:B583"/>
    <mergeCell ref="C582:C583"/>
    <mergeCell ref="D582:D583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A594:D594"/>
    <mergeCell ref="F594:I594"/>
    <mergeCell ref="A595:A597"/>
    <mergeCell ref="B595:D597"/>
    <mergeCell ref="E595:E597"/>
    <mergeCell ref="F595:H597"/>
    <mergeCell ref="I595:I597"/>
    <mergeCell ref="I603:I605"/>
    <mergeCell ref="A598:D598"/>
    <mergeCell ref="F598:I598"/>
    <mergeCell ref="A599:A601"/>
    <mergeCell ref="B599:D601"/>
    <mergeCell ref="E599:E601"/>
    <mergeCell ref="F599:H601"/>
    <mergeCell ref="I599:I601"/>
    <mergeCell ref="B606:C608"/>
    <mergeCell ref="D606:D608"/>
    <mergeCell ref="F606:F608"/>
    <mergeCell ref="G606:H608"/>
    <mergeCell ref="A603:A605"/>
    <mergeCell ref="B603:C605"/>
    <mergeCell ref="G603:H605"/>
    <mergeCell ref="A618:A619"/>
    <mergeCell ref="B618:D619"/>
    <mergeCell ref="F618:F619"/>
    <mergeCell ref="G618:I619"/>
    <mergeCell ref="H610:I610"/>
    <mergeCell ref="A614:I615"/>
    <mergeCell ref="A616:A617"/>
    <mergeCell ref="B616:D617"/>
    <mergeCell ref="F616:F617"/>
    <mergeCell ref="G616:I617"/>
    <mergeCell ref="A622:A623"/>
    <mergeCell ref="B622:D623"/>
    <mergeCell ref="F622:F623"/>
    <mergeCell ref="G622:I623"/>
    <mergeCell ref="A620:A621"/>
    <mergeCell ref="B620:D621"/>
    <mergeCell ref="F620:F621"/>
    <mergeCell ref="G620:I621"/>
    <mergeCell ref="F626:I627"/>
    <mergeCell ref="A628:I629"/>
    <mergeCell ref="A624:A625"/>
    <mergeCell ref="B624:D625"/>
    <mergeCell ref="F624:F625"/>
    <mergeCell ref="G624:I625"/>
    <mergeCell ref="E639:E640"/>
    <mergeCell ref="A631:B632"/>
    <mergeCell ref="C631:E632"/>
    <mergeCell ref="A633:B634"/>
    <mergeCell ref="C633:E634"/>
    <mergeCell ref="A626:A627"/>
    <mergeCell ref="B626:D627"/>
    <mergeCell ref="F639:F640"/>
    <mergeCell ref="G639:G640"/>
    <mergeCell ref="H639:H640"/>
    <mergeCell ref="I639:I640"/>
    <mergeCell ref="A635:B636"/>
    <mergeCell ref="C635:E636"/>
    <mergeCell ref="A638:B638"/>
    <mergeCell ref="A639:B640"/>
    <mergeCell ref="C639:C640"/>
    <mergeCell ref="D639:D640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A651:D651"/>
    <mergeCell ref="F651:I651"/>
    <mergeCell ref="A652:A654"/>
    <mergeCell ref="B652:D654"/>
    <mergeCell ref="E652:E654"/>
    <mergeCell ref="F652:H654"/>
    <mergeCell ref="I652:I654"/>
    <mergeCell ref="I660:I662"/>
    <mergeCell ref="A655:D655"/>
    <mergeCell ref="F655:I655"/>
    <mergeCell ref="A656:A658"/>
    <mergeCell ref="B656:D658"/>
    <mergeCell ref="E656:E658"/>
    <mergeCell ref="F656:H658"/>
    <mergeCell ref="I656:I658"/>
    <mergeCell ref="B663:C665"/>
    <mergeCell ref="D663:D665"/>
    <mergeCell ref="F663:F665"/>
    <mergeCell ref="G663:H665"/>
    <mergeCell ref="A660:A662"/>
    <mergeCell ref="B660:C662"/>
    <mergeCell ref="G660:H662"/>
    <mergeCell ref="A675:A676"/>
    <mergeCell ref="B675:D676"/>
    <mergeCell ref="F675:F676"/>
    <mergeCell ref="G675:I676"/>
    <mergeCell ref="H667:I667"/>
    <mergeCell ref="A671:I672"/>
    <mergeCell ref="A673:A674"/>
    <mergeCell ref="B673:D674"/>
    <mergeCell ref="F673:F674"/>
    <mergeCell ref="G673:I674"/>
    <mergeCell ref="A679:A680"/>
    <mergeCell ref="B679:D680"/>
    <mergeCell ref="F679:F680"/>
    <mergeCell ref="G679:I680"/>
    <mergeCell ref="A677:A678"/>
    <mergeCell ref="B677:D678"/>
    <mergeCell ref="F677:F678"/>
    <mergeCell ref="G677:I678"/>
    <mergeCell ref="F683:I684"/>
    <mergeCell ref="A685:I686"/>
    <mergeCell ref="A681:A682"/>
    <mergeCell ref="B681:D682"/>
    <mergeCell ref="F681:F682"/>
    <mergeCell ref="G681:I682"/>
    <mergeCell ref="E696:E697"/>
    <mergeCell ref="A688:B689"/>
    <mergeCell ref="C688:E689"/>
    <mergeCell ref="A690:B691"/>
    <mergeCell ref="C690:E691"/>
    <mergeCell ref="A683:A684"/>
    <mergeCell ref="B683:D684"/>
    <mergeCell ref="F696:F697"/>
    <mergeCell ref="G696:G697"/>
    <mergeCell ref="H696:H697"/>
    <mergeCell ref="I696:I697"/>
    <mergeCell ref="A692:B693"/>
    <mergeCell ref="C692:E693"/>
    <mergeCell ref="A695:B695"/>
    <mergeCell ref="A696:B697"/>
    <mergeCell ref="C696:C697"/>
    <mergeCell ref="D696:D697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01:H702"/>
    <mergeCell ref="F701:F702"/>
    <mergeCell ref="A708:D708"/>
    <mergeCell ref="F708:I708"/>
    <mergeCell ref="A709:A711"/>
    <mergeCell ref="B709:D711"/>
    <mergeCell ref="E709:E711"/>
    <mergeCell ref="F709:H711"/>
    <mergeCell ref="I709:I711"/>
    <mergeCell ref="G701:G702"/>
    <mergeCell ref="A704:D704"/>
    <mergeCell ref="E704:E707"/>
    <mergeCell ref="F704:I704"/>
    <mergeCell ref="A705:B705"/>
    <mergeCell ref="F705:G705"/>
    <mergeCell ref="I701:I702"/>
    <mergeCell ref="A706:B707"/>
    <mergeCell ref="C706:C707"/>
    <mergeCell ref="D706:D707"/>
    <mergeCell ref="F706:G707"/>
    <mergeCell ref="H706:H707"/>
    <mergeCell ref="I706:I707"/>
    <mergeCell ref="I717:I719"/>
    <mergeCell ref="A712:D712"/>
    <mergeCell ref="F712:I712"/>
    <mergeCell ref="A713:A715"/>
    <mergeCell ref="B713:D715"/>
    <mergeCell ref="E713:E715"/>
    <mergeCell ref="F713:H715"/>
    <mergeCell ref="I713:I715"/>
    <mergeCell ref="B720:C722"/>
    <mergeCell ref="D720:D722"/>
    <mergeCell ref="F720:F722"/>
    <mergeCell ref="G720:H722"/>
    <mergeCell ref="A717:A719"/>
    <mergeCell ref="B717:C719"/>
    <mergeCell ref="G717:H719"/>
    <mergeCell ref="A732:A733"/>
    <mergeCell ref="B732:D733"/>
    <mergeCell ref="F732:F733"/>
    <mergeCell ref="G732:I733"/>
    <mergeCell ref="H724:I724"/>
    <mergeCell ref="A728:I729"/>
    <mergeCell ref="A730:A731"/>
    <mergeCell ref="B730:D731"/>
    <mergeCell ref="F730:F731"/>
    <mergeCell ref="G730:I731"/>
    <mergeCell ref="A736:A737"/>
    <mergeCell ref="B736:D737"/>
    <mergeCell ref="F736:F737"/>
    <mergeCell ref="G736:I737"/>
    <mergeCell ref="A734:A735"/>
    <mergeCell ref="B734:D735"/>
    <mergeCell ref="F734:F735"/>
    <mergeCell ref="G734:I735"/>
    <mergeCell ref="F740:I741"/>
    <mergeCell ref="A742:I743"/>
    <mergeCell ref="A738:A739"/>
    <mergeCell ref="B738:D739"/>
    <mergeCell ref="F738:F739"/>
    <mergeCell ref="G738:I739"/>
    <mergeCell ref="E753:E754"/>
    <mergeCell ref="A745:B746"/>
    <mergeCell ref="C745:E746"/>
    <mergeCell ref="A747:B748"/>
    <mergeCell ref="C747:E748"/>
    <mergeCell ref="A740:A741"/>
    <mergeCell ref="B740:D741"/>
    <mergeCell ref="F753:F754"/>
    <mergeCell ref="G753:G754"/>
    <mergeCell ref="H753:H754"/>
    <mergeCell ref="I753:I754"/>
    <mergeCell ref="A749:B750"/>
    <mergeCell ref="C749:E750"/>
    <mergeCell ref="A752:B752"/>
    <mergeCell ref="A753:B754"/>
    <mergeCell ref="C753:C754"/>
    <mergeCell ref="D753:D754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65:D765"/>
    <mergeCell ref="F765:I765"/>
    <mergeCell ref="A766:A768"/>
    <mergeCell ref="B766:D768"/>
    <mergeCell ref="E766:E768"/>
    <mergeCell ref="F766:H768"/>
    <mergeCell ref="I766:I768"/>
    <mergeCell ref="I774:I776"/>
    <mergeCell ref="A769:D769"/>
    <mergeCell ref="F769:I769"/>
    <mergeCell ref="A770:A772"/>
    <mergeCell ref="B770:D772"/>
    <mergeCell ref="E770:E772"/>
    <mergeCell ref="F770:H772"/>
    <mergeCell ref="I770:I772"/>
    <mergeCell ref="B777:C779"/>
    <mergeCell ref="D777:D779"/>
    <mergeCell ref="F777:F779"/>
    <mergeCell ref="G777:H779"/>
    <mergeCell ref="A774:A776"/>
    <mergeCell ref="B774:C776"/>
    <mergeCell ref="G774:H776"/>
    <mergeCell ref="A789:A790"/>
    <mergeCell ref="B789:D790"/>
    <mergeCell ref="F789:F790"/>
    <mergeCell ref="G789:I790"/>
    <mergeCell ref="H781:I781"/>
    <mergeCell ref="A785:I786"/>
    <mergeCell ref="A787:A788"/>
    <mergeCell ref="B787:D788"/>
    <mergeCell ref="F787:F788"/>
    <mergeCell ref="G787:I788"/>
    <mergeCell ref="A793:A794"/>
    <mergeCell ref="B793:D794"/>
    <mergeCell ref="F793:F794"/>
    <mergeCell ref="G793:I794"/>
    <mergeCell ref="A791:A792"/>
    <mergeCell ref="B791:D792"/>
    <mergeCell ref="F791:F792"/>
    <mergeCell ref="G791:I792"/>
    <mergeCell ref="F797:I798"/>
    <mergeCell ref="A799:I800"/>
    <mergeCell ref="A795:A796"/>
    <mergeCell ref="B795:D796"/>
    <mergeCell ref="F795:F796"/>
    <mergeCell ref="G795:I796"/>
    <mergeCell ref="E810:E811"/>
    <mergeCell ref="A802:B803"/>
    <mergeCell ref="C802:E803"/>
    <mergeCell ref="A804:B805"/>
    <mergeCell ref="C804:E805"/>
    <mergeCell ref="A797:A798"/>
    <mergeCell ref="B797:D798"/>
    <mergeCell ref="F810:F811"/>
    <mergeCell ref="G810:G811"/>
    <mergeCell ref="H810:H811"/>
    <mergeCell ref="I810:I811"/>
    <mergeCell ref="A806:B807"/>
    <mergeCell ref="C806:E807"/>
    <mergeCell ref="A809:B809"/>
    <mergeCell ref="A810:B811"/>
    <mergeCell ref="C810:C811"/>
    <mergeCell ref="D810:D811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A822:D822"/>
    <mergeCell ref="F822:I822"/>
    <mergeCell ref="A823:A825"/>
    <mergeCell ref="B823:D825"/>
    <mergeCell ref="E823:E825"/>
    <mergeCell ref="F823:H825"/>
    <mergeCell ref="I823:I825"/>
    <mergeCell ref="I831:I833"/>
    <mergeCell ref="A826:D826"/>
    <mergeCell ref="F826:I826"/>
    <mergeCell ref="A827:A829"/>
    <mergeCell ref="B827:D829"/>
    <mergeCell ref="E827:E829"/>
    <mergeCell ref="F827:H829"/>
    <mergeCell ref="I827:I829"/>
    <mergeCell ref="B834:C836"/>
    <mergeCell ref="D834:D836"/>
    <mergeCell ref="F834:F836"/>
    <mergeCell ref="G834:H836"/>
    <mergeCell ref="A831:A833"/>
    <mergeCell ref="B831:C833"/>
    <mergeCell ref="G831:H833"/>
    <mergeCell ref="A846:A847"/>
    <mergeCell ref="B846:D847"/>
    <mergeCell ref="F846:F847"/>
    <mergeCell ref="G846:I847"/>
    <mergeCell ref="H838:I838"/>
    <mergeCell ref="A842:I843"/>
    <mergeCell ref="A844:A845"/>
    <mergeCell ref="B844:D845"/>
    <mergeCell ref="F844:F845"/>
    <mergeCell ref="G844:I845"/>
    <mergeCell ref="A850:A851"/>
    <mergeCell ref="B850:D851"/>
    <mergeCell ref="F850:F851"/>
    <mergeCell ref="G850:I851"/>
    <mergeCell ref="A848:A849"/>
    <mergeCell ref="B848:D849"/>
    <mergeCell ref="F848:F849"/>
    <mergeCell ref="G848:I849"/>
    <mergeCell ref="F854:I855"/>
    <mergeCell ref="A856:I857"/>
    <mergeCell ref="A852:A853"/>
    <mergeCell ref="B852:D853"/>
    <mergeCell ref="F852:F853"/>
    <mergeCell ref="G852:I853"/>
    <mergeCell ref="E867:E868"/>
    <mergeCell ref="A859:B860"/>
    <mergeCell ref="C859:E860"/>
    <mergeCell ref="A861:B862"/>
    <mergeCell ref="C861:E862"/>
    <mergeCell ref="A854:A855"/>
    <mergeCell ref="B854:D855"/>
    <mergeCell ref="F867:F868"/>
    <mergeCell ref="G867:G868"/>
    <mergeCell ref="H867:H868"/>
    <mergeCell ref="I867:I868"/>
    <mergeCell ref="A863:B864"/>
    <mergeCell ref="C863:E864"/>
    <mergeCell ref="A866:B866"/>
    <mergeCell ref="A867:B868"/>
    <mergeCell ref="C867:C868"/>
    <mergeCell ref="D867:D868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B875:D875"/>
    <mergeCell ref="F875:H875"/>
    <mergeCell ref="A876:A878"/>
    <mergeCell ref="B876:D878"/>
    <mergeCell ref="E876:E878"/>
    <mergeCell ref="F876:H878"/>
    <mergeCell ref="I876:I878"/>
    <mergeCell ref="A879:D879"/>
    <mergeCell ref="F879:I879"/>
    <mergeCell ref="A880:A882"/>
    <mergeCell ref="B880:D882"/>
    <mergeCell ref="E880:E882"/>
    <mergeCell ref="F880:H882"/>
    <mergeCell ref="I880:I882"/>
    <mergeCell ref="I888:I890"/>
    <mergeCell ref="A883:D883"/>
    <mergeCell ref="F883:I883"/>
    <mergeCell ref="A884:A886"/>
    <mergeCell ref="B884:D886"/>
    <mergeCell ref="E884:E886"/>
    <mergeCell ref="F884:H886"/>
    <mergeCell ref="I884:I886"/>
    <mergeCell ref="B891:C893"/>
    <mergeCell ref="D891:D893"/>
    <mergeCell ref="F891:F893"/>
    <mergeCell ref="G891:H893"/>
    <mergeCell ref="A888:A890"/>
    <mergeCell ref="B888:C890"/>
    <mergeCell ref="G888:H890"/>
    <mergeCell ref="A911:A912"/>
    <mergeCell ref="B911:D912"/>
    <mergeCell ref="F911:I912"/>
    <mergeCell ref="A909:A910"/>
    <mergeCell ref="B909:D910"/>
    <mergeCell ref="F909:F910"/>
    <mergeCell ref="G909:I910"/>
    <mergeCell ref="A903:A904"/>
    <mergeCell ref="B903:D904"/>
    <mergeCell ref="F903:F904"/>
    <mergeCell ref="G903:I904"/>
    <mergeCell ref="H895:I895"/>
    <mergeCell ref="A899:I900"/>
    <mergeCell ref="A901:A902"/>
    <mergeCell ref="B901:D902"/>
    <mergeCell ref="F901:F902"/>
    <mergeCell ref="G901:I902"/>
    <mergeCell ref="A907:A908"/>
    <mergeCell ref="B907:D908"/>
    <mergeCell ref="F907:F908"/>
    <mergeCell ref="G907:I908"/>
    <mergeCell ref="A905:A906"/>
    <mergeCell ref="B905:D906"/>
    <mergeCell ref="F905:F906"/>
    <mergeCell ref="G905:I906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5" manualBreakCount="5">
    <brk id="57" max="16383" man="1"/>
    <brk id="114" max="16383" man="1"/>
    <brk id="171" max="16383" man="1"/>
    <brk id="228" max="16383" man="1"/>
    <brk id="285" max="16383" man="1"/>
  </rowBreaks>
  <drawing r:id="rId2"/>
  <legacyDrawing r:id="rId3"/>
  <oleObjects>
    <oleObject progId="PBrush" shapeId="8216" r:id="rId4"/>
    <oleObject progId="PBrush" shapeId="8219" r:id="rId5"/>
    <oleObject progId="PBrush" shapeId="8222" r:id="rId6"/>
    <oleObject progId="PBrush" shapeId="8225" r:id="rId7"/>
    <oleObject progId="PBrush" shapeId="8228" r:id="rId8"/>
    <oleObject progId="PBrush" shapeId="8231" r:id="rId9"/>
    <oleObject progId="PBrush" shapeId="8234" r:id="rId10"/>
    <oleObject progId="PBrush" shapeId="8237" r:id="rId11"/>
    <oleObject progId="PBrush" shapeId="8240" r:id="rId12"/>
    <oleObject progId="PBrush" shapeId="8243" r:id="rId13"/>
    <oleObject progId="PBrush" shapeId="8276" r:id="rId14"/>
    <oleObject progId="PBrush" shapeId="8279" r:id="rId15"/>
    <oleObject progId="PBrush" shapeId="8282" r:id="rId16"/>
    <oleObject progId="PBrush" shapeId="8285" r:id="rId17"/>
    <oleObject progId="PBrush" shapeId="8288" r:id="rId18"/>
    <oleObject progId="PBrush" shapeId="8291" r:id="rId19"/>
    <oleObject progId="PBrush" shapeId="8294" r:id="rId20"/>
    <oleObject progId="PBrush" shapeId="8297" r:id="rId21"/>
    <oleObject progId="PBrush" shapeId="8300" r:id="rId22"/>
    <oleObject progId="PBrush" shapeId="8303" r:id="rId23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C28" sqref="C28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7" t="str">
        <f>CONCATENATE([2]List1!$A$96)</f>
        <v>Výsledky v soutěži jednotlivců</v>
      </c>
      <c r="B1" s="387"/>
      <c r="C1" s="387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A příp 32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52</v>
      </c>
      <c r="H9" s="1" t="s">
        <v>51</v>
      </c>
      <c r="I9" s="1" t="s">
        <v>50</v>
      </c>
      <c r="J9" s="1" t="s">
        <v>49</v>
      </c>
      <c r="L9" s="1"/>
      <c r="M9" s="1"/>
      <c r="N9" s="1" t="s">
        <v>52</v>
      </c>
      <c r="O9" s="1" t="s">
        <v>51</v>
      </c>
      <c r="P9" s="1" t="s">
        <v>50</v>
      </c>
      <c r="Q9" s="1" t="s">
        <v>49</v>
      </c>
    </row>
    <row r="10" spans="1:17" ht="39.950000000000003" customHeight="1">
      <c r="A10" s="31">
        <v>1</v>
      </c>
      <c r="B10" s="32" t="str">
        <f t="shared" ref="B10:B19" si="0">CONCATENATE(E10,F10,G10,H10,I10,J10)</f>
        <v>Zajícová Eva</v>
      </c>
      <c r="C10" s="33" t="str">
        <f t="shared" ref="C10:C19" si="1">CONCATENATE(L10,M10,N10,O10,P10,Q10)</f>
        <v>Krásná Lípa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Zajícová Eva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Krásná Lípa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Blecha Martin</v>
      </c>
      <c r="C11" s="33" t="str">
        <f t="shared" si="1"/>
        <v>Meziboří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Blecha Martin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Meziboří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>
      <c r="A12" s="29">
        <v>3</v>
      </c>
      <c r="B12" s="32" t="str">
        <f t="shared" si="0"/>
        <v>Taimbetor Asadulla</v>
      </c>
      <c r="C12" s="33" t="str">
        <f t="shared" si="1"/>
        <v>Ústí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Taimbetor Asadulla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Ústí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customHeight="1" thickBot="1">
      <c r="A13" s="30">
        <v>4</v>
      </c>
      <c r="B13" s="72" t="str">
        <f t="shared" si="0"/>
        <v>Petrovec Miroslav</v>
      </c>
      <c r="C13" s="73" t="str">
        <f t="shared" si="1"/>
        <v>Meziboří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Petrovec Miroslav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Meziboří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Čísla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2019-12-14T14:21:58Z</cp:lastPrinted>
  <dcterms:created xsi:type="dcterms:W3CDTF">2002-01-25T08:02:23Z</dcterms:created>
  <dcterms:modified xsi:type="dcterms:W3CDTF">2019-12-14T14:22:05Z</dcterms:modified>
</cp:coreProperties>
</file>