
<file path=[Content_Types].xml><?xml version="1.0" encoding="utf-8"?>
<Types xmlns="http://schemas.openxmlformats.org/package/2006/content-types">
  <Override PartName="/xl/embeddings/oleObject8.bin" ContentType="application/vnd.openxmlformats-officedocument.oleObject"/>
  <Override PartName="/xl/embeddings/oleObject14.bin" ContentType="application/vnd.openxmlformats-officedocument.oleObject"/>
  <Override PartName="/xl/embeddings/oleObject23.bin" ContentType="application/vnd.openxmlformats-officedocument.oleObject"/>
  <Override PartName="/xl/theme/theme1.xml" ContentType="application/vnd.openxmlformats-officedocument.theme+xml"/>
  <Override PartName="/xl/styles.xml" ContentType="application/vnd.openxmlformats-officedocument.spreadsheetml.styles+xml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worksheets/sheet6.xml" ContentType="application/vnd.openxmlformats-officedocument.spreadsheetml.worksheet+xml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20.bin" ContentType="application/vnd.openxmlformats-officedocument.oleObject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9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docProps/core.xml" ContentType="application/vnd.openxmlformats-package.core-properties+xml"/>
  <Default Extension="bin" ContentType="application/vnd.openxmlformats-officedocument.spreadsheetml.printerSettings"/>
  <Override PartName="/xl/embeddings/oleObject7.bin" ContentType="application/vnd.openxmlformats-officedocument.oleObject"/>
  <Override PartName="/xl/embeddings/oleObject15.bin" ContentType="application/vnd.openxmlformats-officedocument.oleObject"/>
  <Override PartName="/xl/embeddings/oleObject24.bin" ContentType="application/vnd.openxmlformats-officedocument.oleObject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-15" yWindow="-15" windowWidth="7680" windowHeight="8565" tabRatio="924" activeTab="5"/>
  </bookViews>
  <sheets>
    <sheet name="Vážní listina" sheetId="1" r:id="rId1"/>
    <sheet name="Tabulka kvalifikace" sheetId="4" r:id="rId2"/>
    <sheet name="Číslo utkání" sheetId="17" r:id="rId3"/>
    <sheet name="Hlasatel" sheetId="16" r:id="rId4"/>
    <sheet name="Bodovací lístek" sheetId="15" r:id="rId5"/>
    <sheet name="Pořadí zápasníků" sheetId="3" r:id="rId6"/>
  </sheets>
  <externalReferences>
    <externalReference r:id="rId7"/>
    <externalReference r:id="rId8"/>
  </externalReferences>
  <definedNames>
    <definedName name="_xlnm.Print_Titles" localSheetId="1">'Tabulka kvalifikace'!$5:$5</definedName>
  </definedNames>
  <calcPr calcId="124519"/>
</workbook>
</file>

<file path=xl/calcChain.xml><?xml version="1.0" encoding="utf-8"?>
<calcChain xmlns="http://schemas.openxmlformats.org/spreadsheetml/2006/main">
  <c r="A31" i="1"/>
  <c r="A21" i="3" s="1"/>
  <c r="G3" i="1"/>
  <c r="F12" i="16" s="1"/>
  <c r="B3" i="1"/>
  <c r="C12" i="16" s="1"/>
  <c r="B2" i="1"/>
  <c r="B2" i="4" s="1"/>
  <c r="A1" i="1"/>
  <c r="B3" i="3" s="1"/>
  <c r="E66" i="4"/>
  <c r="N64"/>
  <c r="E64"/>
  <c r="N62"/>
  <c r="E62"/>
  <c r="N60"/>
  <c r="E60"/>
  <c r="P56"/>
  <c r="B56"/>
  <c r="D126" i="16"/>
  <c r="D183" s="1"/>
  <c r="D183" i="15" s="1"/>
  <c r="D69" i="16"/>
  <c r="D69" i="15"/>
  <c r="D12" i="16"/>
  <c r="D12" i="15"/>
  <c r="I12" i="16"/>
  <c r="I69"/>
  <c r="I69" i="15" s="1"/>
  <c r="F162"/>
  <c r="F105"/>
  <c r="F48"/>
  <c r="N2" i="4"/>
  <c r="N5"/>
  <c r="F569" i="15"/>
  <c r="B569"/>
  <c r="A569"/>
  <c r="G567"/>
  <c r="F567"/>
  <c r="B567"/>
  <c r="A567"/>
  <c r="G565"/>
  <c r="F565"/>
  <c r="B565"/>
  <c r="A565"/>
  <c r="G563"/>
  <c r="F563"/>
  <c r="B563"/>
  <c r="A563"/>
  <c r="G561"/>
  <c r="F561"/>
  <c r="B561"/>
  <c r="A561"/>
  <c r="G559"/>
  <c r="F559"/>
  <c r="B559"/>
  <c r="A559"/>
  <c r="F512"/>
  <c r="B512"/>
  <c r="A512"/>
  <c r="G510"/>
  <c r="F510"/>
  <c r="B510"/>
  <c r="A510"/>
  <c r="G508"/>
  <c r="F508"/>
  <c r="B508"/>
  <c r="A508"/>
  <c r="G506"/>
  <c r="F506"/>
  <c r="B506"/>
  <c r="A506"/>
  <c r="G504"/>
  <c r="F504"/>
  <c r="B504"/>
  <c r="A504"/>
  <c r="G502"/>
  <c r="F502"/>
  <c r="B502"/>
  <c r="A502"/>
  <c r="F455"/>
  <c r="B455"/>
  <c r="A455"/>
  <c r="G453"/>
  <c r="F453"/>
  <c r="B453"/>
  <c r="A453"/>
  <c r="G451"/>
  <c r="F451"/>
  <c r="B451"/>
  <c r="A451"/>
  <c r="G449"/>
  <c r="F449"/>
  <c r="B449"/>
  <c r="A449"/>
  <c r="G447"/>
  <c r="F447"/>
  <c r="B447"/>
  <c r="A447"/>
  <c r="G445"/>
  <c r="F445"/>
  <c r="B445"/>
  <c r="A445"/>
  <c r="F398"/>
  <c r="B398"/>
  <c r="A398"/>
  <c r="G396"/>
  <c r="F396"/>
  <c r="B396"/>
  <c r="A396"/>
  <c r="G394"/>
  <c r="F394"/>
  <c r="B394"/>
  <c r="A394"/>
  <c r="G392"/>
  <c r="F392"/>
  <c r="B392"/>
  <c r="A392"/>
  <c r="G390"/>
  <c r="F390"/>
  <c r="B390"/>
  <c r="A390"/>
  <c r="G388"/>
  <c r="F388"/>
  <c r="B388"/>
  <c r="A388"/>
  <c r="F341"/>
  <c r="B341"/>
  <c r="A341"/>
  <c r="G339"/>
  <c r="F339"/>
  <c r="B339"/>
  <c r="A339"/>
  <c r="G337"/>
  <c r="F337"/>
  <c r="B337"/>
  <c r="A337"/>
  <c r="G335"/>
  <c r="F335"/>
  <c r="B335"/>
  <c r="A335"/>
  <c r="G333"/>
  <c r="F333"/>
  <c r="B333"/>
  <c r="A333"/>
  <c r="G331"/>
  <c r="F331"/>
  <c r="B331"/>
  <c r="A331"/>
  <c r="F284"/>
  <c r="B284"/>
  <c r="A284"/>
  <c r="G282"/>
  <c r="F282"/>
  <c r="B282"/>
  <c r="A282"/>
  <c r="G280"/>
  <c r="F280"/>
  <c r="B280"/>
  <c r="A280"/>
  <c r="G278"/>
  <c r="F278"/>
  <c r="B278"/>
  <c r="A278"/>
  <c r="G276"/>
  <c r="F276"/>
  <c r="B276"/>
  <c r="A276"/>
  <c r="G274"/>
  <c r="F274"/>
  <c r="B274"/>
  <c r="A274"/>
  <c r="F227"/>
  <c r="B227"/>
  <c r="A227"/>
  <c r="G225"/>
  <c r="F225"/>
  <c r="B225"/>
  <c r="A225"/>
  <c r="G223"/>
  <c r="F223"/>
  <c r="B223"/>
  <c r="A223"/>
  <c r="G221"/>
  <c r="F221"/>
  <c r="B221"/>
  <c r="A221"/>
  <c r="G219"/>
  <c r="F219"/>
  <c r="B219"/>
  <c r="A219"/>
  <c r="G217"/>
  <c r="F217"/>
  <c r="B217"/>
  <c r="A217"/>
  <c r="F170"/>
  <c r="B170"/>
  <c r="A170"/>
  <c r="G168"/>
  <c r="F168"/>
  <c r="B168"/>
  <c r="A168"/>
  <c r="G166"/>
  <c r="F166"/>
  <c r="B166"/>
  <c r="A166"/>
  <c r="G164"/>
  <c r="F164"/>
  <c r="B164"/>
  <c r="A164"/>
  <c r="G162"/>
  <c r="B162"/>
  <c r="A162"/>
  <c r="G160"/>
  <c r="F160"/>
  <c r="B160"/>
  <c r="A160"/>
  <c r="F113"/>
  <c r="B113"/>
  <c r="A113"/>
  <c r="G111"/>
  <c r="F111"/>
  <c r="B111"/>
  <c r="A111"/>
  <c r="G109"/>
  <c r="F109"/>
  <c r="B109"/>
  <c r="A109"/>
  <c r="G107"/>
  <c r="F107"/>
  <c r="B107"/>
  <c r="A107"/>
  <c r="G105"/>
  <c r="B105"/>
  <c r="A105"/>
  <c r="G103"/>
  <c r="F103"/>
  <c r="B103"/>
  <c r="A103"/>
  <c r="G54"/>
  <c r="G52"/>
  <c r="G50"/>
  <c r="G48"/>
  <c r="G46"/>
  <c r="B56"/>
  <c r="B54"/>
  <c r="B52"/>
  <c r="B50"/>
  <c r="B48"/>
  <c r="B46"/>
  <c r="A557"/>
  <c r="H553"/>
  <c r="A553"/>
  <c r="G549"/>
  <c r="B549"/>
  <c r="G546"/>
  <c r="B546"/>
  <c r="E542"/>
  <c r="F541"/>
  <c r="A541"/>
  <c r="E538"/>
  <c r="F537"/>
  <c r="A537"/>
  <c r="E534"/>
  <c r="I533"/>
  <c r="F533"/>
  <c r="E533"/>
  <c r="B533"/>
  <c r="A533"/>
  <c r="I530"/>
  <c r="P531" i="16"/>
  <c r="Q531"/>
  <c r="R531"/>
  <c r="S531"/>
  <c r="P530"/>
  <c r="Q530"/>
  <c r="R530"/>
  <c r="S530"/>
  <c r="D530" i="15"/>
  <c r="L531" i="16"/>
  <c r="M531"/>
  <c r="N531"/>
  <c r="O531"/>
  <c r="L530"/>
  <c r="M530"/>
  <c r="N530"/>
  <c r="O530"/>
  <c r="I529" i="15"/>
  <c r="H529"/>
  <c r="F529"/>
  <c r="D529"/>
  <c r="C529"/>
  <c r="A529"/>
  <c r="F528"/>
  <c r="A528"/>
  <c r="H525"/>
  <c r="G525" i="16"/>
  <c r="G525" i="15" s="1"/>
  <c r="E12" i="16"/>
  <c r="E12" i="15" s="1"/>
  <c r="D525" i="16"/>
  <c r="D525" i="15" s="1"/>
  <c r="I524"/>
  <c r="H524"/>
  <c r="G524"/>
  <c r="F524"/>
  <c r="E524"/>
  <c r="D524"/>
  <c r="C524"/>
  <c r="A524"/>
  <c r="A521"/>
  <c r="A519"/>
  <c r="A517"/>
  <c r="A514"/>
  <c r="A500"/>
  <c r="H496"/>
  <c r="A496"/>
  <c r="G492"/>
  <c r="B492"/>
  <c r="G489"/>
  <c r="B489"/>
  <c r="E485"/>
  <c r="F484"/>
  <c r="A484"/>
  <c r="E481"/>
  <c r="F480"/>
  <c r="A480"/>
  <c r="E477"/>
  <c r="I476"/>
  <c r="F476"/>
  <c r="E476"/>
  <c r="B476"/>
  <c r="A476"/>
  <c r="I473"/>
  <c r="P474" i="16"/>
  <c r="Q474"/>
  <c r="R474"/>
  <c r="S474"/>
  <c r="P473"/>
  <c r="Q473"/>
  <c r="R473"/>
  <c r="S473"/>
  <c r="D473" i="15"/>
  <c r="L474" i="16"/>
  <c r="M474"/>
  <c r="N474"/>
  <c r="C473"/>
  <c r="C473" i="15" s="1"/>
  <c r="O474" i="16"/>
  <c r="L473"/>
  <c r="M473"/>
  <c r="N473"/>
  <c r="O473"/>
  <c r="I472" i="15"/>
  <c r="H472"/>
  <c r="F472"/>
  <c r="D472"/>
  <c r="C472"/>
  <c r="A472"/>
  <c r="F471"/>
  <c r="A471"/>
  <c r="H468"/>
  <c r="G468"/>
  <c r="D468"/>
  <c r="I467"/>
  <c r="H467"/>
  <c r="G467"/>
  <c r="F467"/>
  <c r="E467"/>
  <c r="D467"/>
  <c r="C467"/>
  <c r="A467"/>
  <c r="A464"/>
  <c r="A462"/>
  <c r="A460"/>
  <c r="A457"/>
  <c r="I529" i="16"/>
  <c r="H529"/>
  <c r="F529"/>
  <c r="D529"/>
  <c r="C529"/>
  <c r="A529"/>
  <c r="F528"/>
  <c r="A528"/>
  <c r="I524"/>
  <c r="H524"/>
  <c r="G524"/>
  <c r="F524"/>
  <c r="E524"/>
  <c r="D524"/>
  <c r="C524"/>
  <c r="A524"/>
  <c r="A1"/>
  <c r="A58"/>
  <c r="A115" s="1"/>
  <c r="A172" s="1"/>
  <c r="A229" s="1"/>
  <c r="A286" s="1"/>
  <c r="A343" s="1"/>
  <c r="A400" s="1"/>
  <c r="A457" s="1"/>
  <c r="A514" s="1"/>
  <c r="I472"/>
  <c r="H472"/>
  <c r="F472"/>
  <c r="D472"/>
  <c r="C472"/>
  <c r="A472"/>
  <c r="F471"/>
  <c r="A471"/>
  <c r="I467"/>
  <c r="H467"/>
  <c r="G467"/>
  <c r="F467"/>
  <c r="E467"/>
  <c r="D467"/>
  <c r="C467"/>
  <c r="A467"/>
  <c r="V14" i="4"/>
  <c r="U14"/>
  <c r="T14"/>
  <c r="V12"/>
  <c r="U12"/>
  <c r="T12"/>
  <c r="V10"/>
  <c r="U10"/>
  <c r="T10"/>
  <c r="V8"/>
  <c r="U8"/>
  <c r="T8"/>
  <c r="V6"/>
  <c r="U6"/>
  <c r="T6"/>
  <c r="Q5"/>
  <c r="C9" i="3"/>
  <c r="B9"/>
  <c r="A9"/>
  <c r="A7"/>
  <c r="A5"/>
  <c r="A4"/>
  <c r="A3"/>
  <c r="A1"/>
  <c r="A443" i="15"/>
  <c r="H439"/>
  <c r="A439"/>
  <c r="G435"/>
  <c r="B435"/>
  <c r="G432"/>
  <c r="B432"/>
  <c r="E428"/>
  <c r="F427"/>
  <c r="A427"/>
  <c r="E424"/>
  <c r="F423"/>
  <c r="A423"/>
  <c r="E420"/>
  <c r="I419"/>
  <c r="F419"/>
  <c r="E419"/>
  <c r="B419"/>
  <c r="A419"/>
  <c r="I416"/>
  <c r="P417" i="16"/>
  <c r="Q417"/>
  <c r="R417"/>
  <c r="S417"/>
  <c r="P416"/>
  <c r="Q416"/>
  <c r="R416"/>
  <c r="S416"/>
  <c r="D416" i="15"/>
  <c r="L417" i="16"/>
  <c r="M417"/>
  <c r="N417"/>
  <c r="O417"/>
  <c r="L416"/>
  <c r="A416" s="1"/>
  <c r="A416" i="15" s="1"/>
  <c r="M416" i="16"/>
  <c r="N416"/>
  <c r="O416"/>
  <c r="I415" i="15"/>
  <c r="H415"/>
  <c r="F415"/>
  <c r="D415"/>
  <c r="C415"/>
  <c r="A415"/>
  <c r="F414"/>
  <c r="A414"/>
  <c r="H411"/>
  <c r="G183" i="16"/>
  <c r="G183" i="15" s="1"/>
  <c r="G297" i="16"/>
  <c r="G297" i="15" s="1"/>
  <c r="G411" i="16"/>
  <c r="G411" i="15" s="1"/>
  <c r="D297" i="16"/>
  <c r="D297" i="15" s="1"/>
  <c r="D411" i="16"/>
  <c r="D411" i="15" s="1"/>
  <c r="I410"/>
  <c r="H410"/>
  <c r="G410"/>
  <c r="F410"/>
  <c r="E410"/>
  <c r="D410"/>
  <c r="C410"/>
  <c r="A410"/>
  <c r="A407"/>
  <c r="A405"/>
  <c r="A403"/>
  <c r="A400"/>
  <c r="A386"/>
  <c r="H382"/>
  <c r="A382"/>
  <c r="G378"/>
  <c r="B378"/>
  <c r="G375"/>
  <c r="B375"/>
  <c r="E371"/>
  <c r="F370"/>
  <c r="A370"/>
  <c r="E367"/>
  <c r="F366"/>
  <c r="A366"/>
  <c r="E363"/>
  <c r="I362"/>
  <c r="F362"/>
  <c r="E362"/>
  <c r="B362"/>
  <c r="A362"/>
  <c r="I359"/>
  <c r="P360" i="16"/>
  <c r="Q360"/>
  <c r="R360"/>
  <c r="S360"/>
  <c r="P359"/>
  <c r="Q359"/>
  <c r="R359"/>
  <c r="S359"/>
  <c r="D359" i="15"/>
  <c r="L360" i="16"/>
  <c r="M360"/>
  <c r="N360"/>
  <c r="C359" s="1"/>
  <c r="C359" i="15" s="1"/>
  <c r="O360" i="16"/>
  <c r="L359"/>
  <c r="M359"/>
  <c r="N359"/>
  <c r="O359"/>
  <c r="I358" i="15"/>
  <c r="H358"/>
  <c r="F358"/>
  <c r="D358"/>
  <c r="C358"/>
  <c r="A358"/>
  <c r="F357"/>
  <c r="A357"/>
  <c r="H354"/>
  <c r="G354"/>
  <c r="D354"/>
  <c r="I353"/>
  <c r="H353"/>
  <c r="G353"/>
  <c r="F353"/>
  <c r="E353"/>
  <c r="D353"/>
  <c r="C353"/>
  <c r="A353"/>
  <c r="A350"/>
  <c r="A348"/>
  <c r="A346"/>
  <c r="A343"/>
  <c r="A329"/>
  <c r="H325"/>
  <c r="A325"/>
  <c r="G321"/>
  <c r="B321"/>
  <c r="G318"/>
  <c r="B318"/>
  <c r="E314"/>
  <c r="F313"/>
  <c r="A313"/>
  <c r="E310"/>
  <c r="F309"/>
  <c r="A309"/>
  <c r="E306"/>
  <c r="I305"/>
  <c r="F305"/>
  <c r="E305"/>
  <c r="B305"/>
  <c r="A305"/>
  <c r="I302"/>
  <c r="P303" i="16"/>
  <c r="Q303"/>
  <c r="R303"/>
  <c r="S303"/>
  <c r="P302"/>
  <c r="Q302"/>
  <c r="R302"/>
  <c r="S302"/>
  <c r="D302" i="15"/>
  <c r="L303" i="16"/>
  <c r="M303"/>
  <c r="N303"/>
  <c r="C302" s="1"/>
  <c r="C302" i="15" s="1"/>
  <c r="O303" i="16"/>
  <c r="L302"/>
  <c r="M302"/>
  <c r="N302"/>
  <c r="O302"/>
  <c r="I301" i="15"/>
  <c r="H301"/>
  <c r="F301"/>
  <c r="D301"/>
  <c r="C301"/>
  <c r="A301"/>
  <c r="F300"/>
  <c r="A300"/>
  <c r="H297"/>
  <c r="I296"/>
  <c r="H296"/>
  <c r="G296"/>
  <c r="F296"/>
  <c r="E296"/>
  <c r="D296"/>
  <c r="C296"/>
  <c r="A296"/>
  <c r="A293"/>
  <c r="A291"/>
  <c r="A289"/>
  <c r="A286"/>
  <c r="A272"/>
  <c r="H268"/>
  <c r="A268"/>
  <c r="G264"/>
  <c r="B264"/>
  <c r="G261"/>
  <c r="B261"/>
  <c r="E257"/>
  <c r="F256"/>
  <c r="A256"/>
  <c r="E253"/>
  <c r="F252"/>
  <c r="A252"/>
  <c r="E249"/>
  <c r="I248"/>
  <c r="F248"/>
  <c r="E248"/>
  <c r="B248"/>
  <c r="A248"/>
  <c r="I245"/>
  <c r="P246" i="16"/>
  <c r="Q246"/>
  <c r="R246"/>
  <c r="S246"/>
  <c r="P245"/>
  <c r="Q245"/>
  <c r="R245"/>
  <c r="S245"/>
  <c r="F245" s="1"/>
  <c r="F245" i="15" s="1"/>
  <c r="D245"/>
  <c r="L246" i="16"/>
  <c r="M246"/>
  <c r="N246"/>
  <c r="O246"/>
  <c r="L245"/>
  <c r="M245"/>
  <c r="N245"/>
  <c r="O245"/>
  <c r="I244" i="15"/>
  <c r="H244"/>
  <c r="F244"/>
  <c r="D244"/>
  <c r="C244"/>
  <c r="A244"/>
  <c r="F243"/>
  <c r="A243"/>
  <c r="H240"/>
  <c r="G240"/>
  <c r="D240"/>
  <c r="I239"/>
  <c r="H239"/>
  <c r="G239"/>
  <c r="F239"/>
  <c r="E239"/>
  <c r="D239"/>
  <c r="C239"/>
  <c r="A239"/>
  <c r="A236"/>
  <c r="A234"/>
  <c r="A232"/>
  <c r="A229"/>
  <c r="A215"/>
  <c r="H211"/>
  <c r="A211"/>
  <c r="G207"/>
  <c r="B207"/>
  <c r="G204"/>
  <c r="B204"/>
  <c r="E200"/>
  <c r="F199"/>
  <c r="A199"/>
  <c r="E196"/>
  <c r="F195"/>
  <c r="A195"/>
  <c r="E192"/>
  <c r="I191"/>
  <c r="F191"/>
  <c r="E191"/>
  <c r="B191"/>
  <c r="A191"/>
  <c r="I188"/>
  <c r="P189" i="16"/>
  <c r="Q189"/>
  <c r="R189"/>
  <c r="S189"/>
  <c r="P188"/>
  <c r="Q188"/>
  <c r="R188"/>
  <c r="S188"/>
  <c r="F188" s="1"/>
  <c r="F188" i="15" s="1"/>
  <c r="D188"/>
  <c r="L189" i="16"/>
  <c r="M189"/>
  <c r="N189"/>
  <c r="O189"/>
  <c r="C188"/>
  <c r="C188" i="15" s="1"/>
  <c r="L188" i="16"/>
  <c r="M188"/>
  <c r="N188"/>
  <c r="O188"/>
  <c r="I187" i="15"/>
  <c r="H187"/>
  <c r="F187"/>
  <c r="D187"/>
  <c r="C187"/>
  <c r="A187"/>
  <c r="F186"/>
  <c r="A186"/>
  <c r="H183"/>
  <c r="I182"/>
  <c r="H182"/>
  <c r="G182"/>
  <c r="F182"/>
  <c r="E182"/>
  <c r="D182"/>
  <c r="C182"/>
  <c r="A182"/>
  <c r="A179"/>
  <c r="A177"/>
  <c r="A175"/>
  <c r="A172"/>
  <c r="H154"/>
  <c r="A154"/>
  <c r="G150"/>
  <c r="B150"/>
  <c r="G147"/>
  <c r="B147"/>
  <c r="F142"/>
  <c r="A142"/>
  <c r="E139"/>
  <c r="F138"/>
  <c r="A138"/>
  <c r="E135"/>
  <c r="I134"/>
  <c r="F134"/>
  <c r="E134"/>
  <c r="B134"/>
  <c r="A134"/>
  <c r="I131"/>
  <c r="P132" i="16"/>
  <c r="Q132"/>
  <c r="R132"/>
  <c r="S132"/>
  <c r="P131"/>
  <c r="Q131"/>
  <c r="R131"/>
  <c r="S131"/>
  <c r="D131" i="15"/>
  <c r="L132" i="16"/>
  <c r="M132"/>
  <c r="N132"/>
  <c r="C131"/>
  <c r="C131" i="15" s="1"/>
  <c r="O132" i="16"/>
  <c r="L131"/>
  <c r="M131"/>
  <c r="N131"/>
  <c r="O131"/>
  <c r="I130" i="15"/>
  <c r="H130"/>
  <c r="F130"/>
  <c r="D130"/>
  <c r="C130"/>
  <c r="A130"/>
  <c r="F129"/>
  <c r="A129"/>
  <c r="H126"/>
  <c r="G126"/>
  <c r="D126"/>
  <c r="I125"/>
  <c r="H125"/>
  <c r="G125"/>
  <c r="F125"/>
  <c r="E125"/>
  <c r="D125"/>
  <c r="C125"/>
  <c r="A125"/>
  <c r="A122"/>
  <c r="A120"/>
  <c r="A118"/>
  <c r="H97"/>
  <c r="A97"/>
  <c r="G93"/>
  <c r="B93"/>
  <c r="G90"/>
  <c r="B90"/>
  <c r="F85"/>
  <c r="A85"/>
  <c r="E82"/>
  <c r="F81"/>
  <c r="A81"/>
  <c r="E78"/>
  <c r="I77"/>
  <c r="F77"/>
  <c r="E77"/>
  <c r="B77"/>
  <c r="A77"/>
  <c r="I74"/>
  <c r="P75" i="16"/>
  <c r="Q75"/>
  <c r="R75"/>
  <c r="S75"/>
  <c r="P74"/>
  <c r="Q74"/>
  <c r="R74"/>
  <c r="S74"/>
  <c r="D74" i="15"/>
  <c r="L75" i="16"/>
  <c r="M75"/>
  <c r="N75"/>
  <c r="O75"/>
  <c r="C74" s="1"/>
  <c r="C74" i="15" s="1"/>
  <c r="L74" i="16"/>
  <c r="M74"/>
  <c r="N74"/>
  <c r="O74"/>
  <c r="I73" i="15"/>
  <c r="H73"/>
  <c r="F73"/>
  <c r="D73"/>
  <c r="C73"/>
  <c r="A73"/>
  <c r="F72"/>
  <c r="A72"/>
  <c r="H69"/>
  <c r="G69"/>
  <c r="I68"/>
  <c r="H68"/>
  <c r="G68"/>
  <c r="F68"/>
  <c r="E68"/>
  <c r="D68"/>
  <c r="C68"/>
  <c r="A68"/>
  <c r="A65"/>
  <c r="A63"/>
  <c r="A61"/>
  <c r="F56"/>
  <c r="F54"/>
  <c r="F52"/>
  <c r="F50"/>
  <c r="F46"/>
  <c r="A56"/>
  <c r="A54"/>
  <c r="A52"/>
  <c r="A50"/>
  <c r="A48"/>
  <c r="A46"/>
  <c r="H40"/>
  <c r="A40"/>
  <c r="G36"/>
  <c r="B36"/>
  <c r="G33"/>
  <c r="B33"/>
  <c r="F28"/>
  <c r="F24"/>
  <c r="A28"/>
  <c r="A24"/>
  <c r="I20"/>
  <c r="F20"/>
  <c r="E25"/>
  <c r="E21"/>
  <c r="E20"/>
  <c r="B20"/>
  <c r="A20"/>
  <c r="I16"/>
  <c r="H16"/>
  <c r="F16"/>
  <c r="D16"/>
  <c r="C16"/>
  <c r="A16"/>
  <c r="F15"/>
  <c r="A15"/>
  <c r="I11"/>
  <c r="H11"/>
  <c r="G11"/>
  <c r="F11"/>
  <c r="E11"/>
  <c r="D11"/>
  <c r="C11"/>
  <c r="A11"/>
  <c r="A8"/>
  <c r="A6"/>
  <c r="A4"/>
  <c r="I415" i="16"/>
  <c r="H415"/>
  <c r="F415"/>
  <c r="D415"/>
  <c r="C415"/>
  <c r="A415"/>
  <c r="F414"/>
  <c r="A414"/>
  <c r="I358"/>
  <c r="H358"/>
  <c r="F358"/>
  <c r="D358"/>
  <c r="C358"/>
  <c r="A358"/>
  <c r="F357"/>
  <c r="A357"/>
  <c r="I301"/>
  <c r="H301"/>
  <c r="F301"/>
  <c r="D301"/>
  <c r="C301"/>
  <c r="A301"/>
  <c r="F300"/>
  <c r="A300"/>
  <c r="I244"/>
  <c r="H244"/>
  <c r="F244"/>
  <c r="D244"/>
  <c r="C244"/>
  <c r="A244"/>
  <c r="F243"/>
  <c r="A243"/>
  <c r="I187"/>
  <c r="H187"/>
  <c r="F187"/>
  <c r="D187"/>
  <c r="C187"/>
  <c r="A187"/>
  <c r="F186"/>
  <c r="A186"/>
  <c r="I130"/>
  <c r="H130"/>
  <c r="F130"/>
  <c r="D130"/>
  <c r="C130"/>
  <c r="A130"/>
  <c r="F129"/>
  <c r="A129"/>
  <c r="I73"/>
  <c r="H73"/>
  <c r="F73"/>
  <c r="D73"/>
  <c r="C73"/>
  <c r="A73"/>
  <c r="F72"/>
  <c r="A72"/>
  <c r="I410"/>
  <c r="H410"/>
  <c r="G410"/>
  <c r="F410"/>
  <c r="E410"/>
  <c r="D410"/>
  <c r="C410"/>
  <c r="A410"/>
  <c r="I353"/>
  <c r="H353"/>
  <c r="G353"/>
  <c r="F353"/>
  <c r="E353"/>
  <c r="D353"/>
  <c r="C353"/>
  <c r="A353"/>
  <c r="I296"/>
  <c r="H296"/>
  <c r="G296"/>
  <c r="F296"/>
  <c r="E296"/>
  <c r="D296"/>
  <c r="C296"/>
  <c r="A296"/>
  <c r="I239"/>
  <c r="H239"/>
  <c r="G239"/>
  <c r="F239"/>
  <c r="E239"/>
  <c r="D239"/>
  <c r="C239"/>
  <c r="A239"/>
  <c r="I182"/>
  <c r="H182"/>
  <c r="G182"/>
  <c r="F182"/>
  <c r="E182"/>
  <c r="D182"/>
  <c r="C182"/>
  <c r="A182"/>
  <c r="I125"/>
  <c r="H125"/>
  <c r="G125"/>
  <c r="F125"/>
  <c r="E125"/>
  <c r="D125"/>
  <c r="C125"/>
  <c r="A125"/>
  <c r="I68"/>
  <c r="H68"/>
  <c r="G68"/>
  <c r="F68"/>
  <c r="E68"/>
  <c r="D68"/>
  <c r="C68"/>
  <c r="A68"/>
  <c r="I16"/>
  <c r="H16"/>
  <c r="F16"/>
  <c r="D16"/>
  <c r="C16"/>
  <c r="A16"/>
  <c r="F15"/>
  <c r="A15"/>
  <c r="I11"/>
  <c r="H11"/>
  <c r="G11"/>
  <c r="F11"/>
  <c r="E11"/>
  <c r="D11"/>
  <c r="C11"/>
  <c r="A11"/>
  <c r="W5" i="4"/>
  <c r="T5"/>
  <c r="K5"/>
  <c r="H5"/>
  <c r="E5"/>
  <c r="D5"/>
  <c r="B5"/>
  <c r="A5"/>
  <c r="G3"/>
  <c r="A3"/>
  <c r="A2"/>
  <c r="G5" i="1"/>
  <c r="F5"/>
  <c r="E5"/>
  <c r="D5"/>
  <c r="C5"/>
  <c r="B5"/>
  <c r="A5"/>
  <c r="F3"/>
  <c r="C3"/>
  <c r="A3"/>
  <c r="A2"/>
  <c r="B5" i="3"/>
  <c r="I872" i="15"/>
  <c r="P873" i="16"/>
  <c r="Q873"/>
  <c r="R873"/>
  <c r="S873"/>
  <c r="P872"/>
  <c r="Q872"/>
  <c r="R872"/>
  <c r="S872"/>
  <c r="D872" i="15"/>
  <c r="L873" i="16"/>
  <c r="M873"/>
  <c r="N873"/>
  <c r="C872" s="1"/>
  <c r="C872" i="15" s="1"/>
  <c r="O873" i="16"/>
  <c r="L872"/>
  <c r="M872"/>
  <c r="N872"/>
  <c r="O872"/>
  <c r="H867" i="15"/>
  <c r="G582" i="16"/>
  <c r="G639"/>
  <c r="G696" s="1"/>
  <c r="G753" s="1"/>
  <c r="D582"/>
  <c r="I815" i="15"/>
  <c r="P816" i="16"/>
  <c r="Q816"/>
  <c r="R816"/>
  <c r="S816"/>
  <c r="H815" s="1"/>
  <c r="H815" i="15" s="1"/>
  <c r="P815" i="16"/>
  <c r="Q815"/>
  <c r="R815"/>
  <c r="S815"/>
  <c r="D815" i="15"/>
  <c r="L816" i="16"/>
  <c r="M816"/>
  <c r="N816"/>
  <c r="O816"/>
  <c r="L815"/>
  <c r="M815"/>
  <c r="N815"/>
  <c r="O815"/>
  <c r="H810" i="15"/>
  <c r="I758"/>
  <c r="P759" i="16"/>
  <c r="Q759"/>
  <c r="R759"/>
  <c r="H758" s="1"/>
  <c r="H758" i="15" s="1"/>
  <c r="S759" i="16"/>
  <c r="P758"/>
  <c r="Q758"/>
  <c r="R758"/>
  <c r="F758" s="1"/>
  <c r="F758" i="15" s="1"/>
  <c r="S758" i="16"/>
  <c r="D758" i="15"/>
  <c r="L759" i="16"/>
  <c r="M759"/>
  <c r="N759"/>
  <c r="O759"/>
  <c r="L758"/>
  <c r="M758"/>
  <c r="N758"/>
  <c r="O758"/>
  <c r="H753" i="15"/>
  <c r="I706"/>
  <c r="H706"/>
  <c r="F706"/>
  <c r="D706"/>
  <c r="C706"/>
  <c r="A706"/>
  <c r="I701"/>
  <c r="P702" i="16"/>
  <c r="Q702"/>
  <c r="R702"/>
  <c r="S702"/>
  <c r="H701" s="1"/>
  <c r="H701" i="15" s="1"/>
  <c r="G701"/>
  <c r="P701" i="16"/>
  <c r="Q701"/>
  <c r="R701"/>
  <c r="F701" s="1"/>
  <c r="F701" i="15" s="1"/>
  <c r="S701" i="16"/>
  <c r="D701" i="15"/>
  <c r="L702" i="16"/>
  <c r="M702"/>
  <c r="N702"/>
  <c r="O702"/>
  <c r="L701"/>
  <c r="M701"/>
  <c r="N701"/>
  <c r="O701"/>
  <c r="I644" i="15"/>
  <c r="P645" i="16"/>
  <c r="Q645"/>
  <c r="R645"/>
  <c r="H644" s="1"/>
  <c r="H644" i="15" s="1"/>
  <c r="S645" i="16"/>
  <c r="P644"/>
  <c r="Q644"/>
  <c r="R644"/>
  <c r="F644" s="1"/>
  <c r="F644" i="15" s="1"/>
  <c r="S644" i="16"/>
  <c r="D644" i="15"/>
  <c r="L645" i="16"/>
  <c r="M645"/>
  <c r="N645"/>
  <c r="O645"/>
  <c r="L644"/>
  <c r="M644"/>
  <c r="N644"/>
  <c r="O644"/>
  <c r="H639" i="15"/>
  <c r="G639"/>
  <c r="I587"/>
  <c r="P588" i="16"/>
  <c r="Q588"/>
  <c r="R588"/>
  <c r="S588"/>
  <c r="P587"/>
  <c r="Q587"/>
  <c r="R587"/>
  <c r="F587" s="1"/>
  <c r="F587" i="15" s="1"/>
  <c r="S587" i="16"/>
  <c r="D587" i="15"/>
  <c r="L588" i="16"/>
  <c r="M588"/>
  <c r="N588"/>
  <c r="O588"/>
  <c r="L587"/>
  <c r="M587"/>
  <c r="N587"/>
  <c r="O587"/>
  <c r="H582" i="15"/>
  <c r="G582"/>
  <c r="I17"/>
  <c r="P18" i="16"/>
  <c r="Q18"/>
  <c r="R18"/>
  <c r="H17" s="1"/>
  <c r="H17" i="15" s="1"/>
  <c r="S18" i="16"/>
  <c r="P17"/>
  <c r="Q17"/>
  <c r="R17"/>
  <c r="F17" s="1"/>
  <c r="F17" i="15" s="1"/>
  <c r="S17" i="16"/>
  <c r="D17" i="15"/>
  <c r="L18" i="16"/>
  <c r="M18"/>
  <c r="N18"/>
  <c r="O18"/>
  <c r="L17"/>
  <c r="M17"/>
  <c r="N17"/>
  <c r="O17"/>
  <c r="H12" i="15"/>
  <c r="G12"/>
  <c r="J3" i="4"/>
  <c r="B3"/>
  <c r="A46"/>
  <c r="J19" i="3"/>
  <c r="G19"/>
  <c r="H19"/>
  <c r="I19"/>
  <c r="B46" i="4"/>
  <c r="Q19" i="3"/>
  <c r="N19"/>
  <c r="O19"/>
  <c r="P19"/>
  <c r="C19" s="1"/>
  <c r="Q18"/>
  <c r="B26" i="4"/>
  <c r="N18" i="3"/>
  <c r="O18"/>
  <c r="C18" s="1"/>
  <c r="P18"/>
  <c r="Q17"/>
  <c r="B10" i="4"/>
  <c r="N17" i="3"/>
  <c r="O17"/>
  <c r="P17"/>
  <c r="Q16"/>
  <c r="B14" i="4"/>
  <c r="N14" i="3" s="1"/>
  <c r="N16"/>
  <c r="O16"/>
  <c r="P16"/>
  <c r="Q15"/>
  <c r="B30" i="4"/>
  <c r="N15" i="3"/>
  <c r="O15"/>
  <c r="P15"/>
  <c r="Q14"/>
  <c r="B38" i="4"/>
  <c r="O14" i="3"/>
  <c r="P14"/>
  <c r="Q13"/>
  <c r="P13"/>
  <c r="O13"/>
  <c r="B12" i="4"/>
  <c r="N13" i="3" s="1"/>
  <c r="C13" s="1"/>
  <c r="B24" i="4"/>
  <c r="Q12" i="3"/>
  <c r="P12"/>
  <c r="O12"/>
  <c r="C12" s="1"/>
  <c r="N12"/>
  <c r="B8" i="4"/>
  <c r="Q11" i="3"/>
  <c r="P11"/>
  <c r="O11"/>
  <c r="N11"/>
  <c r="C11" s="1"/>
  <c r="B22" i="4"/>
  <c r="Q10" i="3"/>
  <c r="P10"/>
  <c r="O10"/>
  <c r="B6" i="4"/>
  <c r="N10" i="3"/>
  <c r="C10" s="1"/>
  <c r="J18"/>
  <c r="I18"/>
  <c r="H18"/>
  <c r="G18"/>
  <c r="B18" s="1"/>
  <c r="A26" i="4"/>
  <c r="J17" i="3"/>
  <c r="I17"/>
  <c r="H17"/>
  <c r="G17"/>
  <c r="A10" i="4"/>
  <c r="J16" i="3"/>
  <c r="I16"/>
  <c r="H16"/>
  <c r="G16"/>
  <c r="A14" i="4"/>
  <c r="G14" i="3" s="1"/>
  <c r="J15"/>
  <c r="I15"/>
  <c r="H15"/>
  <c r="G15"/>
  <c r="B15"/>
  <c r="A30" i="4"/>
  <c r="J14" i="3"/>
  <c r="I14"/>
  <c r="H14"/>
  <c r="A38" i="4"/>
  <c r="J13" i="3"/>
  <c r="I13"/>
  <c r="H13"/>
  <c r="A12" i="4"/>
  <c r="G13" i="3"/>
  <c r="A24" i="4"/>
  <c r="J12" i="3"/>
  <c r="I12"/>
  <c r="H12"/>
  <c r="G12"/>
  <c r="A8" i="4"/>
  <c r="J11" i="3"/>
  <c r="I11"/>
  <c r="H11"/>
  <c r="G11"/>
  <c r="B11" s="1"/>
  <c r="A22" i="4"/>
  <c r="J10" i="3"/>
  <c r="I10"/>
  <c r="H10"/>
  <c r="A6" i="4"/>
  <c r="G10" i="3"/>
  <c r="B10" s="1"/>
  <c r="D6" i="4"/>
  <c r="D22"/>
  <c r="D8"/>
  <c r="D24"/>
  <c r="D10"/>
  <c r="D38"/>
  <c r="D30"/>
  <c r="D26"/>
  <c r="D14"/>
  <c r="V52"/>
  <c r="U52"/>
  <c r="T52"/>
  <c r="V50"/>
  <c r="U50"/>
  <c r="T50"/>
  <c r="V48"/>
  <c r="U48"/>
  <c r="T48"/>
  <c r="V46"/>
  <c r="U46"/>
  <c r="T46"/>
  <c r="V44"/>
  <c r="U44"/>
  <c r="T44"/>
  <c r="V42"/>
  <c r="U42"/>
  <c r="T42"/>
  <c r="V40"/>
  <c r="U40"/>
  <c r="T40"/>
  <c r="V38"/>
  <c r="U38"/>
  <c r="T38"/>
  <c r="V36"/>
  <c r="U36"/>
  <c r="T36"/>
  <c r="V34"/>
  <c r="U34"/>
  <c r="T34"/>
  <c r="V32"/>
  <c r="U32"/>
  <c r="T32"/>
  <c r="V30"/>
  <c r="U30"/>
  <c r="T30"/>
  <c r="V28"/>
  <c r="U28"/>
  <c r="T28"/>
  <c r="V26"/>
  <c r="U26"/>
  <c r="T26"/>
  <c r="V24"/>
  <c r="U24"/>
  <c r="T24"/>
  <c r="V22"/>
  <c r="U22"/>
  <c r="T22"/>
  <c r="V20"/>
  <c r="U20"/>
  <c r="T20"/>
  <c r="V18"/>
  <c r="U18"/>
  <c r="T18"/>
  <c r="V16"/>
  <c r="U16"/>
  <c r="T16"/>
  <c r="D12"/>
  <c r="A16"/>
  <c r="B16"/>
  <c r="D16"/>
  <c r="A18"/>
  <c r="B18"/>
  <c r="D18"/>
  <c r="A20"/>
  <c r="B20"/>
  <c r="D20"/>
  <c r="A28"/>
  <c r="B28"/>
  <c r="D28"/>
  <c r="A32"/>
  <c r="B32"/>
  <c r="D32"/>
  <c r="A34"/>
  <c r="B34"/>
  <c r="D34"/>
  <c r="A36"/>
  <c r="B36"/>
  <c r="D36"/>
  <c r="A40"/>
  <c r="B40"/>
  <c r="D40"/>
  <c r="A42"/>
  <c r="B42"/>
  <c r="D42"/>
  <c r="A44"/>
  <c r="B44"/>
  <c r="D44"/>
  <c r="D46"/>
  <c r="A48"/>
  <c r="B48"/>
  <c r="D48"/>
  <c r="A50"/>
  <c r="B50"/>
  <c r="D50"/>
  <c r="A52"/>
  <c r="B52"/>
  <c r="D52"/>
  <c r="B7" i="3"/>
  <c r="A24"/>
  <c r="B17"/>
  <c r="C16"/>
  <c r="B13"/>
  <c r="A587" i="16"/>
  <c r="A587" i="15" s="1"/>
  <c r="D639" i="16"/>
  <c r="D696" s="1"/>
  <c r="D753" s="1"/>
  <c r="D582" i="15"/>
  <c r="H131" i="16"/>
  <c r="H131" i="15" s="1"/>
  <c r="A359" i="16"/>
  <c r="A359" i="15" s="1"/>
  <c r="H473" i="16"/>
  <c r="H473" i="15" s="1"/>
  <c r="A245" i="16"/>
  <c r="A245" i="15" s="1"/>
  <c r="I12"/>
  <c r="B4" i="3"/>
  <c r="D639" i="15"/>
  <c r="A69" i="4"/>
  <c r="T2"/>
  <c r="A12" i="16"/>
  <c r="A69" s="1"/>
  <c r="A1" i="4"/>
  <c r="G753" i="15" l="1"/>
  <c r="G810" i="16"/>
  <c r="D753" i="15"/>
  <c r="D810" i="16"/>
  <c r="B19" i="3"/>
  <c r="H587" i="16"/>
  <c r="H587" i="15" s="1"/>
  <c r="A644" i="16"/>
  <c r="A644" i="15" s="1"/>
  <c r="A815" i="16"/>
  <c r="A815" i="15" s="1"/>
  <c r="F74" i="16"/>
  <c r="F74" i="15" s="1"/>
  <c r="F131" i="16"/>
  <c r="F131" i="15" s="1"/>
  <c r="A188" i="16"/>
  <c r="A188" i="15" s="1"/>
  <c r="H188" i="16"/>
  <c r="H188" i="15" s="1"/>
  <c r="H245" i="16"/>
  <c r="H245" i="15" s="1"/>
  <c r="F302" i="16"/>
  <c r="F302" i="15" s="1"/>
  <c r="H302" i="16"/>
  <c r="H302" i="15" s="1"/>
  <c r="H416" i="16"/>
  <c r="H416" i="15" s="1"/>
  <c r="A473" i="16"/>
  <c r="A473" i="15" s="1"/>
  <c r="A530" i="16"/>
  <c r="A530" i="15" s="1"/>
  <c r="C530" i="16"/>
  <c r="C530" i="15" s="1"/>
  <c r="C14" i="3"/>
  <c r="A17" i="16"/>
  <c r="A17" i="15" s="1"/>
  <c r="C587" i="16"/>
  <c r="C587" i="15" s="1"/>
  <c r="C644" i="16"/>
  <c r="C644" i="15" s="1"/>
  <c r="A701" i="16"/>
  <c r="A701" i="15" s="1"/>
  <c r="C701" i="16"/>
  <c r="C701" i="15" s="1"/>
  <c r="A758" i="16"/>
  <c r="A758" i="15" s="1"/>
  <c r="C815" i="16"/>
  <c r="C815" i="15" s="1"/>
  <c r="F815" i="16"/>
  <c r="F815" i="15" s="1"/>
  <c r="A872" i="16"/>
  <c r="A872" i="15" s="1"/>
  <c r="H872" i="16"/>
  <c r="H872" i="15" s="1"/>
  <c r="A74" i="16"/>
  <c r="A74" i="15" s="1"/>
  <c r="H74" i="16"/>
  <c r="H74" i="15" s="1"/>
  <c r="A131" i="16"/>
  <c r="A131" i="15" s="1"/>
  <c r="C245" i="16"/>
  <c r="C245" i="15" s="1"/>
  <c r="A302" i="16"/>
  <c r="A302" i="15" s="1"/>
  <c r="F359" i="16"/>
  <c r="F359" i="15" s="1"/>
  <c r="H359" i="16"/>
  <c r="H359" i="15" s="1"/>
  <c r="C416" i="16"/>
  <c r="C416" i="15" s="1"/>
  <c r="F416" i="16"/>
  <c r="F416" i="15" s="1"/>
  <c r="F473" i="16"/>
  <c r="F473" i="15" s="1"/>
  <c r="E69" i="16"/>
  <c r="F530"/>
  <c r="F530" i="15" s="1"/>
  <c r="B14" i="3"/>
  <c r="C17"/>
  <c r="F872" i="16"/>
  <c r="F872" i="15" s="1"/>
  <c r="I126" i="16"/>
  <c r="B12" i="3"/>
  <c r="B16"/>
  <c r="C15"/>
  <c r="C17" i="16"/>
  <c r="C17" i="15" s="1"/>
  <c r="C758" i="16"/>
  <c r="C758" i="15" s="1"/>
  <c r="H530" i="16"/>
  <c r="H530" i="15" s="1"/>
  <c r="A126" i="16"/>
  <c r="A69" i="15"/>
  <c r="C69" i="16"/>
  <c r="C12" i="15"/>
  <c r="F12"/>
  <c r="F69" i="16"/>
  <c r="A12" i="15"/>
  <c r="E126" i="16" l="1"/>
  <c r="E69" i="15"/>
  <c r="D867" i="16"/>
  <c r="D867" i="15" s="1"/>
  <c r="D810"/>
  <c r="G867" i="16"/>
  <c r="G867" i="15" s="1"/>
  <c r="G810"/>
  <c r="I126"/>
  <c r="I183" i="16"/>
  <c r="F126"/>
  <c r="F69" i="15"/>
  <c r="C69"/>
  <c r="C126" i="16"/>
  <c r="A126" i="15"/>
  <c r="A183" i="16"/>
  <c r="E183" l="1"/>
  <c r="E126" i="15"/>
  <c r="I240" i="16"/>
  <c r="I183" i="15"/>
  <c r="A240" i="16"/>
  <c r="A183" i="15"/>
  <c r="C126"/>
  <c r="C183" i="16"/>
  <c r="F126" i="15"/>
  <c r="F183" i="16"/>
  <c r="E240" l="1"/>
  <c r="E183" i="15"/>
  <c r="I240"/>
  <c r="I297" i="16"/>
  <c r="F183" i="15"/>
  <c r="F240" i="16"/>
  <c r="A297"/>
  <c r="A240" i="15"/>
  <c r="C183"/>
  <c r="C240" i="16"/>
  <c r="E297" l="1"/>
  <c r="E240" i="15"/>
  <c r="I354" i="16"/>
  <c r="I297" i="15"/>
  <c r="C297" i="16"/>
  <c r="C240" i="15"/>
  <c r="A297"/>
  <c r="A354" i="16"/>
  <c r="F240" i="15"/>
  <c r="F297" i="16"/>
  <c r="E354" l="1"/>
  <c r="E297" i="15"/>
  <c r="I354"/>
  <c r="I411" i="16"/>
  <c r="C354"/>
  <c r="C297" i="15"/>
  <c r="F297"/>
  <c r="F354" i="16"/>
  <c r="A354" i="15"/>
  <c r="A411" i="16"/>
  <c r="E354" i="15" l="1"/>
  <c r="E411" i="16"/>
  <c r="I468"/>
  <c r="I411" i="15"/>
  <c r="A468" i="16"/>
  <c r="A411" i="15"/>
  <c r="F354"/>
  <c r="F411" i="16"/>
  <c r="C354" i="15"/>
  <c r="C411" i="16"/>
  <c r="E411" i="15" l="1"/>
  <c r="E468" i="16"/>
  <c r="I468" i="15"/>
  <c r="I525" i="16"/>
  <c r="C411" i="15"/>
  <c r="C468" i="16"/>
  <c r="F411" i="15"/>
  <c r="F468" i="16"/>
  <c r="A468" i="15"/>
  <c r="A525" i="16"/>
  <c r="E468" i="15" l="1"/>
  <c r="E525" i="16"/>
  <c r="I525" i="15"/>
  <c r="I582" i="16"/>
  <c r="A582"/>
  <c r="A525" i="15"/>
  <c r="F468"/>
  <c r="F525" i="16"/>
  <c r="C468" i="15"/>
  <c r="C525" i="16"/>
  <c r="E525" i="15" l="1"/>
  <c r="E582" i="16"/>
  <c r="I582" i="15"/>
  <c r="I639" i="16"/>
  <c r="C525" i="15"/>
  <c r="C582" i="16"/>
  <c r="F525" i="15"/>
  <c r="F582" i="16"/>
  <c r="A639"/>
  <c r="A582" i="15"/>
  <c r="E582" l="1"/>
  <c r="E639" i="16"/>
  <c r="I696"/>
  <c r="I753" s="1"/>
  <c r="I639" i="15"/>
  <c r="F582"/>
  <c r="F639" i="16"/>
  <c r="C639"/>
  <c r="C582" i="15"/>
  <c r="A696" i="16"/>
  <c r="A753" s="1"/>
  <c r="A639" i="15"/>
  <c r="E639" l="1"/>
  <c r="E696" i="16"/>
  <c r="E753" s="1"/>
  <c r="I810"/>
  <c r="I753" i="15"/>
  <c r="F696" i="16"/>
  <c r="F753" s="1"/>
  <c r="F639" i="15"/>
  <c r="A810" i="16"/>
  <c r="A753" i="15"/>
  <c r="C696" i="16"/>
  <c r="C753" s="1"/>
  <c r="C639" i="15"/>
  <c r="E810" i="16" l="1"/>
  <c r="E753" i="15"/>
  <c r="I867" i="16"/>
  <c r="I867" i="15" s="1"/>
  <c r="I810"/>
  <c r="C810" i="16"/>
  <c r="C753" i="15"/>
  <c r="A867" i="16"/>
  <c r="A867" i="15" s="1"/>
  <c r="A810"/>
  <c r="F810" i="16"/>
  <c r="F753" i="15"/>
  <c r="E867" i="16" l="1"/>
  <c r="E867" i="15" s="1"/>
  <c r="E810"/>
  <c r="F867" i="16"/>
  <c r="F867" i="15" s="1"/>
  <c r="F810"/>
  <c r="C867" i="16"/>
  <c r="C867" i="15" s="1"/>
  <c r="C810"/>
</calcChain>
</file>

<file path=xl/sharedStrings.xml><?xml version="1.0" encoding="utf-8"?>
<sst xmlns="http://schemas.openxmlformats.org/spreadsheetml/2006/main" count="718" uniqueCount="120">
  <si>
    <t>datum</t>
  </si>
  <si>
    <t>kolo</t>
  </si>
  <si>
    <t>oddíl</t>
  </si>
  <si>
    <t>hmotnost</t>
  </si>
  <si>
    <t>los</t>
  </si>
  <si>
    <t>finále</t>
  </si>
  <si>
    <t>žíněnka</t>
  </si>
  <si>
    <t>jméno</t>
  </si>
  <si>
    <t>styl</t>
  </si>
  <si>
    <t>Jméno 4</t>
  </si>
  <si>
    <t>odd 4</t>
  </si>
  <si>
    <t>Jméno 5</t>
  </si>
  <si>
    <t>odd 5</t>
  </si>
  <si>
    <t>Jméno 6</t>
  </si>
  <si>
    <t>odd 6</t>
  </si>
  <si>
    <t>Jméno 7</t>
  </si>
  <si>
    <t>odd 7</t>
  </si>
  <si>
    <t>Jméno 8</t>
  </si>
  <si>
    <t>odd 8</t>
  </si>
  <si>
    <t>Jméno 9</t>
  </si>
  <si>
    <t>odd 9</t>
  </si>
  <si>
    <t>Jméno 10</t>
  </si>
  <si>
    <t>odd 10</t>
  </si>
  <si>
    <t>Jméno 11</t>
  </si>
  <si>
    <t>odd 11</t>
  </si>
  <si>
    <t>Jméno 12</t>
  </si>
  <si>
    <t>odd 12</t>
  </si>
  <si>
    <t>Jméno 13</t>
  </si>
  <si>
    <t>odd 13</t>
  </si>
  <si>
    <t>Jméno 14</t>
  </si>
  <si>
    <t>odd 14</t>
  </si>
  <si>
    <t>Jméno 15</t>
  </si>
  <si>
    <t>odd 15</t>
  </si>
  <si>
    <t>Jméno 16</t>
  </si>
  <si>
    <t>odd 16</t>
  </si>
  <si>
    <t>Jméno 17</t>
  </si>
  <si>
    <t>odd 17</t>
  </si>
  <si>
    <t>Jméno 18</t>
  </si>
  <si>
    <t>odd 18</t>
  </si>
  <si>
    <t>Jméno 19</t>
  </si>
  <si>
    <t>odd 19</t>
  </si>
  <si>
    <t>Jméno 20</t>
  </si>
  <si>
    <t>odd 20</t>
  </si>
  <si>
    <t>Jméno 21</t>
  </si>
  <si>
    <t>odd 21</t>
  </si>
  <si>
    <t>Jméno 22</t>
  </si>
  <si>
    <t>odd 22</t>
  </si>
  <si>
    <t>Jméno 23</t>
  </si>
  <si>
    <t>odd 23</t>
  </si>
  <si>
    <t>Jméno 24</t>
  </si>
  <si>
    <t>odd 24</t>
  </si>
  <si>
    <t>Pos 19-24</t>
  </si>
  <si>
    <t>Pos 13-18</t>
  </si>
  <si>
    <t>Pos 7-12</t>
  </si>
  <si>
    <t>Pos 1-6</t>
  </si>
  <si>
    <t>Bodovací lístek SZČR</t>
  </si>
  <si>
    <t>Bodový rozhodčí:</t>
  </si>
  <si>
    <t>Rozhodčí na žíněnce:</t>
  </si>
  <si>
    <t>Předseda žíněnky:</t>
  </si>
  <si>
    <t>soutěž</t>
  </si>
  <si>
    <t>č. utkání</t>
  </si>
  <si>
    <t>červený</t>
  </si>
  <si>
    <t>modrý</t>
  </si>
  <si>
    <t>oddil</t>
  </si>
  <si>
    <t>součet</t>
  </si>
  <si>
    <t>body</t>
  </si>
  <si>
    <t>přestávka 30 sekund</t>
  </si>
  <si>
    <t>součet technických bodů červený ve všech kolech</t>
  </si>
  <si>
    <t>součet technických bodů modrý ve všech kolech</t>
  </si>
  <si>
    <t>kvalifikační body červený</t>
  </si>
  <si>
    <t>kvalifikační body modrý</t>
  </si>
  <si>
    <t>Vítěz:</t>
  </si>
  <si>
    <t>Skutečný čas:</t>
  </si>
  <si>
    <t>Klasifikace do tabulky:</t>
  </si>
  <si>
    <t xml:space="preserve"> 5 : 0</t>
  </si>
  <si>
    <t>vítězství na lopatky</t>
  </si>
  <si>
    <t>vítězství pro nenastoupení soupeře</t>
  </si>
  <si>
    <t>technická převaha ve dvou kolech, poražený namá technické body</t>
  </si>
  <si>
    <t>diskvalifikace pro 3 "O"</t>
  </si>
  <si>
    <t>technická převaha ve dvou kolech, poražený má technické body</t>
  </si>
  <si>
    <t>diskvalifikace z celé soutěže</t>
  </si>
  <si>
    <t>vítězství na body, poražený nemá technické body</t>
  </si>
  <si>
    <t xml:space="preserve"> 0 : 0</t>
  </si>
  <si>
    <t>oba soupeři jsou diskvalifikováni v utkání</t>
  </si>
  <si>
    <t>vítězství na body, poražený má technické body</t>
  </si>
  <si>
    <t>oba soupeři jsou diskvalifikováni v celé soutěži</t>
  </si>
  <si>
    <t>vítězství pro zranění soupeře</t>
  </si>
  <si>
    <t>Podpis:</t>
  </si>
  <si>
    <t xml:space="preserve">5 : 0 </t>
  </si>
  <si>
    <t xml:space="preserve">4 : 0 </t>
  </si>
  <si>
    <t xml:space="preserve">4 : 1 </t>
  </si>
  <si>
    <t xml:space="preserve">3 : 0 </t>
  </si>
  <si>
    <t xml:space="preserve">3 : 1 </t>
  </si>
  <si>
    <t>červ. 1-6</t>
  </si>
  <si>
    <t>červ. 7-12</t>
  </si>
  <si>
    <t>červ. 13-18</t>
  </si>
  <si>
    <t>červ. 19-24</t>
  </si>
  <si>
    <t>mod. 1-6</t>
  </si>
  <si>
    <t>mod. 7-12</t>
  </si>
  <si>
    <t>mod. 13-18</t>
  </si>
  <si>
    <t>mod. 19-24</t>
  </si>
  <si>
    <t>x</t>
  </si>
  <si>
    <t>2</t>
  </si>
  <si>
    <t>3</t>
  </si>
  <si>
    <t>4</t>
  </si>
  <si>
    <t>5</t>
  </si>
  <si>
    <t>Čísla utkání</t>
  </si>
  <si>
    <t>Žíněnka</t>
  </si>
  <si>
    <t>1. kolo</t>
  </si>
  <si>
    <t>2. kolo</t>
  </si>
  <si>
    <t>3. kolo</t>
  </si>
  <si>
    <t>dvakrát napomínán "O"</t>
  </si>
  <si>
    <t>VL</t>
  </si>
  <si>
    <t>Bodovací lístek</t>
  </si>
  <si>
    <t>B příp 28 kg</t>
  </si>
  <si>
    <t>Körber Tomáš</t>
  </si>
  <si>
    <t>Nejdek</t>
  </si>
  <si>
    <t>Jonáš Matěj</t>
  </si>
  <si>
    <t>CW</t>
  </si>
  <si>
    <t>Gorjunov Timur</t>
  </si>
</sst>
</file>

<file path=xl/styles.xml><?xml version="1.0" encoding="utf-8"?>
<styleSheet xmlns="http://schemas.openxmlformats.org/spreadsheetml/2006/main">
  <numFmts count="1">
    <numFmt numFmtId="164" formatCode="0.0"/>
  </numFmts>
  <fonts count="24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1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2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4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/>
      <diagonal/>
    </border>
    <border>
      <left style="dotted">
        <color indexed="64"/>
      </left>
      <right/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/>
      <diagonal/>
    </border>
    <border>
      <left style="dotted">
        <color indexed="64"/>
      </left>
      <right/>
      <top style="mediumDashDot">
        <color indexed="64"/>
      </top>
      <bottom/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thick">
        <color indexed="64"/>
      </bottom>
      <diagonal/>
    </border>
    <border>
      <left style="dotted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dotted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/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391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49" fontId="6" fillId="0" borderId="5" xfId="0" applyNumberFormat="1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left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vertical="center" wrapText="1"/>
    </xf>
    <xf numFmtId="0" fontId="7" fillId="0" borderId="19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29" xfId="0" applyBorder="1" applyAlignment="1" applyProtection="1">
      <alignment horizontal="center" vertical="center"/>
      <protection locked="0"/>
    </xf>
    <xf numFmtId="0" fontId="0" fillId="0" borderId="30" xfId="0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33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/>
    </xf>
    <xf numFmtId="0" fontId="3" fillId="0" borderId="0" xfId="0" applyFont="1" applyAlignment="1"/>
    <xf numFmtId="0" fontId="0" fillId="0" borderId="35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34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horizontal="center"/>
    </xf>
    <xf numFmtId="0" fontId="3" fillId="0" borderId="36" xfId="0" applyFont="1" applyBorder="1" applyAlignment="1">
      <alignment horizontal="center"/>
    </xf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16" fillId="2" borderId="37" xfId="0" applyFont="1" applyFill="1" applyBorder="1" applyAlignment="1">
      <alignment vertical="distributed"/>
    </xf>
    <xf numFmtId="0" fontId="0" fillId="0" borderId="0" xfId="0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16" fillId="2" borderId="0" xfId="0" applyFont="1" applyFill="1" applyBorder="1" applyAlignment="1">
      <alignment vertical="distributed"/>
    </xf>
    <xf numFmtId="0" fontId="0" fillId="2" borderId="0" xfId="0" applyFill="1" applyBorder="1"/>
    <xf numFmtId="0" fontId="0" fillId="2" borderId="0" xfId="0" applyFill="1" applyBorder="1" applyAlignment="1">
      <alignment vertical="center"/>
    </xf>
    <xf numFmtId="0" fontId="0" fillId="2" borderId="0" xfId="0" applyFill="1" applyBorder="1" applyAlignment="1">
      <alignment vertical="center" wrapText="1"/>
    </xf>
    <xf numFmtId="0" fontId="15" fillId="2" borderId="0" xfId="0" applyFont="1" applyFill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6" fillId="2" borderId="38" xfId="0" applyFont="1" applyFill="1" applyBorder="1" applyAlignment="1">
      <alignment horizontal="center" vertical="center"/>
    </xf>
    <xf numFmtId="0" fontId="16" fillId="2" borderId="39" xfId="0" applyFont="1" applyFill="1" applyBorder="1" applyAlignment="1">
      <alignment horizontal="center" vertical="center"/>
    </xf>
    <xf numFmtId="0" fontId="16" fillId="2" borderId="40" xfId="0" applyFont="1" applyFill="1" applyBorder="1" applyAlignment="1">
      <alignment horizontal="center" vertical="center"/>
    </xf>
    <xf numFmtId="0" fontId="16" fillId="2" borderId="41" xfId="0" applyFont="1" applyFill="1" applyBorder="1" applyAlignment="1">
      <alignment vertical="center"/>
    </xf>
    <xf numFmtId="0" fontId="15" fillId="2" borderId="0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6" fillId="2" borderId="39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15" fillId="0" borderId="0" xfId="0" applyFont="1" applyBorder="1" applyAlignment="1">
      <alignment horizontal="center" vertical="center" wrapText="1"/>
    </xf>
    <xf numFmtId="0" fontId="16" fillId="2" borderId="42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43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0" fillId="2" borderId="0" xfId="0" applyFill="1"/>
    <xf numFmtId="0" fontId="0" fillId="2" borderId="0" xfId="0" applyFill="1" applyAlignment="1"/>
    <xf numFmtId="0" fontId="0" fillId="2" borderId="0" xfId="0" applyFill="1" applyAlignment="1">
      <alignment wrapText="1"/>
    </xf>
    <xf numFmtId="49" fontId="0" fillId="0" borderId="0" xfId="0" applyNumberFormat="1"/>
    <xf numFmtId="1" fontId="2" fillId="0" borderId="44" xfId="0" applyNumberFormat="1" applyFont="1" applyBorder="1" applyAlignment="1">
      <alignment horizontal="center" vertical="center" wrapText="1"/>
    </xf>
    <xf numFmtId="1" fontId="2" fillId="0" borderId="15" xfId="0" applyNumberFormat="1" applyFont="1" applyBorder="1" applyAlignment="1">
      <alignment horizontal="center" vertical="center" wrapText="1"/>
    </xf>
    <xf numFmtId="1" fontId="2" fillId="0" borderId="45" xfId="0" applyNumberFormat="1" applyFont="1" applyBorder="1" applyAlignment="1">
      <alignment horizontal="center" vertical="center" wrapText="1"/>
    </xf>
    <xf numFmtId="1" fontId="2" fillId="0" borderId="46" xfId="0" applyNumberFormat="1" applyFont="1" applyBorder="1" applyAlignment="1">
      <alignment horizontal="center" vertical="center" wrapText="1"/>
    </xf>
    <xf numFmtId="1" fontId="2" fillId="0" borderId="16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right"/>
    </xf>
    <xf numFmtId="0" fontId="15" fillId="2" borderId="0" xfId="0" applyNumberFormat="1" applyFont="1" applyFill="1" applyBorder="1" applyAlignment="1">
      <alignment horizontal="center" vertical="center"/>
    </xf>
    <xf numFmtId="0" fontId="0" fillId="2" borderId="0" xfId="0" applyNumberFormat="1" applyFill="1" applyBorder="1" applyAlignment="1">
      <alignment vertical="center"/>
    </xf>
    <xf numFmtId="0" fontId="0" fillId="2" borderId="0" xfId="0" applyNumberFormat="1" applyFill="1" applyAlignment="1">
      <alignment horizontal="center" vertical="center"/>
    </xf>
    <xf numFmtId="0" fontId="16" fillId="2" borderId="39" xfId="0" applyNumberFormat="1" applyFont="1" applyFill="1" applyBorder="1" applyAlignment="1">
      <alignment horizontal="center" vertical="center"/>
    </xf>
    <xf numFmtId="0" fontId="0" fillId="2" borderId="5" xfId="0" applyNumberFormat="1" applyFill="1" applyBorder="1" applyAlignment="1">
      <alignment horizontal="center" vertical="center"/>
    </xf>
    <xf numFmtId="0" fontId="0" fillId="2" borderId="37" xfId="0" applyNumberFormat="1" applyFill="1" applyBorder="1" applyAlignment="1">
      <alignment horizontal="center" vertical="center"/>
    </xf>
    <xf numFmtId="0" fontId="0" fillId="2" borderId="0" xfId="0" applyNumberFormat="1" applyFill="1" applyAlignment="1"/>
    <xf numFmtId="0" fontId="0" fillId="2" borderId="0" xfId="0" applyNumberFormat="1" applyFill="1"/>
    <xf numFmtId="0" fontId="15" fillId="0" borderId="0" xfId="0" applyNumberFormat="1" applyFont="1" applyBorder="1" applyAlignment="1">
      <alignment horizontal="center" vertical="center"/>
    </xf>
    <xf numFmtId="0" fontId="0" fillId="0" borderId="0" xfId="0" applyNumberFormat="1" applyBorder="1" applyAlignment="1">
      <alignment vertical="center"/>
    </xf>
    <xf numFmtId="0" fontId="0" fillId="0" borderId="0" xfId="0" applyNumberFormat="1" applyAlignment="1">
      <alignment horizontal="center" vertical="center"/>
    </xf>
    <xf numFmtId="0" fontId="0" fillId="0" borderId="0" xfId="0" applyNumberFormat="1"/>
    <xf numFmtId="0" fontId="0" fillId="2" borderId="42" xfId="0" applyFill="1" applyBorder="1" applyAlignment="1">
      <alignment horizontal="center" vertical="center" wrapText="1"/>
    </xf>
    <xf numFmtId="0" fontId="16" fillId="2" borderId="37" xfId="0" applyFont="1" applyFill="1" applyBorder="1" applyAlignment="1">
      <alignment vertical="distributed" wrapText="1"/>
    </xf>
    <xf numFmtId="0" fontId="15" fillId="2" borderId="0" xfId="0" applyFont="1" applyFill="1" applyAlignment="1">
      <alignment horizontal="center" vertical="center" wrapText="1"/>
    </xf>
    <xf numFmtId="0" fontId="0" fillId="2" borderId="47" xfId="0" applyFill="1" applyBorder="1" applyAlignment="1">
      <alignment horizontal="center" vertical="center"/>
    </xf>
    <xf numFmtId="0" fontId="16" fillId="2" borderId="48" xfId="0" applyFont="1" applyFill="1" applyBorder="1" applyAlignment="1">
      <alignment horizontal="center" vertical="center"/>
    </xf>
    <xf numFmtId="0" fontId="16" fillId="2" borderId="49" xfId="0" applyFont="1" applyFill="1" applyBorder="1" applyAlignment="1">
      <alignment vertical="distributed"/>
    </xf>
    <xf numFmtId="0" fontId="16" fillId="2" borderId="50" xfId="0" applyFont="1" applyFill="1" applyBorder="1" applyAlignment="1">
      <alignment vertical="distributed"/>
    </xf>
    <xf numFmtId="0" fontId="16" fillId="2" borderId="51" xfId="0" applyFont="1" applyFill="1" applyBorder="1" applyAlignment="1">
      <alignment vertical="distributed"/>
    </xf>
    <xf numFmtId="0" fontId="16" fillId="2" borderId="0" xfId="0" applyFont="1" applyFill="1" applyBorder="1" applyAlignment="1">
      <alignment vertical="distributed" wrapText="1"/>
    </xf>
    <xf numFmtId="0" fontId="16" fillId="2" borderId="52" xfId="0" applyFont="1" applyFill="1" applyBorder="1" applyAlignment="1">
      <alignment vertical="distributed"/>
    </xf>
    <xf numFmtId="0" fontId="16" fillId="2" borderId="53" xfId="0" applyFont="1" applyFill="1" applyBorder="1" applyAlignment="1">
      <alignment horizontal="left" vertical="distributed"/>
    </xf>
    <xf numFmtId="0" fontId="16" fillId="2" borderId="54" xfId="0" applyFont="1" applyFill="1" applyBorder="1" applyAlignment="1">
      <alignment horizontal="left" vertical="distributed"/>
    </xf>
    <xf numFmtId="0" fontId="16" fillId="2" borderId="55" xfId="0" applyFont="1" applyFill="1" applyBorder="1" applyAlignment="1">
      <alignment vertical="distributed"/>
    </xf>
    <xf numFmtId="0" fontId="16" fillId="2" borderId="56" xfId="0" applyFont="1" applyFill="1" applyBorder="1" applyAlignment="1">
      <alignment vertical="distributed"/>
    </xf>
    <xf numFmtId="0" fontId="16" fillId="2" borderId="56" xfId="0" applyFont="1" applyFill="1" applyBorder="1" applyAlignment="1">
      <alignment vertical="distributed" wrapText="1"/>
    </xf>
    <xf numFmtId="0" fontId="16" fillId="2" borderId="57" xfId="0" applyFont="1" applyFill="1" applyBorder="1" applyAlignment="1">
      <alignment vertical="distributed"/>
    </xf>
    <xf numFmtId="0" fontId="16" fillId="2" borderId="58" xfId="0" applyFont="1" applyFill="1" applyBorder="1" applyAlignment="1">
      <alignment vertical="distributed"/>
    </xf>
    <xf numFmtId="0" fontId="16" fillId="2" borderId="59" xfId="0" applyFont="1" applyFill="1" applyBorder="1" applyAlignment="1">
      <alignment vertical="distributed"/>
    </xf>
    <xf numFmtId="0" fontId="3" fillId="0" borderId="0" xfId="0" applyNumberFormat="1" applyFont="1" applyAlignment="1">
      <alignment horizontal="right"/>
    </xf>
    <xf numFmtId="0" fontId="3" fillId="0" borderId="6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1" fontId="2" fillId="0" borderId="17" xfId="0" applyNumberFormat="1" applyFont="1" applyBorder="1" applyAlignment="1">
      <alignment horizontal="center" vertical="center" wrapText="1"/>
    </xf>
    <xf numFmtId="49" fontId="6" fillId="0" borderId="18" xfId="0" applyNumberFormat="1" applyFont="1" applyBorder="1" applyAlignment="1">
      <alignment horizontal="left" vertical="center" wrapText="1"/>
    </xf>
    <xf numFmtId="49" fontId="6" fillId="0" borderId="18" xfId="0" applyNumberFormat="1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3" fontId="2" fillId="0" borderId="18" xfId="0" applyNumberFormat="1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1" fontId="2" fillId="0" borderId="61" xfId="0" applyNumberFormat="1" applyFont="1" applyBorder="1" applyAlignment="1">
      <alignment horizontal="center" vertical="center" wrapText="1"/>
    </xf>
    <xf numFmtId="49" fontId="6" fillId="0" borderId="62" xfId="0" applyNumberFormat="1" applyFont="1" applyBorder="1" applyAlignment="1">
      <alignment horizontal="left" vertical="center" wrapText="1"/>
    </xf>
    <xf numFmtId="49" fontId="6" fillId="0" borderId="62" xfId="0" applyNumberFormat="1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3" fontId="2" fillId="0" borderId="62" xfId="0" applyNumberFormat="1" applyFont="1" applyBorder="1" applyAlignment="1">
      <alignment horizontal="center" vertical="center" wrapText="1"/>
    </xf>
    <xf numFmtId="0" fontId="6" fillId="0" borderId="63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61" xfId="0" applyFont="1" applyBorder="1" applyAlignment="1">
      <alignment horizontal="center" vertical="center" wrapText="1"/>
    </xf>
    <xf numFmtId="0" fontId="7" fillId="0" borderId="62" xfId="0" applyFont="1" applyBorder="1" applyAlignment="1">
      <alignment vertical="center" wrapText="1"/>
    </xf>
    <xf numFmtId="0" fontId="7" fillId="0" borderId="63" xfId="0" applyFont="1" applyBorder="1" applyAlignment="1">
      <alignment vertical="center" wrapText="1"/>
    </xf>
    <xf numFmtId="14" fontId="3" fillId="0" borderId="0" xfId="0" applyNumberFormat="1" applyFont="1" applyAlignment="1">
      <alignment horizontal="center"/>
    </xf>
    <xf numFmtId="0" fontId="0" fillId="0" borderId="64" xfId="0" applyBorder="1"/>
    <xf numFmtId="49" fontId="0" fillId="0" borderId="64" xfId="0" applyNumberFormat="1" applyBorder="1"/>
    <xf numFmtId="0" fontId="11" fillId="0" borderId="27" xfId="0" applyFont="1" applyBorder="1" applyAlignment="1" applyProtection="1">
      <alignment horizontal="center" vertical="center"/>
      <protection locked="0"/>
    </xf>
    <xf numFmtId="0" fontId="11" fillId="0" borderId="28" xfId="0" applyFont="1" applyBorder="1" applyAlignment="1" applyProtection="1">
      <alignment horizontal="center" vertical="center"/>
      <protection locked="0"/>
    </xf>
    <xf numFmtId="0" fontId="11" fillId="0" borderId="25" xfId="0" applyFont="1" applyBorder="1" applyAlignment="1" applyProtection="1">
      <alignment horizontal="center" vertical="center"/>
      <protection locked="0"/>
    </xf>
    <xf numFmtId="0" fontId="11" fillId="0" borderId="26" xfId="0" applyFont="1" applyBorder="1" applyAlignment="1" applyProtection="1">
      <alignment horizontal="center" vertical="center"/>
      <protection locked="0"/>
    </xf>
    <xf numFmtId="0" fontId="11" fillId="0" borderId="0" xfId="0" applyFont="1"/>
    <xf numFmtId="49" fontId="6" fillId="2" borderId="5" xfId="0" applyNumberFormat="1" applyFont="1" applyFill="1" applyBorder="1" applyAlignment="1">
      <alignment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1" fontId="12" fillId="0" borderId="5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vertical="center" wrapText="1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65" xfId="0" applyBorder="1" applyAlignment="1" applyProtection="1">
      <alignment horizontal="center" vertical="center"/>
      <protection locked="0"/>
    </xf>
    <xf numFmtId="0" fontId="0" fillId="0" borderId="66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0" fillId="0" borderId="68" xfId="0" applyBorder="1" applyAlignment="1" applyProtection="1">
      <alignment horizontal="center" vertical="center"/>
      <protection locked="0"/>
    </xf>
    <xf numFmtId="0" fontId="0" fillId="0" borderId="69" xfId="0" applyBorder="1" applyAlignment="1" applyProtection="1">
      <alignment horizontal="center" vertical="center"/>
      <protection locked="0"/>
    </xf>
    <xf numFmtId="0" fontId="0" fillId="0" borderId="70" xfId="0" applyBorder="1" applyAlignment="1" applyProtection="1">
      <alignment horizontal="center" vertical="center"/>
      <protection locked="0"/>
    </xf>
    <xf numFmtId="0" fontId="1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0" fillId="0" borderId="71" xfId="0" applyFont="1" applyBorder="1" applyAlignment="1">
      <alignment horizontal="center" vertical="center"/>
    </xf>
    <xf numFmtId="0" fontId="10" fillId="0" borderId="72" xfId="0" applyFont="1" applyBorder="1" applyAlignment="1">
      <alignment horizontal="center" vertical="center"/>
    </xf>
    <xf numFmtId="0" fontId="10" fillId="0" borderId="73" xfId="0" applyFont="1" applyBorder="1" applyAlignment="1">
      <alignment horizontal="center" vertical="center"/>
    </xf>
    <xf numFmtId="0" fontId="10" fillId="0" borderId="74" xfId="0" applyFont="1" applyBorder="1" applyAlignment="1">
      <alignment horizontal="center" vertical="center"/>
    </xf>
    <xf numFmtId="0" fontId="1" fillId="0" borderId="75" xfId="0" applyFont="1" applyBorder="1" applyAlignment="1">
      <alignment horizontal="center" vertical="center"/>
    </xf>
    <xf numFmtId="0" fontId="1" fillId="0" borderId="76" xfId="0" applyFont="1" applyBorder="1" applyAlignment="1">
      <alignment horizontal="center" vertical="center"/>
    </xf>
    <xf numFmtId="0" fontId="1" fillId="0" borderId="77" xfId="0" applyFont="1" applyBorder="1" applyAlignment="1">
      <alignment horizontal="center" vertical="center"/>
    </xf>
    <xf numFmtId="0" fontId="11" fillId="0" borderId="78" xfId="0" applyFont="1" applyBorder="1" applyAlignment="1">
      <alignment horizontal="center" vertical="center"/>
    </xf>
    <xf numFmtId="0" fontId="11" fillId="0" borderId="79" xfId="0" applyFont="1" applyBorder="1" applyAlignment="1">
      <alignment horizontal="center" vertical="center"/>
    </xf>
    <xf numFmtId="0" fontId="8" fillId="0" borderId="80" xfId="0" applyFont="1" applyBorder="1" applyAlignment="1">
      <alignment horizontal="center" vertical="center"/>
    </xf>
    <xf numFmtId="0" fontId="8" fillId="0" borderId="81" xfId="0" applyFont="1" applyBorder="1" applyAlignment="1">
      <alignment horizontal="center" vertical="center"/>
    </xf>
    <xf numFmtId="0" fontId="11" fillId="0" borderId="69" xfId="0" applyFont="1" applyBorder="1" applyAlignment="1">
      <alignment horizontal="center" vertical="center"/>
    </xf>
    <xf numFmtId="0" fontId="8" fillId="0" borderId="10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7" xfId="0" applyBorder="1" applyAlignment="1">
      <alignment horizontal="center" vertical="center" wrapText="1"/>
    </xf>
    <xf numFmtId="0" fontId="10" fillId="0" borderId="84" xfId="0" applyFont="1" applyBorder="1" applyAlignment="1">
      <alignment horizontal="center" vertical="center"/>
    </xf>
    <xf numFmtId="0" fontId="1" fillId="0" borderId="85" xfId="0" applyFont="1" applyBorder="1" applyAlignment="1">
      <alignment horizontal="center" vertical="center"/>
    </xf>
    <xf numFmtId="0" fontId="11" fillId="0" borderId="111" xfId="0" applyFont="1" applyBorder="1" applyAlignment="1">
      <alignment horizontal="center" vertical="center"/>
    </xf>
    <xf numFmtId="0" fontId="8" fillId="0" borderId="112" xfId="0" applyFont="1" applyBorder="1" applyAlignment="1">
      <alignment horizontal="center" vertical="center"/>
    </xf>
    <xf numFmtId="0" fontId="0" fillId="0" borderId="86" xfId="0" applyBorder="1" applyAlignment="1">
      <alignment horizontal="left" vertical="center"/>
    </xf>
    <xf numFmtId="0" fontId="0" fillId="0" borderId="87" xfId="0" applyBorder="1" applyAlignment="1">
      <alignment horizontal="left" vertical="center"/>
    </xf>
    <xf numFmtId="0" fontId="0" fillId="0" borderId="88" xfId="0" applyBorder="1" applyAlignment="1">
      <alignment horizontal="left" vertical="center"/>
    </xf>
    <xf numFmtId="0" fontId="0" fillId="0" borderId="89" xfId="0" applyBorder="1" applyAlignment="1">
      <alignment horizontal="left" vertical="center"/>
    </xf>
    <xf numFmtId="0" fontId="3" fillId="0" borderId="84" xfId="0" applyFont="1" applyBorder="1" applyAlignment="1">
      <alignment horizontal="center" vertical="center"/>
    </xf>
    <xf numFmtId="0" fontId="3" fillId="0" borderId="90" xfId="0" applyFont="1" applyBorder="1" applyAlignment="1">
      <alignment horizontal="center" vertical="center"/>
    </xf>
    <xf numFmtId="0" fontId="0" fillId="0" borderId="91" xfId="0" applyBorder="1" applyAlignment="1">
      <alignment horizontal="left" vertical="center"/>
    </xf>
    <xf numFmtId="0" fontId="0" fillId="0" borderId="92" xfId="0" applyBorder="1" applyAlignment="1">
      <alignment horizontal="left" vertical="center"/>
    </xf>
    <xf numFmtId="0" fontId="0" fillId="0" borderId="93" xfId="0" applyBorder="1" applyAlignment="1">
      <alignment horizontal="left" vertical="center"/>
    </xf>
    <xf numFmtId="0" fontId="0" fillId="0" borderId="94" xfId="0" applyBorder="1" applyAlignment="1">
      <alignment horizontal="left" vertical="center"/>
    </xf>
    <xf numFmtId="0" fontId="3" fillId="0" borderId="95" xfId="0" applyFont="1" applyBorder="1" applyAlignment="1">
      <alignment horizontal="center" vertical="center"/>
    </xf>
    <xf numFmtId="0" fontId="0" fillId="0" borderId="83" xfId="0" applyBorder="1" applyAlignment="1">
      <alignment horizontal="left" vertical="center"/>
    </xf>
    <xf numFmtId="0" fontId="0" fillId="0" borderId="96" xfId="0" applyBorder="1" applyAlignment="1">
      <alignment horizontal="left" vertical="center"/>
    </xf>
    <xf numFmtId="0" fontId="0" fillId="0" borderId="97" xfId="0" applyBorder="1" applyAlignment="1">
      <alignment horizontal="left" vertical="center"/>
    </xf>
    <xf numFmtId="0" fontId="3" fillId="0" borderId="72" xfId="0" applyFont="1" applyBorder="1" applyAlignment="1">
      <alignment horizontal="center" vertical="center"/>
    </xf>
    <xf numFmtId="0" fontId="0" fillId="0" borderId="82" xfId="0" applyBorder="1" applyAlignment="1">
      <alignment horizontal="left" vertical="center"/>
    </xf>
    <xf numFmtId="0" fontId="0" fillId="0" borderId="98" xfId="0" applyBorder="1" applyAlignment="1">
      <alignment horizontal="left" vertical="center"/>
    </xf>
    <xf numFmtId="0" fontId="0" fillId="0" borderId="99" xfId="0" applyBorder="1" applyAlignment="1">
      <alignment horizontal="left" vertical="center"/>
    </xf>
    <xf numFmtId="0" fontId="3" fillId="0" borderId="71" xfId="0" applyFont="1" applyBorder="1" applyAlignment="1">
      <alignment horizontal="center" vertical="center"/>
    </xf>
    <xf numFmtId="0" fontId="0" fillId="0" borderId="100" xfId="0" applyBorder="1" applyAlignment="1">
      <alignment horizontal="left" vertical="center"/>
    </xf>
    <xf numFmtId="0" fontId="1" fillId="0" borderId="102" xfId="0" applyFont="1" applyBorder="1" applyAlignment="1">
      <alignment horizontal="center" vertical="center"/>
    </xf>
    <xf numFmtId="0" fontId="1" fillId="0" borderId="103" xfId="0" applyFont="1" applyBorder="1" applyAlignment="1">
      <alignment horizontal="center" vertical="center"/>
    </xf>
    <xf numFmtId="0" fontId="11" fillId="0" borderId="113" xfId="0" applyFont="1" applyBorder="1" applyAlignment="1">
      <alignment horizontal="center" vertical="center"/>
    </xf>
    <xf numFmtId="0" fontId="11" fillId="0" borderId="104" xfId="0" applyFont="1" applyBorder="1" applyAlignment="1">
      <alignment horizontal="center" vertical="center"/>
    </xf>
    <xf numFmtId="0" fontId="8" fillId="0" borderId="114" xfId="0" applyFont="1" applyBorder="1" applyAlignment="1">
      <alignment horizontal="center" vertical="center"/>
    </xf>
    <xf numFmtId="0" fontId="8" fillId="0" borderId="105" xfId="0" applyFont="1" applyBorder="1" applyAlignment="1">
      <alignment horizontal="center" vertical="center"/>
    </xf>
    <xf numFmtId="0" fontId="11" fillId="0" borderId="65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1" fillId="0" borderId="106" xfId="0" applyFont="1" applyBorder="1" applyAlignment="1">
      <alignment horizontal="center" vertical="center"/>
    </xf>
    <xf numFmtId="0" fontId="11" fillId="0" borderId="68" xfId="0" applyFont="1" applyBorder="1" applyAlignment="1">
      <alignment horizontal="center" vertical="center"/>
    </xf>
    <xf numFmtId="0" fontId="8" fillId="0" borderId="107" xfId="0" applyFont="1" applyBorder="1" applyAlignment="1">
      <alignment horizontal="center" vertical="center"/>
    </xf>
    <xf numFmtId="0" fontId="1" fillId="0" borderId="108" xfId="0" applyFont="1" applyBorder="1" applyAlignment="1">
      <alignment horizontal="center" vertical="center"/>
    </xf>
    <xf numFmtId="0" fontId="11" fillId="0" borderId="66" xfId="0" applyFont="1" applyBorder="1" applyAlignment="1">
      <alignment horizontal="center" vertical="center"/>
    </xf>
    <xf numFmtId="0" fontId="8" fillId="0" borderId="109" xfId="0" applyFont="1" applyBorder="1" applyAlignment="1">
      <alignment horizontal="center" vertical="center"/>
    </xf>
    <xf numFmtId="0" fontId="1" fillId="0" borderId="110" xfId="0" applyFont="1" applyBorder="1" applyAlignment="1">
      <alignment horizontal="center" vertical="center"/>
    </xf>
    <xf numFmtId="0" fontId="11" fillId="0" borderId="70" xfId="0" applyFont="1" applyBorder="1" applyAlignment="1" applyProtection="1">
      <alignment horizontal="center" vertical="center"/>
      <protection locked="0"/>
    </xf>
    <xf numFmtId="0" fontId="11" fillId="0" borderId="69" xfId="0" applyFont="1" applyBorder="1" applyAlignment="1" applyProtection="1">
      <alignment horizontal="center" vertical="center"/>
      <protection locked="0"/>
    </xf>
    <xf numFmtId="0" fontId="23" fillId="0" borderId="80" xfId="0" applyFont="1" applyBorder="1" applyAlignment="1">
      <alignment horizontal="center" vertical="center"/>
    </xf>
    <xf numFmtId="0" fontId="11" fillId="0" borderId="77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16" fillId="2" borderId="115" xfId="0" applyFont="1" applyFill="1" applyBorder="1" applyAlignment="1">
      <alignment horizontal="center" vertical="center"/>
    </xf>
    <xf numFmtId="0" fontId="16" fillId="2" borderId="116" xfId="0" applyFont="1" applyFill="1" applyBorder="1" applyAlignment="1">
      <alignment horizontal="center" vertical="center"/>
    </xf>
    <xf numFmtId="0" fontId="16" fillId="2" borderId="38" xfId="0" applyFont="1" applyFill="1" applyBorder="1" applyAlignment="1">
      <alignment horizontal="center" vertical="center"/>
    </xf>
    <xf numFmtId="0" fontId="16" fillId="2" borderId="39" xfId="0" applyFont="1" applyFill="1" applyBorder="1" applyAlignment="1">
      <alignment horizontal="center" vertical="center"/>
    </xf>
    <xf numFmtId="0" fontId="16" fillId="2" borderId="117" xfId="0" applyFont="1" applyFill="1" applyBorder="1" applyAlignment="1">
      <alignment horizontal="center" vertical="center" wrapText="1"/>
    </xf>
    <xf numFmtId="0" fontId="16" fillId="2" borderId="118" xfId="0" applyFont="1" applyFill="1" applyBorder="1" applyAlignment="1">
      <alignment horizontal="center" vertical="center" wrapText="1"/>
    </xf>
    <xf numFmtId="0" fontId="16" fillId="2" borderId="55" xfId="0" applyFont="1" applyFill="1" applyBorder="1" applyAlignment="1">
      <alignment horizontal="center" vertical="center" wrapText="1"/>
    </xf>
    <xf numFmtId="0" fontId="16" fillId="2" borderId="57" xfId="0" applyFont="1" applyFill="1" applyBorder="1" applyAlignment="1">
      <alignment horizontal="center" vertical="center" wrapText="1"/>
    </xf>
    <xf numFmtId="49" fontId="16" fillId="2" borderId="5" xfId="0" applyNumberFormat="1" applyFont="1" applyFill="1" applyBorder="1" applyAlignment="1">
      <alignment horizontal="center" vertical="center" wrapText="1"/>
    </xf>
    <xf numFmtId="0" fontId="16" fillId="2" borderId="119" xfId="0" applyNumberFormat="1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/>
    </xf>
    <xf numFmtId="0" fontId="16" fillId="2" borderId="119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 wrapText="1"/>
    </xf>
    <xf numFmtId="0" fontId="16" fillId="2" borderId="119" xfId="0" applyFont="1" applyFill="1" applyBorder="1" applyAlignment="1">
      <alignment horizontal="center" vertical="center" wrapText="1"/>
    </xf>
    <xf numFmtId="0" fontId="12" fillId="2" borderId="117" xfId="0" applyFont="1" applyFill="1" applyBorder="1" applyAlignment="1">
      <alignment horizontal="center" vertical="center" wrapText="1"/>
    </xf>
    <xf numFmtId="0" fontId="12" fillId="2" borderId="118" xfId="0" applyFont="1" applyFill="1" applyBorder="1" applyAlignment="1">
      <alignment horizontal="center" vertical="center" wrapText="1"/>
    </xf>
    <xf numFmtId="0" fontId="12" fillId="2" borderId="55" xfId="0" applyFont="1" applyFill="1" applyBorder="1" applyAlignment="1">
      <alignment horizontal="center" vertical="center" wrapText="1"/>
    </xf>
    <xf numFmtId="0" fontId="12" fillId="2" borderId="57" xfId="0" applyFont="1" applyFill="1" applyBorder="1" applyAlignment="1">
      <alignment horizontal="center" vertical="center" wrapText="1"/>
    </xf>
    <xf numFmtId="0" fontId="12" fillId="2" borderId="23" xfId="0" applyFont="1" applyFill="1" applyBorder="1" applyAlignment="1">
      <alignment horizontal="center" vertical="center" wrapText="1"/>
    </xf>
    <xf numFmtId="0" fontId="12" fillId="2" borderId="120" xfId="0" applyFont="1" applyFill="1" applyBorder="1" applyAlignment="1">
      <alignment horizontal="center" vertical="center" wrapText="1"/>
    </xf>
    <xf numFmtId="0" fontId="16" fillId="2" borderId="23" xfId="0" applyFont="1" applyFill="1" applyBorder="1" applyAlignment="1">
      <alignment horizontal="center" vertical="center" wrapText="1"/>
    </xf>
    <xf numFmtId="0" fontId="16" fillId="2" borderId="120" xfId="0" applyFont="1" applyFill="1" applyBorder="1" applyAlignment="1">
      <alignment horizontal="center" vertical="center" wrapText="1"/>
    </xf>
    <xf numFmtId="0" fontId="16" fillId="2" borderId="121" xfId="0" applyFont="1" applyFill="1" applyBorder="1" applyAlignment="1">
      <alignment horizontal="center" vertical="center"/>
    </xf>
    <xf numFmtId="0" fontId="16" fillId="2" borderId="58" xfId="0" applyFont="1" applyFill="1" applyBorder="1" applyAlignment="1">
      <alignment horizontal="center" vertical="center"/>
    </xf>
    <xf numFmtId="0" fontId="0" fillId="2" borderId="115" xfId="0" applyFill="1" applyBorder="1" applyAlignment="1">
      <alignment horizontal="center" vertical="center" wrapText="1"/>
    </xf>
    <xf numFmtId="0" fontId="0" fillId="2" borderId="116" xfId="0" applyFill="1" applyBorder="1" applyAlignment="1">
      <alignment horizontal="center" vertical="center" wrapText="1"/>
    </xf>
    <xf numFmtId="0" fontId="17" fillId="2" borderId="38" xfId="0" applyFont="1" applyFill="1" applyBorder="1" applyAlignment="1">
      <alignment horizontal="center" vertical="center"/>
    </xf>
    <xf numFmtId="0" fontId="17" fillId="2" borderId="39" xfId="0" applyFont="1" applyFill="1" applyBorder="1" applyAlignment="1">
      <alignment horizontal="center" vertical="center"/>
    </xf>
    <xf numFmtId="0" fontId="17" fillId="2" borderId="41" xfId="0" applyFont="1" applyFill="1" applyBorder="1" applyAlignment="1">
      <alignment horizontal="center" vertical="center"/>
    </xf>
    <xf numFmtId="0" fontId="16" fillId="2" borderId="42" xfId="0" applyFont="1" applyFill="1" applyBorder="1" applyAlignment="1">
      <alignment horizontal="center" vertical="center" wrapText="1"/>
    </xf>
    <xf numFmtId="0" fontId="16" fillId="2" borderId="41" xfId="0" applyFont="1" applyFill="1" applyBorder="1" applyAlignment="1">
      <alignment horizontal="center" vertical="center"/>
    </xf>
    <xf numFmtId="0" fontId="0" fillId="2" borderId="122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12" fillId="2" borderId="23" xfId="0" applyNumberFormat="1" applyFont="1" applyFill="1" applyBorder="1" applyAlignment="1">
      <alignment horizontal="center" vertical="center" wrapText="1"/>
    </xf>
    <xf numFmtId="0" fontId="12" fillId="2" borderId="120" xfId="0" applyNumberFormat="1" applyFont="1" applyFill="1" applyBorder="1" applyAlignment="1">
      <alignment horizontal="center" vertical="center" wrapText="1"/>
    </xf>
    <xf numFmtId="1" fontId="0" fillId="2" borderId="115" xfId="0" applyNumberFormat="1" applyFill="1" applyBorder="1" applyAlignment="1">
      <alignment horizontal="center" vertical="center" wrapText="1"/>
    </xf>
    <xf numFmtId="1" fontId="0" fillId="2" borderId="116" xfId="0" applyNumberFormat="1" applyFill="1" applyBorder="1" applyAlignment="1">
      <alignment horizontal="center" vertical="center" wrapText="1"/>
    </xf>
    <xf numFmtId="49" fontId="16" fillId="2" borderId="5" xfId="0" applyNumberFormat="1" applyFont="1" applyFill="1" applyBorder="1" applyAlignment="1">
      <alignment horizontal="center" vertical="center"/>
    </xf>
    <xf numFmtId="49" fontId="16" fillId="2" borderId="119" xfId="0" applyNumberFormat="1" applyFont="1" applyFill="1" applyBorder="1" applyAlignment="1">
      <alignment horizontal="center" vertical="center"/>
    </xf>
    <xf numFmtId="0" fontId="16" fillId="2" borderId="5" xfId="0" applyNumberFormat="1" applyFont="1" applyFill="1" applyBorder="1" applyAlignment="1">
      <alignment horizontal="center" vertical="center" wrapText="1"/>
    </xf>
    <xf numFmtId="49" fontId="16" fillId="2" borderId="23" xfId="0" applyNumberFormat="1" applyFont="1" applyFill="1" applyBorder="1" applyAlignment="1">
      <alignment horizontal="center" vertical="center" wrapText="1"/>
    </xf>
    <xf numFmtId="49" fontId="16" fillId="2" borderId="120" xfId="0" applyNumberFormat="1" applyFont="1" applyFill="1" applyBorder="1" applyAlignment="1">
      <alignment horizontal="center" vertical="center" wrapText="1"/>
    </xf>
    <xf numFmtId="0" fontId="16" fillId="2" borderId="117" xfId="0" applyFont="1" applyFill="1" applyBorder="1" applyAlignment="1">
      <alignment horizontal="center" vertical="center"/>
    </xf>
    <xf numFmtId="0" fontId="16" fillId="2" borderId="118" xfId="0" applyFont="1" applyFill="1" applyBorder="1" applyAlignment="1">
      <alignment horizontal="center" vertical="center"/>
    </xf>
    <xf numFmtId="0" fontId="16" fillId="2" borderId="55" xfId="0" applyFont="1" applyFill="1" applyBorder="1" applyAlignment="1">
      <alignment horizontal="center" vertical="center"/>
    </xf>
    <xf numFmtId="0" fontId="16" fillId="2" borderId="57" xfId="0" applyFont="1" applyFill="1" applyBorder="1" applyAlignment="1">
      <alignment horizontal="center" vertical="center"/>
    </xf>
    <xf numFmtId="0" fontId="16" fillId="2" borderId="5" xfId="0" applyNumberFormat="1" applyFont="1" applyFill="1" applyBorder="1" applyAlignment="1">
      <alignment horizontal="center" vertical="center"/>
    </xf>
    <xf numFmtId="0" fontId="16" fillId="2" borderId="119" xfId="0" applyNumberFormat="1" applyFont="1" applyFill="1" applyBorder="1" applyAlignment="1">
      <alignment horizontal="center" vertical="center"/>
    </xf>
    <xf numFmtId="0" fontId="0" fillId="2" borderId="117" xfId="0" applyFill="1" applyBorder="1" applyAlignment="1">
      <alignment horizontal="center" vertical="center" wrapText="1"/>
    </xf>
    <xf numFmtId="0" fontId="0" fillId="2" borderId="118" xfId="0" applyFill="1" applyBorder="1" applyAlignment="1">
      <alignment horizontal="center" vertical="center" wrapText="1"/>
    </xf>
    <xf numFmtId="0" fontId="0" fillId="2" borderId="55" xfId="0" applyFill="1" applyBorder="1" applyAlignment="1">
      <alignment horizontal="center" vertical="center" wrapText="1"/>
    </xf>
    <xf numFmtId="0" fontId="0" fillId="2" borderId="57" xfId="0" applyFill="1" applyBorder="1" applyAlignment="1">
      <alignment horizontal="center" vertical="center" wrapText="1"/>
    </xf>
    <xf numFmtId="0" fontId="0" fillId="2" borderId="23" xfId="0" applyFill="1" applyBorder="1" applyAlignment="1">
      <alignment horizontal="center" vertical="center" wrapText="1"/>
    </xf>
    <xf numFmtId="0" fontId="0" fillId="2" borderId="120" xfId="0" applyFill="1" applyBorder="1" applyAlignment="1">
      <alignment horizontal="center" vertical="center" wrapText="1"/>
    </xf>
    <xf numFmtId="0" fontId="0" fillId="2" borderId="23" xfId="0" applyNumberFormat="1" applyFill="1" applyBorder="1" applyAlignment="1">
      <alignment horizontal="center" vertical="center" wrapText="1"/>
    </xf>
    <xf numFmtId="0" fontId="0" fillId="2" borderId="120" xfId="0" applyNumberFormat="1" applyFill="1" applyBorder="1" applyAlignment="1">
      <alignment horizontal="center" vertical="center" wrapText="1"/>
    </xf>
    <xf numFmtId="0" fontId="0" fillId="2" borderId="49" xfId="0" applyFill="1" applyBorder="1" applyAlignment="1">
      <alignment horizontal="left" vertical="center"/>
    </xf>
    <xf numFmtId="0" fontId="0" fillId="2" borderId="50" xfId="0" applyFill="1" applyBorder="1" applyAlignment="1">
      <alignment horizontal="left" vertical="center"/>
    </xf>
    <xf numFmtId="0" fontId="0" fillId="2" borderId="123" xfId="0" applyFill="1" applyBorder="1" applyAlignment="1">
      <alignment horizontal="left" vertical="center"/>
    </xf>
    <xf numFmtId="0" fontId="0" fillId="2" borderId="124" xfId="0" applyFill="1" applyBorder="1" applyAlignment="1">
      <alignment horizontal="left" vertical="center"/>
    </xf>
    <xf numFmtId="0" fontId="0" fillId="2" borderId="125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0" fillId="2" borderId="126" xfId="0" applyFill="1" applyBorder="1" applyAlignment="1">
      <alignment horizontal="center" vertical="center"/>
    </xf>
    <xf numFmtId="0" fontId="0" fillId="2" borderId="127" xfId="0" applyFill="1" applyBorder="1" applyAlignment="1">
      <alignment horizontal="center" vertical="center"/>
    </xf>
    <xf numFmtId="0" fontId="0" fillId="2" borderId="128" xfId="0" applyFill="1" applyBorder="1" applyAlignment="1">
      <alignment horizontal="center" vertical="center"/>
    </xf>
    <xf numFmtId="0" fontId="0" fillId="2" borderId="129" xfId="0" applyFill="1" applyBorder="1" applyAlignment="1">
      <alignment horizontal="center" vertical="center"/>
    </xf>
    <xf numFmtId="0" fontId="0" fillId="2" borderId="117" xfId="0" applyFill="1" applyBorder="1" applyAlignment="1">
      <alignment horizontal="left" vertical="center"/>
    </xf>
    <xf numFmtId="0" fontId="0" fillId="2" borderId="118" xfId="0" applyFill="1" applyBorder="1" applyAlignment="1">
      <alignment horizontal="left" vertical="center"/>
    </xf>
    <xf numFmtId="0" fontId="0" fillId="2" borderId="121" xfId="0" applyFill="1" applyBorder="1" applyAlignment="1">
      <alignment horizontal="center" vertical="center"/>
    </xf>
    <xf numFmtId="0" fontId="0" fillId="2" borderId="130" xfId="0" applyFill="1" applyBorder="1" applyAlignment="1">
      <alignment horizontal="center" vertical="center"/>
    </xf>
    <xf numFmtId="0" fontId="0" fillId="2" borderId="131" xfId="0" applyFill="1" applyBorder="1" applyAlignment="1">
      <alignment horizontal="center" vertical="center"/>
    </xf>
    <xf numFmtId="0" fontId="0" fillId="2" borderId="55" xfId="0" applyFill="1" applyBorder="1" applyAlignment="1">
      <alignment horizontal="left" vertical="center"/>
    </xf>
    <xf numFmtId="0" fontId="0" fillId="2" borderId="57" xfId="0" applyFill="1" applyBorder="1" applyAlignment="1">
      <alignment horizontal="left" vertical="center"/>
    </xf>
    <xf numFmtId="0" fontId="0" fillId="2" borderId="58" xfId="0" applyFill="1" applyBorder="1" applyAlignment="1">
      <alignment horizontal="center" vertical="center"/>
    </xf>
    <xf numFmtId="0" fontId="0" fillId="2" borderId="56" xfId="0" applyFill="1" applyBorder="1" applyAlignment="1">
      <alignment horizontal="center" vertical="center"/>
    </xf>
    <xf numFmtId="0" fontId="0" fillId="2" borderId="59" xfId="0" applyFill="1" applyBorder="1" applyAlignment="1">
      <alignment horizontal="center" vertical="center"/>
    </xf>
    <xf numFmtId="0" fontId="16" fillId="2" borderId="132" xfId="0" applyFont="1" applyFill="1" applyBorder="1" applyAlignment="1">
      <alignment horizontal="center" vertical="center"/>
    </xf>
    <xf numFmtId="0" fontId="16" fillId="2" borderId="18" xfId="0" applyFont="1" applyFill="1" applyBorder="1" applyAlignment="1">
      <alignment horizontal="center" vertical="center"/>
    </xf>
    <xf numFmtId="0" fontId="0" fillId="2" borderId="133" xfId="0" applyFill="1" applyBorder="1" applyAlignment="1">
      <alignment horizontal="center" vertical="center"/>
    </xf>
    <xf numFmtId="0" fontId="0" fillId="2" borderId="134" xfId="0" applyFill="1" applyBorder="1" applyAlignment="1">
      <alignment horizontal="center" vertical="center"/>
    </xf>
    <xf numFmtId="0" fontId="0" fillId="2" borderId="132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115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13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48" xfId="0" applyFill="1" applyBorder="1" applyAlignment="1">
      <alignment horizontal="center" vertical="center"/>
    </xf>
    <xf numFmtId="0" fontId="18" fillId="2" borderId="42" xfId="0" applyFont="1" applyFill="1" applyBorder="1" applyAlignment="1">
      <alignment horizontal="center" vertical="center" wrapText="1"/>
    </xf>
    <xf numFmtId="0" fontId="0" fillId="2" borderId="43" xfId="0" applyFill="1" applyBorder="1" applyAlignment="1">
      <alignment horizontal="center" vertical="center"/>
    </xf>
    <xf numFmtId="0" fontId="0" fillId="2" borderId="136" xfId="0" applyFill="1" applyBorder="1" applyAlignment="1">
      <alignment horizontal="center" vertical="center"/>
    </xf>
    <xf numFmtId="0" fontId="0" fillId="2" borderId="120" xfId="0" applyFill="1" applyBorder="1" applyAlignment="1">
      <alignment horizontal="center" vertical="center"/>
    </xf>
    <xf numFmtId="0" fontId="0" fillId="2" borderId="116" xfId="0" applyFill="1" applyBorder="1" applyAlignment="1">
      <alignment horizontal="center" vertical="center"/>
    </xf>
    <xf numFmtId="0" fontId="0" fillId="2" borderId="137" xfId="0" applyFill="1" applyBorder="1" applyAlignment="1">
      <alignment horizontal="center" vertical="center"/>
    </xf>
    <xf numFmtId="0" fontId="0" fillId="2" borderId="119" xfId="0" applyFill="1" applyBorder="1" applyAlignment="1">
      <alignment horizontal="center" vertical="center"/>
    </xf>
    <xf numFmtId="0" fontId="0" fillId="2" borderId="138" xfId="0" applyFill="1" applyBorder="1" applyAlignment="1">
      <alignment horizontal="center" vertical="center"/>
    </xf>
    <xf numFmtId="0" fontId="0" fillId="2" borderId="139" xfId="0" applyFill="1" applyBorder="1" applyAlignment="1">
      <alignment horizontal="center" vertical="center"/>
    </xf>
    <xf numFmtId="0" fontId="0" fillId="2" borderId="140" xfId="0" applyFill="1" applyBorder="1" applyAlignment="1">
      <alignment horizontal="center" vertical="center"/>
    </xf>
    <xf numFmtId="0" fontId="0" fillId="2" borderId="141" xfId="0" applyFill="1" applyBorder="1" applyAlignment="1">
      <alignment horizontal="center" vertical="center"/>
    </xf>
    <xf numFmtId="0" fontId="19" fillId="2" borderId="142" xfId="0" applyFont="1" applyFill="1" applyBorder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right" vertical="center" wrapText="1"/>
    </xf>
    <xf numFmtId="0" fontId="19" fillId="2" borderId="143" xfId="0" applyFont="1" applyFill="1" applyBorder="1" applyAlignment="1">
      <alignment horizontal="right" vertical="center" wrapText="1"/>
    </xf>
    <xf numFmtId="0" fontId="20" fillId="2" borderId="0" xfId="0" applyFont="1" applyFill="1" applyAlignment="1">
      <alignment horizontal="right" vertical="center" wrapText="1"/>
    </xf>
    <xf numFmtId="0" fontId="20" fillId="2" borderId="0" xfId="0" applyFont="1" applyFill="1" applyBorder="1" applyAlignment="1">
      <alignment horizontal="right" vertical="center" wrapText="1"/>
    </xf>
    <xf numFmtId="0" fontId="0" fillId="2" borderId="0" xfId="0" applyFill="1" applyBorder="1" applyAlignment="1">
      <alignment horizontal="center" vertical="center"/>
    </xf>
    <xf numFmtId="0" fontId="20" fillId="2" borderId="0" xfId="0" applyFont="1" applyFill="1" applyBorder="1" applyAlignment="1">
      <alignment horizontal="left" vertical="center" wrapText="1"/>
    </xf>
    <xf numFmtId="0" fontId="16" fillId="2" borderId="125" xfId="0" applyFont="1" applyFill="1" applyBorder="1" applyAlignment="1">
      <alignment horizontal="left" vertical="distributed"/>
    </xf>
    <xf numFmtId="0" fontId="16" fillId="2" borderId="126" xfId="0" applyFont="1" applyFill="1" applyBorder="1" applyAlignment="1">
      <alignment horizontal="left" vertical="distributed"/>
    </xf>
    <xf numFmtId="0" fontId="20" fillId="2" borderId="0" xfId="0" applyFont="1" applyFill="1" applyBorder="1" applyAlignment="1">
      <alignment horizontal="center" vertical="center"/>
    </xf>
    <xf numFmtId="0" fontId="21" fillId="2" borderId="5" xfId="0" applyNumberFormat="1" applyFont="1" applyFill="1" applyBorder="1" applyAlignment="1">
      <alignment horizontal="center" vertical="center" wrapText="1"/>
    </xf>
    <xf numFmtId="0" fontId="22" fillId="2" borderId="121" xfId="0" applyFont="1" applyFill="1" applyBorder="1" applyAlignment="1">
      <alignment horizontal="justify" vertical="center" wrapText="1"/>
    </xf>
    <xf numFmtId="0" fontId="22" fillId="2" borderId="130" xfId="0" applyFont="1" applyFill="1" applyBorder="1" applyAlignment="1">
      <alignment horizontal="justify" vertical="center" wrapText="1"/>
    </xf>
    <xf numFmtId="0" fontId="22" fillId="2" borderId="118" xfId="0" applyFont="1" applyFill="1" applyBorder="1" applyAlignment="1">
      <alignment horizontal="justify" vertical="center" wrapText="1"/>
    </xf>
    <xf numFmtId="0" fontId="22" fillId="2" borderId="127" xfId="0" applyFont="1" applyFill="1" applyBorder="1" applyAlignment="1">
      <alignment horizontal="justify" vertical="center" wrapText="1"/>
    </xf>
    <xf numFmtId="0" fontId="22" fillId="2" borderId="128" xfId="0" applyFont="1" applyFill="1" applyBorder="1" applyAlignment="1">
      <alignment horizontal="justify" vertical="center" wrapText="1"/>
    </xf>
    <xf numFmtId="0" fontId="22" fillId="2" borderId="124" xfId="0" applyFont="1" applyFill="1" applyBorder="1" applyAlignment="1">
      <alignment horizontal="justify" vertical="center" wrapText="1"/>
    </xf>
    <xf numFmtId="0" fontId="0" fillId="2" borderId="121" xfId="0" applyFill="1" applyBorder="1" applyAlignment="1">
      <alignment horizontal="left" vertical="justify" wrapText="1"/>
    </xf>
    <xf numFmtId="0" fontId="0" fillId="2" borderId="130" xfId="0" applyFill="1" applyBorder="1" applyAlignment="1">
      <alignment horizontal="left" vertical="justify" wrapText="1"/>
    </xf>
    <xf numFmtId="0" fontId="0" fillId="2" borderId="118" xfId="0" applyFill="1" applyBorder="1" applyAlignment="1">
      <alignment horizontal="left" vertical="justify" wrapText="1"/>
    </xf>
    <xf numFmtId="0" fontId="0" fillId="2" borderId="127" xfId="0" applyFill="1" applyBorder="1" applyAlignment="1">
      <alignment horizontal="left" vertical="justify" wrapText="1"/>
    </xf>
    <xf numFmtId="0" fontId="0" fillId="2" borderId="128" xfId="0" applyFill="1" applyBorder="1" applyAlignment="1">
      <alignment horizontal="left" vertical="justify" wrapText="1"/>
    </xf>
    <xf numFmtId="0" fontId="0" fillId="2" borderId="124" xfId="0" applyFill="1" applyBorder="1" applyAlignment="1">
      <alignment horizontal="left" vertical="justify" wrapText="1"/>
    </xf>
    <xf numFmtId="0" fontId="22" fillId="2" borderId="5" xfId="0" applyFont="1" applyFill="1" applyBorder="1" applyAlignment="1">
      <alignment horizontal="justify" vertical="justify" wrapText="1"/>
    </xf>
    <xf numFmtId="49" fontId="21" fillId="2" borderId="5" xfId="0" applyNumberFormat="1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left" vertical="center" wrapText="1"/>
    </xf>
    <xf numFmtId="0" fontId="16" fillId="2" borderId="121" xfId="0" applyFont="1" applyFill="1" applyBorder="1" applyAlignment="1">
      <alignment horizontal="left" vertical="center" wrapText="1"/>
    </xf>
    <xf numFmtId="0" fontId="16" fillId="2" borderId="130" xfId="0" applyFont="1" applyFill="1" applyBorder="1" applyAlignment="1">
      <alignment horizontal="left" vertical="center" wrapText="1"/>
    </xf>
    <xf numFmtId="0" fontId="16" fillId="2" borderId="118" xfId="0" applyFont="1" applyFill="1" applyBorder="1" applyAlignment="1">
      <alignment horizontal="left" vertical="center" wrapText="1"/>
    </xf>
    <xf numFmtId="0" fontId="16" fillId="2" borderId="127" xfId="0" applyFont="1" applyFill="1" applyBorder="1" applyAlignment="1">
      <alignment horizontal="left" vertical="center" wrapText="1"/>
    </xf>
    <xf numFmtId="0" fontId="16" fillId="2" borderId="128" xfId="0" applyFont="1" applyFill="1" applyBorder="1" applyAlignment="1">
      <alignment horizontal="left" vertical="center" wrapText="1"/>
    </xf>
    <xf numFmtId="0" fontId="16" fillId="2" borderId="124" xfId="0" applyFont="1" applyFill="1" applyBorder="1" applyAlignment="1">
      <alignment horizontal="left" vertical="center" wrapText="1"/>
    </xf>
    <xf numFmtId="0" fontId="0" fillId="2" borderId="121" xfId="0" applyFill="1" applyBorder="1" applyAlignment="1">
      <alignment horizontal="justify" vertical="justify" wrapText="1"/>
    </xf>
    <xf numFmtId="0" fontId="0" fillId="2" borderId="130" xfId="0" applyFill="1" applyBorder="1" applyAlignment="1">
      <alignment horizontal="justify" vertical="justify" wrapText="1"/>
    </xf>
    <xf numFmtId="0" fontId="0" fillId="2" borderId="118" xfId="0" applyFill="1" applyBorder="1" applyAlignment="1">
      <alignment horizontal="justify" vertical="justify" wrapText="1"/>
    </xf>
    <xf numFmtId="0" fontId="0" fillId="2" borderId="127" xfId="0" applyFill="1" applyBorder="1" applyAlignment="1">
      <alignment horizontal="justify" vertical="justify" wrapText="1"/>
    </xf>
    <xf numFmtId="0" fontId="0" fillId="2" borderId="128" xfId="0" applyFill="1" applyBorder="1" applyAlignment="1">
      <alignment horizontal="justify" vertical="justify" wrapText="1"/>
    </xf>
    <xf numFmtId="0" fontId="0" fillId="2" borderId="124" xfId="0" applyFill="1" applyBorder="1" applyAlignment="1">
      <alignment horizontal="justify" vertical="justify" wrapText="1"/>
    </xf>
    <xf numFmtId="0" fontId="9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</xdr:colOff>
      <xdr:row>34</xdr:row>
      <xdr:rowOff>85725</xdr:rowOff>
    </xdr:from>
    <xdr:to>
      <xdr:col>4</xdr:col>
      <xdr:colOff>66675</xdr:colOff>
      <xdr:row>38</xdr:row>
      <xdr:rowOff>76200</xdr:rowOff>
    </xdr:to>
    <xdr:sp macro="" textlink="">
      <xdr:nvSpPr>
        <xdr:cNvPr id="9044" name="Oval 1"/>
        <xdr:cNvSpPr>
          <a:spLocks noChangeArrowheads="1"/>
        </xdr:cNvSpPr>
      </xdr:nvSpPr>
      <xdr:spPr bwMode="auto">
        <a:xfrm>
          <a:off x="1924050" y="6086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34</xdr:row>
      <xdr:rowOff>85725</xdr:rowOff>
    </xdr:from>
    <xdr:to>
      <xdr:col>5</xdr:col>
      <xdr:colOff>561975</xdr:colOff>
      <xdr:row>38</xdr:row>
      <xdr:rowOff>76200</xdr:rowOff>
    </xdr:to>
    <xdr:sp macro="" textlink="">
      <xdr:nvSpPr>
        <xdr:cNvPr id="9045" name="Oval 2"/>
        <xdr:cNvSpPr>
          <a:spLocks noChangeArrowheads="1"/>
        </xdr:cNvSpPr>
      </xdr:nvSpPr>
      <xdr:spPr bwMode="auto">
        <a:xfrm>
          <a:off x="3028950" y="6086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34</xdr:row>
      <xdr:rowOff>85725</xdr:rowOff>
    </xdr:from>
    <xdr:to>
      <xdr:col>4</xdr:col>
      <xdr:colOff>66675</xdr:colOff>
      <xdr:row>38</xdr:row>
      <xdr:rowOff>76200</xdr:rowOff>
    </xdr:to>
    <xdr:sp macro="" textlink="">
      <xdr:nvSpPr>
        <xdr:cNvPr id="9046" name="Oval 4"/>
        <xdr:cNvSpPr>
          <a:spLocks noChangeArrowheads="1"/>
        </xdr:cNvSpPr>
      </xdr:nvSpPr>
      <xdr:spPr bwMode="auto">
        <a:xfrm>
          <a:off x="1924050" y="6086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34</xdr:row>
      <xdr:rowOff>85725</xdr:rowOff>
    </xdr:from>
    <xdr:to>
      <xdr:col>5</xdr:col>
      <xdr:colOff>561975</xdr:colOff>
      <xdr:row>38</xdr:row>
      <xdr:rowOff>76200</xdr:rowOff>
    </xdr:to>
    <xdr:sp macro="" textlink="">
      <xdr:nvSpPr>
        <xdr:cNvPr id="9047" name="Oval 5"/>
        <xdr:cNvSpPr>
          <a:spLocks noChangeArrowheads="1"/>
        </xdr:cNvSpPr>
      </xdr:nvSpPr>
      <xdr:spPr bwMode="auto">
        <a:xfrm>
          <a:off x="3028950" y="6086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9048" name="Oval 7"/>
        <xdr:cNvSpPr>
          <a:spLocks noChangeArrowheads="1"/>
        </xdr:cNvSpPr>
      </xdr:nvSpPr>
      <xdr:spPr bwMode="auto">
        <a:xfrm>
          <a:off x="19240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9049" name="Oval 8"/>
        <xdr:cNvSpPr>
          <a:spLocks noChangeArrowheads="1"/>
        </xdr:cNvSpPr>
      </xdr:nvSpPr>
      <xdr:spPr bwMode="auto">
        <a:xfrm>
          <a:off x="30289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9050" name="Oval 10"/>
        <xdr:cNvSpPr>
          <a:spLocks noChangeArrowheads="1"/>
        </xdr:cNvSpPr>
      </xdr:nvSpPr>
      <xdr:spPr bwMode="auto">
        <a:xfrm>
          <a:off x="19240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9051" name="Oval 11"/>
        <xdr:cNvSpPr>
          <a:spLocks noChangeArrowheads="1"/>
        </xdr:cNvSpPr>
      </xdr:nvSpPr>
      <xdr:spPr bwMode="auto">
        <a:xfrm>
          <a:off x="30289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9052" name="Oval 13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9053" name="Oval 14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9054" name="Oval 16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9055" name="Oval 17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9056" name="Oval 19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9057" name="Oval 20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9058" name="Oval 22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9059" name="Oval 23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9060" name="Oval 25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9061" name="Oval 26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9062" name="Oval 28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9063" name="Oval 29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9064" name="Oval 31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9065" name="Oval 32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604</xdr:row>
      <xdr:rowOff>85725</xdr:rowOff>
    </xdr:from>
    <xdr:to>
      <xdr:col>4</xdr:col>
      <xdr:colOff>66675</xdr:colOff>
      <xdr:row>608</xdr:row>
      <xdr:rowOff>76200</xdr:rowOff>
    </xdr:to>
    <xdr:sp macro="" textlink="">
      <xdr:nvSpPr>
        <xdr:cNvPr id="9066" name="Oval 34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604</xdr:row>
      <xdr:rowOff>85725</xdr:rowOff>
    </xdr:from>
    <xdr:to>
      <xdr:col>5</xdr:col>
      <xdr:colOff>561975</xdr:colOff>
      <xdr:row>608</xdr:row>
      <xdr:rowOff>76200</xdr:rowOff>
    </xdr:to>
    <xdr:sp macro="" textlink="">
      <xdr:nvSpPr>
        <xdr:cNvPr id="9067" name="Oval 35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661</xdr:row>
      <xdr:rowOff>85725</xdr:rowOff>
    </xdr:from>
    <xdr:to>
      <xdr:col>4</xdr:col>
      <xdr:colOff>66675</xdr:colOff>
      <xdr:row>665</xdr:row>
      <xdr:rowOff>76200</xdr:rowOff>
    </xdr:to>
    <xdr:sp macro="" textlink="">
      <xdr:nvSpPr>
        <xdr:cNvPr id="9068" name="Oval 37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661</xdr:row>
      <xdr:rowOff>85725</xdr:rowOff>
    </xdr:from>
    <xdr:to>
      <xdr:col>5</xdr:col>
      <xdr:colOff>561975</xdr:colOff>
      <xdr:row>665</xdr:row>
      <xdr:rowOff>76200</xdr:rowOff>
    </xdr:to>
    <xdr:sp macro="" textlink="">
      <xdr:nvSpPr>
        <xdr:cNvPr id="9069" name="Oval 38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718</xdr:row>
      <xdr:rowOff>85725</xdr:rowOff>
    </xdr:from>
    <xdr:to>
      <xdr:col>4</xdr:col>
      <xdr:colOff>66675</xdr:colOff>
      <xdr:row>722</xdr:row>
      <xdr:rowOff>76200</xdr:rowOff>
    </xdr:to>
    <xdr:sp macro="" textlink="">
      <xdr:nvSpPr>
        <xdr:cNvPr id="9070" name="Oval 40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718</xdr:row>
      <xdr:rowOff>85725</xdr:rowOff>
    </xdr:from>
    <xdr:to>
      <xdr:col>5</xdr:col>
      <xdr:colOff>561975</xdr:colOff>
      <xdr:row>722</xdr:row>
      <xdr:rowOff>76200</xdr:rowOff>
    </xdr:to>
    <xdr:sp macro="" textlink="">
      <xdr:nvSpPr>
        <xdr:cNvPr id="9071" name="Oval 41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775</xdr:row>
      <xdr:rowOff>85725</xdr:rowOff>
    </xdr:from>
    <xdr:to>
      <xdr:col>4</xdr:col>
      <xdr:colOff>66675</xdr:colOff>
      <xdr:row>779</xdr:row>
      <xdr:rowOff>76200</xdr:rowOff>
    </xdr:to>
    <xdr:sp macro="" textlink="">
      <xdr:nvSpPr>
        <xdr:cNvPr id="9072" name="Oval 43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775</xdr:row>
      <xdr:rowOff>85725</xdr:rowOff>
    </xdr:from>
    <xdr:to>
      <xdr:col>5</xdr:col>
      <xdr:colOff>561975</xdr:colOff>
      <xdr:row>779</xdr:row>
      <xdr:rowOff>76200</xdr:rowOff>
    </xdr:to>
    <xdr:sp macro="" textlink="">
      <xdr:nvSpPr>
        <xdr:cNvPr id="9073" name="Oval 44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832</xdr:row>
      <xdr:rowOff>85725</xdr:rowOff>
    </xdr:from>
    <xdr:to>
      <xdr:col>4</xdr:col>
      <xdr:colOff>66675</xdr:colOff>
      <xdr:row>836</xdr:row>
      <xdr:rowOff>76200</xdr:rowOff>
    </xdr:to>
    <xdr:sp macro="" textlink="">
      <xdr:nvSpPr>
        <xdr:cNvPr id="9074" name="Oval 46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832</xdr:row>
      <xdr:rowOff>85725</xdr:rowOff>
    </xdr:from>
    <xdr:to>
      <xdr:col>5</xdr:col>
      <xdr:colOff>561975</xdr:colOff>
      <xdr:row>836</xdr:row>
      <xdr:rowOff>76200</xdr:rowOff>
    </xdr:to>
    <xdr:sp macro="" textlink="">
      <xdr:nvSpPr>
        <xdr:cNvPr id="9075" name="Oval 47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889</xdr:row>
      <xdr:rowOff>85725</xdr:rowOff>
    </xdr:from>
    <xdr:to>
      <xdr:col>4</xdr:col>
      <xdr:colOff>66675</xdr:colOff>
      <xdr:row>893</xdr:row>
      <xdr:rowOff>76200</xdr:rowOff>
    </xdr:to>
    <xdr:sp macro="" textlink="">
      <xdr:nvSpPr>
        <xdr:cNvPr id="9076" name="Oval 49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889</xdr:row>
      <xdr:rowOff>85725</xdr:rowOff>
    </xdr:from>
    <xdr:to>
      <xdr:col>5</xdr:col>
      <xdr:colOff>561975</xdr:colOff>
      <xdr:row>893</xdr:row>
      <xdr:rowOff>76200</xdr:rowOff>
    </xdr:to>
    <xdr:sp macro="" textlink="">
      <xdr:nvSpPr>
        <xdr:cNvPr id="9077" name="Oval 50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9078" name="Oval 52"/>
        <xdr:cNvSpPr>
          <a:spLocks noChangeArrowheads="1"/>
        </xdr:cNvSpPr>
      </xdr:nvSpPr>
      <xdr:spPr bwMode="auto">
        <a:xfrm>
          <a:off x="19240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9079" name="Oval 53"/>
        <xdr:cNvSpPr>
          <a:spLocks noChangeArrowheads="1"/>
        </xdr:cNvSpPr>
      </xdr:nvSpPr>
      <xdr:spPr bwMode="auto">
        <a:xfrm>
          <a:off x="30289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9080" name="Oval 55"/>
        <xdr:cNvSpPr>
          <a:spLocks noChangeArrowheads="1"/>
        </xdr:cNvSpPr>
      </xdr:nvSpPr>
      <xdr:spPr bwMode="auto">
        <a:xfrm>
          <a:off x="19240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9081" name="Oval 56"/>
        <xdr:cNvSpPr>
          <a:spLocks noChangeArrowheads="1"/>
        </xdr:cNvSpPr>
      </xdr:nvSpPr>
      <xdr:spPr bwMode="auto">
        <a:xfrm>
          <a:off x="30289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9082" name="Oval 58"/>
        <xdr:cNvSpPr>
          <a:spLocks noChangeArrowheads="1"/>
        </xdr:cNvSpPr>
      </xdr:nvSpPr>
      <xdr:spPr bwMode="auto">
        <a:xfrm>
          <a:off x="19240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9083" name="Oval 59"/>
        <xdr:cNvSpPr>
          <a:spLocks noChangeArrowheads="1"/>
        </xdr:cNvSpPr>
      </xdr:nvSpPr>
      <xdr:spPr bwMode="auto">
        <a:xfrm>
          <a:off x="30289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9084" name="Oval 61"/>
        <xdr:cNvSpPr>
          <a:spLocks noChangeArrowheads="1"/>
        </xdr:cNvSpPr>
      </xdr:nvSpPr>
      <xdr:spPr bwMode="auto">
        <a:xfrm>
          <a:off x="19240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9085" name="Oval 62"/>
        <xdr:cNvSpPr>
          <a:spLocks noChangeArrowheads="1"/>
        </xdr:cNvSpPr>
      </xdr:nvSpPr>
      <xdr:spPr bwMode="auto">
        <a:xfrm>
          <a:off x="30289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9086" name="Oval 64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9087" name="Oval 65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9088" name="Oval 67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9089" name="Oval 68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9090" name="Oval 70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9091" name="Oval 71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9092" name="Oval 73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9093" name="Oval 74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9094" name="Oval 76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9095" name="Oval 77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9096" name="Oval 79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9097" name="Oval 80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9098" name="Oval 82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9099" name="Oval 83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9100" name="Oval 85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9101" name="Oval 86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9102" name="Oval 88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9103" name="Oval 89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9104" name="Oval 91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9105" name="Oval 92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9106" name="Oval 94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9107" name="Oval 95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9108" name="Oval 97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9109" name="Oval 98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9110" name="Oval 100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9111" name="Oval 101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9112" name="Oval 103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9113" name="Oval 104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9114" name="Oval 106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9115" name="Oval 107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9116" name="Oval 109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9117" name="Oval 110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18;daje%20o%20sout&#283;&#382;i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ibor%20B&#237;lek/Documents/V&#353;e%20podstatn&#233;/Z&#225;pas/Tabulky%20na%20sout&#283;&#382;e/MOJE%20TABULKY%202014/Texty%20-%20z&#225;kladn&#237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Základní údaje"/>
      <sheetName val="Hmotnosti"/>
      <sheetName val="Oddíly"/>
    </sheetNames>
    <sheetDataSet>
      <sheetData sheetId="0">
        <row r="3">
          <cell r="B3" t="str">
            <v>Vánoční turnaj Chomutov</v>
          </cell>
          <cell r="D3" t="str">
            <v>Chomutov</v>
          </cell>
          <cell r="G3" t="str">
            <v>14.12.2019</v>
          </cell>
        </row>
        <row r="4">
          <cell r="G4" t="str">
            <v>ř.ř.</v>
          </cell>
        </row>
        <row r="7">
          <cell r="B7" t="str">
            <v>Chomutov 14.12.2019</v>
          </cell>
        </row>
      </sheetData>
      <sheetData sheetId="1">
        <row r="6">
          <cell r="B6" t="str">
            <v>C příp</v>
          </cell>
        </row>
      </sheetData>
      <sheetData sheetId="2">
        <row r="10">
          <cell r="C10" t="str">
            <v>01001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List1"/>
    </sheetNames>
    <sheetDataSet>
      <sheetData sheetId="0"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B7" t="str">
            <v>los</v>
          </cell>
        </row>
        <row r="8">
          <cell r="B8" t="str">
            <v>skut. hmot. kg</v>
          </cell>
        </row>
        <row r="9">
          <cell r="B9" t="str">
            <v>startovné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39">
          <cell r="A39" t="str">
            <v>Zápis hlasatele</v>
          </cell>
        </row>
        <row r="40">
          <cell r="A40" t="str">
            <v>soutěž</v>
          </cell>
        </row>
        <row r="41">
          <cell r="A41" t="str">
            <v>datum</v>
          </cell>
        </row>
        <row r="42">
          <cell r="A42" t="str">
            <v>č. utkání</v>
          </cell>
        </row>
        <row r="43">
          <cell r="A43" t="str">
            <v>hmotnost</v>
          </cell>
        </row>
        <row r="44">
          <cell r="A44" t="str">
            <v>styl</v>
          </cell>
        </row>
        <row r="45">
          <cell r="A45" t="str">
            <v>kolo</v>
          </cell>
        </row>
        <row r="46">
          <cell r="A46" t="str">
            <v>finále</v>
          </cell>
        </row>
        <row r="47">
          <cell r="A47" t="str">
            <v>žíněnka</v>
          </cell>
        </row>
        <row r="48">
          <cell r="A48" t="str">
            <v>červený</v>
          </cell>
        </row>
        <row r="49">
          <cell r="A49" t="str">
            <v>modrý</v>
          </cell>
        </row>
        <row r="50">
          <cell r="A50" t="str">
            <v>jméno</v>
          </cell>
        </row>
        <row r="51">
          <cell r="A51" t="str">
            <v>oddíl</v>
          </cell>
        </row>
        <row r="52">
          <cell r="A52" t="str">
            <v>los</v>
          </cell>
        </row>
        <row r="55">
          <cell r="A55" t="str">
            <v>Bodovací lístek SZČR</v>
          </cell>
        </row>
        <row r="56">
          <cell r="A56" t="str">
            <v>Bodový rozhodčí:</v>
          </cell>
        </row>
        <row r="57">
          <cell r="A57" t="str">
            <v>Rozhodčí na žíněnce:</v>
          </cell>
        </row>
        <row r="58">
          <cell r="A58" t="str">
            <v>Předseda žíněnky</v>
          </cell>
        </row>
        <row r="59">
          <cell r="A59" t="str">
            <v>součet</v>
          </cell>
        </row>
        <row r="60">
          <cell r="A60" t="str">
            <v>body</v>
          </cell>
        </row>
        <row r="61">
          <cell r="A61" t="str">
            <v>kolo</v>
          </cell>
        </row>
        <row r="62">
          <cell r="A62">
            <v>1</v>
          </cell>
        </row>
        <row r="63">
          <cell r="A63">
            <v>2</v>
          </cell>
        </row>
        <row r="64">
          <cell r="A64">
            <v>3</v>
          </cell>
        </row>
        <row r="65">
          <cell r="A65" t="str">
            <v>přestávka 30 sekund</v>
          </cell>
        </row>
        <row r="66">
          <cell r="A66" t="str">
            <v>součet technických bodů červený ve všech kolech</v>
          </cell>
        </row>
        <row r="67">
          <cell r="A67" t="str">
            <v>součet technických bodů modrý ve všech kolech</v>
          </cell>
        </row>
        <row r="68">
          <cell r="A68" t="str">
            <v>kvalifikační body červený</v>
          </cell>
        </row>
        <row r="69">
          <cell r="A69" t="str">
            <v>kvalifikační body modrý</v>
          </cell>
        </row>
        <row r="70">
          <cell r="A70" t="str">
            <v>Vítěz:</v>
          </cell>
        </row>
        <row r="71">
          <cell r="A71" t="str">
            <v>Skutečný čas:</v>
          </cell>
        </row>
        <row r="72">
          <cell r="A72" t="str">
            <v>Kvalifikace do tabulky:</v>
          </cell>
        </row>
        <row r="73">
          <cell r="A73" t="str">
            <v>vítězství na lopatky</v>
          </cell>
        </row>
        <row r="74">
          <cell r="A74" t="str">
            <v>technická převaha ve dvou kolech, poražený nemá technické body</v>
          </cell>
        </row>
        <row r="75">
          <cell r="A75" t="str">
            <v>technická převaha ve dvou kolech, poražený má technické body</v>
          </cell>
        </row>
        <row r="76">
          <cell r="A76" t="str">
            <v>vítězství na body, poražený nemá technické body</v>
          </cell>
        </row>
        <row r="77">
          <cell r="A77" t="str">
            <v>vítězství na body, poražený má technické body</v>
          </cell>
        </row>
        <row r="78">
          <cell r="A78" t="str">
            <v>vítězství pro zranění soupeře</v>
          </cell>
        </row>
        <row r="79">
          <cell r="A79" t="str">
            <v>vítězství pro nenastoupení soupeře</v>
          </cell>
        </row>
        <row r="80">
          <cell r="A80" t="str">
            <v>diskvalifikace pro 3 "O"</v>
          </cell>
        </row>
        <row r="81">
          <cell r="A81" t="str">
            <v>diskvalifikace z celé soutěže</v>
          </cell>
        </row>
        <row r="82">
          <cell r="A82" t="str">
            <v>oba soupeři jsou diskvalifikováni v utkání</v>
          </cell>
        </row>
        <row r="83">
          <cell r="A83" t="str">
            <v>oba soupeři jsou diskvalifikováni v celé soutěži</v>
          </cell>
        </row>
        <row r="84">
          <cell r="A84" t="str">
            <v xml:space="preserve"> 5 : 0</v>
          </cell>
        </row>
        <row r="85">
          <cell r="A85" t="str">
            <v xml:space="preserve"> 4 : 0 </v>
          </cell>
          <cell r="C85" t="str">
            <v xml:space="preserve"> 5 : 0 </v>
          </cell>
        </row>
        <row r="86">
          <cell r="A86" t="str">
            <v xml:space="preserve"> 4 : 1 </v>
          </cell>
        </row>
        <row r="87">
          <cell r="A87" t="str">
            <v xml:space="preserve"> 3 : 0 </v>
          </cell>
          <cell r="B87" t="str">
            <v>čas</v>
          </cell>
          <cell r="C87" t="str">
            <v xml:space="preserve"> 0 : 0</v>
          </cell>
          <cell r="D87" t="str">
            <v>oba jsou diskval v utkání</v>
          </cell>
          <cell r="I87" t="str">
            <v xml:space="preserve"> 3 : 0 </v>
          </cell>
          <cell r="Q87" t="str">
            <v xml:space="preserve"> 3 : 0 </v>
          </cell>
        </row>
        <row r="88">
          <cell r="A88" t="str">
            <v xml:space="preserve"> 3 : 1 </v>
          </cell>
        </row>
        <row r="89">
          <cell r="A89" t="str">
            <v xml:space="preserve"> 0 : 0 </v>
          </cell>
        </row>
        <row r="90">
          <cell r="A90" t="str">
            <v>Podpis: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7">
          <cell r="A177" t="str">
            <v>vítěz utkání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</sheetData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5.bin"/><Relationship Id="rId13" Type="http://schemas.openxmlformats.org/officeDocument/2006/relationships/oleObject" Target="../embeddings/oleObject10.bin"/><Relationship Id="rId18" Type="http://schemas.openxmlformats.org/officeDocument/2006/relationships/oleObject" Target="../embeddings/oleObject15.bin"/><Relationship Id="rId26" Type="http://schemas.openxmlformats.org/officeDocument/2006/relationships/oleObject" Target="../embeddings/oleObject23.bin"/><Relationship Id="rId3" Type="http://schemas.openxmlformats.org/officeDocument/2006/relationships/vmlDrawing" Target="../drawings/vmlDrawing1.vml"/><Relationship Id="rId21" Type="http://schemas.openxmlformats.org/officeDocument/2006/relationships/oleObject" Target="../embeddings/oleObject18.bin"/><Relationship Id="rId7" Type="http://schemas.openxmlformats.org/officeDocument/2006/relationships/oleObject" Target="../embeddings/oleObject4.bin"/><Relationship Id="rId12" Type="http://schemas.openxmlformats.org/officeDocument/2006/relationships/oleObject" Target="../embeddings/oleObject9.bin"/><Relationship Id="rId17" Type="http://schemas.openxmlformats.org/officeDocument/2006/relationships/oleObject" Target="../embeddings/oleObject14.bin"/><Relationship Id="rId25" Type="http://schemas.openxmlformats.org/officeDocument/2006/relationships/oleObject" Target="../embeddings/oleObject22.bin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13.bin"/><Relationship Id="rId20" Type="http://schemas.openxmlformats.org/officeDocument/2006/relationships/oleObject" Target="../embeddings/oleObject17.bin"/><Relationship Id="rId29" Type="http://schemas.openxmlformats.org/officeDocument/2006/relationships/oleObject" Target="../embeddings/oleObject26.bin"/><Relationship Id="rId1" Type="http://schemas.openxmlformats.org/officeDocument/2006/relationships/printerSettings" Target="../printerSettings/printerSettings4.bin"/><Relationship Id="rId6" Type="http://schemas.openxmlformats.org/officeDocument/2006/relationships/oleObject" Target="../embeddings/oleObject3.bin"/><Relationship Id="rId11" Type="http://schemas.openxmlformats.org/officeDocument/2006/relationships/oleObject" Target="../embeddings/oleObject8.bin"/><Relationship Id="rId24" Type="http://schemas.openxmlformats.org/officeDocument/2006/relationships/oleObject" Target="../embeddings/oleObject21.bin"/><Relationship Id="rId32" Type="http://schemas.openxmlformats.org/officeDocument/2006/relationships/oleObject" Target="../embeddings/oleObject29.bin"/><Relationship Id="rId5" Type="http://schemas.openxmlformats.org/officeDocument/2006/relationships/oleObject" Target="../embeddings/oleObject2.bin"/><Relationship Id="rId15" Type="http://schemas.openxmlformats.org/officeDocument/2006/relationships/oleObject" Target="../embeddings/oleObject12.bin"/><Relationship Id="rId23" Type="http://schemas.openxmlformats.org/officeDocument/2006/relationships/oleObject" Target="../embeddings/oleObject20.bin"/><Relationship Id="rId28" Type="http://schemas.openxmlformats.org/officeDocument/2006/relationships/oleObject" Target="../embeddings/oleObject25.bin"/><Relationship Id="rId10" Type="http://schemas.openxmlformats.org/officeDocument/2006/relationships/oleObject" Target="../embeddings/oleObject7.bin"/><Relationship Id="rId19" Type="http://schemas.openxmlformats.org/officeDocument/2006/relationships/oleObject" Target="../embeddings/oleObject16.bin"/><Relationship Id="rId31" Type="http://schemas.openxmlformats.org/officeDocument/2006/relationships/oleObject" Target="../embeddings/oleObject28.bin"/><Relationship Id="rId4" Type="http://schemas.openxmlformats.org/officeDocument/2006/relationships/oleObject" Target="../embeddings/oleObject1.bin"/><Relationship Id="rId9" Type="http://schemas.openxmlformats.org/officeDocument/2006/relationships/oleObject" Target="../embeddings/oleObject6.bin"/><Relationship Id="rId14" Type="http://schemas.openxmlformats.org/officeDocument/2006/relationships/oleObject" Target="../embeddings/oleObject11.bin"/><Relationship Id="rId22" Type="http://schemas.openxmlformats.org/officeDocument/2006/relationships/oleObject" Target="../embeddings/oleObject19.bin"/><Relationship Id="rId27" Type="http://schemas.openxmlformats.org/officeDocument/2006/relationships/oleObject" Target="../embeddings/oleObject24.bin"/><Relationship Id="rId30" Type="http://schemas.openxmlformats.org/officeDocument/2006/relationships/oleObject" Target="../embeddings/oleObject2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32"/>
  <sheetViews>
    <sheetView workbookViewId="0">
      <selection activeCell="B6" sqref="B6:F8"/>
    </sheetView>
  </sheetViews>
  <sheetFormatPr defaultRowHeight="12.75"/>
  <cols>
    <col min="1" max="1" width="7.42578125" customWidth="1"/>
    <col min="2" max="2" width="27.85546875" customWidth="1"/>
    <col min="3" max="3" width="10.28515625" style="104" customWidth="1"/>
    <col min="4" max="4" width="8" customWidth="1"/>
    <col min="5" max="5" width="6.140625" customWidth="1"/>
    <col min="6" max="6" width="9.5703125" customWidth="1"/>
    <col min="7" max="7" width="15.85546875" customWidth="1"/>
  </cols>
  <sheetData>
    <row r="1" spans="1:7" ht="23.25">
      <c r="A1" s="178" t="str">
        <f>CONCATENATE('[1]Základní údaje'!$B$3)</f>
        <v>Vánoční turnaj Chomutov</v>
      </c>
      <c r="B1" s="178"/>
      <c r="C1" s="178"/>
      <c r="D1" s="178"/>
      <c r="E1" s="178"/>
      <c r="F1" s="178"/>
      <c r="G1" s="178"/>
    </row>
    <row r="2" spans="1:7">
      <c r="A2" s="36" t="str">
        <f>CONCATENATE([2]List1!$A$3)</f>
        <v>Místo:</v>
      </c>
      <c r="B2" s="2" t="str">
        <f>CONCATENATE('[1]Základní údaje'!$D$3)</f>
        <v>Chomutov</v>
      </c>
      <c r="C2" s="110"/>
      <c r="D2" s="181"/>
      <c r="E2" s="181"/>
      <c r="F2" s="1"/>
      <c r="G2" s="1"/>
    </row>
    <row r="3" spans="1:7">
      <c r="A3" s="36" t="str">
        <f>CONCATENATE([2]List1!$A$4)</f>
        <v>Datum:</v>
      </c>
      <c r="B3" s="164" t="str">
        <f>CONCATENATE('[1]Základní údaje'!$G$3)</f>
        <v>14.12.2019</v>
      </c>
      <c r="C3" s="141" t="str">
        <f>CONCATENATE([2]List1!$A$5)</f>
        <v>Hmotnost:</v>
      </c>
      <c r="D3" s="180" t="s">
        <v>114</v>
      </c>
      <c r="E3" s="180"/>
      <c r="F3" s="36" t="str">
        <f>CONCATENATE([2]List1!$A$6)</f>
        <v>styl:</v>
      </c>
      <c r="G3" s="164" t="str">
        <f>CONCATENATE('[1]Základní údaje'!$G$4)</f>
        <v>ř.ř.</v>
      </c>
    </row>
    <row r="4" spans="1:7" s="49" customFormat="1" ht="13.5" thickBot="1">
      <c r="A4" s="143"/>
      <c r="B4" s="145"/>
      <c r="C4" s="146"/>
      <c r="D4" s="71"/>
      <c r="E4" s="71"/>
      <c r="F4" s="143"/>
      <c r="G4" s="70"/>
    </row>
    <row r="5" spans="1:7" ht="26.25" thickBot="1">
      <c r="A5" s="20" t="str">
        <f>CONCATENATE([2]List1!$B$3)</f>
        <v>číslo</v>
      </c>
      <c r="B5" s="21" t="str">
        <f>CONCATENATE([2]List1!$B$4)</f>
        <v>příjmení a jméno</v>
      </c>
      <c r="C5" s="142" t="str">
        <f>CONCATENATE([2]List1!$B$5)</f>
        <v>oddíl</v>
      </c>
      <c r="D5" s="22" t="str">
        <f>CONCATENATE([2]List1!$B$6)</f>
        <v>ročník</v>
      </c>
      <c r="E5" s="23" t="str">
        <f>CONCATENATE([2]List1!$B$7)</f>
        <v>los</v>
      </c>
      <c r="F5" s="24" t="str">
        <f>CONCATENATE([2]List1!$B$8)</f>
        <v>skut. hmot. kg</v>
      </c>
      <c r="G5" s="25" t="str">
        <f>CONCATENATE([2]List1!$B$9)</f>
        <v>startovné</v>
      </c>
    </row>
    <row r="6" spans="1:7" ht="15.95" customHeight="1">
      <c r="A6" s="105">
        <v>1</v>
      </c>
      <c r="B6" s="172" t="s">
        <v>115</v>
      </c>
      <c r="C6" s="173" t="s">
        <v>116</v>
      </c>
      <c r="D6" s="174">
        <v>2011</v>
      </c>
      <c r="E6" s="175">
        <v>4</v>
      </c>
      <c r="F6" s="176">
        <v>27.1</v>
      </c>
      <c r="G6" s="14"/>
    </row>
    <row r="7" spans="1:7" ht="15.95" customHeight="1">
      <c r="A7" s="106">
        <v>2</v>
      </c>
      <c r="B7" s="177" t="s">
        <v>117</v>
      </c>
      <c r="C7" s="17" t="s">
        <v>118</v>
      </c>
      <c r="D7" s="15">
        <v>2010</v>
      </c>
      <c r="E7" s="175">
        <v>13</v>
      </c>
      <c r="F7" s="176">
        <v>27.7</v>
      </c>
      <c r="G7" s="16"/>
    </row>
    <row r="8" spans="1:7" ht="15.95" customHeight="1" thickBot="1">
      <c r="A8" s="109">
        <v>3</v>
      </c>
      <c r="B8" s="177" t="s">
        <v>119</v>
      </c>
      <c r="C8" s="17" t="s">
        <v>118</v>
      </c>
      <c r="D8" s="15">
        <v>2010</v>
      </c>
      <c r="E8" s="175">
        <v>51</v>
      </c>
      <c r="F8" s="176">
        <v>27.3</v>
      </c>
      <c r="G8" s="153"/>
    </row>
    <row r="9" spans="1:7" ht="15.95" hidden="1" customHeight="1" thickBot="1">
      <c r="A9" s="154">
        <v>4</v>
      </c>
      <c r="B9" s="155" t="s">
        <v>9</v>
      </c>
      <c r="C9" s="156" t="s">
        <v>10</v>
      </c>
      <c r="D9" s="157"/>
      <c r="E9" s="158">
        <v>23</v>
      </c>
      <c r="F9" s="157"/>
      <c r="G9" s="159"/>
    </row>
    <row r="10" spans="1:7" ht="15.95" hidden="1" customHeight="1" thickBot="1">
      <c r="A10" s="154">
        <v>5</v>
      </c>
      <c r="B10" s="155" t="s">
        <v>11</v>
      </c>
      <c r="C10" s="156" t="s">
        <v>12</v>
      </c>
      <c r="D10" s="157"/>
      <c r="E10" s="158">
        <v>27</v>
      </c>
      <c r="F10" s="157"/>
      <c r="G10" s="159"/>
    </row>
    <row r="11" spans="1:7" ht="15.95" hidden="1" customHeight="1">
      <c r="A11" s="147">
        <v>6</v>
      </c>
      <c r="B11" s="148" t="s">
        <v>13</v>
      </c>
      <c r="C11" s="149" t="s">
        <v>14</v>
      </c>
      <c r="D11" s="150"/>
      <c r="E11" s="151">
        <v>32</v>
      </c>
      <c r="F11" s="150"/>
      <c r="G11" s="152"/>
    </row>
    <row r="12" spans="1:7" ht="15.95" hidden="1" customHeight="1">
      <c r="A12" s="106">
        <v>7</v>
      </c>
      <c r="B12" s="9" t="s">
        <v>15</v>
      </c>
      <c r="C12" s="17" t="s">
        <v>16</v>
      </c>
      <c r="D12" s="52"/>
      <c r="E12" s="53">
        <v>43</v>
      </c>
      <c r="F12" s="10"/>
      <c r="G12" s="11"/>
    </row>
    <row r="13" spans="1:7" ht="15.95" hidden="1" customHeight="1">
      <c r="A13" s="106">
        <v>8</v>
      </c>
      <c r="B13" s="9" t="s">
        <v>17</v>
      </c>
      <c r="C13" s="17" t="s">
        <v>18</v>
      </c>
      <c r="D13" s="15"/>
      <c r="E13" s="51">
        <v>60</v>
      </c>
      <c r="F13" s="10"/>
      <c r="G13" s="11"/>
    </row>
    <row r="14" spans="1:7" ht="15.95" hidden="1" customHeight="1">
      <c r="A14" s="106">
        <v>9</v>
      </c>
      <c r="B14" s="9" t="s">
        <v>19</v>
      </c>
      <c r="C14" s="17" t="s">
        <v>20</v>
      </c>
      <c r="D14" s="15"/>
      <c r="E14" s="51">
        <v>62</v>
      </c>
      <c r="F14" s="10"/>
      <c r="G14" s="11"/>
    </row>
    <row r="15" spans="1:7" ht="15.95" hidden="1" customHeight="1">
      <c r="A15" s="106">
        <v>10</v>
      </c>
      <c r="B15" s="9" t="s">
        <v>21</v>
      </c>
      <c r="C15" s="17" t="s">
        <v>22</v>
      </c>
      <c r="D15" s="15"/>
      <c r="E15" s="51">
        <v>63</v>
      </c>
      <c r="F15" s="10"/>
      <c r="G15" s="11"/>
    </row>
    <row r="16" spans="1:7" ht="15.95" hidden="1" customHeight="1">
      <c r="A16" s="106">
        <v>11</v>
      </c>
      <c r="B16" s="9" t="s">
        <v>23</v>
      </c>
      <c r="C16" s="17" t="s">
        <v>24</v>
      </c>
      <c r="D16" s="15"/>
      <c r="E16" s="51">
        <v>69</v>
      </c>
      <c r="F16" s="10"/>
      <c r="G16" s="11"/>
    </row>
    <row r="17" spans="1:7" ht="15.95" hidden="1" customHeight="1">
      <c r="A17" s="106">
        <v>12</v>
      </c>
      <c r="B17" s="9" t="s">
        <v>25</v>
      </c>
      <c r="C17" s="17" t="s">
        <v>26</v>
      </c>
      <c r="D17" s="15"/>
      <c r="E17" s="51">
        <v>71</v>
      </c>
      <c r="F17" s="10"/>
      <c r="G17" s="11"/>
    </row>
    <row r="18" spans="1:7" ht="15.95" hidden="1" customHeight="1">
      <c r="A18" s="106">
        <v>13</v>
      </c>
      <c r="B18" s="9" t="s">
        <v>27</v>
      </c>
      <c r="C18" s="17" t="s">
        <v>28</v>
      </c>
      <c r="D18" s="15"/>
      <c r="E18" s="51">
        <v>74</v>
      </c>
      <c r="F18" s="10"/>
      <c r="G18" s="11"/>
    </row>
    <row r="19" spans="1:7" ht="15.95" hidden="1" customHeight="1">
      <c r="A19" s="106">
        <v>14</v>
      </c>
      <c r="B19" s="9" t="s">
        <v>29</v>
      </c>
      <c r="C19" s="17" t="s">
        <v>30</v>
      </c>
      <c r="D19" s="15"/>
      <c r="E19" s="51">
        <v>83</v>
      </c>
      <c r="F19" s="10"/>
      <c r="G19" s="11"/>
    </row>
    <row r="20" spans="1:7" ht="15.95" hidden="1" customHeight="1">
      <c r="A20" s="106">
        <v>15</v>
      </c>
      <c r="B20" s="9" t="s">
        <v>31</v>
      </c>
      <c r="C20" s="17" t="s">
        <v>32</v>
      </c>
      <c r="D20" s="15"/>
      <c r="E20" s="51">
        <v>84</v>
      </c>
      <c r="F20" s="10"/>
      <c r="G20" s="11"/>
    </row>
    <row r="21" spans="1:7" ht="15.95" hidden="1" customHeight="1">
      <c r="A21" s="106">
        <v>16</v>
      </c>
      <c r="B21" s="9" t="s">
        <v>33</v>
      </c>
      <c r="C21" s="17" t="s">
        <v>34</v>
      </c>
      <c r="D21" s="15"/>
      <c r="E21" s="51">
        <v>89</v>
      </c>
      <c r="F21" s="10"/>
      <c r="G21" s="11"/>
    </row>
    <row r="22" spans="1:7" ht="15.95" hidden="1" customHeight="1">
      <c r="A22" s="106">
        <v>17</v>
      </c>
      <c r="B22" s="9" t="s">
        <v>35</v>
      </c>
      <c r="C22" s="17" t="s">
        <v>36</v>
      </c>
      <c r="D22" s="15"/>
      <c r="E22" s="51">
        <v>91</v>
      </c>
      <c r="F22" s="10"/>
      <c r="G22" s="11"/>
    </row>
    <row r="23" spans="1:7" ht="15.95" hidden="1" customHeight="1">
      <c r="A23" s="106">
        <v>18</v>
      </c>
      <c r="B23" s="9" t="s">
        <v>37</v>
      </c>
      <c r="C23" s="17" t="s">
        <v>38</v>
      </c>
      <c r="D23" s="15"/>
      <c r="E23" s="51">
        <v>100</v>
      </c>
      <c r="F23" s="10"/>
      <c r="G23" s="11"/>
    </row>
    <row r="24" spans="1:7" ht="15.95" hidden="1" customHeight="1">
      <c r="A24" s="106">
        <v>19</v>
      </c>
      <c r="B24" s="9" t="s">
        <v>39</v>
      </c>
      <c r="C24" s="17" t="s">
        <v>40</v>
      </c>
      <c r="D24" s="15"/>
      <c r="E24" s="60">
        <v>102</v>
      </c>
      <c r="F24" s="10"/>
      <c r="G24" s="11"/>
    </row>
    <row r="25" spans="1:7" ht="15.95" hidden="1" customHeight="1">
      <c r="A25" s="106">
        <v>20</v>
      </c>
      <c r="B25" s="9" t="s">
        <v>41</v>
      </c>
      <c r="C25" s="17" t="s">
        <v>42</v>
      </c>
      <c r="D25" s="15"/>
      <c r="E25" s="60">
        <v>106</v>
      </c>
      <c r="F25" s="10"/>
      <c r="G25" s="57"/>
    </row>
    <row r="26" spans="1:7" ht="15.95" hidden="1" customHeight="1">
      <c r="A26" s="107">
        <v>21</v>
      </c>
      <c r="B26" s="9" t="s">
        <v>43</v>
      </c>
      <c r="C26" s="17" t="s">
        <v>44</v>
      </c>
      <c r="D26" s="58"/>
      <c r="E26" s="61">
        <v>108</v>
      </c>
      <c r="F26" s="59"/>
      <c r="G26" s="57"/>
    </row>
    <row r="27" spans="1:7" ht="15.95" hidden="1" customHeight="1">
      <c r="A27" s="108">
        <v>22</v>
      </c>
      <c r="B27" s="9" t="s">
        <v>45</v>
      </c>
      <c r="C27" s="17" t="s">
        <v>46</v>
      </c>
      <c r="D27" s="54"/>
      <c r="E27" s="62">
        <v>110</v>
      </c>
      <c r="F27" s="56"/>
      <c r="G27" s="57"/>
    </row>
    <row r="28" spans="1:7" ht="15.95" hidden="1" customHeight="1">
      <c r="A28" s="108">
        <v>23</v>
      </c>
      <c r="B28" s="9" t="s">
        <v>47</v>
      </c>
      <c r="C28" s="17" t="s">
        <v>48</v>
      </c>
      <c r="D28" s="54"/>
      <c r="E28" s="62">
        <v>112</v>
      </c>
      <c r="F28" s="56"/>
      <c r="G28" s="57"/>
    </row>
    <row r="29" spans="1:7" ht="15.95" hidden="1" customHeight="1" thickBot="1">
      <c r="A29" s="109">
        <v>24</v>
      </c>
      <c r="B29" s="18" t="s">
        <v>49</v>
      </c>
      <c r="C29" s="19" t="s">
        <v>50</v>
      </c>
      <c r="D29" s="55"/>
      <c r="E29" s="63">
        <v>156</v>
      </c>
      <c r="F29" s="12"/>
      <c r="G29" s="13"/>
    </row>
    <row r="30" spans="1:7">
      <c r="A30" s="165"/>
      <c r="B30" s="165"/>
      <c r="C30" s="166"/>
      <c r="D30" s="165"/>
      <c r="E30" s="165"/>
      <c r="F30" s="165"/>
      <c r="G30" s="165"/>
    </row>
    <row r="31" spans="1:7">
      <c r="A31" s="179" t="str">
        <f>CONCATENATE('[1]Základní údaje'!$B$7)</f>
        <v>Chomutov 14.12.2019</v>
      </c>
      <c r="B31" s="179"/>
      <c r="C31" s="179"/>
    </row>
    <row r="32" spans="1:7">
      <c r="A32" s="179"/>
      <c r="B32" s="179"/>
    </row>
  </sheetData>
  <mergeCells count="5">
    <mergeCell ref="A1:G1"/>
    <mergeCell ref="A31:C31"/>
    <mergeCell ref="A32:B32"/>
    <mergeCell ref="D3:E3"/>
    <mergeCell ref="D2:E2"/>
  </mergeCells>
  <phoneticPr fontId="0" type="noConversion"/>
  <printOptions horizontalCentered="1" verticalCentered="1"/>
  <pageMargins left="0.78740157480314965" right="0.78740157480314965" top="0.59055118110236227" bottom="0.59055118110236227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"/>
  <dimension ref="A1:W69"/>
  <sheetViews>
    <sheetView zoomScaleSheetLayoutView="100" workbookViewId="0">
      <selection activeCell="W10" sqref="W10:W11"/>
    </sheetView>
  </sheetViews>
  <sheetFormatPr defaultRowHeight="12.75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10" width="3.28515625" customWidth="1"/>
    <col min="11" max="13" width="3.28515625" hidden="1" customWidth="1"/>
    <col min="14" max="16" width="3.28515625" customWidth="1"/>
    <col min="17" max="19" width="3.28515625" hidden="1" customWidth="1"/>
    <col min="20" max="22" width="3.28515625" customWidth="1"/>
    <col min="23" max="23" width="4.85546875" customWidth="1"/>
  </cols>
  <sheetData>
    <row r="1" spans="1:23" ht="18">
      <c r="A1" s="190" t="str">
        <f>CONCATENATE('Vážní listina'!A1)</f>
        <v>Vánoční turnaj Chomutov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90"/>
      <c r="O1" s="190"/>
      <c r="P1" s="190"/>
      <c r="Q1" s="190"/>
      <c r="R1" s="190"/>
      <c r="S1" s="190"/>
      <c r="T1" s="190"/>
      <c r="U1" s="190"/>
      <c r="V1" s="190"/>
      <c r="W1" s="190"/>
    </row>
    <row r="2" spans="1:23">
      <c r="A2" s="36" t="str">
        <f>CONCATENATE([2]List1!$A$3)</f>
        <v>Místo:</v>
      </c>
      <c r="B2" s="191" t="str">
        <f>CONCATENATE('Vážní listina'!B2)</f>
        <v>Chomutov</v>
      </c>
      <c r="C2" s="191"/>
      <c r="D2" s="191"/>
      <c r="E2" s="191"/>
      <c r="N2" s="180" t="str">
        <f>CONCATENATE([2]List1!$A$6)</f>
        <v>styl:</v>
      </c>
      <c r="O2" s="180"/>
      <c r="P2" s="180"/>
      <c r="Q2" s="65"/>
      <c r="R2" s="65"/>
      <c r="S2" s="65"/>
      <c r="T2" s="180" t="str">
        <f>CONCATENATE('Vážní listina'!G3)</f>
        <v>ř.ř.</v>
      </c>
      <c r="U2" s="180"/>
      <c r="V2" s="180"/>
      <c r="W2" s="180"/>
    </row>
    <row r="3" spans="1:23">
      <c r="A3" s="36" t="str">
        <f>CONCATENATE([2]List1!$A$4)</f>
        <v>Datum:</v>
      </c>
      <c r="B3" s="8" t="str">
        <f>CONCATENATE('Vážní listina'!B3)</f>
        <v>14.12.2019</v>
      </c>
      <c r="C3" s="8"/>
      <c r="E3" s="8"/>
      <c r="F3" s="8"/>
      <c r="G3" s="8" t="str">
        <f>CONCATENATE([2]List1!$A$5)</f>
        <v>Hmotnost:</v>
      </c>
      <c r="H3" s="8"/>
      <c r="I3" s="8"/>
      <c r="J3" s="180" t="str">
        <f>CONCATENATE('Vážní listina'!D3)</f>
        <v>B příp 28 kg</v>
      </c>
      <c r="K3" s="180"/>
      <c r="L3" s="180"/>
      <c r="M3" s="180"/>
      <c r="N3" s="180"/>
      <c r="O3" s="180"/>
      <c r="P3" s="180"/>
      <c r="Q3" s="180"/>
      <c r="R3" s="180"/>
      <c r="S3" s="180"/>
      <c r="T3" s="180"/>
      <c r="U3" s="160"/>
      <c r="V3" s="160"/>
      <c r="W3" s="160"/>
    </row>
    <row r="4" spans="1:23" s="49" customFormat="1" ht="13.5" thickBot="1">
      <c r="A4" s="143"/>
      <c r="B4" s="144"/>
      <c r="C4" s="144"/>
      <c r="D4" s="144"/>
      <c r="E4" s="144"/>
      <c r="F4" s="144"/>
      <c r="G4" s="144"/>
      <c r="H4" s="144"/>
      <c r="I4" s="14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</row>
    <row r="5" spans="1:23" ht="24.95" customHeight="1" thickTop="1" thickBot="1">
      <c r="A5" s="3" t="str">
        <f>CONCATENATE([2]List1!$B$4)</f>
        <v>příjmení a jméno</v>
      </c>
      <c r="B5" s="4" t="str">
        <f>CONCATENATE([2]List1!$B$5)</f>
        <v>oddíl</v>
      </c>
      <c r="C5" s="7"/>
      <c r="D5" s="6" t="str">
        <f>CONCATENATE([2]List1!$B$7)</f>
        <v>los</v>
      </c>
      <c r="E5" s="184" t="str">
        <f>CONCATENATE([2]List1!$A$12)</f>
        <v>1. kolo</v>
      </c>
      <c r="F5" s="185"/>
      <c r="G5" s="186"/>
      <c r="H5" s="184" t="str">
        <f>CONCATENATE([2]List1!$A$13)</f>
        <v>2. kolo</v>
      </c>
      <c r="I5" s="185"/>
      <c r="J5" s="186"/>
      <c r="K5" s="184" t="str">
        <f>CONCATENATE([2]List1!$A$14)</f>
        <v>3. kolo</v>
      </c>
      <c r="L5" s="185"/>
      <c r="M5" s="186"/>
      <c r="N5" s="184" t="str">
        <f>CONCATENATE([2]List1!$A$14)</f>
        <v>3. kolo</v>
      </c>
      <c r="O5" s="185"/>
      <c r="P5" s="186"/>
      <c r="Q5" s="184" t="str">
        <f>CONCATENATE([2]List1!$A$16)</f>
        <v>5. kolo</v>
      </c>
      <c r="R5" s="185"/>
      <c r="S5" s="186"/>
      <c r="T5" s="205" t="str">
        <f>CONCATENATE([2]List1!$A$17)</f>
        <v>výsledky              B   T   O</v>
      </c>
      <c r="U5" s="206"/>
      <c r="V5" s="207"/>
      <c r="W5" s="5" t="str">
        <f>CONCATENATE([2]List1!$A$18)</f>
        <v>poř.</v>
      </c>
    </row>
    <row r="6" spans="1:23" ht="14.25" customHeight="1" thickTop="1" thickBot="1">
      <c r="A6" s="212" t="str">
        <f>IF('Vážní listina'!B6="","",'Vážní listina'!B6)</f>
        <v>Körber Tomáš</v>
      </c>
      <c r="B6" s="214" t="str">
        <f>IF('Vážní listina'!B6="","",'Vážní listina'!C6)</f>
        <v>Nejdek</v>
      </c>
      <c r="C6" s="227"/>
      <c r="D6" s="216">
        <f>IF('Vážní listina'!B6="","",'Vážní listina'!A6)</f>
        <v>1</v>
      </c>
      <c r="E6" s="187">
        <v>2</v>
      </c>
      <c r="F6" s="37">
        <v>0</v>
      </c>
      <c r="G6" s="38"/>
      <c r="H6" s="187">
        <v>3</v>
      </c>
      <c r="I6" s="37">
        <v>5</v>
      </c>
      <c r="J6" s="38"/>
      <c r="K6" s="187"/>
      <c r="L6" s="37"/>
      <c r="M6" s="38"/>
      <c r="N6" s="187" t="s">
        <v>112</v>
      </c>
      <c r="O6" s="37"/>
      <c r="P6" s="38"/>
      <c r="Q6" s="187" t="s">
        <v>101</v>
      </c>
      <c r="R6" s="37"/>
      <c r="S6" s="38"/>
      <c r="T6" s="210">
        <f>F6+I6+L6+O6+R6</f>
        <v>5</v>
      </c>
      <c r="U6" s="211">
        <f>F7+I7+L7+O7+R7</f>
        <v>18</v>
      </c>
      <c r="V6" s="209">
        <f>G6+J6+M6+P6+S6</f>
        <v>0</v>
      </c>
      <c r="W6" s="208">
        <v>2</v>
      </c>
    </row>
    <row r="7" spans="1:23" ht="14.25" customHeight="1" thickBot="1">
      <c r="A7" s="213"/>
      <c r="B7" s="215"/>
      <c r="C7" s="223"/>
      <c r="D7" s="217"/>
      <c r="E7" s="188"/>
      <c r="F7" s="40">
        <v>0</v>
      </c>
      <c r="G7" s="41"/>
      <c r="H7" s="188"/>
      <c r="I7" s="40">
        <v>18</v>
      </c>
      <c r="J7" s="41"/>
      <c r="K7" s="188"/>
      <c r="L7" s="40"/>
      <c r="M7" s="41"/>
      <c r="N7" s="188"/>
      <c r="O7" s="40"/>
      <c r="P7" s="41"/>
      <c r="Q7" s="188"/>
      <c r="R7" s="40"/>
      <c r="S7" s="41"/>
      <c r="T7" s="199"/>
      <c r="U7" s="201"/>
      <c r="V7" s="198"/>
      <c r="W7" s="195"/>
    </row>
    <row r="8" spans="1:23" ht="14.25" customHeight="1" thickBot="1">
      <c r="A8" s="220" t="str">
        <f>IF('Vážní listina'!B7="","",'Vážní listina'!B7)</f>
        <v>Jonáš Matěj</v>
      </c>
      <c r="B8" s="221" t="str">
        <f>IF('Vážní listina'!B7="","",'Vážní listina'!C7)</f>
        <v>CW</v>
      </c>
      <c r="C8" s="218"/>
      <c r="D8" s="222">
        <f>IF('Vážní listina'!B7="","",'Vážní listina'!A7)</f>
        <v>2</v>
      </c>
      <c r="E8" s="189">
        <v>1</v>
      </c>
      <c r="F8" s="44">
        <v>4</v>
      </c>
      <c r="G8" s="45"/>
      <c r="H8" s="189" t="s">
        <v>112</v>
      </c>
      <c r="I8" s="44"/>
      <c r="J8" s="45"/>
      <c r="K8" s="189"/>
      <c r="L8" s="44"/>
      <c r="M8" s="45"/>
      <c r="N8" s="189">
        <v>3</v>
      </c>
      <c r="O8" s="44">
        <v>1</v>
      </c>
      <c r="P8" s="45"/>
      <c r="Q8" s="189">
        <v>4</v>
      </c>
      <c r="R8" s="44"/>
      <c r="S8" s="45"/>
      <c r="T8" s="199">
        <f>F8+I8+L8+O8+R8</f>
        <v>5</v>
      </c>
      <c r="U8" s="201">
        <f>F9+I9+L9+O9+R9</f>
        <v>21</v>
      </c>
      <c r="V8" s="198">
        <f>G8+J8+M8+P8+S8</f>
        <v>0</v>
      </c>
      <c r="W8" s="194">
        <v>1</v>
      </c>
    </row>
    <row r="9" spans="1:23" ht="14.25" customHeight="1" thickBot="1">
      <c r="A9" s="213"/>
      <c r="B9" s="215"/>
      <c r="C9" s="223"/>
      <c r="D9" s="217"/>
      <c r="E9" s="188"/>
      <c r="F9" s="42">
        <v>12</v>
      </c>
      <c r="G9" s="43"/>
      <c r="H9" s="188"/>
      <c r="I9" s="42"/>
      <c r="J9" s="43"/>
      <c r="K9" s="188"/>
      <c r="L9" s="42"/>
      <c r="M9" s="43"/>
      <c r="N9" s="188"/>
      <c r="O9" s="42">
        <v>9</v>
      </c>
      <c r="P9" s="43"/>
      <c r="Q9" s="188"/>
      <c r="R9" s="42"/>
      <c r="S9" s="43"/>
      <c r="T9" s="199"/>
      <c r="U9" s="201"/>
      <c r="V9" s="198"/>
      <c r="W9" s="195"/>
    </row>
    <row r="10" spans="1:23" ht="14.25" customHeight="1" thickBot="1">
      <c r="A10" s="220" t="str">
        <f>IF('Vážní listina'!B8="","",'Vážní listina'!B8)</f>
        <v>Gorjunov Timur</v>
      </c>
      <c r="B10" s="221" t="str">
        <f>IF('Vážní listina'!B8="","",'Vážní listina'!C8)</f>
        <v>CW</v>
      </c>
      <c r="C10" s="218"/>
      <c r="D10" s="222">
        <f>IF('Vážní listina'!B8="","",'Vážní listina'!A8)</f>
        <v>3</v>
      </c>
      <c r="E10" s="189" t="s">
        <v>112</v>
      </c>
      <c r="F10" s="39"/>
      <c r="G10" s="46"/>
      <c r="H10" s="189">
        <v>1</v>
      </c>
      <c r="I10" s="39">
        <v>0</v>
      </c>
      <c r="J10" s="46"/>
      <c r="K10" s="189"/>
      <c r="L10" s="39"/>
      <c r="M10" s="46"/>
      <c r="N10" s="189">
        <v>2</v>
      </c>
      <c r="O10" s="39">
        <v>3</v>
      </c>
      <c r="P10" s="46"/>
      <c r="Q10" s="189">
        <v>5</v>
      </c>
      <c r="R10" s="39"/>
      <c r="S10" s="46"/>
      <c r="T10" s="199">
        <f>F10+I10+L10+O10+R10</f>
        <v>3</v>
      </c>
      <c r="U10" s="201">
        <f>F11+I11+L11+O11+R11</f>
        <v>21</v>
      </c>
      <c r="V10" s="198">
        <f>G10+J10+M10+P10+S10</f>
        <v>0</v>
      </c>
      <c r="W10" s="194">
        <v>3</v>
      </c>
    </row>
    <row r="11" spans="1:23" ht="14.25" customHeight="1" thickBot="1">
      <c r="A11" s="224"/>
      <c r="B11" s="225"/>
      <c r="C11" s="219"/>
      <c r="D11" s="226"/>
      <c r="E11" s="183"/>
      <c r="F11" s="47"/>
      <c r="G11" s="48"/>
      <c r="H11" s="183"/>
      <c r="I11" s="47">
        <v>8</v>
      </c>
      <c r="J11" s="48"/>
      <c r="K11" s="183"/>
      <c r="L11" s="47"/>
      <c r="M11" s="48"/>
      <c r="N11" s="183"/>
      <c r="O11" s="47">
        <v>13</v>
      </c>
      <c r="P11" s="48"/>
      <c r="Q11" s="183"/>
      <c r="R11" s="47"/>
      <c r="S11" s="48"/>
      <c r="T11" s="200"/>
      <c r="U11" s="202"/>
      <c r="V11" s="197"/>
      <c r="W11" s="193"/>
    </row>
    <row r="12" spans="1:23" ht="14.25" hidden="1" customHeight="1" thickBot="1">
      <c r="A12" s="228" t="str">
        <f>IF('Vážní listina'!B9="","",'Vážní listina'!B9)</f>
        <v>Jméno 4</v>
      </c>
      <c r="B12" s="229" t="str">
        <f>IF('Vážní listina'!B9="","",'Vážní listina'!C9)</f>
        <v>odd 4</v>
      </c>
      <c r="C12" s="231"/>
      <c r="D12" s="230">
        <f>IF('Vážní listina'!B9="","",'Vážní listina'!A9)</f>
        <v>4</v>
      </c>
      <c r="E12" s="182">
        <v>3</v>
      </c>
      <c r="F12" s="39"/>
      <c r="G12" s="46"/>
      <c r="H12" s="182">
        <v>2</v>
      </c>
      <c r="I12" s="39"/>
      <c r="J12" s="46"/>
      <c r="K12" s="182"/>
      <c r="L12" s="39"/>
      <c r="M12" s="46"/>
      <c r="N12" s="182"/>
      <c r="O12" s="39"/>
      <c r="P12" s="46"/>
      <c r="Q12" s="182">
        <v>2</v>
      </c>
      <c r="R12" s="39"/>
      <c r="S12" s="46"/>
      <c r="T12" s="203">
        <f>F12+I12+L12+O12+R12</f>
        <v>0</v>
      </c>
      <c r="U12" s="204">
        <f>F13+I13+L13+O13+R13</f>
        <v>0</v>
      </c>
      <c r="V12" s="196">
        <f>G12+J12+M12+P12+S12</f>
        <v>0</v>
      </c>
      <c r="W12" s="192">
        <v>4</v>
      </c>
    </row>
    <row r="13" spans="1:23" ht="14.25" hidden="1" customHeight="1" thickBot="1">
      <c r="A13" s="224"/>
      <c r="B13" s="225"/>
      <c r="C13" s="219"/>
      <c r="D13" s="226"/>
      <c r="E13" s="183"/>
      <c r="F13" s="47"/>
      <c r="G13" s="48"/>
      <c r="H13" s="183"/>
      <c r="I13" s="47"/>
      <c r="J13" s="48"/>
      <c r="K13" s="183"/>
      <c r="L13" s="47"/>
      <c r="M13" s="48"/>
      <c r="N13" s="183"/>
      <c r="O13" s="47"/>
      <c r="P13" s="48"/>
      <c r="Q13" s="183"/>
      <c r="R13" s="47"/>
      <c r="S13" s="48"/>
      <c r="T13" s="200"/>
      <c r="U13" s="202"/>
      <c r="V13" s="197"/>
      <c r="W13" s="193"/>
    </row>
    <row r="14" spans="1:23" ht="14.25" hidden="1" customHeight="1" thickBot="1">
      <c r="A14" s="228" t="str">
        <f>IF('Vážní listina'!B10="","",'Vážní listina'!B10)</f>
        <v>Jméno 5</v>
      </c>
      <c r="B14" s="229" t="str">
        <f>IF('Vážní listina'!B10="","",'Vážní listina'!C10)</f>
        <v>odd 5</v>
      </c>
      <c r="C14" s="231"/>
      <c r="D14" s="230">
        <f>IF('Vážní listina'!B10="","",'Vážní listina'!A10)</f>
        <v>5</v>
      </c>
      <c r="E14" s="182" t="s">
        <v>101</v>
      </c>
      <c r="F14" s="39"/>
      <c r="G14" s="46"/>
      <c r="H14" s="182">
        <v>1</v>
      </c>
      <c r="I14" s="39"/>
      <c r="J14" s="46"/>
      <c r="K14" s="182">
        <v>2</v>
      </c>
      <c r="L14" s="39"/>
      <c r="M14" s="46"/>
      <c r="N14" s="182">
        <v>4</v>
      </c>
      <c r="O14" s="39"/>
      <c r="P14" s="46"/>
      <c r="Q14" s="182">
        <v>3</v>
      </c>
      <c r="R14" s="39"/>
      <c r="S14" s="46"/>
      <c r="T14" s="203">
        <f>F14+I14+L14+O14+R14</f>
        <v>0</v>
      </c>
      <c r="U14" s="204">
        <f>F15+I15+L15+O15+R15</f>
        <v>0</v>
      </c>
      <c r="V14" s="196">
        <f>G14+J14+M14+P14+S14</f>
        <v>0</v>
      </c>
      <c r="W14" s="192">
        <v>5</v>
      </c>
    </row>
    <row r="15" spans="1:23" ht="14.25" hidden="1" customHeight="1" thickBot="1">
      <c r="A15" s="224"/>
      <c r="B15" s="225"/>
      <c r="C15" s="219"/>
      <c r="D15" s="226"/>
      <c r="E15" s="183"/>
      <c r="F15" s="47"/>
      <c r="G15" s="48"/>
      <c r="H15" s="183"/>
      <c r="I15" s="47"/>
      <c r="J15" s="48"/>
      <c r="K15" s="183"/>
      <c r="L15" s="47"/>
      <c r="M15" s="48"/>
      <c r="N15" s="183"/>
      <c r="O15" s="47"/>
      <c r="P15" s="48"/>
      <c r="Q15" s="183"/>
      <c r="R15" s="47"/>
      <c r="S15" s="48"/>
      <c r="T15" s="200"/>
      <c r="U15" s="202"/>
      <c r="V15" s="197"/>
      <c r="W15" s="193"/>
    </row>
    <row r="16" spans="1:23" ht="14.25" hidden="1" customHeight="1" thickBot="1">
      <c r="A16" s="228" t="str">
        <f>IF('Vážní listina'!B11="","",'Vážní listina'!B11)</f>
        <v>Jméno 6</v>
      </c>
      <c r="B16" s="229" t="str">
        <f>IF('Vážní listina'!B11="","",'Vážní listina'!C11)</f>
        <v>odd 6</v>
      </c>
      <c r="C16" s="231"/>
      <c r="D16" s="230">
        <f>IF('Vážní listina'!B11="","",'Vážní listina'!A11)</f>
        <v>6</v>
      </c>
      <c r="E16" s="182"/>
      <c r="F16" s="39"/>
      <c r="G16" s="46"/>
      <c r="H16" s="182"/>
      <c r="I16" s="39"/>
      <c r="J16" s="46"/>
      <c r="K16" s="182"/>
      <c r="L16" s="39"/>
      <c r="M16" s="46"/>
      <c r="N16" s="182"/>
      <c r="O16" s="39"/>
      <c r="P16" s="46"/>
      <c r="Q16" s="67"/>
      <c r="R16" s="67"/>
      <c r="S16" s="67"/>
      <c r="T16" s="234">
        <f>F16+I16+L16+O16</f>
        <v>0</v>
      </c>
      <c r="U16" s="236">
        <f>F17+I17+L17+O17</f>
        <v>0</v>
      </c>
      <c r="V16" s="232">
        <f>G16+J16+M16+P16</f>
        <v>0</v>
      </c>
      <c r="W16" s="192"/>
    </row>
    <row r="17" spans="1:23" ht="14.25" hidden="1" customHeight="1" thickBot="1">
      <c r="A17" s="213"/>
      <c r="B17" s="215"/>
      <c r="C17" s="223"/>
      <c r="D17" s="217"/>
      <c r="E17" s="188"/>
      <c r="F17" s="42"/>
      <c r="G17" s="43"/>
      <c r="H17" s="188"/>
      <c r="I17" s="42"/>
      <c r="J17" s="43"/>
      <c r="K17" s="188"/>
      <c r="L17" s="42"/>
      <c r="M17" s="43"/>
      <c r="N17" s="188"/>
      <c r="O17" s="42"/>
      <c r="P17" s="43"/>
      <c r="Q17" s="67"/>
      <c r="R17" s="67"/>
      <c r="S17" s="67"/>
      <c r="T17" s="235"/>
      <c r="U17" s="237"/>
      <c r="V17" s="233"/>
      <c r="W17" s="195"/>
    </row>
    <row r="18" spans="1:23" ht="14.25" hidden="1" customHeight="1" thickBot="1">
      <c r="A18" s="220" t="str">
        <f>IF('Vážní listina'!B12="","",'Vážní listina'!B12)</f>
        <v>Jméno 7</v>
      </c>
      <c r="B18" s="221" t="str">
        <f>IF('Vážní listina'!B12="","",'Vážní listina'!C12)</f>
        <v>odd 7</v>
      </c>
      <c r="C18" s="218"/>
      <c r="D18" s="222">
        <f>IF('Vážní listina'!B12="","",'Vážní listina'!A12)</f>
        <v>7</v>
      </c>
      <c r="E18" s="189"/>
      <c r="F18" s="39"/>
      <c r="G18" s="46"/>
      <c r="H18" s="189"/>
      <c r="I18" s="39"/>
      <c r="J18" s="46"/>
      <c r="K18" s="189"/>
      <c r="L18" s="39"/>
      <c r="M18" s="46"/>
      <c r="N18" s="189"/>
      <c r="O18" s="39"/>
      <c r="P18" s="46"/>
      <c r="Q18" s="67"/>
      <c r="R18" s="67"/>
      <c r="S18" s="67"/>
      <c r="T18" s="235">
        <f>F18+I18+L18+O18</f>
        <v>0</v>
      </c>
      <c r="U18" s="237">
        <f>F19+I19+L19+O19</f>
        <v>0</v>
      </c>
      <c r="V18" s="233">
        <f>G18+J18+M18+P18</f>
        <v>0</v>
      </c>
      <c r="W18" s="194"/>
    </row>
    <row r="19" spans="1:23" ht="14.25" hidden="1" customHeight="1" thickBot="1">
      <c r="A19" s="213"/>
      <c r="B19" s="215"/>
      <c r="C19" s="223"/>
      <c r="D19" s="217"/>
      <c r="E19" s="188"/>
      <c r="F19" s="42"/>
      <c r="G19" s="43"/>
      <c r="H19" s="188"/>
      <c r="I19" s="42"/>
      <c r="J19" s="43"/>
      <c r="K19" s="188"/>
      <c r="L19" s="42"/>
      <c r="M19" s="43"/>
      <c r="N19" s="188"/>
      <c r="O19" s="42"/>
      <c r="P19" s="43"/>
      <c r="Q19" s="67"/>
      <c r="R19" s="67"/>
      <c r="S19" s="67"/>
      <c r="T19" s="235"/>
      <c r="U19" s="237"/>
      <c r="V19" s="233"/>
      <c r="W19" s="195"/>
    </row>
    <row r="20" spans="1:23" ht="14.25" hidden="1" customHeight="1">
      <c r="A20" s="220" t="str">
        <f>IF('Vážní listina'!B13="","",'Vážní listina'!B13)</f>
        <v>Jméno 8</v>
      </c>
      <c r="B20" s="221" t="str">
        <f>IF('Vážní listina'!B13="","",'Vážní listina'!C13)</f>
        <v>odd 8</v>
      </c>
      <c r="C20" s="218"/>
      <c r="D20" s="222">
        <f>IF('Vážní listina'!B13="","",'Vážní listina'!A13)</f>
        <v>8</v>
      </c>
      <c r="E20" s="189"/>
      <c r="F20" s="44"/>
      <c r="G20" s="45"/>
      <c r="H20" s="189"/>
      <c r="I20" s="44"/>
      <c r="J20" s="45"/>
      <c r="K20" s="189"/>
      <c r="L20" s="44"/>
      <c r="M20" s="45"/>
      <c r="N20" s="189"/>
      <c r="O20" s="44"/>
      <c r="P20" s="45"/>
      <c r="Q20" s="67"/>
      <c r="R20" s="67"/>
      <c r="S20" s="67"/>
      <c r="T20" s="238">
        <f>F20+I20+L20+O20</f>
        <v>0</v>
      </c>
      <c r="U20" s="239">
        <f>F21+I21+L21+O21</f>
        <v>0</v>
      </c>
      <c r="V20" s="240">
        <f>G20+J20+M20+P20</f>
        <v>0</v>
      </c>
      <c r="W20" s="194"/>
    </row>
    <row r="21" spans="1:23" ht="14.25" hidden="1" customHeight="1" thickBot="1">
      <c r="A21" s="224"/>
      <c r="B21" s="225"/>
      <c r="C21" s="219"/>
      <c r="D21" s="226"/>
      <c r="E21" s="183"/>
      <c r="F21" s="47"/>
      <c r="G21" s="48"/>
      <c r="H21" s="183"/>
      <c r="I21" s="47"/>
      <c r="J21" s="48"/>
      <c r="K21" s="183"/>
      <c r="L21" s="47"/>
      <c r="M21" s="48"/>
      <c r="N21" s="183"/>
      <c r="O21" s="47"/>
      <c r="P21" s="48"/>
      <c r="Q21" s="67"/>
      <c r="R21" s="67"/>
      <c r="S21" s="67"/>
      <c r="T21" s="203"/>
      <c r="U21" s="204"/>
      <c r="V21" s="196"/>
      <c r="W21" s="193"/>
    </row>
    <row r="22" spans="1:23" ht="14.25" hidden="1" customHeight="1" thickTop="1">
      <c r="A22" s="212" t="str">
        <f>IF('Vážní listina'!B14="","",'Vážní listina'!B14)</f>
        <v>Jméno 9</v>
      </c>
      <c r="B22" s="214" t="str">
        <f>IF('Vážní listina'!B14="","",'Vážní listina'!C14)</f>
        <v>odd 9</v>
      </c>
      <c r="C22" s="227"/>
      <c r="D22" s="216">
        <f>IF('Vážní listina'!B14="","",'Vážní listina'!A14)</f>
        <v>9</v>
      </c>
      <c r="E22" s="187"/>
      <c r="F22" s="37"/>
      <c r="G22" s="38"/>
      <c r="H22" s="187"/>
      <c r="I22" s="37"/>
      <c r="J22" s="38"/>
      <c r="K22" s="187"/>
      <c r="L22" s="37"/>
      <c r="M22" s="38"/>
      <c r="N22" s="187"/>
      <c r="O22" s="37"/>
      <c r="P22" s="38"/>
      <c r="Q22" s="66"/>
      <c r="R22" s="66"/>
      <c r="S22" s="66"/>
      <c r="T22" s="241">
        <f>F22+I22+L22+O22</f>
        <v>0</v>
      </c>
      <c r="U22" s="242">
        <f>F23+I23+L23+O23</f>
        <v>0</v>
      </c>
      <c r="V22" s="243">
        <f>G22+J22+M22+P22</f>
        <v>0</v>
      </c>
      <c r="W22" s="208"/>
    </row>
    <row r="23" spans="1:23" ht="14.25" hidden="1" customHeight="1" thickBot="1">
      <c r="A23" s="213"/>
      <c r="B23" s="215"/>
      <c r="C23" s="223"/>
      <c r="D23" s="217"/>
      <c r="E23" s="188"/>
      <c r="F23" s="40"/>
      <c r="G23" s="41"/>
      <c r="H23" s="188"/>
      <c r="I23" s="40"/>
      <c r="J23" s="41"/>
      <c r="K23" s="188"/>
      <c r="L23" s="40"/>
      <c r="M23" s="41"/>
      <c r="N23" s="188"/>
      <c r="O23" s="40"/>
      <c r="P23" s="41"/>
      <c r="Q23" s="67"/>
      <c r="R23" s="67"/>
      <c r="S23" s="67"/>
      <c r="T23" s="238"/>
      <c r="U23" s="239"/>
      <c r="V23" s="240"/>
      <c r="W23" s="195"/>
    </row>
    <row r="24" spans="1:23" ht="14.25" hidden="1" customHeight="1" thickBot="1">
      <c r="A24" s="220" t="str">
        <f>IF('Vážní listina'!B15="","",'Vážní listina'!B15)</f>
        <v>Jméno 10</v>
      </c>
      <c r="B24" s="221" t="str">
        <f>IF('Vážní listina'!B15="","",'Vážní listina'!C15)</f>
        <v>odd 10</v>
      </c>
      <c r="C24" s="218"/>
      <c r="D24" s="222">
        <f>IF('Vážní listina'!B15="","",'Vážní listina'!A15)</f>
        <v>10</v>
      </c>
      <c r="E24" s="189"/>
      <c r="F24" s="44"/>
      <c r="G24" s="45"/>
      <c r="H24" s="189"/>
      <c r="I24" s="44"/>
      <c r="J24" s="45"/>
      <c r="K24" s="189"/>
      <c r="L24" s="44"/>
      <c r="M24" s="45"/>
      <c r="N24" s="189"/>
      <c r="O24" s="44"/>
      <c r="P24" s="45"/>
      <c r="Q24" s="67"/>
      <c r="R24" s="67"/>
      <c r="S24" s="67"/>
      <c r="T24" s="235">
        <f>F24+I24+L24+O24</f>
        <v>0</v>
      </c>
      <c r="U24" s="237">
        <f>F25+I25+L25+O25</f>
        <v>0</v>
      </c>
      <c r="V24" s="233">
        <f>G24+J24+M24+P24</f>
        <v>0</v>
      </c>
      <c r="W24" s="194"/>
    </row>
    <row r="25" spans="1:23" ht="14.25" hidden="1" customHeight="1" thickBot="1">
      <c r="A25" s="213"/>
      <c r="B25" s="215"/>
      <c r="C25" s="223"/>
      <c r="D25" s="217"/>
      <c r="E25" s="188"/>
      <c r="F25" s="42"/>
      <c r="G25" s="43"/>
      <c r="H25" s="188"/>
      <c r="I25" s="42"/>
      <c r="J25" s="43"/>
      <c r="K25" s="188"/>
      <c r="L25" s="42"/>
      <c r="M25" s="43"/>
      <c r="N25" s="188"/>
      <c r="O25" s="42"/>
      <c r="P25" s="43"/>
      <c r="Q25" s="67"/>
      <c r="R25" s="67"/>
      <c r="S25" s="67"/>
      <c r="T25" s="235"/>
      <c r="U25" s="237"/>
      <c r="V25" s="233"/>
      <c r="W25" s="195"/>
    </row>
    <row r="26" spans="1:23" ht="14.25" hidden="1" customHeight="1" thickBot="1">
      <c r="A26" s="220" t="str">
        <f>IF('Vážní listina'!B16="","",'Vážní listina'!B16)</f>
        <v>Jméno 11</v>
      </c>
      <c r="B26" s="221" t="str">
        <f>IF('Vážní listina'!B16="","",'Vážní listina'!C16)</f>
        <v>odd 11</v>
      </c>
      <c r="C26" s="218"/>
      <c r="D26" s="222">
        <f>IF('Vážní listina'!B16="","",'Vážní listina'!A16)</f>
        <v>11</v>
      </c>
      <c r="E26" s="189"/>
      <c r="F26" s="39"/>
      <c r="G26" s="46"/>
      <c r="H26" s="189"/>
      <c r="I26" s="39"/>
      <c r="J26" s="46"/>
      <c r="K26" s="189"/>
      <c r="L26" s="39"/>
      <c r="M26" s="46"/>
      <c r="N26" s="189"/>
      <c r="O26" s="39"/>
      <c r="P26" s="46"/>
      <c r="Q26" s="67"/>
      <c r="R26" s="67"/>
      <c r="S26" s="67"/>
      <c r="T26" s="235">
        <f>F26+I26+L26+O26</f>
        <v>0</v>
      </c>
      <c r="U26" s="237">
        <f>F27+I27+L27+O27</f>
        <v>0</v>
      </c>
      <c r="V26" s="233">
        <f>G26+J26+M26+P26</f>
        <v>0</v>
      </c>
      <c r="W26" s="194"/>
    </row>
    <row r="27" spans="1:23" ht="14.25" hidden="1" customHeight="1" thickBot="1">
      <c r="A27" s="213"/>
      <c r="B27" s="215"/>
      <c r="C27" s="223"/>
      <c r="D27" s="217"/>
      <c r="E27" s="188"/>
      <c r="F27" s="42"/>
      <c r="G27" s="43"/>
      <c r="H27" s="188"/>
      <c r="I27" s="42"/>
      <c r="J27" s="43"/>
      <c r="K27" s="188"/>
      <c r="L27" s="42"/>
      <c r="M27" s="43"/>
      <c r="N27" s="188"/>
      <c r="O27" s="42"/>
      <c r="P27" s="43"/>
      <c r="Q27" s="67"/>
      <c r="R27" s="67"/>
      <c r="S27" s="67"/>
      <c r="T27" s="235"/>
      <c r="U27" s="237"/>
      <c r="V27" s="233"/>
      <c r="W27" s="195"/>
    </row>
    <row r="28" spans="1:23" ht="14.25" hidden="1" customHeight="1">
      <c r="A28" s="220" t="str">
        <f>IF('Vážní listina'!B17="","",'Vážní listina'!B17)</f>
        <v>Jméno 12</v>
      </c>
      <c r="B28" s="221" t="str">
        <f>IF('Vážní listina'!B17="","",'Vážní listina'!C17)</f>
        <v>odd 12</v>
      </c>
      <c r="C28" s="218"/>
      <c r="D28" s="222">
        <f>IF('Vážní listina'!B17="","",'Vážní listina'!A17)</f>
        <v>12</v>
      </c>
      <c r="E28" s="189"/>
      <c r="F28" s="44"/>
      <c r="G28" s="45"/>
      <c r="H28" s="189"/>
      <c r="I28" s="44"/>
      <c r="J28" s="45"/>
      <c r="K28" s="189"/>
      <c r="L28" s="44"/>
      <c r="M28" s="45"/>
      <c r="N28" s="189"/>
      <c r="O28" s="44"/>
      <c r="P28" s="45"/>
      <c r="Q28" s="67"/>
      <c r="R28" s="67"/>
      <c r="S28" s="67"/>
      <c r="T28" s="238">
        <f>F28+I28+L28+O28</f>
        <v>0</v>
      </c>
      <c r="U28" s="239">
        <f>F29+I29+L29+O29</f>
        <v>0</v>
      </c>
      <c r="V28" s="240">
        <f>G28+J28+M28+P28</f>
        <v>0</v>
      </c>
      <c r="W28" s="194"/>
    </row>
    <row r="29" spans="1:23" ht="14.25" hidden="1" customHeight="1" thickBot="1">
      <c r="A29" s="224"/>
      <c r="B29" s="225"/>
      <c r="C29" s="219"/>
      <c r="D29" s="226"/>
      <c r="E29" s="183"/>
      <c r="F29" s="47"/>
      <c r="G29" s="48"/>
      <c r="H29" s="183"/>
      <c r="I29" s="47"/>
      <c r="J29" s="48"/>
      <c r="K29" s="183"/>
      <c r="L29" s="47"/>
      <c r="M29" s="48"/>
      <c r="N29" s="183"/>
      <c r="O29" s="47"/>
      <c r="P29" s="48"/>
      <c r="Q29" s="67"/>
      <c r="R29" s="67"/>
      <c r="S29" s="67"/>
      <c r="T29" s="203"/>
      <c r="U29" s="204"/>
      <c r="V29" s="196"/>
      <c r="W29" s="193"/>
    </row>
    <row r="30" spans="1:23" ht="14.25" hidden="1" customHeight="1" thickTop="1">
      <c r="A30" s="212" t="str">
        <f>IF('Vážní listina'!B18="","",'Vážní listina'!B18)</f>
        <v>Jméno 13</v>
      </c>
      <c r="B30" s="214" t="str">
        <f>IF('Vážní listina'!B18="","",'Vážní listina'!C18)</f>
        <v>odd 13</v>
      </c>
      <c r="C30" s="227"/>
      <c r="D30" s="216">
        <f>IF('Vážní listina'!B18="","",'Vážní listina'!A18)</f>
        <v>13</v>
      </c>
      <c r="E30" s="187"/>
      <c r="F30" s="37"/>
      <c r="G30" s="38"/>
      <c r="H30" s="187"/>
      <c r="I30" s="37"/>
      <c r="J30" s="38"/>
      <c r="K30" s="187"/>
      <c r="L30" s="37"/>
      <c r="M30" s="38"/>
      <c r="N30" s="187"/>
      <c r="O30" s="37"/>
      <c r="P30" s="38"/>
      <c r="Q30" s="66"/>
      <c r="R30" s="66"/>
      <c r="S30" s="66"/>
      <c r="T30" s="241">
        <f>F30+I30+L30+O30</f>
        <v>0</v>
      </c>
      <c r="U30" s="242">
        <f>F31+I31+L31+O31</f>
        <v>0</v>
      </c>
      <c r="V30" s="243">
        <f>G30+J30+M30+P30</f>
        <v>0</v>
      </c>
      <c r="W30" s="208"/>
    </row>
    <row r="31" spans="1:23" ht="14.25" hidden="1" customHeight="1" thickBot="1">
      <c r="A31" s="213"/>
      <c r="B31" s="215"/>
      <c r="C31" s="223"/>
      <c r="D31" s="217"/>
      <c r="E31" s="188"/>
      <c r="F31" s="40"/>
      <c r="G31" s="41"/>
      <c r="H31" s="188"/>
      <c r="I31" s="40"/>
      <c r="J31" s="41"/>
      <c r="K31" s="188"/>
      <c r="L31" s="40"/>
      <c r="M31" s="41"/>
      <c r="N31" s="188"/>
      <c r="O31" s="40"/>
      <c r="P31" s="41"/>
      <c r="Q31" s="67"/>
      <c r="R31" s="67"/>
      <c r="S31" s="67"/>
      <c r="T31" s="238"/>
      <c r="U31" s="239"/>
      <c r="V31" s="240"/>
      <c r="W31" s="195"/>
    </row>
    <row r="32" spans="1:23" ht="14.25" hidden="1" customHeight="1" thickBot="1">
      <c r="A32" s="220" t="str">
        <f>IF('Vážní listina'!B19="","",'Vážní listina'!B19)</f>
        <v>Jméno 14</v>
      </c>
      <c r="B32" s="221" t="str">
        <f>IF('Vážní listina'!B19="","",'Vážní listina'!C19)</f>
        <v>odd 14</v>
      </c>
      <c r="C32" s="218"/>
      <c r="D32" s="222">
        <f>IF('Vážní listina'!B19="","",'Vážní listina'!A19)</f>
        <v>14</v>
      </c>
      <c r="E32" s="189"/>
      <c r="F32" s="44"/>
      <c r="G32" s="45"/>
      <c r="H32" s="189"/>
      <c r="I32" s="44"/>
      <c r="J32" s="45"/>
      <c r="K32" s="189"/>
      <c r="L32" s="44"/>
      <c r="M32" s="45"/>
      <c r="N32" s="189"/>
      <c r="O32" s="44"/>
      <c r="P32" s="45"/>
      <c r="Q32" s="67"/>
      <c r="R32" s="67"/>
      <c r="S32" s="67"/>
      <c r="T32" s="235">
        <f>F32+I32+L32+O32</f>
        <v>0</v>
      </c>
      <c r="U32" s="237">
        <f>F33+I33+L33+O33</f>
        <v>0</v>
      </c>
      <c r="V32" s="233">
        <f>G32+J32+M32+P32</f>
        <v>0</v>
      </c>
      <c r="W32" s="194"/>
    </row>
    <row r="33" spans="1:23" ht="14.25" hidden="1" customHeight="1" thickBot="1">
      <c r="A33" s="213"/>
      <c r="B33" s="215"/>
      <c r="C33" s="223"/>
      <c r="D33" s="217"/>
      <c r="E33" s="188"/>
      <c r="F33" s="42"/>
      <c r="G33" s="43"/>
      <c r="H33" s="188"/>
      <c r="I33" s="42"/>
      <c r="J33" s="43"/>
      <c r="K33" s="188"/>
      <c r="L33" s="42"/>
      <c r="M33" s="43"/>
      <c r="N33" s="188"/>
      <c r="O33" s="42"/>
      <c r="P33" s="43"/>
      <c r="Q33" s="67"/>
      <c r="R33" s="67"/>
      <c r="S33" s="67"/>
      <c r="T33" s="235"/>
      <c r="U33" s="237"/>
      <c r="V33" s="233"/>
      <c r="W33" s="195"/>
    </row>
    <row r="34" spans="1:23" ht="14.25" hidden="1" customHeight="1" thickBot="1">
      <c r="A34" s="220" t="str">
        <f>IF('Vážní listina'!B20="","",'Vážní listina'!B20)</f>
        <v>Jméno 15</v>
      </c>
      <c r="B34" s="221" t="str">
        <f>IF('Vážní listina'!B20="","",'Vážní listina'!C20)</f>
        <v>odd 15</v>
      </c>
      <c r="C34" s="218"/>
      <c r="D34" s="222">
        <f>IF('Vážní listina'!B20="","",'Vážní listina'!A20)</f>
        <v>15</v>
      </c>
      <c r="E34" s="189"/>
      <c r="F34" s="39"/>
      <c r="G34" s="46"/>
      <c r="H34" s="189"/>
      <c r="I34" s="39"/>
      <c r="J34" s="46"/>
      <c r="K34" s="189"/>
      <c r="L34" s="39"/>
      <c r="M34" s="46"/>
      <c r="N34" s="189"/>
      <c r="O34" s="39"/>
      <c r="P34" s="46"/>
      <c r="Q34" s="67"/>
      <c r="R34" s="67"/>
      <c r="S34" s="67"/>
      <c r="T34" s="235">
        <f>F34+I34+L34+O34</f>
        <v>0</v>
      </c>
      <c r="U34" s="237">
        <f>F35+I35+L35+O35</f>
        <v>0</v>
      </c>
      <c r="V34" s="233">
        <f>G34+J34+M34+P34</f>
        <v>0</v>
      </c>
      <c r="W34" s="194"/>
    </row>
    <row r="35" spans="1:23" ht="14.25" hidden="1" customHeight="1" thickBot="1">
      <c r="A35" s="213"/>
      <c r="B35" s="215"/>
      <c r="C35" s="223"/>
      <c r="D35" s="217"/>
      <c r="E35" s="188"/>
      <c r="F35" s="42"/>
      <c r="G35" s="43"/>
      <c r="H35" s="188"/>
      <c r="I35" s="42"/>
      <c r="J35" s="43"/>
      <c r="K35" s="188"/>
      <c r="L35" s="42"/>
      <c r="M35" s="43"/>
      <c r="N35" s="188"/>
      <c r="O35" s="42"/>
      <c r="P35" s="43"/>
      <c r="Q35" s="67"/>
      <c r="R35" s="67"/>
      <c r="S35" s="67"/>
      <c r="T35" s="235"/>
      <c r="U35" s="237"/>
      <c r="V35" s="233"/>
      <c r="W35" s="195"/>
    </row>
    <row r="36" spans="1:23" ht="14.25" hidden="1" customHeight="1">
      <c r="A36" s="220" t="str">
        <f>IF('Vážní listina'!B21="","",'Vážní listina'!B21)</f>
        <v>Jméno 16</v>
      </c>
      <c r="B36" s="221" t="str">
        <f>IF('Vážní listina'!B21="","",'Vážní listina'!C21)</f>
        <v>odd 16</v>
      </c>
      <c r="C36" s="218"/>
      <c r="D36" s="222">
        <f>IF('Vážní listina'!B21="","",'Vážní listina'!A21)</f>
        <v>16</v>
      </c>
      <c r="E36" s="189"/>
      <c r="F36" s="44"/>
      <c r="G36" s="45"/>
      <c r="H36" s="189"/>
      <c r="I36" s="44"/>
      <c r="J36" s="45"/>
      <c r="K36" s="189"/>
      <c r="L36" s="44"/>
      <c r="M36" s="45"/>
      <c r="N36" s="189"/>
      <c r="O36" s="44"/>
      <c r="P36" s="45"/>
      <c r="Q36" s="67"/>
      <c r="R36" s="67"/>
      <c r="S36" s="67"/>
      <c r="T36" s="238">
        <f>F36+I36+L36+O36</f>
        <v>0</v>
      </c>
      <c r="U36" s="239">
        <f>F37+I37+L37+O37</f>
        <v>0</v>
      </c>
      <c r="V36" s="240">
        <f>G36+J36+M36+P36</f>
        <v>0</v>
      </c>
      <c r="W36" s="194"/>
    </row>
    <row r="37" spans="1:23" ht="14.25" hidden="1" customHeight="1" thickBot="1">
      <c r="A37" s="224"/>
      <c r="B37" s="225"/>
      <c r="C37" s="219"/>
      <c r="D37" s="226"/>
      <c r="E37" s="183"/>
      <c r="F37" s="47"/>
      <c r="G37" s="48"/>
      <c r="H37" s="183"/>
      <c r="I37" s="47"/>
      <c r="J37" s="48"/>
      <c r="K37" s="183"/>
      <c r="L37" s="47"/>
      <c r="M37" s="48"/>
      <c r="N37" s="183"/>
      <c r="O37" s="47"/>
      <c r="P37" s="48"/>
      <c r="Q37" s="67"/>
      <c r="R37" s="67"/>
      <c r="S37" s="67"/>
      <c r="T37" s="203"/>
      <c r="U37" s="204"/>
      <c r="V37" s="196"/>
      <c r="W37" s="193"/>
    </row>
    <row r="38" spans="1:23" ht="14.25" hidden="1" customHeight="1" thickTop="1">
      <c r="A38" s="212" t="str">
        <f>IF('Vážní listina'!B22="","",'Vážní listina'!B22)</f>
        <v>Jméno 17</v>
      </c>
      <c r="B38" s="214" t="str">
        <f>IF('Vážní listina'!B22="","",'Vážní listina'!C22)</f>
        <v>odd 17</v>
      </c>
      <c r="C38" s="227"/>
      <c r="D38" s="216">
        <f>IF('Vážní listina'!B22="","",'Vážní listina'!A22)</f>
        <v>17</v>
      </c>
      <c r="E38" s="187"/>
      <c r="F38" s="37"/>
      <c r="G38" s="38"/>
      <c r="H38" s="187"/>
      <c r="I38" s="37"/>
      <c r="J38" s="38"/>
      <c r="K38" s="187"/>
      <c r="L38" s="37"/>
      <c r="M38" s="38"/>
      <c r="N38" s="187"/>
      <c r="O38" s="37"/>
      <c r="P38" s="38"/>
      <c r="Q38" s="66"/>
      <c r="R38" s="66"/>
      <c r="S38" s="66"/>
      <c r="T38" s="241">
        <f>F38+I38+L38+O38</f>
        <v>0</v>
      </c>
      <c r="U38" s="242">
        <f>F39+I39+L39+O39</f>
        <v>0</v>
      </c>
      <c r="V38" s="243">
        <f>G38+J38+M38+P38</f>
        <v>0</v>
      </c>
      <c r="W38" s="208"/>
    </row>
    <row r="39" spans="1:23" ht="14.25" hidden="1" customHeight="1" thickBot="1">
      <c r="A39" s="213"/>
      <c r="B39" s="215"/>
      <c r="C39" s="223"/>
      <c r="D39" s="217"/>
      <c r="E39" s="188"/>
      <c r="F39" s="40"/>
      <c r="G39" s="41"/>
      <c r="H39" s="188"/>
      <c r="I39" s="40"/>
      <c r="J39" s="41"/>
      <c r="K39" s="188"/>
      <c r="L39" s="40"/>
      <c r="M39" s="41"/>
      <c r="N39" s="188"/>
      <c r="O39" s="40"/>
      <c r="P39" s="41"/>
      <c r="Q39" s="67"/>
      <c r="R39" s="67"/>
      <c r="S39" s="67"/>
      <c r="T39" s="238"/>
      <c r="U39" s="239"/>
      <c r="V39" s="240"/>
      <c r="W39" s="195"/>
    </row>
    <row r="40" spans="1:23" ht="14.25" hidden="1" customHeight="1" thickBot="1">
      <c r="A40" s="220" t="str">
        <f>IF('Vážní listina'!B23="","",'Vážní listina'!B23)</f>
        <v>Jméno 18</v>
      </c>
      <c r="B40" s="221" t="str">
        <f>IF('Vážní listina'!B23="","",'Vážní listina'!C23)</f>
        <v>odd 18</v>
      </c>
      <c r="C40" s="218"/>
      <c r="D40" s="222">
        <f>IF('Vážní listina'!B23="","",'Vážní listina'!A23)</f>
        <v>18</v>
      </c>
      <c r="E40" s="189"/>
      <c r="F40" s="44"/>
      <c r="G40" s="45"/>
      <c r="H40" s="189"/>
      <c r="I40" s="44"/>
      <c r="J40" s="45"/>
      <c r="K40" s="189"/>
      <c r="L40" s="44"/>
      <c r="M40" s="45"/>
      <c r="N40" s="189"/>
      <c r="O40" s="44"/>
      <c r="P40" s="45"/>
      <c r="Q40" s="67"/>
      <c r="R40" s="67"/>
      <c r="S40" s="67"/>
      <c r="T40" s="235">
        <f>F40+I40+L40+O40</f>
        <v>0</v>
      </c>
      <c r="U40" s="237">
        <f>F41+I41+L41+O41</f>
        <v>0</v>
      </c>
      <c r="V40" s="233">
        <f>G40+J40+M40+P40</f>
        <v>0</v>
      </c>
      <c r="W40" s="194"/>
    </row>
    <row r="41" spans="1:23" ht="14.25" hidden="1" customHeight="1" thickBot="1">
      <c r="A41" s="213"/>
      <c r="B41" s="215"/>
      <c r="C41" s="223"/>
      <c r="D41" s="217"/>
      <c r="E41" s="188"/>
      <c r="F41" s="42"/>
      <c r="G41" s="43"/>
      <c r="H41" s="188"/>
      <c r="I41" s="42"/>
      <c r="J41" s="43"/>
      <c r="K41" s="188"/>
      <c r="L41" s="42"/>
      <c r="M41" s="43"/>
      <c r="N41" s="188"/>
      <c r="O41" s="42"/>
      <c r="P41" s="43"/>
      <c r="Q41" s="67"/>
      <c r="R41" s="67"/>
      <c r="S41" s="67"/>
      <c r="T41" s="235"/>
      <c r="U41" s="237"/>
      <c r="V41" s="233"/>
      <c r="W41" s="195"/>
    </row>
    <row r="42" spans="1:23" ht="14.25" hidden="1" customHeight="1" thickBot="1">
      <c r="A42" s="220" t="str">
        <f>IF('Vážní listina'!B24="","",'Vážní listina'!B24)</f>
        <v>Jméno 19</v>
      </c>
      <c r="B42" s="221" t="str">
        <f>IF('Vážní listina'!B24="","",'Vážní listina'!C24)</f>
        <v>odd 19</v>
      </c>
      <c r="C42" s="218"/>
      <c r="D42" s="222">
        <f>IF('Vážní listina'!B24="","",'Vážní listina'!A24)</f>
        <v>19</v>
      </c>
      <c r="E42" s="189"/>
      <c r="F42" s="39"/>
      <c r="G42" s="46"/>
      <c r="H42" s="189"/>
      <c r="I42" s="39"/>
      <c r="J42" s="46"/>
      <c r="K42" s="189"/>
      <c r="L42" s="39"/>
      <c r="M42" s="46"/>
      <c r="N42" s="189"/>
      <c r="O42" s="39"/>
      <c r="P42" s="46"/>
      <c r="Q42" s="67"/>
      <c r="R42" s="67"/>
      <c r="S42" s="67"/>
      <c r="T42" s="235">
        <f>F42+I42+L42+O42</f>
        <v>0</v>
      </c>
      <c r="U42" s="237">
        <f>F43+I43+L43+O43</f>
        <v>0</v>
      </c>
      <c r="V42" s="233">
        <f>G42+J42+M42+P42</f>
        <v>0</v>
      </c>
      <c r="W42" s="194"/>
    </row>
    <row r="43" spans="1:23" ht="14.25" hidden="1" customHeight="1" thickBot="1">
      <c r="A43" s="213"/>
      <c r="B43" s="215"/>
      <c r="C43" s="223"/>
      <c r="D43" s="217"/>
      <c r="E43" s="188"/>
      <c r="F43" s="42"/>
      <c r="G43" s="43"/>
      <c r="H43" s="188"/>
      <c r="I43" s="42"/>
      <c r="J43" s="43"/>
      <c r="K43" s="188"/>
      <c r="L43" s="42"/>
      <c r="M43" s="43"/>
      <c r="N43" s="188"/>
      <c r="O43" s="42"/>
      <c r="P43" s="43"/>
      <c r="Q43" s="67"/>
      <c r="R43" s="67"/>
      <c r="S43" s="67"/>
      <c r="T43" s="235"/>
      <c r="U43" s="237"/>
      <c r="V43" s="233"/>
      <c r="W43" s="195"/>
    </row>
    <row r="44" spans="1:23" ht="14.25" hidden="1" customHeight="1">
      <c r="A44" s="220" t="str">
        <f>IF('Vážní listina'!B25="","",'Vážní listina'!B25)</f>
        <v>Jméno 20</v>
      </c>
      <c r="B44" s="221" t="str">
        <f>IF('Vážní listina'!B25="","",'Vážní listina'!C25)</f>
        <v>odd 20</v>
      </c>
      <c r="C44" s="218"/>
      <c r="D44" s="222">
        <f>IF('Vážní listina'!B25="","",'Vážní listina'!A25)</f>
        <v>20</v>
      </c>
      <c r="E44" s="189"/>
      <c r="F44" s="44"/>
      <c r="G44" s="45"/>
      <c r="H44" s="189"/>
      <c r="I44" s="44"/>
      <c r="J44" s="45"/>
      <c r="K44" s="189"/>
      <c r="L44" s="44"/>
      <c r="M44" s="45"/>
      <c r="N44" s="189"/>
      <c r="O44" s="44"/>
      <c r="P44" s="45"/>
      <c r="Q44" s="67"/>
      <c r="R44" s="67"/>
      <c r="S44" s="67"/>
      <c r="T44" s="238">
        <f>F44+I44+L44+O44</f>
        <v>0</v>
      </c>
      <c r="U44" s="239">
        <f>F45+I45+L45+O45</f>
        <v>0</v>
      </c>
      <c r="V44" s="240">
        <f>G44+J44+M44+P44</f>
        <v>0</v>
      </c>
      <c r="W44" s="194"/>
    </row>
    <row r="45" spans="1:23" ht="14.25" hidden="1" customHeight="1" thickBot="1">
      <c r="A45" s="224"/>
      <c r="B45" s="225"/>
      <c r="C45" s="219"/>
      <c r="D45" s="226"/>
      <c r="E45" s="183"/>
      <c r="F45" s="47"/>
      <c r="G45" s="48"/>
      <c r="H45" s="183"/>
      <c r="I45" s="47"/>
      <c r="J45" s="48"/>
      <c r="K45" s="183"/>
      <c r="L45" s="47"/>
      <c r="M45" s="48"/>
      <c r="N45" s="183"/>
      <c r="O45" s="47"/>
      <c r="P45" s="48"/>
      <c r="Q45" s="67"/>
      <c r="R45" s="67"/>
      <c r="S45" s="67"/>
      <c r="T45" s="203"/>
      <c r="U45" s="204"/>
      <c r="V45" s="196"/>
      <c r="W45" s="193"/>
    </row>
    <row r="46" spans="1:23" ht="14.25" hidden="1" customHeight="1" thickTop="1">
      <c r="A46" s="212" t="str">
        <f>IF('Vážní listina'!B26="","",'Vážní listina'!B26)</f>
        <v>Jméno 21</v>
      </c>
      <c r="B46" s="214" t="str">
        <f>IF('Vážní listina'!B26="","",'Vážní listina'!C26)</f>
        <v>odd 21</v>
      </c>
      <c r="C46" s="227"/>
      <c r="D46" s="216">
        <f>IF('Vážní listina'!B26="","",'Vážní listina'!A26)</f>
        <v>21</v>
      </c>
      <c r="E46" s="187"/>
      <c r="F46" s="37"/>
      <c r="G46" s="38"/>
      <c r="H46" s="187"/>
      <c r="I46" s="37"/>
      <c r="J46" s="38"/>
      <c r="K46" s="187"/>
      <c r="L46" s="37"/>
      <c r="M46" s="38"/>
      <c r="N46" s="187"/>
      <c r="O46" s="37"/>
      <c r="P46" s="38"/>
      <c r="Q46" s="66"/>
      <c r="R46" s="66"/>
      <c r="S46" s="66"/>
      <c r="T46" s="241">
        <f>F46+I46+L46+O46</f>
        <v>0</v>
      </c>
      <c r="U46" s="242">
        <f>F47+I47+L47+O47</f>
        <v>0</v>
      </c>
      <c r="V46" s="243">
        <f>G46+J46+M46+P46</f>
        <v>0</v>
      </c>
      <c r="W46" s="208"/>
    </row>
    <row r="47" spans="1:23" ht="14.25" hidden="1" customHeight="1" thickBot="1">
      <c r="A47" s="213"/>
      <c r="B47" s="215"/>
      <c r="C47" s="223"/>
      <c r="D47" s="217"/>
      <c r="E47" s="188"/>
      <c r="F47" s="40"/>
      <c r="G47" s="41"/>
      <c r="H47" s="188"/>
      <c r="I47" s="40"/>
      <c r="J47" s="41"/>
      <c r="K47" s="188"/>
      <c r="L47" s="40"/>
      <c r="M47" s="41"/>
      <c r="N47" s="188"/>
      <c r="O47" s="40"/>
      <c r="P47" s="41"/>
      <c r="Q47" s="67"/>
      <c r="R47" s="67"/>
      <c r="S47" s="67"/>
      <c r="T47" s="238"/>
      <c r="U47" s="239"/>
      <c r="V47" s="240"/>
      <c r="W47" s="195"/>
    </row>
    <row r="48" spans="1:23" ht="14.25" hidden="1" customHeight="1" thickBot="1">
      <c r="A48" s="220" t="str">
        <f>IF('Vážní listina'!B27="","",'Vážní listina'!B27)</f>
        <v>Jméno 22</v>
      </c>
      <c r="B48" s="221" t="str">
        <f>IF('Vážní listina'!B27="","",'Vážní listina'!C27)</f>
        <v>odd 22</v>
      </c>
      <c r="C48" s="218"/>
      <c r="D48" s="222">
        <f>IF('Vážní listina'!B27="","",'Vážní listina'!A27)</f>
        <v>22</v>
      </c>
      <c r="E48" s="189"/>
      <c r="F48" s="44"/>
      <c r="G48" s="45"/>
      <c r="H48" s="189"/>
      <c r="I48" s="44"/>
      <c r="J48" s="45"/>
      <c r="K48" s="189"/>
      <c r="L48" s="44"/>
      <c r="M48" s="45"/>
      <c r="N48" s="189"/>
      <c r="O48" s="44"/>
      <c r="P48" s="45"/>
      <c r="Q48" s="67"/>
      <c r="R48" s="67"/>
      <c r="S48" s="67"/>
      <c r="T48" s="235">
        <f>F48+I48+L48+O48</f>
        <v>0</v>
      </c>
      <c r="U48" s="237">
        <f>F49+I49+L49+O49</f>
        <v>0</v>
      </c>
      <c r="V48" s="233">
        <f>G48+J48+M48+P48</f>
        <v>0</v>
      </c>
      <c r="W48" s="194"/>
    </row>
    <row r="49" spans="1:23" ht="14.25" hidden="1" customHeight="1" thickBot="1">
      <c r="A49" s="213"/>
      <c r="B49" s="215"/>
      <c r="C49" s="223"/>
      <c r="D49" s="217"/>
      <c r="E49" s="188"/>
      <c r="F49" s="42"/>
      <c r="G49" s="43"/>
      <c r="H49" s="188"/>
      <c r="I49" s="42"/>
      <c r="J49" s="43"/>
      <c r="K49" s="188"/>
      <c r="L49" s="42"/>
      <c r="M49" s="43"/>
      <c r="N49" s="188"/>
      <c r="O49" s="42"/>
      <c r="P49" s="43"/>
      <c r="Q49" s="67"/>
      <c r="R49" s="67"/>
      <c r="S49" s="67"/>
      <c r="T49" s="235"/>
      <c r="U49" s="237"/>
      <c r="V49" s="233"/>
      <c r="W49" s="195"/>
    </row>
    <row r="50" spans="1:23" ht="14.25" hidden="1" customHeight="1" thickBot="1">
      <c r="A50" s="220" t="str">
        <f>IF('Vážní listina'!B28="","",'Vážní listina'!B28)</f>
        <v>Jméno 23</v>
      </c>
      <c r="B50" s="221" t="str">
        <f>IF('Vážní listina'!B28="","",'Vážní listina'!C28)</f>
        <v>odd 23</v>
      </c>
      <c r="C50" s="218"/>
      <c r="D50" s="222">
        <f>IF('Vážní listina'!B28="","",'Vážní listina'!A28)</f>
        <v>23</v>
      </c>
      <c r="E50" s="189"/>
      <c r="F50" s="39"/>
      <c r="G50" s="46"/>
      <c r="H50" s="189"/>
      <c r="I50" s="39"/>
      <c r="J50" s="46"/>
      <c r="K50" s="189"/>
      <c r="L50" s="39"/>
      <c r="M50" s="46"/>
      <c r="N50" s="189"/>
      <c r="O50" s="39"/>
      <c r="P50" s="46"/>
      <c r="Q50" s="67"/>
      <c r="R50" s="67"/>
      <c r="S50" s="67"/>
      <c r="T50" s="235">
        <f>F50+I50+L50+O50</f>
        <v>0</v>
      </c>
      <c r="U50" s="237">
        <f>F51+I51+L51+O51</f>
        <v>0</v>
      </c>
      <c r="V50" s="233">
        <f>G50+J50+M50+P50</f>
        <v>0</v>
      </c>
      <c r="W50" s="194"/>
    </row>
    <row r="51" spans="1:23" ht="14.25" hidden="1" customHeight="1" thickBot="1">
      <c r="A51" s="213"/>
      <c r="B51" s="215"/>
      <c r="C51" s="223"/>
      <c r="D51" s="217"/>
      <c r="E51" s="188"/>
      <c r="F51" s="42"/>
      <c r="G51" s="43"/>
      <c r="H51" s="188"/>
      <c r="I51" s="42"/>
      <c r="J51" s="43"/>
      <c r="K51" s="188"/>
      <c r="L51" s="42"/>
      <c r="M51" s="43"/>
      <c r="N51" s="188"/>
      <c r="O51" s="42"/>
      <c r="P51" s="43"/>
      <c r="Q51" s="67"/>
      <c r="R51" s="67"/>
      <c r="S51" s="67"/>
      <c r="T51" s="235"/>
      <c r="U51" s="237"/>
      <c r="V51" s="233"/>
      <c r="W51" s="195"/>
    </row>
    <row r="52" spans="1:23" ht="14.25" hidden="1" customHeight="1">
      <c r="A52" s="220" t="str">
        <f>IF('Vážní listina'!B29="","",'Vážní listina'!B29)</f>
        <v>Jméno 24</v>
      </c>
      <c r="B52" s="221" t="str">
        <f>IF('Vážní listina'!B29="","",'Vážní listina'!C29)</f>
        <v>odd 24</v>
      </c>
      <c r="C52" s="218"/>
      <c r="D52" s="222">
        <f>IF('Vážní listina'!B29="","",'Vážní listina'!A29)</f>
        <v>24</v>
      </c>
      <c r="E52" s="189"/>
      <c r="F52" s="44"/>
      <c r="G52" s="45"/>
      <c r="H52" s="189"/>
      <c r="I52" s="44"/>
      <c r="J52" s="45"/>
      <c r="K52" s="189"/>
      <c r="L52" s="44"/>
      <c r="M52" s="45"/>
      <c r="N52" s="189"/>
      <c r="O52" s="44"/>
      <c r="P52" s="45"/>
      <c r="Q52" s="67"/>
      <c r="R52" s="67"/>
      <c r="S52" s="67"/>
      <c r="T52" s="238">
        <f>F52+I52+L52+O52</f>
        <v>0</v>
      </c>
      <c r="U52" s="239">
        <f>F53+I53+L53+O53</f>
        <v>0</v>
      </c>
      <c r="V52" s="240">
        <f>G52+J52+M52+P52</f>
        <v>0</v>
      </c>
      <c r="W52" s="194"/>
    </row>
    <row r="53" spans="1:23" ht="14.25" hidden="1" customHeight="1" thickBot="1">
      <c r="A53" s="224"/>
      <c r="B53" s="225"/>
      <c r="C53" s="219"/>
      <c r="D53" s="226"/>
      <c r="E53" s="183"/>
      <c r="F53" s="47"/>
      <c r="G53" s="48"/>
      <c r="H53" s="183"/>
      <c r="I53" s="47"/>
      <c r="J53" s="48"/>
      <c r="K53" s="183"/>
      <c r="L53" s="47"/>
      <c r="M53" s="48"/>
      <c r="N53" s="183"/>
      <c r="O53" s="47"/>
      <c r="P53" s="48"/>
      <c r="Q53" s="68"/>
      <c r="R53" s="68"/>
      <c r="S53" s="68"/>
      <c r="T53" s="244"/>
      <c r="U53" s="245"/>
      <c r="V53" s="246"/>
      <c r="W53" s="193"/>
    </row>
    <row r="54" spans="1:23" ht="13.5" thickTop="1"/>
    <row r="55" spans="1:23" ht="13.5" thickBot="1"/>
    <row r="56" spans="1:23" ht="13.5" thickBot="1">
      <c r="B56" t="str">
        <f>[2]List1!$A$173</f>
        <v>Vysvětlení</v>
      </c>
      <c r="F56" s="247">
        <v>11</v>
      </c>
      <c r="G56" s="167">
        <v>3</v>
      </c>
      <c r="H56" s="168">
        <v>1</v>
      </c>
      <c r="N56" s="199">
        <v>6</v>
      </c>
      <c r="O56" s="249">
        <v>24</v>
      </c>
      <c r="P56" s="250">
        <f>A56+D56+G56+J56+M56</f>
        <v>3</v>
      </c>
    </row>
    <row r="57" spans="1:23" ht="13.5" thickBot="1">
      <c r="F57" s="248"/>
      <c r="G57" s="169">
        <v>15</v>
      </c>
      <c r="H57" s="170">
        <v>2</v>
      </c>
      <c r="N57" s="199"/>
      <c r="O57" s="249"/>
      <c r="P57" s="250"/>
    </row>
    <row r="60" spans="1:23">
      <c r="C60" s="171">
        <v>11</v>
      </c>
      <c r="E60" t="str">
        <f>[2]List1!$A$174</f>
        <v>los soupeře</v>
      </c>
      <c r="L60" s="171">
        <v>6</v>
      </c>
      <c r="N60" t="str">
        <f>[2]List1!$A$178</f>
        <v>součet bodu</v>
      </c>
    </row>
    <row r="61" spans="1:23">
      <c r="C61" s="171"/>
      <c r="L61" s="171"/>
    </row>
    <row r="62" spans="1:23">
      <c r="C62" s="171">
        <v>3</v>
      </c>
      <c r="E62" t="str">
        <f>[2]List1!$A$175</f>
        <v>body</v>
      </c>
      <c r="L62" s="171">
        <v>24</v>
      </c>
      <c r="N62" t="str">
        <f>[2]List1!$A$179</f>
        <v>součet technických bodů</v>
      </c>
    </row>
    <row r="63" spans="1:23">
      <c r="C63" s="171"/>
      <c r="L63" s="171"/>
    </row>
    <row r="64" spans="1:23">
      <c r="C64" s="171">
        <v>15</v>
      </c>
      <c r="E64" t="str">
        <f>[2]List1!$A$176</f>
        <v>technické body</v>
      </c>
      <c r="L64" s="171">
        <v>3</v>
      </c>
      <c r="N64" t="str">
        <f>[2]List1!$A$180</f>
        <v>součet vítězství</v>
      </c>
    </row>
    <row r="65" spans="1:5">
      <c r="C65" s="171"/>
    </row>
    <row r="66" spans="1:5">
      <c r="C66" s="171">
        <v>1</v>
      </c>
      <c r="E66" t="str">
        <f>[2]List1!$A$177</f>
        <v>vítěz utkání</v>
      </c>
    </row>
    <row r="68" spans="1:5">
      <c r="C68" s="171">
        <v>2</v>
      </c>
      <c r="E68" t="s">
        <v>111</v>
      </c>
    </row>
    <row r="69" spans="1:5">
      <c r="A69" t="str">
        <f>'Vážní listina'!$A$31</f>
        <v>Chomutov 14.12.2019</v>
      </c>
    </row>
  </sheetData>
  <mergeCells count="308">
    <mergeCell ref="F56:F57"/>
    <mergeCell ref="N56:N57"/>
    <mergeCell ref="O56:O57"/>
    <mergeCell ref="P56:P57"/>
    <mergeCell ref="V48:V49"/>
    <mergeCell ref="U40:U41"/>
    <mergeCell ref="V40:V41"/>
    <mergeCell ref="T42:T43"/>
    <mergeCell ref="U42:U43"/>
    <mergeCell ref="V42:V43"/>
    <mergeCell ref="H42:H43"/>
    <mergeCell ref="N42:N43"/>
    <mergeCell ref="E50:E51"/>
    <mergeCell ref="H50:H51"/>
    <mergeCell ref="N50:N51"/>
    <mergeCell ref="W50:W51"/>
    <mergeCell ref="C50:C51"/>
    <mergeCell ref="T50:T51"/>
    <mergeCell ref="E52:E53"/>
    <mergeCell ref="H52:H53"/>
    <mergeCell ref="N52:N53"/>
    <mergeCell ref="W52:W53"/>
    <mergeCell ref="T52:T53"/>
    <mergeCell ref="U52:U53"/>
    <mergeCell ref="V52:V53"/>
    <mergeCell ref="U50:U51"/>
    <mergeCell ref="V50:V51"/>
    <mergeCell ref="W46:W47"/>
    <mergeCell ref="T44:T45"/>
    <mergeCell ref="U44:U45"/>
    <mergeCell ref="V44:V45"/>
    <mergeCell ref="T46:T47"/>
    <mergeCell ref="U46:U47"/>
    <mergeCell ref="E48:E49"/>
    <mergeCell ref="H48:H49"/>
    <mergeCell ref="N48:N49"/>
    <mergeCell ref="E46:E47"/>
    <mergeCell ref="H46:H47"/>
    <mergeCell ref="N46:N47"/>
    <mergeCell ref="K48:K49"/>
    <mergeCell ref="W48:W49"/>
    <mergeCell ref="V46:V47"/>
    <mergeCell ref="T48:T49"/>
    <mergeCell ref="U48:U49"/>
    <mergeCell ref="W42:W43"/>
    <mergeCell ref="C42:C43"/>
    <mergeCell ref="T40:T41"/>
    <mergeCell ref="A44:A45"/>
    <mergeCell ref="B44:B45"/>
    <mergeCell ref="D44:D45"/>
    <mergeCell ref="E44:E45"/>
    <mergeCell ref="C44:C45"/>
    <mergeCell ref="H44:H45"/>
    <mergeCell ref="N44:N45"/>
    <mergeCell ref="W44:W45"/>
    <mergeCell ref="H40:H41"/>
    <mergeCell ref="N40:N41"/>
    <mergeCell ref="H38:H39"/>
    <mergeCell ref="A38:A39"/>
    <mergeCell ref="W40:W41"/>
    <mergeCell ref="V38:V39"/>
    <mergeCell ref="V36:V37"/>
    <mergeCell ref="T38:T39"/>
    <mergeCell ref="U38:U39"/>
    <mergeCell ref="T36:T37"/>
    <mergeCell ref="U36:U37"/>
    <mergeCell ref="H36:H37"/>
    <mergeCell ref="B38:B39"/>
    <mergeCell ref="D38:D39"/>
    <mergeCell ref="E38:E39"/>
    <mergeCell ref="C38:C39"/>
    <mergeCell ref="W38:W39"/>
    <mergeCell ref="N36:N37"/>
    <mergeCell ref="D36:D37"/>
    <mergeCell ref="N38:N39"/>
    <mergeCell ref="K38:K39"/>
    <mergeCell ref="W36:W37"/>
    <mergeCell ref="A52:A53"/>
    <mergeCell ref="A48:A49"/>
    <mergeCell ref="B48:B49"/>
    <mergeCell ref="D48:D49"/>
    <mergeCell ref="B52:B53"/>
    <mergeCell ref="D52:D53"/>
    <mergeCell ref="C52:C53"/>
    <mergeCell ref="A36:A37"/>
    <mergeCell ref="B36:B37"/>
    <mergeCell ref="A42:A43"/>
    <mergeCell ref="B42:B43"/>
    <mergeCell ref="D42:D43"/>
    <mergeCell ref="A50:A51"/>
    <mergeCell ref="B50:B51"/>
    <mergeCell ref="D50:D51"/>
    <mergeCell ref="C46:C47"/>
    <mergeCell ref="C48:C49"/>
    <mergeCell ref="C36:C37"/>
    <mergeCell ref="A40:A41"/>
    <mergeCell ref="B40:B41"/>
    <mergeCell ref="D40:D41"/>
    <mergeCell ref="C40:C41"/>
    <mergeCell ref="D32:D33"/>
    <mergeCell ref="E32:E33"/>
    <mergeCell ref="C32:C33"/>
    <mergeCell ref="D30:D31"/>
    <mergeCell ref="E30:E31"/>
    <mergeCell ref="C30:C31"/>
    <mergeCell ref="A46:A47"/>
    <mergeCell ref="B46:B47"/>
    <mergeCell ref="D46:D47"/>
    <mergeCell ref="A30:A31"/>
    <mergeCell ref="B30:B31"/>
    <mergeCell ref="A32:A33"/>
    <mergeCell ref="B32:B33"/>
    <mergeCell ref="A34:A35"/>
    <mergeCell ref="B34:B35"/>
    <mergeCell ref="E42:E43"/>
    <mergeCell ref="D34:D35"/>
    <mergeCell ref="E34:E35"/>
    <mergeCell ref="C34:C35"/>
    <mergeCell ref="E36:E37"/>
    <mergeCell ref="E40:E41"/>
    <mergeCell ref="W32:W33"/>
    <mergeCell ref="W34:W35"/>
    <mergeCell ref="H28:H29"/>
    <mergeCell ref="N28:N29"/>
    <mergeCell ref="H30:H31"/>
    <mergeCell ref="N30:N31"/>
    <mergeCell ref="H32:H33"/>
    <mergeCell ref="N32:N33"/>
    <mergeCell ref="H34:H35"/>
    <mergeCell ref="N34:N35"/>
    <mergeCell ref="V34:V35"/>
    <mergeCell ref="T32:T33"/>
    <mergeCell ref="U32:U33"/>
    <mergeCell ref="V32:V33"/>
    <mergeCell ref="T34:T35"/>
    <mergeCell ref="U34:U35"/>
    <mergeCell ref="A28:A29"/>
    <mergeCell ref="B28:B29"/>
    <mergeCell ref="D28:D29"/>
    <mergeCell ref="E28:E29"/>
    <mergeCell ref="C28:C29"/>
    <mergeCell ref="A26:A27"/>
    <mergeCell ref="B26:B27"/>
    <mergeCell ref="D26:D27"/>
    <mergeCell ref="W30:W31"/>
    <mergeCell ref="T26:T27"/>
    <mergeCell ref="U26:U27"/>
    <mergeCell ref="V26:V27"/>
    <mergeCell ref="T28:T29"/>
    <mergeCell ref="U28:U29"/>
    <mergeCell ref="V28:V29"/>
    <mergeCell ref="T30:T31"/>
    <mergeCell ref="U30:U31"/>
    <mergeCell ref="V30:V31"/>
    <mergeCell ref="W22:W23"/>
    <mergeCell ref="W24:W25"/>
    <mergeCell ref="W26:W27"/>
    <mergeCell ref="W28:W29"/>
    <mergeCell ref="H22:H23"/>
    <mergeCell ref="N22:N23"/>
    <mergeCell ref="H24:H25"/>
    <mergeCell ref="N24:N25"/>
    <mergeCell ref="E22:E23"/>
    <mergeCell ref="T22:T23"/>
    <mergeCell ref="U22:U23"/>
    <mergeCell ref="V22:V23"/>
    <mergeCell ref="T24:T25"/>
    <mergeCell ref="U24:U25"/>
    <mergeCell ref="V24:V25"/>
    <mergeCell ref="A24:A25"/>
    <mergeCell ref="B24:B25"/>
    <mergeCell ref="D24:D25"/>
    <mergeCell ref="E24:E25"/>
    <mergeCell ref="C24:C25"/>
    <mergeCell ref="E26:E27"/>
    <mergeCell ref="C26:C27"/>
    <mergeCell ref="H26:H27"/>
    <mergeCell ref="N26:N27"/>
    <mergeCell ref="H20:H21"/>
    <mergeCell ref="N20:N21"/>
    <mergeCell ref="D20:D21"/>
    <mergeCell ref="H18:H19"/>
    <mergeCell ref="N18:N19"/>
    <mergeCell ref="E18:E19"/>
    <mergeCell ref="K20:K21"/>
    <mergeCell ref="W20:W21"/>
    <mergeCell ref="T18:T19"/>
    <mergeCell ref="U18:U19"/>
    <mergeCell ref="V18:V19"/>
    <mergeCell ref="T20:T21"/>
    <mergeCell ref="U20:U21"/>
    <mergeCell ref="V20:V21"/>
    <mergeCell ref="E20:E21"/>
    <mergeCell ref="C20:C21"/>
    <mergeCell ref="A14:A15"/>
    <mergeCell ref="B14:B15"/>
    <mergeCell ref="A18:A19"/>
    <mergeCell ref="B18:B19"/>
    <mergeCell ref="E16:E17"/>
    <mergeCell ref="D14:D15"/>
    <mergeCell ref="E14:E15"/>
    <mergeCell ref="A22:A23"/>
    <mergeCell ref="B22:B23"/>
    <mergeCell ref="D22:D23"/>
    <mergeCell ref="A16:A17"/>
    <mergeCell ref="B16:B17"/>
    <mergeCell ref="D16:D17"/>
    <mergeCell ref="A20:A21"/>
    <mergeCell ref="B20:B21"/>
    <mergeCell ref="D18:D19"/>
    <mergeCell ref="C16:C17"/>
    <mergeCell ref="C18:C19"/>
    <mergeCell ref="C22:C23"/>
    <mergeCell ref="W14:W15"/>
    <mergeCell ref="T14:T15"/>
    <mergeCell ref="U14:U15"/>
    <mergeCell ref="V14:V15"/>
    <mergeCell ref="W16:W17"/>
    <mergeCell ref="W18:W19"/>
    <mergeCell ref="H16:H17"/>
    <mergeCell ref="N16:N17"/>
    <mergeCell ref="V16:V17"/>
    <mergeCell ref="K16:K17"/>
    <mergeCell ref="K18:K19"/>
    <mergeCell ref="T16:T17"/>
    <mergeCell ref="U16:U17"/>
    <mergeCell ref="A12:A13"/>
    <mergeCell ref="B12:B13"/>
    <mergeCell ref="D12:D13"/>
    <mergeCell ref="E12:E13"/>
    <mergeCell ref="C12:C13"/>
    <mergeCell ref="H10:H11"/>
    <mergeCell ref="H14:H15"/>
    <mergeCell ref="N14:N15"/>
    <mergeCell ref="C14:C15"/>
    <mergeCell ref="A6:A7"/>
    <mergeCell ref="B6:B7"/>
    <mergeCell ref="D6:D7"/>
    <mergeCell ref="E10:E11"/>
    <mergeCell ref="C10:C11"/>
    <mergeCell ref="A8:A9"/>
    <mergeCell ref="B8:B9"/>
    <mergeCell ref="D8:D9"/>
    <mergeCell ref="E8:E9"/>
    <mergeCell ref="C8:C9"/>
    <mergeCell ref="A10:A11"/>
    <mergeCell ref="B10:B11"/>
    <mergeCell ref="D10:D11"/>
    <mergeCell ref="C6:C7"/>
    <mergeCell ref="W6:W7"/>
    <mergeCell ref="H6:H7"/>
    <mergeCell ref="N6:N7"/>
    <mergeCell ref="V6:V7"/>
    <mergeCell ref="E5:G5"/>
    <mergeCell ref="H5:J5"/>
    <mergeCell ref="N5:P5"/>
    <mergeCell ref="E6:E7"/>
    <mergeCell ref="T6:T7"/>
    <mergeCell ref="U6:U7"/>
    <mergeCell ref="W10:W11"/>
    <mergeCell ref="V12:V13"/>
    <mergeCell ref="H8:H9"/>
    <mergeCell ref="N8:N9"/>
    <mergeCell ref="N10:N11"/>
    <mergeCell ref="V8:V9"/>
    <mergeCell ref="T10:T11"/>
    <mergeCell ref="U10:U11"/>
    <mergeCell ref="V10:V11"/>
    <mergeCell ref="H12:H13"/>
    <mergeCell ref="T8:T9"/>
    <mergeCell ref="U8:U9"/>
    <mergeCell ref="T12:T13"/>
    <mergeCell ref="U12:U13"/>
    <mergeCell ref="A1:W1"/>
    <mergeCell ref="B2:E2"/>
    <mergeCell ref="N2:P2"/>
    <mergeCell ref="T2:W2"/>
    <mergeCell ref="K50:K51"/>
    <mergeCell ref="K52:K53"/>
    <mergeCell ref="K40:K41"/>
    <mergeCell ref="K42:K43"/>
    <mergeCell ref="K44:K45"/>
    <mergeCell ref="K46:K47"/>
    <mergeCell ref="K30:K31"/>
    <mergeCell ref="K32:K33"/>
    <mergeCell ref="K34:K35"/>
    <mergeCell ref="K36:K37"/>
    <mergeCell ref="K22:K23"/>
    <mergeCell ref="K24:K25"/>
    <mergeCell ref="K26:K27"/>
    <mergeCell ref="K28:K29"/>
    <mergeCell ref="K6:K7"/>
    <mergeCell ref="K8:K9"/>
    <mergeCell ref="K10:K11"/>
    <mergeCell ref="W12:W13"/>
    <mergeCell ref="N12:N13"/>
    <mergeCell ref="W8:W9"/>
    <mergeCell ref="J3:T3"/>
    <mergeCell ref="Q12:Q13"/>
    <mergeCell ref="Q14:Q15"/>
    <mergeCell ref="Q5:S5"/>
    <mergeCell ref="Q6:Q7"/>
    <mergeCell ref="Q8:Q9"/>
    <mergeCell ref="Q10:Q11"/>
    <mergeCell ref="K12:K13"/>
    <mergeCell ref="K14:K15"/>
    <mergeCell ref="K5:M5"/>
    <mergeCell ref="T5:V5"/>
  </mergeCells>
  <phoneticPr fontId="0" type="noConversion"/>
  <printOptions horizontalCentered="1"/>
  <pageMargins left="0.19685039370078741" right="0.19685039370078741" top="0.98425196850393704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B2:C8"/>
  <sheetViews>
    <sheetView workbookViewId="0">
      <selection activeCell="C8" sqref="C8"/>
    </sheetView>
  </sheetViews>
  <sheetFormatPr defaultRowHeight="12.75"/>
  <cols>
    <col min="2" max="2" width="11.7109375" customWidth="1"/>
    <col min="3" max="3" width="12.140625" customWidth="1"/>
  </cols>
  <sheetData>
    <row r="2" spans="2:3" ht="25.15" customHeight="1">
      <c r="B2" s="251" t="s">
        <v>106</v>
      </c>
      <c r="C2" s="251"/>
    </row>
    <row r="3" spans="2:3" ht="25.15" customHeight="1">
      <c r="B3" s="50"/>
      <c r="C3" s="50"/>
    </row>
    <row r="4" spans="2:3" ht="25.15" customHeight="1">
      <c r="B4" s="50" t="s">
        <v>107</v>
      </c>
      <c r="C4" s="50">
        <v>1</v>
      </c>
    </row>
    <row r="5" spans="2:3" ht="25.15" customHeight="1">
      <c r="B5" s="50"/>
      <c r="C5" s="50"/>
    </row>
    <row r="6" spans="2:3" ht="25.15" customHeight="1">
      <c r="B6" s="50" t="s">
        <v>108</v>
      </c>
      <c r="C6" s="50">
        <v>1004</v>
      </c>
    </row>
    <row r="7" spans="2:3" ht="25.15" customHeight="1">
      <c r="B7" s="50" t="s">
        <v>109</v>
      </c>
      <c r="C7" s="50">
        <v>1023</v>
      </c>
    </row>
    <row r="8" spans="2:3" ht="25.15" customHeight="1">
      <c r="B8" s="50" t="s">
        <v>110</v>
      </c>
      <c r="C8" s="50">
        <v>1042</v>
      </c>
    </row>
  </sheetData>
  <mergeCells count="1">
    <mergeCell ref="B2:C2"/>
  </mergeCells>
  <phoneticPr fontId="14" type="noConversion"/>
  <pageMargins left="0.78740157499999996" right="0.78740157499999996" top="0.984251969" bottom="0.984251969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U953"/>
  <sheetViews>
    <sheetView view="pageBreakPreview" zoomScaleSheetLayoutView="100" workbookViewId="0">
      <selection activeCell="U19" sqref="U19"/>
    </sheetView>
  </sheetViews>
  <sheetFormatPr defaultRowHeight="12.75"/>
  <cols>
    <col min="3" max="3" width="10.140625" style="122" customWidth="1"/>
    <col min="5" max="5" width="9.140625" style="94" customWidth="1"/>
    <col min="8" max="8" width="10.140625" customWidth="1"/>
    <col min="11" max="11" width="9.140625" hidden="1" customWidth="1"/>
    <col min="12" max="19" width="10.7109375" hidden="1" customWidth="1"/>
  </cols>
  <sheetData>
    <row r="1" spans="1:21">
      <c r="A1" s="252" t="str">
        <f>CONCATENATE([2]List1!$A$39)</f>
        <v>Zápis hlasatele</v>
      </c>
      <c r="B1" s="252"/>
      <c r="C1" s="252"/>
      <c r="D1" s="252"/>
      <c r="E1" s="252"/>
      <c r="F1" s="252"/>
      <c r="G1" s="252"/>
      <c r="H1" s="252"/>
      <c r="I1" s="252"/>
    </row>
    <row r="2" spans="1:21">
      <c r="A2" s="252"/>
      <c r="B2" s="252"/>
      <c r="C2" s="252"/>
      <c r="D2" s="252"/>
      <c r="E2" s="252"/>
      <c r="F2" s="252"/>
      <c r="G2" s="252"/>
      <c r="H2" s="252"/>
      <c r="I2" s="252"/>
    </row>
    <row r="3" spans="1:21" s="49" customFormat="1" ht="12.75" hidden="1" customHeight="1">
      <c r="A3" s="83"/>
      <c r="B3" s="83"/>
      <c r="C3" s="111"/>
      <c r="D3" s="83"/>
      <c r="E3" s="89"/>
      <c r="F3" s="83"/>
      <c r="G3" s="83"/>
      <c r="H3" s="83"/>
      <c r="I3" s="83"/>
    </row>
    <row r="4" spans="1:21" s="49" customFormat="1" hidden="1">
      <c r="A4" s="80"/>
      <c r="B4" s="80"/>
      <c r="C4" s="112"/>
      <c r="D4" s="80"/>
      <c r="E4" s="81"/>
      <c r="F4" s="77"/>
      <c r="G4" s="77"/>
      <c r="H4" s="77"/>
      <c r="I4" s="77"/>
    </row>
    <row r="5" spans="1:21" s="49" customFormat="1" hidden="1">
      <c r="A5" s="80"/>
      <c r="B5" s="80"/>
      <c r="C5" s="112"/>
      <c r="D5" s="80"/>
      <c r="E5" s="81"/>
      <c r="F5" s="77"/>
      <c r="G5" s="77"/>
      <c r="H5" s="77"/>
      <c r="I5" s="77"/>
    </row>
    <row r="6" spans="1:21" s="49" customFormat="1" hidden="1">
      <c r="A6" s="80"/>
      <c r="B6" s="80"/>
      <c r="C6" s="112"/>
      <c r="D6" s="80"/>
      <c r="E6" s="81"/>
      <c r="F6" s="77"/>
      <c r="G6" s="77"/>
      <c r="H6" s="77"/>
      <c r="I6" s="77"/>
    </row>
    <row r="7" spans="1:21" s="49" customFormat="1" hidden="1">
      <c r="A7" s="80"/>
      <c r="B7" s="80"/>
      <c r="C7" s="112"/>
      <c r="D7" s="80"/>
      <c r="E7" s="81"/>
      <c r="F7" s="77"/>
      <c r="G7" s="77"/>
      <c r="H7" s="77"/>
      <c r="I7" s="77"/>
    </row>
    <row r="8" spans="1:21" s="49" customFormat="1" hidden="1">
      <c r="A8" s="80"/>
      <c r="B8" s="80"/>
      <c r="C8" s="112"/>
      <c r="D8" s="80"/>
      <c r="E8" s="81"/>
      <c r="F8" s="77"/>
      <c r="G8" s="77"/>
      <c r="H8" s="77"/>
      <c r="I8" s="77"/>
    </row>
    <row r="9" spans="1:21" s="49" customFormat="1" hidden="1">
      <c r="A9" s="80"/>
      <c r="B9" s="80"/>
      <c r="C9" s="112"/>
      <c r="D9" s="80"/>
      <c r="E9" s="81"/>
      <c r="F9" s="77"/>
      <c r="G9" s="77"/>
      <c r="H9" s="77"/>
      <c r="I9" s="77"/>
    </row>
    <row r="10" spans="1:21" ht="13.5" thickBot="1">
      <c r="A10" s="84"/>
      <c r="B10" s="84"/>
      <c r="C10" s="113"/>
      <c r="D10" s="84"/>
      <c r="E10" s="90"/>
      <c r="F10" s="84"/>
      <c r="G10" s="84"/>
      <c r="H10" s="84"/>
      <c r="I10" s="84"/>
    </row>
    <row r="11" spans="1:21" ht="26.25" thickTop="1">
      <c r="A11" s="255" t="str">
        <f>CONCATENATE([2]List1!$A$40)</f>
        <v>soutěž</v>
      </c>
      <c r="B11" s="256"/>
      <c r="C11" s="114" t="str">
        <f>CONCATENATE([2]List1!$A$41)</f>
        <v>datum</v>
      </c>
      <c r="D11" s="86" t="str">
        <f>CONCATENATE([2]List1!$A$42)</f>
        <v>č. utkání</v>
      </c>
      <c r="E11" s="91" t="str">
        <f>CONCATENATE([2]List1!$A$43)</f>
        <v>hmotnost</v>
      </c>
      <c r="F11" s="86" t="str">
        <f>CONCATENATE([2]List1!$A$44)</f>
        <v>styl</v>
      </c>
      <c r="G11" s="86" t="str">
        <f>CONCATENATE([2]List1!$A$45)</f>
        <v>kolo</v>
      </c>
      <c r="H11" s="87" t="str">
        <f>CONCATENATE([2]List1!$A$46)</f>
        <v>finále</v>
      </c>
      <c r="I11" s="88" t="str">
        <f>CONCATENATE([2]List1!$A$47)</f>
        <v>žíněnka</v>
      </c>
    </row>
    <row r="12" spans="1:21">
      <c r="A12" s="257" t="str">
        <f>CONCATENATE('Vážní listina'!A1)</f>
        <v>Vánoční turnaj Chomutov</v>
      </c>
      <c r="B12" s="258"/>
      <c r="C12" s="261" t="str">
        <f>'Vážní listina'!B3</f>
        <v>14.12.2019</v>
      </c>
      <c r="D12" s="263">
        <f>'Číslo utkání'!C6</f>
        <v>1004</v>
      </c>
      <c r="E12" s="265" t="str">
        <f>CONCATENATE('Vážní listina'!D3)</f>
        <v>B příp 28 kg</v>
      </c>
      <c r="F12" s="273" t="str">
        <f>CONCATENATE('Vážní listina'!G3)</f>
        <v>ř.ř.</v>
      </c>
      <c r="G12" s="263">
        <v>1</v>
      </c>
      <c r="H12" s="275"/>
      <c r="I12" s="253">
        <f>'Číslo utkání'!C4</f>
        <v>1</v>
      </c>
    </row>
    <row r="13" spans="1:21" ht="13.5" thickBot="1">
      <c r="A13" s="259"/>
      <c r="B13" s="260"/>
      <c r="C13" s="262"/>
      <c r="D13" s="264"/>
      <c r="E13" s="266"/>
      <c r="F13" s="274"/>
      <c r="G13" s="264"/>
      <c r="H13" s="276"/>
      <c r="I13" s="254"/>
    </row>
    <row r="14" spans="1:21" ht="14.25" thickTop="1" thickBot="1">
      <c r="A14" s="84"/>
      <c r="B14" s="84"/>
      <c r="C14" s="113"/>
      <c r="D14" s="84"/>
      <c r="E14" s="90"/>
      <c r="F14" s="84"/>
      <c r="G14" s="84"/>
      <c r="H14" s="84"/>
      <c r="I14" s="84"/>
    </row>
    <row r="15" spans="1:21" ht="13.5" thickTop="1">
      <c r="A15" s="279" t="str">
        <f>CONCATENATE([2]List1!$A$48)</f>
        <v>červený</v>
      </c>
      <c r="B15" s="280"/>
      <c r="C15" s="280"/>
      <c r="D15" s="281"/>
      <c r="E15" s="282"/>
      <c r="F15" s="255" t="str">
        <f>CONCATENATE([2]List1!$A$49)</f>
        <v>modrý</v>
      </c>
      <c r="G15" s="256"/>
      <c r="H15" s="256"/>
      <c r="I15" s="283"/>
    </row>
    <row r="16" spans="1:21">
      <c r="A16" s="284" t="str">
        <f>CONCATENATE([2]List1!$A$50)</f>
        <v>jméno</v>
      </c>
      <c r="B16" s="285"/>
      <c r="C16" s="115" t="str">
        <f>CONCATENATE([2]List1!$A$51)</f>
        <v>oddíl</v>
      </c>
      <c r="D16" s="99" t="str">
        <f>CONCATENATE([2]List1!$A$52)</f>
        <v>los</v>
      </c>
      <c r="E16" s="282"/>
      <c r="F16" s="284" t="str">
        <f>CONCATENATE([2]List1!$A$50)</f>
        <v>jméno</v>
      </c>
      <c r="G16" s="285"/>
      <c r="H16" s="98" t="str">
        <f>CONCATENATE([2]List1!$A$51)</f>
        <v>oddíl</v>
      </c>
      <c r="I16" s="99" t="str">
        <f>CONCATENATE([2]List1!$A$52)</f>
        <v>los</v>
      </c>
      <c r="L16" s="104" t="s">
        <v>93</v>
      </c>
      <c r="M16" s="104" t="s">
        <v>94</v>
      </c>
      <c r="N16" s="104" t="s">
        <v>95</v>
      </c>
      <c r="O16" s="104" t="s">
        <v>96</v>
      </c>
      <c r="P16" s="104" t="s">
        <v>97</v>
      </c>
      <c r="Q16" s="104" t="s">
        <v>98</v>
      </c>
      <c r="R16" s="104" t="s">
        <v>99</v>
      </c>
      <c r="S16" s="104" t="s">
        <v>100</v>
      </c>
      <c r="T16" s="104"/>
      <c r="U16" s="104"/>
    </row>
    <row r="17" spans="1:19">
      <c r="A17" s="267" t="str">
        <f>CONCATENATE(L17,M17,N17,O17)</f>
        <v>Körber Tomáš</v>
      </c>
      <c r="B17" s="268"/>
      <c r="C17" s="286" t="str">
        <f>CONCATENATE(L18,M18,N18,O18)</f>
        <v>Nejdek</v>
      </c>
      <c r="D17" s="288">
        <v>1</v>
      </c>
      <c r="E17" s="282"/>
      <c r="F17" s="267" t="str">
        <f>CONCATENATE(P17,Q17,R17,S17)</f>
        <v>Jonáš Matěj</v>
      </c>
      <c r="G17" s="268"/>
      <c r="H17" s="271" t="str">
        <f>CONCATENATE(P18,Q18,R18,S18)</f>
        <v>CW</v>
      </c>
      <c r="I17" s="277">
        <v>2</v>
      </c>
      <c r="K17" t="s">
        <v>7</v>
      </c>
      <c r="L17" t="str">
        <f>IF($D17='Vážní listina'!$A$6,'Vážní listina'!$B$6,IF($D17='Vážní listina'!$A$7,'Vážní listina'!$B$7,IF($D17='Vážní listina'!$A$8,'Vážní listina'!$B$8,IF($D17='Vážní listina'!$A$9,'Vážní listina'!$B$9,IF($D17='Vážní listina'!$A$10,'Vážní listina'!$B$10,IF($D17='Vážní listina'!$A$11,'Vážní listina'!$B$11,""))))))</f>
        <v>Körber Tomáš</v>
      </c>
      <c r="M17" t="str">
        <f>IF($D17='Vážní listina'!$A$12,'Vážní listina'!$B$12,IF($D17='Vážní listina'!$A$13,'Vážní listina'!$B$13,IF($D17='Vážní listina'!$A$14,'Vážní listina'!$B$14,IF($D17='Vážní listina'!$A$15,'Vážní listina'!$B$15,IF($D17='Vážní listina'!$A$16,'Vážní listina'!$B$16,IF($D17='Vážní listina'!$A$17,'Vážní listina'!$B$17,""))))))</f>
        <v/>
      </c>
      <c r="N17" t="str">
        <f>IF($D17='Vážní listina'!$A$18,'Vážní listina'!$B$18,IF($D17='Vážní listina'!$A$19,'Vážní listina'!$B$19,IF($D17='Vážní listina'!$A$20,'Vážní listina'!$B$20,IF($D17='Vážní listina'!$A$21,'Vážní listina'!$B$21,IF($D17='Vážní listina'!$A$22,'Vážní listina'!$B$22,IF($D17='Vážní listina'!$A$23,'Vážní listina'!$B$23,""))))))</f>
        <v/>
      </c>
      <c r="O17" t="str">
        <f>IF($D17='Vážní listina'!$A$24,'Vážní listina'!$B$24,IF($D17='Vážní listina'!$A$25,'Vážní listina'!$B$25,IF($D17='Vážní listina'!$A$26,'Vážní listina'!$B$26,IF($D17='Vážní listina'!$A$27,'Vážní listina'!$B$27,IF($D17='Vážní listina'!$A$28,'Vážní listina'!$B$28,IF($D17='Vážní listina'!$A$29,'Vážní listina'!$B$29,""))))))</f>
        <v/>
      </c>
      <c r="P17" t="str">
        <f>IF($I17='Vážní listina'!$A$6,'Vážní listina'!$B$6,IF($I17='Vážní listina'!$A$7,'Vážní listina'!$B$7,IF($I17='Vážní listina'!$A$8,'Vážní listina'!$B$8,IF($I17='Vážní listina'!$A$9,'Vážní listina'!$B$9,IF($I17='Vážní listina'!$A$10,'Vážní listina'!$B$10,IF($I17='Vážní listina'!$A$11,'Vážní listina'!$B$11,""))))))</f>
        <v>Jonáš Matěj</v>
      </c>
      <c r="Q17" t="str">
        <f>IF($I17='Vážní listina'!$A$12,'Vážní listina'!$B$12,IF($I17='Vážní listina'!$A$13,'Vážní listina'!$B$13,IF($I17='Vážní listina'!$A$14,'Vážní listina'!$B$14,IF($I17='Vážní listina'!$A$15,'Vážní listina'!$B$15,IF($I17='Vážní listina'!$A$16,'Vážní listina'!$B$16,IF($I17='Vážní listina'!$A$17,'Vážní listina'!$B$17,""))))))</f>
        <v/>
      </c>
      <c r="R17" t="str">
        <f>IF($I17='Vážní listina'!$A$18,'Vážní listina'!$B$18,IF($I17='Vážní listina'!$A$19,'Vážní listina'!$B$19,IF($I17='Vážní listina'!$A$20,'Vážní listina'!$B$20,IF($I17='Vážní listina'!$A$21,'Vážní listina'!$B$21,IF($I17='Vážní listina'!$A$22,'Vážní listina'!$B$22,IF($I17='Vážní listina'!$A$23,'Vážní listina'!$B$23,""))))))</f>
        <v/>
      </c>
      <c r="S17" t="str">
        <f>IF($I17='Vážní listina'!$A$24,'Vážní listina'!$B$24,IF($I17='Vážní listina'!$A$25,'Vážní listina'!$B$25,IF($I17='Vážní listina'!$A$26,'Vážní listina'!$B$26,IF($I17='Vážní listina'!$A$27,'Vážní listina'!$B$27,IF($I17='Vážní listina'!$A$28,'Vážní listina'!$B$28,IF($I17='Vážní listina'!$A$29,'Vážní listina'!$B$29,""))))))</f>
        <v/>
      </c>
    </row>
    <row r="18" spans="1:19" ht="13.5" thickBot="1">
      <c r="A18" s="269"/>
      <c r="B18" s="270"/>
      <c r="C18" s="287"/>
      <c r="D18" s="289"/>
      <c r="E18" s="282"/>
      <c r="F18" s="269"/>
      <c r="G18" s="270"/>
      <c r="H18" s="272"/>
      <c r="I18" s="278"/>
      <c r="K18" t="s">
        <v>2</v>
      </c>
      <c r="L18" t="str">
        <f>IF($D17='Vážní listina'!$A$6,'Vážní listina'!$C$6,IF($D17='Vážní listina'!$A$7,'Vážní listina'!$C$7,IF($D17='Vážní listina'!$A$8,'Vážní listina'!$C$8,IF($D17='Vážní listina'!$A$9,'Vážní listina'!$C$9,IF($D17='Vážní listina'!$A$10,'Vážní listina'!$C$10,IF($D17='Vážní listina'!$A$11,'Vážní listina'!$C$11,""))))))</f>
        <v>Nejdek</v>
      </c>
      <c r="M18" t="str">
        <f>IF($D17='Vážní listina'!$A$12,'Vážní listina'!$C$12,IF($D17='Vážní listina'!$A$13,'Vážní listina'!$C$13,IF($D17='Vážní listina'!$A$14,'Vážní listina'!$C$14,IF($D17='Vážní listina'!$A$15,'Vážní listina'!$C$15,IF($D17='Vážní listina'!$A$16,'Vážní listina'!$C$16,IF($D17='Vážní listina'!$A$17,'Vážní listina'!$C$17,""))))))</f>
        <v/>
      </c>
      <c r="N18" t="str">
        <f>IF($D17='Vážní listina'!$A$18,'Vážní listina'!$C$18,IF($D17='Vážní listina'!$A$19,'Vážní listina'!$C$19,IF($D17='Vážní listina'!$A$20,'Vážní listina'!$C$20,IF($D17='Vážní listina'!$A$21,'Vážní listina'!$C$21,IF($D17='Vážní listina'!$A$22,'Vážní listina'!$C$22,IF($D17='Vážní listina'!$A$23,'Vážní listina'!$C$23,""))))))</f>
        <v/>
      </c>
      <c r="O18" t="str">
        <f>IF($D17='Vážní listina'!$A$24,'Vážní listina'!$C$24,IF($D17='Vážní listina'!$A$25,'Vážní listina'!$C$25,IF($D17='Vážní listina'!$A$26,'Vážní listina'!$C$26,IF($D17='Vážní listina'!$A$27,'Vážní listina'!$C$27,IF($D17='Vážní listina'!$A$28,'Vážní listina'!$C$28,IF($D17='Vážní listina'!$A$29,'Vážní listina'!$C$29,""))))))</f>
        <v/>
      </c>
      <c r="P18" t="str">
        <f>IF($I17='Vážní listina'!$A$6,'Vážní listina'!$C$6,IF($I17='Vážní listina'!$A$7,'Vážní listina'!$C$7,IF($I17='Vážní listina'!$A$8,'Vážní listina'!$C$8,IF($I17='Vážní listina'!$A$9,'Vážní listina'!$C$9,IF($I17='Vážní listina'!$A$10,'Vážní listina'!$C$10,IF($I17='Vážní listina'!$A$11,'Vážní listina'!$C$11,""))))))</f>
        <v>CW</v>
      </c>
      <c r="Q18" t="str">
        <f>IF($I17='Vážní listina'!$A$12,'Vážní listina'!$C$12,IF($I17='Vážní listina'!$A$13,'Vážní listina'!$C$13,IF($I17='Vážní listina'!$A$14,'Vážní listina'!$C$14,IF($I17='Vážní listina'!$A$15,'Vážní listina'!$C$15,IF($I17='Vážní listina'!$A$16,'Vážní listina'!$C$16,IF($I17='Vážní listina'!$A$17,'Vážní listina'!$C$17,""))))))</f>
        <v/>
      </c>
      <c r="R18" t="str">
        <f>IF($I17='Vážní listina'!$A$18,'Vážní listina'!$C$18,IF($I17='Vážní listina'!$A$19,'Vážní listina'!$C$19,IF($I17='Vážní listina'!$A$20,'Vážní listina'!$C$20,IF($I17='Vážní listina'!$A$21,'Vážní listina'!$C$21,IF($I17='Vážní listina'!$A$22,'Vážní listina'!$C$22,IF($I17='Vážní listina'!$A$23,'Vážní listina'!$C$23,""))))))</f>
        <v/>
      </c>
      <c r="S18" t="str">
        <f>IF($I17='Vážní listina'!$A$24,'Vážní listina'!$C$24,IF($I17='Vážní listina'!$A$25,'Vážní listina'!$C$25,IF($I17='Vážní listina'!$A$26,'Vážní listina'!$C$26,IF($I17='Vážní listina'!$A$27,'Vážní listina'!$C$27,IF($I17='Vážní listina'!$A$28,'Vážní listina'!$C$28,IF($I17='Vážní listina'!$A$29,'Vážní listina'!$C$29,""))))))</f>
        <v/>
      </c>
    </row>
    <row r="19" spans="1:19" ht="13.5" thickTop="1">
      <c r="A19" s="100"/>
      <c r="B19" s="100"/>
      <c r="C19" s="116"/>
      <c r="D19" s="100"/>
      <c r="E19" s="97"/>
      <c r="F19" s="100"/>
      <c r="G19" s="100"/>
      <c r="H19" s="100"/>
      <c r="I19" s="100"/>
    </row>
    <row r="20" spans="1:19" s="79" customFormat="1" hidden="1">
      <c r="A20" s="101"/>
      <c r="B20" s="102"/>
      <c r="C20" s="117"/>
      <c r="D20" s="102"/>
      <c r="E20" s="103"/>
      <c r="F20" s="102"/>
      <c r="G20" s="102"/>
      <c r="H20" s="102"/>
      <c r="I20" s="101"/>
    </row>
    <row r="21" spans="1:19" s="79" customFormat="1" hidden="1">
      <c r="A21" s="102"/>
      <c r="B21" s="102"/>
      <c r="C21" s="117"/>
      <c r="D21" s="102"/>
      <c r="E21" s="103"/>
      <c r="F21" s="102"/>
      <c r="G21" s="102"/>
      <c r="H21" s="102"/>
      <c r="I21" s="102"/>
    </row>
    <row r="22" spans="1:19" s="79" customFormat="1" hidden="1">
      <c r="A22" s="102"/>
      <c r="B22" s="102"/>
      <c r="C22" s="117"/>
      <c r="D22" s="102"/>
      <c r="E22" s="103"/>
      <c r="F22" s="102"/>
      <c r="G22" s="102"/>
      <c r="H22" s="102"/>
      <c r="I22" s="102"/>
    </row>
    <row r="23" spans="1:19" s="79" customFormat="1" hidden="1">
      <c r="A23" s="102"/>
      <c r="B23" s="102"/>
      <c r="C23" s="117"/>
      <c r="D23" s="102"/>
      <c r="E23" s="103"/>
      <c r="F23" s="102"/>
      <c r="G23" s="102"/>
      <c r="H23" s="102"/>
      <c r="I23" s="102"/>
    </row>
    <row r="24" spans="1:19" s="79" customFormat="1" hidden="1">
      <c r="A24" s="102"/>
      <c r="B24" s="102"/>
      <c r="C24" s="117"/>
      <c r="D24" s="102"/>
      <c r="E24" s="103"/>
      <c r="F24" s="102"/>
      <c r="G24" s="102"/>
      <c r="H24" s="102"/>
      <c r="I24" s="102"/>
    </row>
    <row r="25" spans="1:19" s="79" customFormat="1" hidden="1">
      <c r="A25" s="102"/>
      <c r="B25" s="102"/>
      <c r="C25" s="117"/>
      <c r="D25" s="102"/>
      <c r="E25" s="103"/>
      <c r="F25" s="102"/>
      <c r="G25" s="102"/>
      <c r="H25" s="102"/>
      <c r="I25" s="102"/>
    </row>
    <row r="26" spans="1:19" s="79" customFormat="1" hidden="1">
      <c r="A26" s="102"/>
      <c r="B26" s="102"/>
      <c r="C26" s="117"/>
      <c r="D26" s="102"/>
      <c r="E26" s="103"/>
      <c r="F26" s="102"/>
      <c r="G26" s="102"/>
      <c r="H26" s="102"/>
      <c r="I26" s="102"/>
    </row>
    <row r="27" spans="1:19" s="79" customFormat="1" hidden="1">
      <c r="A27" s="102"/>
      <c r="B27" s="102"/>
      <c r="C27" s="117"/>
      <c r="D27" s="102"/>
      <c r="E27" s="103"/>
      <c r="F27" s="102"/>
      <c r="G27" s="102"/>
      <c r="H27" s="102"/>
      <c r="I27" s="102"/>
    </row>
    <row r="28" spans="1:19" s="79" customFormat="1" hidden="1">
      <c r="A28" s="102"/>
      <c r="B28" s="102"/>
      <c r="C28" s="117"/>
      <c r="D28" s="102"/>
      <c r="E28" s="103"/>
      <c r="F28" s="102"/>
      <c r="G28" s="102"/>
      <c r="H28" s="102"/>
      <c r="I28" s="102"/>
    </row>
    <row r="29" spans="1:19" s="79" customFormat="1" hidden="1">
      <c r="A29" s="102"/>
      <c r="B29" s="102"/>
      <c r="C29" s="117"/>
      <c r="D29" s="102"/>
      <c r="E29" s="103"/>
      <c r="F29" s="102"/>
      <c r="G29" s="102"/>
      <c r="H29" s="102"/>
      <c r="I29" s="102"/>
    </row>
    <row r="30" spans="1:19" s="79" customFormat="1" hidden="1">
      <c r="A30" s="102"/>
      <c r="B30" s="102"/>
      <c r="C30" s="117"/>
      <c r="D30" s="102"/>
      <c r="E30" s="103"/>
      <c r="F30" s="102"/>
      <c r="G30" s="102"/>
      <c r="H30" s="102"/>
      <c r="I30" s="102"/>
    </row>
    <row r="31" spans="1:19" s="79" customFormat="1" hidden="1">
      <c r="A31" s="102"/>
      <c r="B31" s="102"/>
      <c r="C31" s="117"/>
      <c r="D31" s="102"/>
      <c r="E31" s="103"/>
      <c r="F31" s="102"/>
      <c r="G31" s="102"/>
      <c r="H31" s="102"/>
      <c r="I31" s="102"/>
    </row>
    <row r="32" spans="1:19" s="79" customFormat="1" hidden="1">
      <c r="A32" s="101"/>
      <c r="B32" s="101"/>
      <c r="C32" s="118"/>
      <c r="D32" s="101"/>
      <c r="E32" s="103"/>
      <c r="F32" s="101"/>
      <c r="G32" s="101"/>
      <c r="H32" s="101"/>
      <c r="I32" s="101"/>
    </row>
    <row r="33" spans="1:9" s="79" customFormat="1" hidden="1">
      <c r="A33" s="102"/>
      <c r="B33" s="102"/>
      <c r="C33" s="117"/>
      <c r="D33" s="101"/>
      <c r="E33" s="103"/>
      <c r="F33" s="101"/>
      <c r="G33" s="102"/>
      <c r="H33" s="102"/>
      <c r="I33" s="102"/>
    </row>
    <row r="34" spans="1:9" s="79" customFormat="1" hidden="1">
      <c r="A34" s="102"/>
      <c r="B34" s="102"/>
      <c r="C34" s="117"/>
      <c r="D34" s="101"/>
      <c r="E34" s="103"/>
      <c r="F34" s="101"/>
      <c r="G34" s="102"/>
      <c r="H34" s="102"/>
      <c r="I34" s="102"/>
    </row>
    <row r="35" spans="1:9" s="79" customFormat="1" hidden="1">
      <c r="A35" s="102"/>
      <c r="B35" s="102"/>
      <c r="C35" s="117"/>
      <c r="D35" s="101"/>
      <c r="E35" s="103"/>
      <c r="F35" s="101"/>
      <c r="G35" s="102"/>
      <c r="H35" s="102"/>
      <c r="I35" s="102"/>
    </row>
    <row r="36" spans="1:9" s="79" customFormat="1" hidden="1">
      <c r="A36" s="101"/>
      <c r="B36" s="102"/>
      <c r="C36" s="117"/>
      <c r="D36" s="102"/>
      <c r="E36" s="103"/>
      <c r="F36" s="102"/>
      <c r="G36" s="102"/>
      <c r="H36" s="102"/>
      <c r="I36" s="101"/>
    </row>
    <row r="37" spans="1:9" s="79" customFormat="1" hidden="1">
      <c r="A37" s="101"/>
      <c r="B37" s="102"/>
      <c r="C37" s="117"/>
      <c r="D37" s="102"/>
      <c r="E37" s="103"/>
      <c r="F37" s="102"/>
      <c r="G37" s="102"/>
      <c r="H37" s="102"/>
      <c r="I37" s="101"/>
    </row>
    <row r="38" spans="1:9" s="79" customFormat="1" hidden="1">
      <c r="A38" s="101"/>
      <c r="B38" s="102"/>
      <c r="C38" s="117"/>
      <c r="D38" s="102"/>
      <c r="E38" s="103"/>
      <c r="F38" s="102"/>
      <c r="G38" s="102"/>
      <c r="H38" s="102"/>
      <c r="I38" s="101"/>
    </row>
    <row r="39" spans="1:9" s="79" customFormat="1" hidden="1">
      <c r="A39" s="101"/>
      <c r="B39" s="101"/>
      <c r="C39" s="118"/>
      <c r="D39" s="101"/>
      <c r="E39" s="103"/>
      <c r="F39" s="101"/>
      <c r="G39" s="101"/>
      <c r="H39" s="101"/>
      <c r="I39" s="101"/>
    </row>
    <row r="40" spans="1:9" s="79" customFormat="1" hidden="1">
      <c r="A40" s="101"/>
      <c r="B40" s="101"/>
      <c r="C40" s="118"/>
      <c r="D40" s="101"/>
      <c r="E40" s="103"/>
      <c r="F40" s="101"/>
      <c r="G40" s="101"/>
      <c r="H40" s="102"/>
      <c r="I40" s="102"/>
    </row>
    <row r="41" spans="1:9" s="79" customFormat="1" hidden="1">
      <c r="A41" s="101"/>
      <c r="B41" s="101"/>
      <c r="C41" s="118"/>
      <c r="D41" s="101"/>
      <c r="E41" s="103"/>
      <c r="F41" s="101"/>
      <c r="G41" s="101"/>
      <c r="H41" s="101"/>
      <c r="I41" s="101"/>
    </row>
    <row r="42" spans="1:9" s="79" customFormat="1" hidden="1">
      <c r="A42" s="101"/>
      <c r="B42" s="101"/>
      <c r="C42" s="118"/>
      <c r="D42" s="101"/>
      <c r="E42" s="103"/>
      <c r="F42" s="101"/>
      <c r="G42" s="101"/>
      <c r="H42" s="101"/>
      <c r="I42" s="101"/>
    </row>
    <row r="43" spans="1:9" s="79" customFormat="1" hidden="1">
      <c r="A43" s="101"/>
      <c r="B43" s="101"/>
      <c r="C43" s="118"/>
      <c r="D43" s="101"/>
      <c r="E43" s="103"/>
      <c r="F43" s="101"/>
      <c r="G43" s="101"/>
      <c r="H43" s="101"/>
      <c r="I43" s="101"/>
    </row>
    <row r="44" spans="1:9" s="79" customFormat="1" hidden="1">
      <c r="A44" s="102"/>
      <c r="B44" s="102"/>
      <c r="C44" s="117"/>
      <c r="D44" s="102"/>
      <c r="E44" s="103"/>
      <c r="F44" s="102"/>
      <c r="G44" s="102"/>
      <c r="H44" s="102"/>
      <c r="I44" s="102"/>
    </row>
    <row r="45" spans="1:9" s="79" customFormat="1" hidden="1">
      <c r="A45" s="102"/>
      <c r="B45" s="102"/>
      <c r="C45" s="117"/>
      <c r="D45" s="102"/>
      <c r="E45" s="103"/>
      <c r="F45" s="102"/>
      <c r="G45" s="102"/>
      <c r="H45" s="102"/>
      <c r="I45" s="102"/>
    </row>
    <row r="46" spans="1:9" s="79" customFormat="1" hidden="1">
      <c r="A46" s="102"/>
      <c r="B46" s="102"/>
      <c r="C46" s="117"/>
      <c r="D46" s="102"/>
      <c r="E46" s="103"/>
      <c r="F46" s="102"/>
      <c r="G46" s="102"/>
      <c r="H46" s="102"/>
      <c r="I46" s="102"/>
    </row>
    <row r="47" spans="1:9" s="79" customFormat="1" hidden="1">
      <c r="A47" s="102"/>
      <c r="B47" s="102"/>
      <c r="C47" s="117"/>
      <c r="D47" s="102"/>
      <c r="E47" s="103"/>
      <c r="F47" s="102"/>
      <c r="G47" s="102"/>
      <c r="H47" s="102"/>
      <c r="I47" s="102"/>
    </row>
    <row r="48" spans="1:9" s="79" customFormat="1" hidden="1">
      <c r="A48" s="102"/>
      <c r="B48" s="102"/>
      <c r="C48" s="117"/>
      <c r="D48" s="102"/>
      <c r="E48" s="103"/>
      <c r="F48" s="102"/>
      <c r="G48" s="102"/>
      <c r="H48" s="102"/>
      <c r="I48" s="102"/>
    </row>
    <row r="49" spans="1:9" s="79" customFormat="1" hidden="1">
      <c r="A49" s="102"/>
      <c r="B49" s="102"/>
      <c r="C49" s="117"/>
      <c r="D49" s="102"/>
      <c r="E49" s="103"/>
      <c r="F49" s="102"/>
      <c r="G49" s="102"/>
      <c r="H49" s="102"/>
      <c r="I49" s="102"/>
    </row>
    <row r="50" spans="1:9" s="79" customFormat="1" hidden="1">
      <c r="A50" s="102"/>
      <c r="B50" s="102"/>
      <c r="C50" s="117"/>
      <c r="D50" s="102"/>
      <c r="E50" s="103"/>
      <c r="F50" s="102"/>
      <c r="G50" s="102"/>
      <c r="H50" s="102"/>
      <c r="I50" s="102"/>
    </row>
    <row r="51" spans="1:9" s="79" customFormat="1" hidden="1">
      <c r="A51" s="102"/>
      <c r="B51" s="102"/>
      <c r="C51" s="117"/>
      <c r="D51" s="102"/>
      <c r="E51" s="103"/>
      <c r="F51" s="102"/>
      <c r="G51" s="102"/>
      <c r="H51" s="102"/>
      <c r="I51" s="102"/>
    </row>
    <row r="52" spans="1:9" s="79" customFormat="1" hidden="1">
      <c r="A52" s="102"/>
      <c r="B52" s="102"/>
      <c r="C52" s="117"/>
      <c r="D52" s="102"/>
      <c r="E52" s="103"/>
      <c r="F52" s="102"/>
      <c r="G52" s="102"/>
      <c r="H52" s="102"/>
      <c r="I52" s="102"/>
    </row>
    <row r="53" spans="1:9" s="79" customFormat="1" hidden="1">
      <c r="A53" s="102"/>
      <c r="B53" s="102"/>
      <c r="C53" s="117"/>
      <c r="D53" s="102"/>
      <c r="E53" s="103"/>
      <c r="F53" s="102"/>
      <c r="G53" s="102"/>
      <c r="H53" s="102"/>
      <c r="I53" s="102"/>
    </row>
    <row r="54" spans="1:9" s="79" customFormat="1" hidden="1">
      <c r="A54" s="102"/>
      <c r="B54" s="102"/>
      <c r="C54" s="117"/>
      <c r="D54" s="102"/>
      <c r="E54" s="103"/>
      <c r="F54" s="102"/>
      <c r="G54" s="102"/>
      <c r="H54" s="102"/>
      <c r="I54" s="102"/>
    </row>
    <row r="55" spans="1:9" s="79" customFormat="1" hidden="1">
      <c r="A55" s="102"/>
      <c r="B55" s="102"/>
      <c r="C55" s="117"/>
      <c r="D55" s="102"/>
      <c r="E55" s="103"/>
      <c r="F55" s="102"/>
      <c r="G55" s="102"/>
      <c r="H55" s="102"/>
      <c r="I55" s="102"/>
    </row>
    <row r="56" spans="1:9" s="79" customFormat="1" hidden="1">
      <c r="A56" s="102"/>
      <c r="B56" s="102"/>
      <c r="C56" s="117"/>
      <c r="D56" s="102"/>
      <c r="E56" s="103"/>
      <c r="F56" s="102"/>
      <c r="G56" s="102"/>
      <c r="H56" s="102"/>
      <c r="I56" s="102"/>
    </row>
    <row r="57" spans="1:9" s="79" customFormat="1" hidden="1">
      <c r="A57" s="102"/>
      <c r="B57" s="102"/>
      <c r="C57" s="117"/>
      <c r="D57" s="102"/>
      <c r="E57" s="103"/>
      <c r="F57" s="102"/>
      <c r="G57" s="102"/>
      <c r="H57" s="102"/>
      <c r="I57" s="102"/>
    </row>
    <row r="58" spans="1:9">
      <c r="A58" s="252" t="str">
        <f>CONCATENATE(A1)</f>
        <v>Zápis hlasatele</v>
      </c>
      <c r="B58" s="252"/>
      <c r="C58" s="252"/>
      <c r="D58" s="252"/>
      <c r="E58" s="252"/>
      <c r="F58" s="252"/>
      <c r="G58" s="252"/>
      <c r="H58" s="252"/>
      <c r="I58" s="252"/>
    </row>
    <row r="59" spans="1:9">
      <c r="A59" s="252"/>
      <c r="B59" s="252"/>
      <c r="C59" s="252"/>
      <c r="D59" s="252"/>
      <c r="E59" s="252"/>
      <c r="F59" s="252"/>
      <c r="G59" s="252"/>
      <c r="H59" s="252"/>
      <c r="I59" s="252"/>
    </row>
    <row r="60" spans="1:9" s="49" customFormat="1" ht="12.75" hidden="1" customHeight="1">
      <c r="A60" s="83"/>
      <c r="B60" s="83"/>
      <c r="C60" s="111"/>
      <c r="D60" s="83"/>
      <c r="E60" s="89"/>
      <c r="F60" s="83"/>
      <c r="G60" s="83"/>
      <c r="H60" s="83"/>
      <c r="I60" s="83"/>
    </row>
    <row r="61" spans="1:9" s="49" customFormat="1" hidden="1">
      <c r="A61" s="80"/>
      <c r="B61" s="80"/>
      <c r="C61" s="112"/>
      <c r="D61" s="80"/>
      <c r="E61" s="81"/>
      <c r="F61" s="77"/>
      <c r="G61" s="77"/>
      <c r="H61" s="77"/>
      <c r="I61" s="77"/>
    </row>
    <row r="62" spans="1:9" s="49" customFormat="1" hidden="1">
      <c r="A62" s="80"/>
      <c r="B62" s="80"/>
      <c r="C62" s="112"/>
      <c r="D62" s="80"/>
      <c r="E62" s="81"/>
      <c r="F62" s="77"/>
      <c r="G62" s="77"/>
      <c r="H62" s="77"/>
      <c r="I62" s="77"/>
    </row>
    <row r="63" spans="1:9" s="49" customFormat="1" hidden="1">
      <c r="A63" s="80"/>
      <c r="B63" s="80"/>
      <c r="C63" s="112"/>
      <c r="D63" s="80"/>
      <c r="E63" s="81"/>
      <c r="F63" s="77"/>
      <c r="G63" s="77"/>
      <c r="H63" s="77"/>
      <c r="I63" s="77"/>
    </row>
    <row r="64" spans="1:9" s="49" customFormat="1" hidden="1">
      <c r="A64" s="80"/>
      <c r="B64" s="80"/>
      <c r="C64" s="112"/>
      <c r="D64" s="80"/>
      <c r="E64" s="81"/>
      <c r="F64" s="77"/>
      <c r="G64" s="77"/>
      <c r="H64" s="77"/>
      <c r="I64" s="77"/>
    </row>
    <row r="65" spans="1:21" s="49" customFormat="1" hidden="1">
      <c r="A65" s="80"/>
      <c r="B65" s="80"/>
      <c r="C65" s="112"/>
      <c r="D65" s="80"/>
      <c r="E65" s="81"/>
      <c r="F65" s="77"/>
      <c r="G65" s="77"/>
      <c r="H65" s="77"/>
      <c r="I65" s="77"/>
    </row>
    <row r="66" spans="1:21" s="49" customFormat="1" hidden="1">
      <c r="A66" s="80"/>
      <c r="B66" s="80"/>
      <c r="C66" s="112"/>
      <c r="D66" s="80"/>
      <c r="E66" s="81"/>
      <c r="F66" s="77"/>
      <c r="G66" s="77"/>
      <c r="H66" s="77"/>
      <c r="I66" s="77"/>
    </row>
    <row r="67" spans="1:21" ht="13.5" thickBot="1">
      <c r="A67" s="84"/>
      <c r="B67" s="84"/>
      <c r="C67" s="113"/>
      <c r="D67" s="84"/>
      <c r="E67" s="90"/>
      <c r="F67" s="84"/>
      <c r="G67" s="84"/>
      <c r="H67" s="84"/>
      <c r="I67" s="84"/>
    </row>
    <row r="68" spans="1:21" ht="26.25" thickTop="1">
      <c r="A68" s="255" t="str">
        <f>CONCATENATE([2]List1!$A$40)</f>
        <v>soutěž</v>
      </c>
      <c r="B68" s="256"/>
      <c r="C68" s="114" t="str">
        <f>CONCATENATE([2]List1!$A$41)</f>
        <v>datum</v>
      </c>
      <c r="D68" s="86" t="str">
        <f>CONCATENATE([2]List1!$A$42)</f>
        <v>č. utkání</v>
      </c>
      <c r="E68" s="91" t="str">
        <f>CONCATENATE([2]List1!$A$43)</f>
        <v>hmotnost</v>
      </c>
      <c r="F68" s="86" t="str">
        <f>CONCATENATE([2]List1!$A$44)</f>
        <v>styl</v>
      </c>
      <c r="G68" s="86" t="str">
        <f>CONCATENATE([2]List1!$A$45)</f>
        <v>kolo</v>
      </c>
      <c r="H68" s="87" t="str">
        <f>CONCATENATE([2]List1!$A$46)</f>
        <v>finále</v>
      </c>
      <c r="I68" s="88" t="str">
        <f>CONCATENATE([2]List1!$A$47)</f>
        <v>žíněnka</v>
      </c>
    </row>
    <row r="69" spans="1:21">
      <c r="A69" s="257" t="str">
        <f>CONCATENATE(A12)</f>
        <v>Vánoční turnaj Chomutov</v>
      </c>
      <c r="B69" s="258"/>
      <c r="C69" s="292" t="str">
        <f>CONCATENATE(C12)</f>
        <v>14.12.2019</v>
      </c>
      <c r="D69" s="263">
        <f>'Číslo utkání'!C7</f>
        <v>1023</v>
      </c>
      <c r="E69" s="293" t="str">
        <f>CONCATENATE(E12)</f>
        <v>B příp 28 kg</v>
      </c>
      <c r="F69" s="293" t="str">
        <f>CONCATENATE(F12)</f>
        <v>ř.ř.</v>
      </c>
      <c r="G69" s="290" t="s">
        <v>102</v>
      </c>
      <c r="H69" s="275"/>
      <c r="I69" s="290" t="str">
        <f>CONCATENATE(I12)</f>
        <v>1</v>
      </c>
    </row>
    <row r="70" spans="1:21" ht="13.5" thickBot="1">
      <c r="A70" s="259"/>
      <c r="B70" s="260"/>
      <c r="C70" s="262"/>
      <c r="D70" s="264"/>
      <c r="E70" s="294"/>
      <c r="F70" s="294"/>
      <c r="G70" s="291"/>
      <c r="H70" s="276"/>
      <c r="I70" s="291"/>
    </row>
    <row r="71" spans="1:21" ht="14.25" thickTop="1" thickBot="1">
      <c r="A71" s="84"/>
      <c r="B71" s="84"/>
      <c r="C71" s="113"/>
      <c r="D71" s="84"/>
      <c r="E71" s="90"/>
      <c r="F71" s="84"/>
      <c r="G71" s="84"/>
      <c r="H71" s="84"/>
      <c r="I71" s="84"/>
    </row>
    <row r="72" spans="1:21" ht="13.5" thickTop="1">
      <c r="A72" s="279" t="str">
        <f>CONCATENATE([2]List1!$A$48)</f>
        <v>červený</v>
      </c>
      <c r="B72" s="280"/>
      <c r="C72" s="280"/>
      <c r="D72" s="281"/>
      <c r="E72" s="282"/>
      <c r="F72" s="255" t="str">
        <f>CONCATENATE([2]List1!$A$49)</f>
        <v>modrý</v>
      </c>
      <c r="G72" s="256"/>
      <c r="H72" s="256"/>
      <c r="I72" s="283"/>
    </row>
    <row r="73" spans="1:21">
      <c r="A73" s="284" t="str">
        <f>CONCATENATE([2]List1!$A$50)</f>
        <v>jméno</v>
      </c>
      <c r="B73" s="285"/>
      <c r="C73" s="115" t="str">
        <f>CONCATENATE([2]List1!$A$51)</f>
        <v>oddíl</v>
      </c>
      <c r="D73" s="99" t="str">
        <f>CONCATENATE([2]List1!$A$52)</f>
        <v>los</v>
      </c>
      <c r="E73" s="282"/>
      <c r="F73" s="284" t="str">
        <f>CONCATENATE([2]List1!$A$50)</f>
        <v>jméno</v>
      </c>
      <c r="G73" s="285"/>
      <c r="H73" s="98" t="str">
        <f>CONCATENATE([2]List1!$A$51)</f>
        <v>oddíl</v>
      </c>
      <c r="I73" s="99" t="str">
        <f>CONCATENATE([2]List1!$A$52)</f>
        <v>los</v>
      </c>
      <c r="L73" s="104" t="s">
        <v>93</v>
      </c>
      <c r="M73" s="104" t="s">
        <v>94</v>
      </c>
      <c r="N73" s="104" t="s">
        <v>95</v>
      </c>
      <c r="O73" s="104" t="s">
        <v>96</v>
      </c>
      <c r="P73" s="104" t="s">
        <v>97</v>
      </c>
      <c r="Q73" s="104" t="s">
        <v>98</v>
      </c>
      <c r="R73" s="104" t="s">
        <v>99</v>
      </c>
      <c r="S73" s="104" t="s">
        <v>100</v>
      </c>
      <c r="T73" s="104"/>
      <c r="U73" s="104"/>
    </row>
    <row r="74" spans="1:21">
      <c r="A74" s="267" t="str">
        <f>CONCATENATE(L74,M74,N74,O74)</f>
        <v>Gorjunov Timur</v>
      </c>
      <c r="B74" s="268"/>
      <c r="C74" s="286" t="str">
        <f>CONCATENATE(L75,M75,N75,O75)</f>
        <v>CW</v>
      </c>
      <c r="D74" s="288">
        <v>3</v>
      </c>
      <c r="E74" s="282"/>
      <c r="F74" s="267" t="str">
        <f>CONCATENATE(P74,Q74,R74,S74)</f>
        <v>Körber Tomáš</v>
      </c>
      <c r="G74" s="268"/>
      <c r="H74" s="271" t="str">
        <f>CONCATENATE(P75,Q75,R75,S75)</f>
        <v>Nejdek</v>
      </c>
      <c r="I74" s="277">
        <v>1</v>
      </c>
      <c r="K74" t="s">
        <v>7</v>
      </c>
      <c r="L74" t="str">
        <f>IF($D74='Vážní listina'!$A$6,'Vážní listina'!$B$6,IF($D74='Vážní listina'!$A$7,'Vážní listina'!$B$7,IF($D74='Vážní listina'!$A$8,'Vážní listina'!$B$8,IF($D74='Vážní listina'!$A$9,'Vážní listina'!$B$9,IF($D74='Vážní listina'!$A$10,'Vážní listina'!$B$10,IF($D74='Vážní listina'!$A$11,'Vážní listina'!$B$11,""))))))</f>
        <v>Gorjunov Timur</v>
      </c>
      <c r="M74" t="str">
        <f>IF($D74='Vážní listina'!$A$12,'Vážní listina'!$B$12,IF($D74='Vážní listina'!$A$13,'Vážní listina'!$B$13,IF($D74='Vážní listina'!$A$14,'Vážní listina'!$B$14,IF($D74='Vážní listina'!$A$15,'Vážní listina'!$B$15,IF($D74='Vážní listina'!$A$16,'Vážní listina'!$B$16,IF($D74='Vážní listina'!$A$17,'Vážní listina'!$B$17,""))))))</f>
        <v/>
      </c>
      <c r="N74" t="str">
        <f>IF($D74='Vážní listina'!$A$18,'Vážní listina'!$B$18,IF($D74='Vážní listina'!$A$19,'Vážní listina'!$B$19,IF($D74='Vážní listina'!$A$20,'Vážní listina'!$B$20,IF($D74='Vážní listina'!$A$21,'Vážní listina'!$B$21,IF($D74='Vážní listina'!$A$22,'Vážní listina'!$B$22,IF($D74='Vážní listina'!$A$23,'Vážní listina'!$B$23,""))))))</f>
        <v/>
      </c>
      <c r="O74" t="str">
        <f>IF($D74='Vážní listina'!$A$24,'Vážní listina'!$B$24,IF($D74='Vážní listina'!$A$25,'Vážní listina'!$B$25,IF($D74='Vážní listina'!$A$26,'Vážní listina'!$B$26,IF($D74='Vážní listina'!$A$27,'Vážní listina'!$B$27,IF($D74='Vážní listina'!$A$28,'Vážní listina'!$B$28,IF($D74='Vážní listina'!$A$29,'Vážní listina'!$B$29,""))))))</f>
        <v/>
      </c>
      <c r="P74" t="str">
        <f>IF($I74='Vážní listina'!$A$6,'Vážní listina'!$B$6,IF($I74='Vážní listina'!$A$7,'Vážní listina'!$B$7,IF($I74='Vážní listina'!$A$8,'Vážní listina'!$B$8,IF($I74='Vážní listina'!$A$9,'Vážní listina'!$B$9,IF($I74='Vážní listina'!$A$10,'Vážní listina'!$B$10,IF($I74='Vážní listina'!$A$11,'Vážní listina'!$B$11,""))))))</f>
        <v>Körber Tomáš</v>
      </c>
      <c r="Q74" t="str">
        <f>IF($I74='Vážní listina'!$A$12,'Vážní listina'!$B$12,IF($I74='Vážní listina'!$A$13,'Vážní listina'!$B$13,IF($I74='Vážní listina'!$A$14,'Vážní listina'!$B$14,IF($I74='Vážní listina'!$A$15,'Vážní listina'!$B$15,IF($I74='Vážní listina'!$A$16,'Vážní listina'!$B$16,IF($I74='Vážní listina'!$A$17,'Vážní listina'!$B$17,""))))))</f>
        <v/>
      </c>
      <c r="R74" t="str">
        <f>IF($I74='Vážní listina'!$A$18,'Vážní listina'!$B$18,IF($I74='Vážní listina'!$A$19,'Vážní listina'!$B$19,IF($I74='Vážní listina'!$A$20,'Vážní listina'!$B$20,IF($I74='Vážní listina'!$A$21,'Vážní listina'!$B$21,IF($I74='Vážní listina'!$A$22,'Vážní listina'!$B$22,IF($I74='Vážní listina'!$A$23,'Vážní listina'!$B$23,""))))))</f>
        <v/>
      </c>
      <c r="S74" t="str">
        <f>IF($I74='Vážní listina'!$A$24,'Vážní listina'!$B$24,IF($I74='Vážní listina'!$A$25,'Vážní listina'!$B$25,IF($I74='Vážní listina'!$A$26,'Vážní listina'!$B$26,IF($I74='Vážní listina'!$A$27,'Vážní listina'!$B$27,IF($I74='Vážní listina'!$A$28,'Vážní listina'!$B$28,IF($I74='Vážní listina'!$A$29,'Vážní listina'!$B$29,""))))))</f>
        <v/>
      </c>
    </row>
    <row r="75" spans="1:21" ht="13.5" thickBot="1">
      <c r="A75" s="269"/>
      <c r="B75" s="270"/>
      <c r="C75" s="287"/>
      <c r="D75" s="289"/>
      <c r="E75" s="282"/>
      <c r="F75" s="269"/>
      <c r="G75" s="270"/>
      <c r="H75" s="272"/>
      <c r="I75" s="278"/>
      <c r="K75" t="s">
        <v>2</v>
      </c>
      <c r="L75" t="str">
        <f>IF($D74='Vážní listina'!$A$6,'Vážní listina'!$C$6,IF($D74='Vážní listina'!$A$7,'Vážní listina'!$C$7,IF($D74='Vážní listina'!$A$8,'Vážní listina'!$C$8,IF($D74='Vážní listina'!$A$9,'Vážní listina'!$C$9,IF($D74='Vážní listina'!$A$10,'Vážní listina'!$C$10,IF($D74='Vážní listina'!$A$11,'Vážní listina'!$C$11,""))))))</f>
        <v>CW</v>
      </c>
      <c r="M75" t="str">
        <f>IF($D74='Vážní listina'!$A$12,'Vážní listina'!$C$12,IF($D74='Vážní listina'!$A$13,'Vážní listina'!$C$13,IF($D74='Vážní listina'!$A$14,'Vážní listina'!$C$14,IF($D74='Vážní listina'!$A$15,'Vážní listina'!$C$15,IF($D74='Vážní listina'!$A$16,'Vážní listina'!$C$16,IF($D74='Vážní listina'!$A$17,'Vážní listina'!$C$17,""))))))</f>
        <v/>
      </c>
      <c r="N75" t="str">
        <f>IF($D74='Vážní listina'!$A$18,'Vážní listina'!$C$18,IF($D74='Vážní listina'!$A$19,'Vážní listina'!$C$19,IF($D74='Vážní listina'!$A$20,'Vážní listina'!$C$20,IF($D74='Vážní listina'!$A$21,'Vážní listina'!$C$21,IF($D74='Vážní listina'!$A$22,'Vážní listina'!$C$22,IF($D74='Vážní listina'!$A$23,'Vážní listina'!$C$23,""))))))</f>
        <v/>
      </c>
      <c r="O75" t="str">
        <f>IF($D74='Vážní listina'!$A$24,'Vážní listina'!$C$24,IF($D74='Vážní listina'!$A$25,'Vážní listina'!$C$25,IF($D74='Vážní listina'!$A$26,'Vážní listina'!$C$26,IF($D74='Vážní listina'!$A$27,'Vážní listina'!$C$27,IF($D74='Vážní listina'!$A$28,'Vážní listina'!$C$28,IF($D74='Vážní listina'!$A$29,'Vážní listina'!$C$29,""))))))</f>
        <v/>
      </c>
      <c r="P75" t="str">
        <f>IF($I74='Vážní listina'!$A$6,'Vážní listina'!$C$6,IF($I74='Vážní listina'!$A$7,'Vážní listina'!$C$7,IF($I74='Vážní listina'!$A$8,'Vážní listina'!$C$8,IF($I74='Vážní listina'!$A$9,'Vážní listina'!$C$9,IF($I74='Vážní listina'!$A$10,'Vážní listina'!$C$10,IF($I74='Vážní listina'!$A$11,'Vážní listina'!$C$11,""))))))</f>
        <v>Nejdek</v>
      </c>
      <c r="Q75" t="str">
        <f>IF($I74='Vážní listina'!$A$12,'Vážní listina'!$C$12,IF($I74='Vážní listina'!$A$13,'Vážní listina'!$C$13,IF($I74='Vážní listina'!$A$14,'Vážní listina'!$C$14,IF($I74='Vážní listina'!$A$15,'Vážní listina'!$C$15,IF($I74='Vážní listina'!$A$16,'Vážní listina'!$C$16,IF($I74='Vážní listina'!$A$17,'Vážní listina'!$C$17,""))))))</f>
        <v/>
      </c>
      <c r="R75" t="str">
        <f>IF($I74='Vážní listina'!$A$18,'Vážní listina'!$C$18,IF($I74='Vážní listina'!$A$19,'Vážní listina'!$C$19,IF($I74='Vážní listina'!$A$20,'Vážní listina'!$C$20,IF($I74='Vážní listina'!$A$21,'Vážní listina'!$C$21,IF($I74='Vážní listina'!$A$22,'Vážní listina'!$C$22,IF($I74='Vážní listina'!$A$23,'Vážní listina'!$C$23,""))))))</f>
        <v/>
      </c>
      <c r="S75" t="str">
        <f>IF($I74='Vážní listina'!$A$24,'Vážní listina'!$C$24,IF($I74='Vážní listina'!$A$25,'Vážní listina'!$C$25,IF($I74='Vážní listina'!$A$26,'Vážní listina'!$C$26,IF($I74='Vážní listina'!$A$27,'Vážní listina'!$C$27,IF($I74='Vážní listina'!$A$28,'Vážní listina'!$C$28,IF($I74='Vážní listina'!$A$29,'Vážní listina'!$C$29,""))))))</f>
        <v/>
      </c>
    </row>
    <row r="76" spans="1:21" ht="13.5" thickTop="1">
      <c r="A76" s="100"/>
      <c r="B76" s="100"/>
      <c r="C76" s="116"/>
      <c r="D76" s="100"/>
      <c r="E76" s="97"/>
      <c r="F76" s="100"/>
      <c r="G76" s="100"/>
      <c r="H76" s="100"/>
      <c r="I76" s="100"/>
    </row>
    <row r="77" spans="1:21" s="79" customFormat="1" hidden="1">
      <c r="A77" s="101"/>
      <c r="B77" s="102"/>
      <c r="C77" s="117"/>
      <c r="D77" s="102"/>
      <c r="E77" s="103"/>
      <c r="F77" s="102"/>
      <c r="G77" s="102"/>
      <c r="H77" s="102"/>
      <c r="I77" s="101"/>
    </row>
    <row r="78" spans="1:21" s="79" customFormat="1" hidden="1">
      <c r="A78" s="102"/>
      <c r="B78" s="102"/>
      <c r="C78" s="117"/>
      <c r="D78" s="102"/>
      <c r="E78" s="103"/>
      <c r="F78" s="102"/>
      <c r="G78" s="102"/>
      <c r="H78" s="102"/>
      <c r="I78" s="102"/>
    </row>
    <row r="79" spans="1:21" s="79" customFormat="1" hidden="1">
      <c r="A79" s="102"/>
      <c r="B79" s="102"/>
      <c r="C79" s="117"/>
      <c r="D79" s="102"/>
      <c r="E79" s="103"/>
      <c r="F79" s="102"/>
      <c r="G79" s="102"/>
      <c r="H79" s="102"/>
      <c r="I79" s="102"/>
    </row>
    <row r="80" spans="1:21" s="79" customFormat="1" hidden="1">
      <c r="A80" s="102"/>
      <c r="B80" s="102"/>
      <c r="C80" s="117"/>
      <c r="D80" s="102"/>
      <c r="E80" s="103"/>
      <c r="F80" s="102"/>
      <c r="G80" s="102"/>
      <c r="H80" s="102"/>
      <c r="I80" s="102"/>
    </row>
    <row r="81" spans="1:9" s="79" customFormat="1" hidden="1">
      <c r="A81" s="102"/>
      <c r="B81" s="102"/>
      <c r="C81" s="117"/>
      <c r="D81" s="102"/>
      <c r="E81" s="103"/>
      <c r="F81" s="102"/>
      <c r="G81" s="102"/>
      <c r="H81" s="102"/>
      <c r="I81" s="102"/>
    </row>
    <row r="82" spans="1:9" s="79" customFormat="1" hidden="1">
      <c r="A82" s="102"/>
      <c r="B82" s="102"/>
      <c r="C82" s="117"/>
      <c r="D82" s="102"/>
      <c r="E82" s="103"/>
      <c r="F82" s="102"/>
      <c r="G82" s="102"/>
      <c r="H82" s="102"/>
      <c r="I82" s="102"/>
    </row>
    <row r="83" spans="1:9" s="79" customFormat="1" hidden="1">
      <c r="A83" s="102"/>
      <c r="B83" s="102"/>
      <c r="C83" s="117"/>
      <c r="D83" s="102"/>
      <c r="E83" s="103"/>
      <c r="F83" s="102"/>
      <c r="G83" s="102"/>
      <c r="H83" s="102"/>
      <c r="I83" s="102"/>
    </row>
    <row r="84" spans="1:9" s="79" customFormat="1" hidden="1">
      <c r="A84" s="102"/>
      <c r="B84" s="102"/>
      <c r="C84" s="117"/>
      <c r="D84" s="102"/>
      <c r="E84" s="103"/>
      <c r="F84" s="102"/>
      <c r="G84" s="102"/>
      <c r="H84" s="102"/>
      <c r="I84" s="102"/>
    </row>
    <row r="85" spans="1:9" s="79" customFormat="1" hidden="1">
      <c r="A85" s="102"/>
      <c r="B85" s="102"/>
      <c r="C85" s="117"/>
      <c r="D85" s="102"/>
      <c r="E85" s="103"/>
      <c r="F85" s="102"/>
      <c r="G85" s="102"/>
      <c r="H85" s="102"/>
      <c r="I85" s="102"/>
    </row>
    <row r="86" spans="1:9" s="79" customFormat="1" hidden="1">
      <c r="A86" s="102"/>
      <c r="B86" s="102"/>
      <c r="C86" s="117"/>
      <c r="D86" s="102"/>
      <c r="E86" s="103"/>
      <c r="F86" s="102"/>
      <c r="G86" s="102"/>
      <c r="H86" s="102"/>
      <c r="I86" s="102"/>
    </row>
    <row r="87" spans="1:9" s="79" customFormat="1" hidden="1">
      <c r="A87" s="102"/>
      <c r="B87" s="102"/>
      <c r="C87" s="117"/>
      <c r="D87" s="102"/>
      <c r="E87" s="103"/>
      <c r="F87" s="102"/>
      <c r="G87" s="102"/>
      <c r="H87" s="102"/>
      <c r="I87" s="102"/>
    </row>
    <row r="88" spans="1:9" s="79" customFormat="1" hidden="1">
      <c r="A88" s="102"/>
      <c r="B88" s="102"/>
      <c r="C88" s="117"/>
      <c r="D88" s="102"/>
      <c r="E88" s="103"/>
      <c r="F88" s="102"/>
      <c r="G88" s="102"/>
      <c r="H88" s="102"/>
      <c r="I88" s="102"/>
    </row>
    <row r="89" spans="1:9" s="79" customFormat="1" hidden="1">
      <c r="A89" s="101"/>
      <c r="B89" s="101"/>
      <c r="C89" s="118"/>
      <c r="D89" s="101"/>
      <c r="E89" s="103"/>
      <c r="F89" s="101"/>
      <c r="G89" s="101"/>
      <c r="H89" s="101"/>
      <c r="I89" s="101"/>
    </row>
    <row r="90" spans="1:9" s="79" customFormat="1" hidden="1">
      <c r="A90" s="102"/>
      <c r="B90" s="102"/>
      <c r="C90" s="117"/>
      <c r="D90" s="101"/>
      <c r="E90" s="103"/>
      <c r="F90" s="101"/>
      <c r="G90" s="102"/>
      <c r="H90" s="102"/>
      <c r="I90" s="102"/>
    </row>
    <row r="91" spans="1:9" s="79" customFormat="1" hidden="1">
      <c r="A91" s="102"/>
      <c r="B91" s="102"/>
      <c r="C91" s="117"/>
      <c r="D91" s="101"/>
      <c r="E91" s="103"/>
      <c r="F91" s="101"/>
      <c r="G91" s="102"/>
      <c r="H91" s="102"/>
      <c r="I91" s="102"/>
    </row>
    <row r="92" spans="1:9" s="79" customFormat="1" hidden="1">
      <c r="A92" s="102"/>
      <c r="B92" s="102"/>
      <c r="C92" s="117"/>
      <c r="D92" s="101"/>
      <c r="E92" s="103"/>
      <c r="F92" s="101"/>
      <c r="G92" s="102"/>
      <c r="H92" s="102"/>
      <c r="I92" s="102"/>
    </row>
    <row r="93" spans="1:9" s="79" customFormat="1" hidden="1">
      <c r="A93" s="101"/>
      <c r="B93" s="102"/>
      <c r="C93" s="117"/>
      <c r="D93" s="102"/>
      <c r="E93" s="103"/>
      <c r="F93" s="102"/>
      <c r="G93" s="102"/>
      <c r="H93" s="102"/>
      <c r="I93" s="101"/>
    </row>
    <row r="94" spans="1:9" s="79" customFormat="1" hidden="1">
      <c r="A94" s="101"/>
      <c r="B94" s="102"/>
      <c r="C94" s="117"/>
      <c r="D94" s="102"/>
      <c r="E94" s="103"/>
      <c r="F94" s="102"/>
      <c r="G94" s="102"/>
      <c r="H94" s="102"/>
      <c r="I94" s="101"/>
    </row>
    <row r="95" spans="1:9" s="79" customFormat="1" hidden="1">
      <c r="A95" s="101"/>
      <c r="B95" s="102"/>
      <c r="C95" s="117"/>
      <c r="D95" s="102"/>
      <c r="E95" s="103"/>
      <c r="F95" s="102"/>
      <c r="G95" s="102"/>
      <c r="H95" s="102"/>
      <c r="I95" s="101"/>
    </row>
    <row r="96" spans="1:9" s="79" customFormat="1" hidden="1">
      <c r="A96" s="101"/>
      <c r="B96" s="101"/>
      <c r="C96" s="118"/>
      <c r="D96" s="101"/>
      <c r="E96" s="103"/>
      <c r="F96" s="101"/>
      <c r="G96" s="101"/>
      <c r="H96" s="101"/>
      <c r="I96" s="101"/>
    </row>
    <row r="97" spans="1:9" s="79" customFormat="1" hidden="1">
      <c r="A97" s="101"/>
      <c r="B97" s="101"/>
      <c r="C97" s="118"/>
      <c r="D97" s="101"/>
      <c r="E97" s="103"/>
      <c r="F97" s="101"/>
      <c r="G97" s="101"/>
      <c r="H97" s="102"/>
      <c r="I97" s="102"/>
    </row>
    <row r="98" spans="1:9" s="79" customFormat="1" hidden="1">
      <c r="A98" s="101"/>
      <c r="B98" s="101"/>
      <c r="C98" s="118"/>
      <c r="D98" s="101"/>
      <c r="E98" s="103"/>
      <c r="F98" s="101"/>
      <c r="G98" s="101"/>
      <c r="H98" s="101"/>
      <c r="I98" s="101"/>
    </row>
    <row r="99" spans="1:9" s="79" customFormat="1" hidden="1">
      <c r="A99" s="101"/>
      <c r="B99" s="101"/>
      <c r="C99" s="118"/>
      <c r="D99" s="101"/>
      <c r="E99" s="103"/>
      <c r="F99" s="101"/>
      <c r="G99" s="101"/>
      <c r="H99" s="101"/>
      <c r="I99" s="101"/>
    </row>
    <row r="100" spans="1:9" s="79" customFormat="1" hidden="1">
      <c r="A100" s="101"/>
      <c r="B100" s="101"/>
      <c r="C100" s="118"/>
      <c r="D100" s="101"/>
      <c r="E100" s="103"/>
      <c r="F100" s="101"/>
      <c r="G100" s="101"/>
      <c r="H100" s="101"/>
      <c r="I100" s="101"/>
    </row>
    <row r="101" spans="1:9" s="79" customFormat="1" hidden="1">
      <c r="A101" s="102"/>
      <c r="B101" s="102"/>
      <c r="C101" s="117"/>
      <c r="D101" s="102"/>
      <c r="E101" s="103"/>
      <c r="F101" s="102"/>
      <c r="G101" s="102"/>
      <c r="H101" s="102"/>
      <c r="I101" s="102"/>
    </row>
    <row r="102" spans="1:9" s="79" customFormat="1" hidden="1">
      <c r="A102" s="102"/>
      <c r="B102" s="102"/>
      <c r="C102" s="117"/>
      <c r="D102" s="102"/>
      <c r="E102" s="103"/>
      <c r="F102" s="102"/>
      <c r="G102" s="102"/>
      <c r="H102" s="102"/>
      <c r="I102" s="102"/>
    </row>
    <row r="103" spans="1:9" s="79" customFormat="1" hidden="1">
      <c r="A103" s="102"/>
      <c r="B103" s="102"/>
      <c r="C103" s="117"/>
      <c r="D103" s="102"/>
      <c r="E103" s="103"/>
      <c r="F103" s="102"/>
      <c r="G103" s="102"/>
      <c r="H103" s="102"/>
      <c r="I103" s="102"/>
    </row>
    <row r="104" spans="1:9" s="79" customFormat="1" hidden="1">
      <c r="A104" s="102"/>
      <c r="B104" s="102"/>
      <c r="C104" s="117"/>
      <c r="D104" s="102"/>
      <c r="E104" s="103"/>
      <c r="F104" s="102"/>
      <c r="G104" s="102"/>
      <c r="H104" s="102"/>
      <c r="I104" s="102"/>
    </row>
    <row r="105" spans="1:9" s="79" customFormat="1" hidden="1">
      <c r="A105" s="102"/>
      <c r="B105" s="102"/>
      <c r="C105" s="117"/>
      <c r="D105" s="102"/>
      <c r="E105" s="103"/>
      <c r="F105" s="102"/>
      <c r="G105" s="102"/>
      <c r="H105" s="102"/>
      <c r="I105" s="102"/>
    </row>
    <row r="106" spans="1:9" s="79" customFormat="1" hidden="1">
      <c r="A106" s="102"/>
      <c r="B106" s="102"/>
      <c r="C106" s="117"/>
      <c r="D106" s="102"/>
      <c r="E106" s="103"/>
      <c r="F106" s="102"/>
      <c r="G106" s="102"/>
      <c r="H106" s="102"/>
      <c r="I106" s="102"/>
    </row>
    <row r="107" spans="1:9" s="79" customFormat="1" hidden="1">
      <c r="A107" s="102"/>
      <c r="B107" s="102"/>
      <c r="C107" s="117"/>
      <c r="D107" s="102"/>
      <c r="E107" s="103"/>
      <c r="F107" s="102"/>
      <c r="G107" s="102"/>
      <c r="H107" s="102"/>
      <c r="I107" s="102"/>
    </row>
    <row r="108" spans="1:9" s="79" customFormat="1" hidden="1">
      <c r="A108" s="102"/>
      <c r="B108" s="102"/>
      <c r="C108" s="117"/>
      <c r="D108" s="102"/>
      <c r="E108" s="103"/>
      <c r="F108" s="102"/>
      <c r="G108" s="102"/>
      <c r="H108" s="102"/>
      <c r="I108" s="102"/>
    </row>
    <row r="109" spans="1:9" s="79" customFormat="1" hidden="1">
      <c r="A109" s="102"/>
      <c r="B109" s="102"/>
      <c r="C109" s="117"/>
      <c r="D109" s="102"/>
      <c r="E109" s="103"/>
      <c r="F109" s="102"/>
      <c r="G109" s="102"/>
      <c r="H109" s="102"/>
      <c r="I109" s="102"/>
    </row>
    <row r="110" spans="1:9" s="79" customFormat="1" hidden="1">
      <c r="A110" s="102"/>
      <c r="B110" s="102"/>
      <c r="C110" s="117"/>
      <c r="D110" s="102"/>
      <c r="E110" s="103"/>
      <c r="F110" s="102"/>
      <c r="G110" s="102"/>
      <c r="H110" s="102"/>
      <c r="I110" s="102"/>
    </row>
    <row r="111" spans="1:9" s="79" customFormat="1" hidden="1">
      <c r="A111" s="102"/>
      <c r="B111" s="102"/>
      <c r="C111" s="117"/>
      <c r="D111" s="102"/>
      <c r="E111" s="103"/>
      <c r="F111" s="102"/>
      <c r="G111" s="102"/>
      <c r="H111" s="102"/>
      <c r="I111" s="102"/>
    </row>
    <row r="112" spans="1:9" s="79" customFormat="1" hidden="1">
      <c r="A112" s="102"/>
      <c r="B112" s="102"/>
      <c r="C112" s="117"/>
      <c r="D112" s="102"/>
      <c r="E112" s="103"/>
      <c r="F112" s="102"/>
      <c r="G112" s="102"/>
      <c r="H112" s="102"/>
      <c r="I112" s="102"/>
    </row>
    <row r="113" spans="1:9" s="79" customFormat="1" hidden="1">
      <c r="A113" s="102"/>
      <c r="B113" s="102"/>
      <c r="C113" s="117"/>
      <c r="D113" s="102"/>
      <c r="E113" s="103"/>
      <c r="F113" s="102"/>
      <c r="G113" s="102"/>
      <c r="H113" s="102"/>
      <c r="I113" s="102"/>
    </row>
    <row r="114" spans="1:9" s="79" customFormat="1" hidden="1">
      <c r="A114" s="102"/>
      <c r="B114" s="102"/>
      <c r="C114" s="117"/>
      <c r="D114" s="102"/>
      <c r="E114" s="103"/>
      <c r="F114" s="102"/>
      <c r="G114" s="102"/>
      <c r="H114" s="102"/>
      <c r="I114" s="102"/>
    </row>
    <row r="115" spans="1:9" ht="12.75" customHeight="1">
      <c r="A115" s="252" t="str">
        <f>CONCATENATE(A58)</f>
        <v>Zápis hlasatele</v>
      </c>
      <c r="B115" s="252"/>
      <c r="C115" s="252"/>
      <c r="D115" s="252"/>
      <c r="E115" s="252"/>
      <c r="F115" s="252"/>
      <c r="G115" s="252"/>
      <c r="H115" s="252"/>
      <c r="I115" s="252"/>
    </row>
    <row r="116" spans="1:9" ht="12.75" customHeight="1">
      <c r="A116" s="252"/>
      <c r="B116" s="252"/>
      <c r="C116" s="252"/>
      <c r="D116" s="252"/>
      <c r="E116" s="252"/>
      <c r="F116" s="252"/>
      <c r="G116" s="252"/>
      <c r="H116" s="252"/>
      <c r="I116" s="252"/>
    </row>
    <row r="117" spans="1:9" s="49" customFormat="1" ht="12.75" hidden="1" customHeight="1">
      <c r="A117" s="83"/>
      <c r="B117" s="83"/>
      <c r="C117" s="111"/>
      <c r="D117" s="83"/>
      <c r="E117" s="89"/>
      <c r="F117" s="83"/>
      <c r="G117" s="83"/>
      <c r="H117" s="83"/>
      <c r="I117" s="83"/>
    </row>
    <row r="118" spans="1:9" s="49" customFormat="1" hidden="1">
      <c r="A118" s="80"/>
      <c r="B118" s="80"/>
      <c r="C118" s="112"/>
      <c r="D118" s="80"/>
      <c r="E118" s="81"/>
      <c r="F118" s="77"/>
      <c r="G118" s="77"/>
      <c r="H118" s="77"/>
      <c r="I118" s="77"/>
    </row>
    <row r="119" spans="1:9" s="49" customFormat="1" hidden="1">
      <c r="A119" s="80"/>
      <c r="B119" s="80"/>
      <c r="C119" s="112"/>
      <c r="D119" s="80"/>
      <c r="E119" s="81"/>
      <c r="F119" s="77"/>
      <c r="G119" s="77"/>
      <c r="H119" s="77"/>
      <c r="I119" s="77"/>
    </row>
    <row r="120" spans="1:9" s="49" customFormat="1" hidden="1">
      <c r="A120" s="80"/>
      <c r="B120" s="80"/>
      <c r="C120" s="112"/>
      <c r="D120" s="80"/>
      <c r="E120" s="81"/>
      <c r="F120" s="77"/>
      <c r="G120" s="77"/>
      <c r="H120" s="77"/>
      <c r="I120" s="77"/>
    </row>
    <row r="121" spans="1:9" s="49" customFormat="1" hidden="1">
      <c r="A121" s="80"/>
      <c r="B121" s="80"/>
      <c r="C121" s="112"/>
      <c r="D121" s="80"/>
      <c r="E121" s="81"/>
      <c r="F121" s="77"/>
      <c r="G121" s="77"/>
      <c r="H121" s="77"/>
      <c r="I121" s="77"/>
    </row>
    <row r="122" spans="1:9" s="49" customFormat="1" hidden="1">
      <c r="A122" s="80"/>
      <c r="B122" s="80"/>
      <c r="C122" s="112"/>
      <c r="D122" s="80"/>
      <c r="E122" s="81"/>
      <c r="F122" s="77"/>
      <c r="G122" s="77"/>
      <c r="H122" s="77"/>
      <c r="I122" s="77"/>
    </row>
    <row r="123" spans="1:9" s="49" customFormat="1" hidden="1">
      <c r="A123" s="80"/>
      <c r="B123" s="80"/>
      <c r="C123" s="112"/>
      <c r="D123" s="80"/>
      <c r="E123" s="81"/>
      <c r="F123" s="77"/>
      <c r="G123" s="77"/>
      <c r="H123" s="77"/>
      <c r="I123" s="77"/>
    </row>
    <row r="124" spans="1:9" ht="13.5" thickBot="1">
      <c r="A124" s="84"/>
      <c r="B124" s="84"/>
      <c r="C124" s="113"/>
      <c r="D124" s="84"/>
      <c r="E124" s="90"/>
      <c r="F124" s="84"/>
      <c r="G124" s="84"/>
      <c r="H124" s="84"/>
      <c r="I124" s="84"/>
    </row>
    <row r="125" spans="1:9" ht="26.25" thickTop="1">
      <c r="A125" s="255" t="str">
        <f>CONCATENATE([2]List1!$A$40)</f>
        <v>soutěž</v>
      </c>
      <c r="B125" s="256"/>
      <c r="C125" s="114" t="str">
        <f>CONCATENATE([2]List1!$A$41)</f>
        <v>datum</v>
      </c>
      <c r="D125" s="86" t="str">
        <f>CONCATENATE([2]List1!$A$42)</f>
        <v>č. utkání</v>
      </c>
      <c r="E125" s="91" t="str">
        <f>CONCATENATE([2]List1!$A$43)</f>
        <v>hmotnost</v>
      </c>
      <c r="F125" s="86" t="str">
        <f>CONCATENATE([2]List1!$A$44)</f>
        <v>styl</v>
      </c>
      <c r="G125" s="86" t="str">
        <f>CONCATENATE([2]List1!$A$45)</f>
        <v>kolo</v>
      </c>
      <c r="H125" s="87" t="str">
        <f>CONCATENATE([2]List1!$A$46)</f>
        <v>finále</v>
      </c>
      <c r="I125" s="88" t="str">
        <f>CONCATENATE([2]List1!$A$47)</f>
        <v>žíněnka</v>
      </c>
    </row>
    <row r="126" spans="1:9">
      <c r="A126" s="257" t="str">
        <f>CONCATENATE(A69)</f>
        <v>Vánoční turnaj Chomutov</v>
      </c>
      <c r="B126" s="258"/>
      <c r="C126" s="292" t="str">
        <f>CONCATENATE(C69)</f>
        <v>14.12.2019</v>
      </c>
      <c r="D126" s="263">
        <f>'Číslo utkání'!C8</f>
        <v>1042</v>
      </c>
      <c r="E126" s="293" t="str">
        <f>CONCATENATE(E69)</f>
        <v>B příp 28 kg</v>
      </c>
      <c r="F126" s="293" t="str">
        <f>CONCATENATE(F69)</f>
        <v>ř.ř.</v>
      </c>
      <c r="G126" s="290" t="s">
        <v>103</v>
      </c>
      <c r="H126" s="275"/>
      <c r="I126" s="290" t="str">
        <f>CONCATENATE(I69)</f>
        <v>1</v>
      </c>
    </row>
    <row r="127" spans="1:9" ht="13.5" thickBot="1">
      <c r="A127" s="259"/>
      <c r="B127" s="260"/>
      <c r="C127" s="262"/>
      <c r="D127" s="264"/>
      <c r="E127" s="294"/>
      <c r="F127" s="294"/>
      <c r="G127" s="291"/>
      <c r="H127" s="276"/>
      <c r="I127" s="291"/>
    </row>
    <row r="128" spans="1:9" ht="14.25" thickTop="1" thickBot="1">
      <c r="A128" s="84"/>
      <c r="B128" s="84"/>
      <c r="C128" s="113"/>
      <c r="D128" s="84"/>
      <c r="E128" s="90"/>
      <c r="F128" s="84"/>
      <c r="G128" s="84"/>
      <c r="H128" s="84"/>
      <c r="I128" s="84"/>
    </row>
    <row r="129" spans="1:21" ht="13.5" thickTop="1">
      <c r="A129" s="279" t="str">
        <f>CONCATENATE([2]List1!$A$48)</f>
        <v>červený</v>
      </c>
      <c r="B129" s="280"/>
      <c r="C129" s="280"/>
      <c r="D129" s="281"/>
      <c r="E129" s="282"/>
      <c r="F129" s="255" t="str">
        <f>CONCATENATE([2]List1!$A$49)</f>
        <v>modrý</v>
      </c>
      <c r="G129" s="256"/>
      <c r="H129" s="256"/>
      <c r="I129" s="283"/>
    </row>
    <row r="130" spans="1:21">
      <c r="A130" s="284" t="str">
        <f>CONCATENATE([2]List1!$A$50)</f>
        <v>jméno</v>
      </c>
      <c r="B130" s="285"/>
      <c r="C130" s="115" t="str">
        <f>CONCATENATE([2]List1!$A$51)</f>
        <v>oddíl</v>
      </c>
      <c r="D130" s="99" t="str">
        <f>CONCATENATE([2]List1!$A$52)</f>
        <v>los</v>
      </c>
      <c r="E130" s="282"/>
      <c r="F130" s="284" t="str">
        <f>CONCATENATE([2]List1!$A$50)</f>
        <v>jméno</v>
      </c>
      <c r="G130" s="285"/>
      <c r="H130" s="98" t="str">
        <f>CONCATENATE([2]List1!$A$51)</f>
        <v>oddíl</v>
      </c>
      <c r="I130" s="99" t="str">
        <f>CONCATENATE([2]List1!$A$52)</f>
        <v>los</v>
      </c>
      <c r="L130" s="104" t="s">
        <v>93</v>
      </c>
      <c r="M130" s="104" t="s">
        <v>94</v>
      </c>
      <c r="N130" s="104" t="s">
        <v>95</v>
      </c>
      <c r="O130" s="104" t="s">
        <v>96</v>
      </c>
      <c r="P130" s="104" t="s">
        <v>97</v>
      </c>
      <c r="Q130" s="104" t="s">
        <v>98</v>
      </c>
      <c r="R130" s="104" t="s">
        <v>99</v>
      </c>
      <c r="S130" s="104" t="s">
        <v>100</v>
      </c>
      <c r="T130" s="104"/>
      <c r="U130" s="104"/>
    </row>
    <row r="131" spans="1:21">
      <c r="A131" s="267" t="str">
        <f>CONCATENATE(L131,M131,N131,O131)</f>
        <v>Jonáš Matěj</v>
      </c>
      <c r="B131" s="268"/>
      <c r="C131" s="286" t="str">
        <f>CONCATENATE(L132,M132,N132,O132)</f>
        <v>CW</v>
      </c>
      <c r="D131" s="288">
        <v>2</v>
      </c>
      <c r="E131" s="282"/>
      <c r="F131" s="267" t="str">
        <f>CONCATENATE(P131,Q131,R131,S131)</f>
        <v>Gorjunov Timur</v>
      </c>
      <c r="G131" s="268"/>
      <c r="H131" s="271" t="str">
        <f>CONCATENATE(P132,Q132,R132,S132)</f>
        <v>CW</v>
      </c>
      <c r="I131" s="277">
        <v>3</v>
      </c>
      <c r="K131" t="s">
        <v>7</v>
      </c>
      <c r="L131" t="str">
        <f>IF($D131='Vážní listina'!$A$6,'Vážní listina'!$B$6,IF($D131='Vážní listina'!$A$7,'Vážní listina'!$B$7,IF($D131='Vážní listina'!$A$8,'Vážní listina'!$B$8,IF($D131='Vážní listina'!$A$9,'Vážní listina'!$B$9,IF($D131='Vážní listina'!$A$10,'Vážní listina'!$B$10,IF($D131='Vážní listina'!$A$11,'Vážní listina'!$B$11,""))))))</f>
        <v>Jonáš Matěj</v>
      </c>
      <c r="M131" t="str">
        <f>IF($D131='Vážní listina'!$A$12,'Vážní listina'!$B$12,IF($D131='Vážní listina'!$A$13,'Vážní listina'!$B$13,IF($D131='Vážní listina'!$A$14,'Vážní listina'!$B$14,IF($D131='Vážní listina'!$A$15,'Vážní listina'!$B$15,IF($D131='Vážní listina'!$A$16,'Vážní listina'!$B$16,IF($D131='Vážní listina'!$A$17,'Vážní listina'!$B$17,""))))))</f>
        <v/>
      </c>
      <c r="N131" t="str">
        <f>IF($D131='Vážní listina'!$A$18,'Vážní listina'!$B$18,IF($D131='Vážní listina'!$A$19,'Vážní listina'!$B$19,IF($D131='Vážní listina'!$A$20,'Vážní listina'!$B$20,IF($D131='Vážní listina'!$A$21,'Vážní listina'!$B$21,IF($D131='Vážní listina'!$A$22,'Vážní listina'!$B$22,IF($D131='Vážní listina'!$A$23,'Vážní listina'!$B$23,""))))))</f>
        <v/>
      </c>
      <c r="O131" t="str">
        <f>IF($D131='Vážní listina'!$A$24,'Vážní listina'!$B$24,IF($D131='Vážní listina'!$A$25,'Vážní listina'!$B$25,IF($D131='Vážní listina'!$A$26,'Vážní listina'!$B$26,IF($D131='Vážní listina'!$A$27,'Vážní listina'!$B$27,IF($D131='Vážní listina'!$A$28,'Vážní listina'!$B$28,IF($D131='Vážní listina'!$A$29,'Vážní listina'!$B$29,""))))))</f>
        <v/>
      </c>
      <c r="P131" t="str">
        <f>IF($I131='Vážní listina'!$A$6,'Vážní listina'!$B$6,IF($I131='Vážní listina'!$A$7,'Vážní listina'!$B$7,IF($I131='Vážní listina'!$A$8,'Vážní listina'!$B$8,IF($I131='Vážní listina'!$A$9,'Vážní listina'!$B$9,IF($I131='Vážní listina'!$A$10,'Vážní listina'!$B$10,IF($I131='Vážní listina'!$A$11,'Vážní listina'!$B$11,""))))))</f>
        <v>Gorjunov Timur</v>
      </c>
      <c r="Q131" t="str">
        <f>IF($I131='Vážní listina'!$A$12,'Vážní listina'!$B$12,IF($I131='Vážní listina'!$A$13,'Vážní listina'!$B$13,IF($I131='Vážní listina'!$A$14,'Vážní listina'!$B$14,IF($I131='Vážní listina'!$A$15,'Vážní listina'!$B$15,IF($I131='Vážní listina'!$A$16,'Vážní listina'!$B$16,IF($I131='Vážní listina'!$A$17,'Vážní listina'!$B$17,""))))))</f>
        <v/>
      </c>
      <c r="R131" t="str">
        <f>IF($I131='Vážní listina'!$A$18,'Vážní listina'!$B$18,IF($I131='Vážní listina'!$A$19,'Vážní listina'!$B$19,IF($I131='Vážní listina'!$A$20,'Vážní listina'!$B$20,IF($I131='Vážní listina'!$A$21,'Vážní listina'!$B$21,IF($I131='Vážní listina'!$A$22,'Vážní listina'!$B$22,IF($I131='Vážní listina'!$A$23,'Vážní listina'!$B$23,""))))))</f>
        <v/>
      </c>
      <c r="S131" t="str">
        <f>IF($I131='Vážní listina'!$A$24,'Vážní listina'!$B$24,IF($I131='Vážní listina'!$A$25,'Vážní listina'!$B$25,IF($I131='Vážní listina'!$A$26,'Vážní listina'!$B$26,IF($I131='Vážní listina'!$A$27,'Vážní listina'!$B$27,IF($I131='Vážní listina'!$A$28,'Vážní listina'!$B$28,IF($I131='Vážní listina'!$A$29,'Vážní listina'!$B$29,""))))))</f>
        <v/>
      </c>
    </row>
    <row r="132" spans="1:21" ht="13.5" thickBot="1">
      <c r="A132" s="269"/>
      <c r="B132" s="270"/>
      <c r="C132" s="287"/>
      <c r="D132" s="289"/>
      <c r="E132" s="282"/>
      <c r="F132" s="269"/>
      <c r="G132" s="270"/>
      <c r="H132" s="272"/>
      <c r="I132" s="278"/>
      <c r="K132" t="s">
        <v>2</v>
      </c>
      <c r="L132" t="str">
        <f>IF($D131='Vážní listina'!$A$6,'Vážní listina'!$C$6,IF($D131='Vážní listina'!$A$7,'Vážní listina'!$C$7,IF($D131='Vážní listina'!$A$8,'Vážní listina'!$C$8,IF($D131='Vážní listina'!$A$9,'Vážní listina'!$C$9,IF($D131='Vážní listina'!$A$10,'Vážní listina'!$C$10,IF($D131='Vážní listina'!$A$11,'Vážní listina'!$C$11,""))))))</f>
        <v>CW</v>
      </c>
      <c r="M132" t="str">
        <f>IF($D131='Vážní listina'!$A$12,'Vážní listina'!$C$12,IF($D131='Vážní listina'!$A$13,'Vážní listina'!$C$13,IF($D131='Vážní listina'!$A$14,'Vážní listina'!$C$14,IF($D131='Vážní listina'!$A$15,'Vážní listina'!$C$15,IF($D131='Vážní listina'!$A$16,'Vážní listina'!$C$16,IF($D131='Vážní listina'!$A$17,'Vážní listina'!$C$17,""))))))</f>
        <v/>
      </c>
      <c r="N132" t="str">
        <f>IF($D131='Vážní listina'!$A$18,'Vážní listina'!$C$18,IF($D131='Vážní listina'!$A$19,'Vážní listina'!$C$19,IF($D131='Vážní listina'!$A$20,'Vážní listina'!$C$20,IF($D131='Vážní listina'!$A$21,'Vážní listina'!$C$21,IF($D131='Vážní listina'!$A$22,'Vážní listina'!$C$22,IF($D131='Vážní listina'!$A$23,'Vážní listina'!$C$23,""))))))</f>
        <v/>
      </c>
      <c r="O132" t="str">
        <f>IF($D131='Vážní listina'!$A$24,'Vážní listina'!$C$24,IF($D131='Vážní listina'!$A$25,'Vážní listina'!$C$25,IF($D131='Vážní listina'!$A$26,'Vážní listina'!$C$26,IF($D131='Vážní listina'!$A$27,'Vážní listina'!$C$27,IF($D131='Vážní listina'!$A$28,'Vážní listina'!$C$28,IF($D131='Vážní listina'!$A$29,'Vážní listina'!$C$29,""))))))</f>
        <v/>
      </c>
      <c r="P132" t="str">
        <f>IF($I131='Vážní listina'!$A$6,'Vážní listina'!$C$6,IF($I131='Vážní listina'!$A$7,'Vážní listina'!$C$7,IF($I131='Vážní listina'!$A$8,'Vážní listina'!$C$8,IF($I131='Vážní listina'!$A$9,'Vážní listina'!$C$9,IF($I131='Vážní listina'!$A$10,'Vážní listina'!$C$10,IF($I131='Vážní listina'!$A$11,'Vážní listina'!$C$11,""))))))</f>
        <v>CW</v>
      </c>
      <c r="Q132" t="str">
        <f>IF($I131='Vážní listina'!$A$12,'Vážní listina'!$C$12,IF($I131='Vážní listina'!$A$13,'Vážní listina'!$C$13,IF($I131='Vážní listina'!$A$14,'Vážní listina'!$C$14,IF($I131='Vážní listina'!$A$15,'Vážní listina'!$C$15,IF($I131='Vážní listina'!$A$16,'Vážní listina'!$C$16,IF($I131='Vážní listina'!$A$17,'Vážní listina'!$C$17,""))))))</f>
        <v/>
      </c>
      <c r="R132" t="str">
        <f>IF($I131='Vážní listina'!$A$18,'Vážní listina'!$C$18,IF($I131='Vážní listina'!$A$19,'Vážní listina'!$C$19,IF($I131='Vážní listina'!$A$20,'Vážní listina'!$C$20,IF($I131='Vážní listina'!$A$21,'Vážní listina'!$C$21,IF($I131='Vážní listina'!$A$22,'Vážní listina'!$C$22,IF($I131='Vážní listina'!$A$23,'Vážní listina'!$C$23,""))))))</f>
        <v/>
      </c>
      <c r="S132" t="str">
        <f>IF($I131='Vážní listina'!$A$24,'Vážní listina'!$C$24,IF($I131='Vážní listina'!$A$25,'Vážní listina'!$C$25,IF($I131='Vážní listina'!$A$26,'Vážní listina'!$C$26,IF($I131='Vážní listina'!$A$27,'Vážní listina'!$C$27,IF($I131='Vážní listina'!$A$28,'Vážní listina'!$C$28,IF($I131='Vážní listina'!$A$29,'Vážní listina'!$C$29,""))))))</f>
        <v/>
      </c>
    </row>
    <row r="133" spans="1:21" ht="13.5" hidden="1" thickTop="1">
      <c r="A133" s="100"/>
      <c r="B133" s="100"/>
      <c r="C133" s="116"/>
      <c r="D133" s="100"/>
      <c r="E133" s="97"/>
      <c r="F133" s="100"/>
      <c r="G133" s="100"/>
      <c r="H133" s="100"/>
      <c r="I133" s="100"/>
    </row>
    <row r="134" spans="1:21" s="79" customFormat="1" hidden="1">
      <c r="A134" s="101"/>
      <c r="B134" s="102"/>
      <c r="C134" s="117"/>
      <c r="D134" s="102"/>
      <c r="E134" s="103"/>
      <c r="F134" s="102"/>
      <c r="G134" s="102"/>
      <c r="H134" s="102"/>
      <c r="I134" s="101"/>
    </row>
    <row r="135" spans="1:21" s="79" customFormat="1" hidden="1">
      <c r="A135" s="102"/>
      <c r="B135" s="102"/>
      <c r="C135" s="117"/>
      <c r="D135" s="102"/>
      <c r="E135" s="103"/>
      <c r="F135" s="102"/>
      <c r="G135" s="102"/>
      <c r="H135" s="102"/>
      <c r="I135" s="102"/>
    </row>
    <row r="136" spans="1:21" s="79" customFormat="1" hidden="1">
      <c r="A136" s="102"/>
      <c r="B136" s="102"/>
      <c r="C136" s="117"/>
      <c r="D136" s="102"/>
      <c r="E136" s="103"/>
      <c r="F136" s="102"/>
      <c r="G136" s="102"/>
      <c r="H136" s="102"/>
      <c r="I136" s="102"/>
    </row>
    <row r="137" spans="1:21" s="79" customFormat="1" hidden="1">
      <c r="A137" s="102"/>
      <c r="B137" s="102"/>
      <c r="C137" s="117"/>
      <c r="D137" s="102"/>
      <c r="E137" s="103"/>
      <c r="F137" s="102"/>
      <c r="G137" s="102"/>
      <c r="H137" s="102"/>
      <c r="I137" s="102"/>
    </row>
    <row r="138" spans="1:21" s="79" customFormat="1" hidden="1">
      <c r="A138" s="102"/>
      <c r="B138" s="102"/>
      <c r="C138" s="117"/>
      <c r="D138" s="102"/>
      <c r="E138" s="103"/>
      <c r="F138" s="102"/>
      <c r="G138" s="102"/>
      <c r="H138" s="102"/>
      <c r="I138" s="102"/>
    </row>
    <row r="139" spans="1:21" s="79" customFormat="1" hidden="1">
      <c r="A139" s="102"/>
      <c r="B139" s="102"/>
      <c r="C139" s="117"/>
      <c r="D139" s="102"/>
      <c r="E139" s="103"/>
      <c r="F139" s="102"/>
      <c r="G139" s="102"/>
      <c r="H139" s="102"/>
      <c r="I139" s="102"/>
    </row>
    <row r="140" spans="1:21" s="79" customFormat="1" hidden="1">
      <c r="A140" s="102"/>
      <c r="B140" s="102"/>
      <c r="C140" s="117"/>
      <c r="D140" s="102"/>
      <c r="E140" s="103"/>
      <c r="F140" s="102"/>
      <c r="G140" s="102"/>
      <c r="H140" s="102"/>
      <c r="I140" s="102"/>
    </row>
    <row r="141" spans="1:21" s="79" customFormat="1" hidden="1">
      <c r="A141" s="102"/>
      <c r="B141" s="102"/>
      <c r="C141" s="117"/>
      <c r="D141" s="102"/>
      <c r="E141" s="103"/>
      <c r="F141" s="102"/>
      <c r="G141" s="102"/>
      <c r="H141" s="102"/>
      <c r="I141" s="102"/>
    </row>
    <row r="142" spans="1:21" s="79" customFormat="1" hidden="1">
      <c r="A142" s="102"/>
      <c r="B142" s="102"/>
      <c r="C142" s="117"/>
      <c r="D142" s="102"/>
      <c r="E142" s="103"/>
      <c r="F142" s="102"/>
      <c r="G142" s="102"/>
      <c r="H142" s="102"/>
      <c r="I142" s="102"/>
    </row>
    <row r="143" spans="1:21" s="79" customFormat="1" hidden="1">
      <c r="A143" s="102"/>
      <c r="B143" s="102"/>
      <c r="C143" s="117"/>
      <c r="D143" s="102"/>
      <c r="E143" s="103"/>
      <c r="F143" s="102"/>
      <c r="G143" s="102"/>
      <c r="H143" s="102"/>
      <c r="I143" s="102"/>
    </row>
    <row r="144" spans="1:21" s="79" customFormat="1" hidden="1">
      <c r="A144" s="102"/>
      <c r="B144" s="102"/>
      <c r="C144" s="117"/>
      <c r="D144" s="102"/>
      <c r="E144" s="103"/>
      <c r="F144" s="102"/>
      <c r="G144" s="102"/>
      <c r="H144" s="102"/>
      <c r="I144" s="102"/>
    </row>
    <row r="145" spans="1:9" s="79" customFormat="1" hidden="1">
      <c r="A145" s="102"/>
      <c r="B145" s="102"/>
      <c r="C145" s="117"/>
      <c r="D145" s="102"/>
      <c r="E145" s="103"/>
      <c r="F145" s="102"/>
      <c r="G145" s="102"/>
      <c r="H145" s="102"/>
      <c r="I145" s="102"/>
    </row>
    <row r="146" spans="1:9" s="79" customFormat="1" hidden="1">
      <c r="A146" s="101"/>
      <c r="B146" s="101"/>
      <c r="C146" s="118"/>
      <c r="D146" s="101"/>
      <c r="E146" s="103"/>
      <c r="F146" s="101"/>
      <c r="G146" s="101"/>
      <c r="H146" s="101"/>
      <c r="I146" s="101"/>
    </row>
    <row r="147" spans="1:9" s="79" customFormat="1" hidden="1">
      <c r="A147" s="102"/>
      <c r="B147" s="102"/>
      <c r="C147" s="117"/>
      <c r="D147" s="101"/>
      <c r="E147" s="103"/>
      <c r="F147" s="101"/>
      <c r="G147" s="102"/>
      <c r="H147" s="102"/>
      <c r="I147" s="102"/>
    </row>
    <row r="148" spans="1:9" s="79" customFormat="1" hidden="1">
      <c r="A148" s="102"/>
      <c r="B148" s="102"/>
      <c r="C148" s="117"/>
      <c r="D148" s="101"/>
      <c r="E148" s="103"/>
      <c r="F148" s="101"/>
      <c r="G148" s="102"/>
      <c r="H148" s="102"/>
      <c r="I148" s="102"/>
    </row>
    <row r="149" spans="1:9" s="79" customFormat="1" hidden="1">
      <c r="A149" s="102"/>
      <c r="B149" s="102"/>
      <c r="C149" s="117"/>
      <c r="D149" s="101"/>
      <c r="E149" s="103"/>
      <c r="F149" s="101"/>
      <c r="G149" s="102"/>
      <c r="H149" s="102"/>
      <c r="I149" s="102"/>
    </row>
    <row r="150" spans="1:9" s="79" customFormat="1" hidden="1">
      <c r="A150" s="101"/>
      <c r="B150" s="102"/>
      <c r="C150" s="117"/>
      <c r="D150" s="102"/>
      <c r="E150" s="103"/>
      <c r="F150" s="102"/>
      <c r="G150" s="102"/>
      <c r="H150" s="102"/>
      <c r="I150" s="101"/>
    </row>
    <row r="151" spans="1:9" s="79" customFormat="1" hidden="1">
      <c r="A151" s="101"/>
      <c r="B151" s="102"/>
      <c r="C151" s="117"/>
      <c r="D151" s="102"/>
      <c r="E151" s="103"/>
      <c r="F151" s="102"/>
      <c r="G151" s="102"/>
      <c r="H151" s="102"/>
      <c r="I151" s="101"/>
    </row>
    <row r="152" spans="1:9" s="79" customFormat="1" hidden="1">
      <c r="A152" s="101"/>
      <c r="B152" s="102"/>
      <c r="C152" s="117"/>
      <c r="D152" s="102"/>
      <c r="E152" s="103"/>
      <c r="F152" s="102"/>
      <c r="G152" s="102"/>
      <c r="H152" s="102"/>
      <c r="I152" s="101"/>
    </row>
    <row r="153" spans="1:9" s="79" customFormat="1" hidden="1">
      <c r="A153" s="101"/>
      <c r="B153" s="101"/>
      <c r="C153" s="118"/>
      <c r="D153" s="101"/>
      <c r="E153" s="103"/>
      <c r="F153" s="101"/>
      <c r="G153" s="101"/>
      <c r="H153" s="101"/>
      <c r="I153" s="101"/>
    </row>
    <row r="154" spans="1:9" s="79" customFormat="1" hidden="1">
      <c r="A154" s="101"/>
      <c r="B154" s="101"/>
      <c r="C154" s="118"/>
      <c r="D154" s="101"/>
      <c r="E154" s="103"/>
      <c r="F154" s="101"/>
      <c r="G154" s="101"/>
      <c r="H154" s="102"/>
      <c r="I154" s="102"/>
    </row>
    <row r="155" spans="1:9" s="79" customFormat="1" hidden="1">
      <c r="A155" s="101"/>
      <c r="B155" s="101"/>
      <c r="C155" s="118"/>
      <c r="D155" s="101"/>
      <c r="E155" s="103"/>
      <c r="F155" s="101"/>
      <c r="G155" s="101"/>
      <c r="H155" s="101"/>
      <c r="I155" s="101"/>
    </row>
    <row r="156" spans="1:9" s="79" customFormat="1" hidden="1">
      <c r="A156" s="101"/>
      <c r="B156" s="101"/>
      <c r="C156" s="118"/>
      <c r="D156" s="101"/>
      <c r="E156" s="103"/>
      <c r="F156" s="101"/>
      <c r="G156" s="101"/>
      <c r="H156" s="101"/>
      <c r="I156" s="101"/>
    </row>
    <row r="157" spans="1:9" s="79" customFormat="1" hidden="1">
      <c r="A157" s="101"/>
      <c r="B157" s="101"/>
      <c r="C157" s="118"/>
      <c r="D157" s="101"/>
      <c r="E157" s="103"/>
      <c r="F157" s="101"/>
      <c r="G157" s="101"/>
      <c r="H157" s="101"/>
      <c r="I157" s="101"/>
    </row>
    <row r="158" spans="1:9" s="79" customFormat="1" hidden="1">
      <c r="A158" s="102"/>
      <c r="B158" s="102"/>
      <c r="C158" s="117"/>
      <c r="D158" s="102"/>
      <c r="E158" s="103"/>
      <c r="F158" s="102"/>
      <c r="G158" s="102"/>
      <c r="H158" s="102"/>
      <c r="I158" s="102"/>
    </row>
    <row r="159" spans="1:9" s="79" customFormat="1" hidden="1">
      <c r="A159" s="102"/>
      <c r="B159" s="102"/>
      <c r="C159" s="117"/>
      <c r="D159" s="102"/>
      <c r="E159" s="103"/>
      <c r="F159" s="102"/>
      <c r="G159" s="102"/>
      <c r="H159" s="102"/>
      <c r="I159" s="102"/>
    </row>
    <row r="160" spans="1:9" s="79" customFormat="1" hidden="1">
      <c r="A160" s="102"/>
      <c r="B160" s="102"/>
      <c r="C160" s="117"/>
      <c r="D160" s="102"/>
      <c r="E160" s="103"/>
      <c r="F160" s="102"/>
      <c r="G160" s="102"/>
      <c r="H160" s="102"/>
      <c r="I160" s="102"/>
    </row>
    <row r="161" spans="1:9" s="79" customFormat="1" hidden="1">
      <c r="A161" s="102"/>
      <c r="B161" s="102"/>
      <c r="C161" s="117"/>
      <c r="D161" s="102"/>
      <c r="E161" s="103"/>
      <c r="F161" s="102"/>
      <c r="G161" s="102"/>
      <c r="H161" s="102"/>
      <c r="I161" s="102"/>
    </row>
    <row r="162" spans="1:9" s="79" customFormat="1" hidden="1">
      <c r="A162" s="102"/>
      <c r="B162" s="102"/>
      <c r="C162" s="117"/>
      <c r="D162" s="102"/>
      <c r="E162" s="103"/>
      <c r="F162" s="102"/>
      <c r="G162" s="102"/>
      <c r="H162" s="102"/>
      <c r="I162" s="102"/>
    </row>
    <row r="163" spans="1:9" s="79" customFormat="1" hidden="1">
      <c r="A163" s="102"/>
      <c r="B163" s="102"/>
      <c r="C163" s="117"/>
      <c r="D163" s="102"/>
      <c r="E163" s="103"/>
      <c r="F163" s="102"/>
      <c r="G163" s="102"/>
      <c r="H163" s="102"/>
      <c r="I163" s="102"/>
    </row>
    <row r="164" spans="1:9" s="79" customFormat="1" hidden="1">
      <c r="A164" s="102"/>
      <c r="B164" s="102"/>
      <c r="C164" s="117"/>
      <c r="D164" s="102"/>
      <c r="E164" s="103"/>
      <c r="F164" s="102"/>
      <c r="G164" s="102"/>
      <c r="H164" s="102"/>
      <c r="I164" s="102"/>
    </row>
    <row r="165" spans="1:9" s="79" customFormat="1" hidden="1">
      <c r="A165" s="102"/>
      <c r="B165" s="102"/>
      <c r="C165" s="117"/>
      <c r="D165" s="102"/>
      <c r="E165" s="103"/>
      <c r="F165" s="102"/>
      <c r="G165" s="102"/>
      <c r="H165" s="102"/>
      <c r="I165" s="102"/>
    </row>
    <row r="166" spans="1:9" s="79" customFormat="1" hidden="1">
      <c r="A166" s="102"/>
      <c r="B166" s="102"/>
      <c r="C166" s="117"/>
      <c r="D166" s="102"/>
      <c r="E166" s="103"/>
      <c r="F166" s="102"/>
      <c r="G166" s="102"/>
      <c r="H166" s="102"/>
      <c r="I166" s="102"/>
    </row>
    <row r="167" spans="1:9" s="79" customFormat="1" hidden="1">
      <c r="A167" s="102"/>
      <c r="B167" s="102"/>
      <c r="C167" s="117"/>
      <c r="D167" s="102"/>
      <c r="E167" s="103"/>
      <c r="F167" s="102"/>
      <c r="G167" s="102"/>
      <c r="H167" s="102"/>
      <c r="I167" s="102"/>
    </row>
    <row r="168" spans="1:9" s="79" customFormat="1" hidden="1">
      <c r="A168" s="102"/>
      <c r="B168" s="102"/>
      <c r="C168" s="117"/>
      <c r="D168" s="102"/>
      <c r="E168" s="103"/>
      <c r="F168" s="102"/>
      <c r="G168" s="102"/>
      <c r="H168" s="102"/>
      <c r="I168" s="102"/>
    </row>
    <row r="169" spans="1:9" s="79" customFormat="1" hidden="1">
      <c r="A169" s="102"/>
      <c r="B169" s="102"/>
      <c r="C169" s="117"/>
      <c r="D169" s="102"/>
      <c r="E169" s="103"/>
      <c r="F169" s="102"/>
      <c r="G169" s="102"/>
      <c r="H169" s="102"/>
      <c r="I169" s="102"/>
    </row>
    <row r="170" spans="1:9" s="79" customFormat="1" hidden="1">
      <c r="A170" s="102"/>
      <c r="B170" s="102"/>
      <c r="C170" s="117"/>
      <c r="D170" s="102"/>
      <c r="E170" s="103"/>
      <c r="F170" s="102"/>
      <c r="G170" s="102"/>
      <c r="H170" s="102"/>
      <c r="I170" s="102"/>
    </row>
    <row r="171" spans="1:9" s="79" customFormat="1" hidden="1">
      <c r="A171" s="102"/>
      <c r="B171" s="102"/>
      <c r="C171" s="117"/>
      <c r="D171" s="102"/>
      <c r="E171" s="103"/>
      <c r="F171" s="102"/>
      <c r="G171" s="102"/>
      <c r="H171" s="102"/>
      <c r="I171" s="102"/>
    </row>
    <row r="172" spans="1:9" ht="12.75" hidden="1" customHeight="1">
      <c r="A172" s="252" t="str">
        <f>CONCATENATE(A115)</f>
        <v>Zápis hlasatele</v>
      </c>
      <c r="B172" s="252"/>
      <c r="C172" s="252"/>
      <c r="D172" s="252"/>
      <c r="E172" s="252"/>
      <c r="F172" s="252"/>
      <c r="G172" s="252"/>
      <c r="H172" s="252"/>
      <c r="I172" s="252"/>
    </row>
    <row r="173" spans="1:9" ht="12.75" hidden="1" customHeight="1">
      <c r="A173" s="252"/>
      <c r="B173" s="252"/>
      <c r="C173" s="252"/>
      <c r="D173" s="252"/>
      <c r="E173" s="252"/>
      <c r="F173" s="252"/>
      <c r="G173" s="252"/>
      <c r="H173" s="252"/>
      <c r="I173" s="252"/>
    </row>
    <row r="174" spans="1:9" s="49" customFormat="1" ht="12.75" hidden="1" customHeight="1">
      <c r="A174" s="83"/>
      <c r="B174" s="83"/>
      <c r="C174" s="111"/>
      <c r="D174" s="83"/>
      <c r="E174" s="89"/>
      <c r="F174" s="83"/>
      <c r="G174" s="83"/>
      <c r="H174" s="83"/>
      <c r="I174" s="83"/>
    </row>
    <row r="175" spans="1:9" s="49" customFormat="1" hidden="1">
      <c r="A175" s="80"/>
      <c r="B175" s="80"/>
      <c r="C175" s="112"/>
      <c r="D175" s="80"/>
      <c r="E175" s="81"/>
      <c r="F175" s="77"/>
      <c r="G175" s="77"/>
      <c r="H175" s="77"/>
      <c r="I175" s="77"/>
    </row>
    <row r="176" spans="1:9" s="49" customFormat="1" hidden="1">
      <c r="A176" s="80"/>
      <c r="B176" s="80"/>
      <c r="C176" s="112"/>
      <c r="D176" s="80"/>
      <c r="E176" s="81"/>
      <c r="F176" s="77"/>
      <c r="G176" s="77"/>
      <c r="H176" s="77"/>
      <c r="I176" s="77"/>
    </row>
    <row r="177" spans="1:21" s="49" customFormat="1" hidden="1">
      <c r="A177" s="80"/>
      <c r="B177" s="80"/>
      <c r="C177" s="112"/>
      <c r="D177" s="80"/>
      <c r="E177" s="81"/>
      <c r="F177" s="77"/>
      <c r="G177" s="77"/>
      <c r="H177" s="77"/>
      <c r="I177" s="77"/>
    </row>
    <row r="178" spans="1:21" s="49" customFormat="1" hidden="1">
      <c r="A178" s="80"/>
      <c r="B178" s="80"/>
      <c r="C178" s="112"/>
      <c r="D178" s="80"/>
      <c r="E178" s="81"/>
      <c r="F178" s="77"/>
      <c r="G178" s="77"/>
      <c r="H178" s="77"/>
      <c r="I178" s="77"/>
    </row>
    <row r="179" spans="1:21" s="49" customFormat="1" hidden="1">
      <c r="A179" s="80"/>
      <c r="B179" s="80"/>
      <c r="C179" s="112"/>
      <c r="D179" s="80"/>
      <c r="E179" s="81"/>
      <c r="F179" s="77"/>
      <c r="G179" s="77"/>
      <c r="H179" s="77"/>
      <c r="I179" s="77"/>
    </row>
    <row r="180" spans="1:21" s="49" customFormat="1" hidden="1">
      <c r="A180" s="80"/>
      <c r="B180" s="80"/>
      <c r="C180" s="112"/>
      <c r="D180" s="80"/>
      <c r="E180" s="81"/>
      <c r="F180" s="77"/>
      <c r="G180" s="77"/>
      <c r="H180" s="77"/>
      <c r="I180" s="77"/>
    </row>
    <row r="181" spans="1:21" ht="13.5" hidden="1" thickBot="1">
      <c r="A181" s="84"/>
      <c r="B181" s="84"/>
      <c r="C181" s="113"/>
      <c r="D181" s="84"/>
      <c r="E181" s="90"/>
      <c r="F181" s="84"/>
      <c r="G181" s="84"/>
      <c r="H181" s="84"/>
      <c r="I181" s="84"/>
    </row>
    <row r="182" spans="1:21" ht="26.25" hidden="1" thickTop="1">
      <c r="A182" s="255" t="str">
        <f>CONCATENATE([2]List1!$A$40)</f>
        <v>soutěž</v>
      </c>
      <c r="B182" s="256"/>
      <c r="C182" s="114" t="str">
        <f>CONCATENATE([2]List1!$A$41)</f>
        <v>datum</v>
      </c>
      <c r="D182" s="86" t="str">
        <f>CONCATENATE([2]List1!$A$42)</f>
        <v>č. utkání</v>
      </c>
      <c r="E182" s="91" t="str">
        <f>CONCATENATE([2]List1!$A$43)</f>
        <v>hmotnost</v>
      </c>
      <c r="F182" s="86" t="str">
        <f>CONCATENATE([2]List1!$A$44)</f>
        <v>styl</v>
      </c>
      <c r="G182" s="86" t="str">
        <f>CONCATENATE([2]List1!$A$45)</f>
        <v>kolo</v>
      </c>
      <c r="H182" s="87" t="str">
        <f>CONCATENATE([2]List1!$A$46)</f>
        <v>finále</v>
      </c>
      <c r="I182" s="88" t="str">
        <f>CONCATENATE([2]List1!$A$47)</f>
        <v>žíněnka</v>
      </c>
    </row>
    <row r="183" spans="1:21" hidden="1">
      <c r="A183" s="295" t="str">
        <f>CONCATENATE(A126)</f>
        <v>Vánoční turnaj Chomutov</v>
      </c>
      <c r="B183" s="296"/>
      <c r="C183" s="299" t="str">
        <f>CONCATENATE(C126)</f>
        <v>14.12.2019</v>
      </c>
      <c r="D183" s="263">
        <f>D126+1</f>
        <v>1043</v>
      </c>
      <c r="E183" s="293" t="str">
        <f>CONCATENATE(E126)</f>
        <v>B příp 28 kg</v>
      </c>
      <c r="F183" s="290" t="str">
        <f>CONCATENATE(F126)</f>
        <v>ř.ř.</v>
      </c>
      <c r="G183" s="290" t="str">
        <f>CONCATENATE(G126)</f>
        <v>3</v>
      </c>
      <c r="H183" s="275"/>
      <c r="I183" s="290" t="str">
        <f>CONCATENATE(I126)</f>
        <v>1</v>
      </c>
    </row>
    <row r="184" spans="1:21" ht="13.5" hidden="1" thickBot="1">
      <c r="A184" s="297"/>
      <c r="B184" s="298"/>
      <c r="C184" s="300"/>
      <c r="D184" s="264"/>
      <c r="E184" s="294"/>
      <c r="F184" s="291"/>
      <c r="G184" s="291"/>
      <c r="H184" s="276"/>
      <c r="I184" s="291"/>
    </row>
    <row r="185" spans="1:21" ht="14.25" hidden="1" thickTop="1" thickBot="1">
      <c r="A185" s="84"/>
      <c r="B185" s="84"/>
      <c r="C185" s="113"/>
      <c r="D185" s="84"/>
      <c r="E185" s="90"/>
      <c r="F185" s="84"/>
      <c r="G185" s="84"/>
      <c r="H185" s="84"/>
      <c r="I185" s="84"/>
    </row>
    <row r="186" spans="1:21" ht="13.5" hidden="1" thickTop="1">
      <c r="A186" s="279" t="str">
        <f>CONCATENATE([2]List1!$A$48)</f>
        <v>červený</v>
      </c>
      <c r="B186" s="280"/>
      <c r="C186" s="280"/>
      <c r="D186" s="281"/>
      <c r="E186" s="282"/>
      <c r="F186" s="255" t="str">
        <f>CONCATENATE([2]List1!$A$49)</f>
        <v>modrý</v>
      </c>
      <c r="G186" s="256"/>
      <c r="H186" s="256"/>
      <c r="I186" s="283"/>
    </row>
    <row r="187" spans="1:21" hidden="1">
      <c r="A187" s="284" t="str">
        <f>CONCATENATE([2]List1!$A$50)</f>
        <v>jméno</v>
      </c>
      <c r="B187" s="285"/>
      <c r="C187" s="115" t="str">
        <f>CONCATENATE([2]List1!$A$51)</f>
        <v>oddíl</v>
      </c>
      <c r="D187" s="99" t="str">
        <f>CONCATENATE([2]List1!$A$52)</f>
        <v>los</v>
      </c>
      <c r="E187" s="282"/>
      <c r="F187" s="284" t="str">
        <f>CONCATENATE([2]List1!$A$50)</f>
        <v>jméno</v>
      </c>
      <c r="G187" s="285"/>
      <c r="H187" s="98" t="str">
        <f>CONCATENATE([2]List1!$A$51)</f>
        <v>oddíl</v>
      </c>
      <c r="I187" s="99" t="str">
        <f>CONCATENATE([2]List1!$A$52)</f>
        <v>los</v>
      </c>
      <c r="L187" s="104" t="s">
        <v>93</v>
      </c>
      <c r="M187" s="104" t="s">
        <v>94</v>
      </c>
      <c r="N187" s="104" t="s">
        <v>95</v>
      </c>
      <c r="O187" s="104" t="s">
        <v>96</v>
      </c>
      <c r="P187" s="104" t="s">
        <v>97</v>
      </c>
      <c r="Q187" s="104" t="s">
        <v>98</v>
      </c>
      <c r="R187" s="104" t="s">
        <v>99</v>
      </c>
      <c r="S187" s="104" t="s">
        <v>100</v>
      </c>
      <c r="T187" s="104"/>
      <c r="U187" s="104"/>
    </row>
    <row r="188" spans="1:21" hidden="1">
      <c r="A188" s="267" t="str">
        <f>CONCATENATE(L188,M188,N188,O188)</f>
        <v>Jonáš Matěj</v>
      </c>
      <c r="B188" s="268"/>
      <c r="C188" s="286" t="str">
        <f>CONCATENATE(L189,M189,N189,O189)</f>
        <v>CW</v>
      </c>
      <c r="D188" s="288">
        <v>2</v>
      </c>
      <c r="E188" s="282"/>
      <c r="F188" s="267" t="str">
        <f>CONCATENATE(P188,Q188,R188,S188)</f>
        <v>Jméno 4</v>
      </c>
      <c r="G188" s="268"/>
      <c r="H188" s="271" t="str">
        <f>CONCATENATE(P189,Q189,R189,S189)</f>
        <v>odd 4</v>
      </c>
      <c r="I188" s="277">
        <v>4</v>
      </c>
      <c r="K188" t="s">
        <v>7</v>
      </c>
      <c r="L188" t="str">
        <f>IF($D188='Vážní listina'!$A$6,'Vážní listina'!$B$6,IF($D188='Vážní listina'!$A$7,'Vážní listina'!$B$7,IF($D188='Vážní listina'!$A$8,'Vážní listina'!$B$8,IF($D188='Vážní listina'!$A$9,'Vážní listina'!$B$9,IF($D188='Vážní listina'!$A$10,'Vážní listina'!$B$10,IF($D188='Vážní listina'!$A$11,'Vážní listina'!$B$11,""))))))</f>
        <v>Jonáš Matěj</v>
      </c>
      <c r="M188" t="str">
        <f>IF($D188='Vážní listina'!$A$12,'Vážní listina'!$B$12,IF($D188='Vážní listina'!$A$13,'Vážní listina'!$B$13,IF($D188='Vážní listina'!$A$14,'Vážní listina'!$B$14,IF($D188='Vážní listina'!$A$15,'Vážní listina'!$B$15,IF($D188='Vážní listina'!$A$16,'Vážní listina'!$B$16,IF($D188='Vážní listina'!$A$17,'Vážní listina'!$B$17,""))))))</f>
        <v/>
      </c>
      <c r="N188" t="str">
        <f>IF($D188='Vážní listina'!$A$18,'Vážní listina'!$B$18,IF($D188='Vážní listina'!$A$19,'Vážní listina'!$B$19,IF($D188='Vážní listina'!$A$20,'Vážní listina'!$B$20,IF($D188='Vážní listina'!$A$21,'Vážní listina'!$B$21,IF($D188='Vážní listina'!$A$22,'Vážní listina'!$B$22,IF($D188='Vážní listina'!$A$23,'Vážní listina'!$B$23,""))))))</f>
        <v/>
      </c>
      <c r="O188" t="str">
        <f>IF($D188='Vážní listina'!$A$24,'Vážní listina'!$B$24,IF($D188='Vážní listina'!$A$25,'Vážní listina'!$B$25,IF($D188='Vážní listina'!$A$26,'Vážní listina'!$B$26,IF($D188='Vážní listina'!$A$27,'Vážní listina'!$B$27,IF($D188='Vážní listina'!$A$28,'Vážní listina'!$B$28,IF($D188='Vážní listina'!$A$29,'Vážní listina'!$B$29,""))))))</f>
        <v/>
      </c>
      <c r="P188" t="str">
        <f>IF($I188='Vážní listina'!$A$6,'Vážní listina'!$B$6,IF($I188='Vážní listina'!$A$7,'Vážní listina'!$B$7,IF($I188='Vážní listina'!$A$8,'Vážní listina'!$B$8,IF($I188='Vážní listina'!$A$9,'Vážní listina'!$B$9,IF($I188='Vážní listina'!$A$10,'Vážní listina'!$B$10,IF($I188='Vážní listina'!$A$11,'Vážní listina'!$B$11,""))))))</f>
        <v>Jméno 4</v>
      </c>
      <c r="Q188" t="str">
        <f>IF($I188='Vážní listina'!$A$12,'Vážní listina'!$B$12,IF($I188='Vážní listina'!$A$13,'Vážní listina'!$B$13,IF($I188='Vážní listina'!$A$14,'Vážní listina'!$B$14,IF($I188='Vážní listina'!$A$15,'Vážní listina'!$B$15,IF($I188='Vážní listina'!$A$16,'Vážní listina'!$B$16,IF($I188='Vážní listina'!$A$17,'Vážní listina'!$B$17,""))))))</f>
        <v/>
      </c>
      <c r="R188" t="str">
        <f>IF($I188='Vážní listina'!$A$18,'Vážní listina'!$B$18,IF($I188='Vážní listina'!$A$19,'Vážní listina'!$B$19,IF($I188='Vážní listina'!$A$20,'Vážní listina'!$B$20,IF($I188='Vážní listina'!$A$21,'Vážní listina'!$B$21,IF($I188='Vážní listina'!$A$22,'Vážní listina'!$B$22,IF($I188='Vážní listina'!$A$23,'Vážní listina'!$B$23,""))))))</f>
        <v/>
      </c>
      <c r="S188" t="str">
        <f>IF($I188='Vážní listina'!$A$24,'Vážní listina'!$B$24,IF($I188='Vážní listina'!$A$25,'Vážní listina'!$B$25,IF($I188='Vážní listina'!$A$26,'Vážní listina'!$B$26,IF($I188='Vážní listina'!$A$27,'Vážní listina'!$B$27,IF($I188='Vážní listina'!$A$28,'Vážní listina'!$B$28,IF($I188='Vážní listina'!$A$29,'Vážní listina'!$B$29,""))))))</f>
        <v/>
      </c>
    </row>
    <row r="189" spans="1:21" ht="13.5" hidden="1" thickBot="1">
      <c r="A189" s="269"/>
      <c r="B189" s="270"/>
      <c r="C189" s="287"/>
      <c r="D189" s="289"/>
      <c r="E189" s="282"/>
      <c r="F189" s="269"/>
      <c r="G189" s="270"/>
      <c r="H189" s="272"/>
      <c r="I189" s="278"/>
      <c r="K189" t="s">
        <v>2</v>
      </c>
      <c r="L189" t="str">
        <f>IF($D188='Vážní listina'!$A$6,'Vážní listina'!$C$6,IF($D188='Vážní listina'!$A$7,'Vážní listina'!$C$7,IF($D188='Vážní listina'!$A$8,'Vážní listina'!$C$8,IF($D188='Vážní listina'!$A$9,'Vážní listina'!$C$9,IF($D188='Vážní listina'!$A$10,'Vážní listina'!$C$10,IF($D188='Vážní listina'!$A$11,'Vážní listina'!$C$11,""))))))</f>
        <v>CW</v>
      </c>
      <c r="M189" t="str">
        <f>IF($D188='Vážní listina'!$A$12,'Vážní listina'!$C$12,IF($D188='Vážní listina'!$A$13,'Vážní listina'!$C$13,IF($D188='Vážní listina'!$A$14,'Vážní listina'!$C$14,IF($D188='Vážní listina'!$A$15,'Vážní listina'!$C$15,IF($D188='Vážní listina'!$A$16,'Vážní listina'!$C$16,IF($D188='Vážní listina'!$A$17,'Vážní listina'!$C$17,""))))))</f>
        <v/>
      </c>
      <c r="N189" t="str">
        <f>IF($D188='Vážní listina'!$A$18,'Vážní listina'!$C$18,IF($D188='Vážní listina'!$A$19,'Vážní listina'!$C$19,IF($D188='Vážní listina'!$A$20,'Vážní listina'!$C$20,IF($D188='Vážní listina'!$A$21,'Vážní listina'!$C$21,IF($D188='Vážní listina'!$A$22,'Vážní listina'!$C$22,IF($D188='Vážní listina'!$A$23,'Vážní listina'!$C$23,""))))))</f>
        <v/>
      </c>
      <c r="O189" t="str">
        <f>IF($D188='Vážní listina'!$A$24,'Vážní listina'!$C$24,IF($D188='Vážní listina'!$A$25,'Vážní listina'!$C$25,IF($D188='Vážní listina'!$A$26,'Vážní listina'!$C$26,IF($D188='Vážní listina'!$A$27,'Vážní listina'!$C$27,IF($D188='Vážní listina'!$A$28,'Vážní listina'!$C$28,IF($D188='Vážní listina'!$A$29,'Vážní listina'!$C$29,""))))))</f>
        <v/>
      </c>
      <c r="P189" t="str">
        <f>IF($I188='Vážní listina'!$A$6,'Vážní listina'!$C$6,IF($I188='Vážní listina'!$A$7,'Vážní listina'!$C$7,IF($I188='Vážní listina'!$A$8,'Vážní listina'!$C$8,IF($I188='Vážní listina'!$A$9,'Vážní listina'!$C$9,IF($I188='Vážní listina'!$A$10,'Vážní listina'!$C$10,IF($I188='Vážní listina'!$A$11,'Vážní listina'!$C$11,""))))))</f>
        <v>odd 4</v>
      </c>
      <c r="Q189" t="str">
        <f>IF($I188='Vážní listina'!$A$12,'Vážní listina'!$C$12,IF($I188='Vážní listina'!$A$13,'Vážní listina'!$C$13,IF($I188='Vážní listina'!$A$14,'Vážní listina'!$C$14,IF($I188='Vážní listina'!$A$15,'Vážní listina'!$C$15,IF($I188='Vážní listina'!$A$16,'Vážní listina'!$C$16,IF($I188='Vážní listina'!$A$17,'Vážní listina'!$C$17,""))))))</f>
        <v/>
      </c>
      <c r="R189" t="str">
        <f>IF($I188='Vážní listina'!$A$18,'Vážní listina'!$C$18,IF($I188='Vážní listina'!$A$19,'Vážní listina'!$C$19,IF($I188='Vážní listina'!$A$20,'Vážní listina'!$C$20,IF($I188='Vážní listina'!$A$21,'Vážní listina'!$C$21,IF($I188='Vážní listina'!$A$22,'Vážní listina'!$C$22,IF($I188='Vážní listina'!$A$23,'Vážní listina'!$C$23,""))))))</f>
        <v/>
      </c>
      <c r="S189" t="str">
        <f>IF($I188='Vážní listina'!$A$24,'Vážní listina'!$C$24,IF($I188='Vážní listina'!$A$25,'Vážní listina'!$C$25,IF($I188='Vážní listina'!$A$26,'Vážní listina'!$C$26,IF($I188='Vážní listina'!$A$27,'Vážní listina'!$C$27,IF($I188='Vážní listina'!$A$28,'Vážní listina'!$C$28,IF($I188='Vážní listina'!$A$29,'Vážní listina'!$C$29,""))))))</f>
        <v/>
      </c>
    </row>
    <row r="190" spans="1:21" ht="13.5" hidden="1" thickTop="1">
      <c r="A190" s="100"/>
      <c r="B190" s="100"/>
      <c r="C190" s="116"/>
      <c r="D190" s="100"/>
      <c r="E190" s="97"/>
      <c r="F190" s="100"/>
      <c r="G190" s="100"/>
      <c r="H190" s="100"/>
      <c r="I190" s="100"/>
    </row>
    <row r="191" spans="1:21" s="79" customFormat="1" hidden="1">
      <c r="A191" s="101"/>
      <c r="B191" s="102"/>
      <c r="C191" s="117"/>
      <c r="D191" s="102"/>
      <c r="E191" s="103"/>
      <c r="F191" s="102"/>
      <c r="G191" s="102"/>
      <c r="H191" s="102"/>
      <c r="I191" s="101"/>
    </row>
    <row r="192" spans="1:21" s="79" customFormat="1" hidden="1">
      <c r="A192" s="102"/>
      <c r="B192" s="102"/>
      <c r="C192" s="117"/>
      <c r="D192" s="102"/>
      <c r="E192" s="103"/>
      <c r="F192" s="102"/>
      <c r="G192" s="102"/>
      <c r="H192" s="102"/>
      <c r="I192" s="102"/>
    </row>
    <row r="193" spans="1:9" s="79" customFormat="1" hidden="1">
      <c r="A193" s="102"/>
      <c r="B193" s="102"/>
      <c r="C193" s="117"/>
      <c r="D193" s="102"/>
      <c r="E193" s="103"/>
      <c r="F193" s="102"/>
      <c r="G193" s="102"/>
      <c r="H193" s="102"/>
      <c r="I193" s="102"/>
    </row>
    <row r="194" spans="1:9" s="79" customFormat="1" hidden="1">
      <c r="A194" s="102"/>
      <c r="B194" s="102"/>
      <c r="C194" s="117"/>
      <c r="D194" s="102"/>
      <c r="E194" s="103"/>
      <c r="F194" s="102"/>
      <c r="G194" s="102"/>
      <c r="H194" s="102"/>
      <c r="I194" s="102"/>
    </row>
    <row r="195" spans="1:9" s="79" customFormat="1" hidden="1">
      <c r="A195" s="102"/>
      <c r="B195" s="102"/>
      <c r="C195" s="117"/>
      <c r="D195" s="102"/>
      <c r="E195" s="103"/>
      <c r="F195" s="102"/>
      <c r="G195" s="102"/>
      <c r="H195" s="102"/>
      <c r="I195" s="102"/>
    </row>
    <row r="196" spans="1:9" s="79" customFormat="1" hidden="1">
      <c r="A196" s="102"/>
      <c r="B196" s="102"/>
      <c r="C196" s="117"/>
      <c r="D196" s="102"/>
      <c r="E196" s="103"/>
      <c r="F196" s="102"/>
      <c r="G196" s="102"/>
      <c r="H196" s="102"/>
      <c r="I196" s="102"/>
    </row>
    <row r="197" spans="1:9" s="79" customFormat="1" hidden="1">
      <c r="A197" s="102"/>
      <c r="B197" s="102"/>
      <c r="C197" s="117"/>
      <c r="D197" s="102"/>
      <c r="E197" s="103"/>
      <c r="F197" s="102"/>
      <c r="G197" s="102"/>
      <c r="H197" s="102"/>
      <c r="I197" s="102"/>
    </row>
    <row r="198" spans="1:9" s="79" customFormat="1" hidden="1">
      <c r="A198" s="102"/>
      <c r="B198" s="102"/>
      <c r="C198" s="117"/>
      <c r="D198" s="102"/>
      <c r="E198" s="103"/>
      <c r="F198" s="102"/>
      <c r="G198" s="102"/>
      <c r="H198" s="102"/>
      <c r="I198" s="102"/>
    </row>
    <row r="199" spans="1:9" s="79" customFormat="1" hidden="1">
      <c r="A199" s="102"/>
      <c r="B199" s="102"/>
      <c r="C199" s="117"/>
      <c r="D199" s="102"/>
      <c r="E199" s="103"/>
      <c r="F199" s="102"/>
      <c r="G199" s="102"/>
      <c r="H199" s="102"/>
      <c r="I199" s="102"/>
    </row>
    <row r="200" spans="1:9" s="79" customFormat="1" hidden="1">
      <c r="A200" s="102"/>
      <c r="B200" s="102"/>
      <c r="C200" s="117"/>
      <c r="D200" s="102"/>
      <c r="E200" s="103"/>
      <c r="F200" s="102"/>
      <c r="G200" s="102"/>
      <c r="H200" s="102"/>
      <c r="I200" s="102"/>
    </row>
    <row r="201" spans="1:9" s="79" customFormat="1" hidden="1">
      <c r="A201" s="102"/>
      <c r="B201" s="102"/>
      <c r="C201" s="117"/>
      <c r="D201" s="102"/>
      <c r="E201" s="103"/>
      <c r="F201" s="102"/>
      <c r="G201" s="102"/>
      <c r="H201" s="102"/>
      <c r="I201" s="102"/>
    </row>
    <row r="202" spans="1:9" s="79" customFormat="1" hidden="1">
      <c r="A202" s="102"/>
      <c r="B202" s="102"/>
      <c r="C202" s="117"/>
      <c r="D202" s="102"/>
      <c r="E202" s="103"/>
      <c r="F202" s="102"/>
      <c r="G202" s="102"/>
      <c r="H202" s="102"/>
      <c r="I202" s="102"/>
    </row>
    <row r="203" spans="1:9" s="79" customFormat="1" hidden="1">
      <c r="A203" s="101"/>
      <c r="B203" s="101"/>
      <c r="C203" s="118"/>
      <c r="D203" s="101"/>
      <c r="E203" s="103"/>
      <c r="F203" s="101"/>
      <c r="G203" s="101"/>
      <c r="H203" s="101"/>
      <c r="I203" s="101"/>
    </row>
    <row r="204" spans="1:9" s="79" customFormat="1" hidden="1">
      <c r="A204" s="102"/>
      <c r="B204" s="102"/>
      <c r="C204" s="117"/>
      <c r="D204" s="101"/>
      <c r="E204" s="103"/>
      <c r="F204" s="101"/>
      <c r="G204" s="102"/>
      <c r="H204" s="102"/>
      <c r="I204" s="102"/>
    </row>
    <row r="205" spans="1:9" s="79" customFormat="1" hidden="1">
      <c r="A205" s="102"/>
      <c r="B205" s="102"/>
      <c r="C205" s="117"/>
      <c r="D205" s="101"/>
      <c r="E205" s="103"/>
      <c r="F205" s="101"/>
      <c r="G205" s="102"/>
      <c r="H205" s="102"/>
      <c r="I205" s="102"/>
    </row>
    <row r="206" spans="1:9" s="79" customFormat="1" hidden="1">
      <c r="A206" s="102"/>
      <c r="B206" s="102"/>
      <c r="C206" s="117"/>
      <c r="D206" s="101"/>
      <c r="E206" s="103"/>
      <c r="F206" s="101"/>
      <c r="G206" s="102"/>
      <c r="H206" s="102"/>
      <c r="I206" s="102"/>
    </row>
    <row r="207" spans="1:9" s="79" customFormat="1" hidden="1">
      <c r="A207" s="101"/>
      <c r="B207" s="102"/>
      <c r="C207" s="117"/>
      <c r="D207" s="102"/>
      <c r="E207" s="103"/>
      <c r="F207" s="102"/>
      <c r="G207" s="102"/>
      <c r="H207" s="102"/>
      <c r="I207" s="101"/>
    </row>
    <row r="208" spans="1:9" s="79" customFormat="1" hidden="1">
      <c r="A208" s="101"/>
      <c r="B208" s="102"/>
      <c r="C208" s="117"/>
      <c r="D208" s="102"/>
      <c r="E208" s="103"/>
      <c r="F208" s="102"/>
      <c r="G208" s="102"/>
      <c r="H208" s="102"/>
      <c r="I208" s="101"/>
    </row>
    <row r="209" spans="1:9" s="79" customFormat="1" hidden="1">
      <c r="A209" s="101"/>
      <c r="B209" s="102"/>
      <c r="C209" s="117"/>
      <c r="D209" s="102"/>
      <c r="E209" s="103"/>
      <c r="F209" s="102"/>
      <c r="G209" s="102"/>
      <c r="H209" s="102"/>
      <c r="I209" s="101"/>
    </row>
    <row r="210" spans="1:9" s="79" customFormat="1" hidden="1">
      <c r="A210" s="101"/>
      <c r="B210" s="101"/>
      <c r="C210" s="118"/>
      <c r="D210" s="101"/>
      <c r="E210" s="103"/>
      <c r="F210" s="101"/>
      <c r="G210" s="101"/>
      <c r="H210" s="101"/>
      <c r="I210" s="101"/>
    </row>
    <row r="211" spans="1:9" s="79" customFormat="1" hidden="1">
      <c r="A211" s="101"/>
      <c r="B211" s="101"/>
      <c r="C211" s="118"/>
      <c r="D211" s="101"/>
      <c r="E211" s="103"/>
      <c r="F211" s="101"/>
      <c r="G211" s="101"/>
      <c r="H211" s="102"/>
      <c r="I211" s="102"/>
    </row>
    <row r="212" spans="1:9" s="79" customFormat="1" hidden="1">
      <c r="A212" s="101"/>
      <c r="B212" s="101"/>
      <c r="C212" s="118"/>
      <c r="D212" s="101"/>
      <c r="E212" s="103"/>
      <c r="F212" s="101"/>
      <c r="G212" s="101"/>
      <c r="H212" s="101"/>
      <c r="I212" s="101"/>
    </row>
    <row r="213" spans="1:9" s="79" customFormat="1" hidden="1">
      <c r="A213" s="101"/>
      <c r="B213" s="101"/>
      <c r="C213" s="118"/>
      <c r="D213" s="101"/>
      <c r="E213" s="103"/>
      <c r="F213" s="101"/>
      <c r="G213" s="101"/>
      <c r="H213" s="101"/>
      <c r="I213" s="101"/>
    </row>
    <row r="214" spans="1:9" s="79" customFormat="1" hidden="1">
      <c r="A214" s="101"/>
      <c r="B214" s="101"/>
      <c r="C214" s="118"/>
      <c r="D214" s="101"/>
      <c r="E214" s="103"/>
      <c r="F214" s="101"/>
      <c r="G214" s="101"/>
      <c r="H214" s="101"/>
      <c r="I214" s="101"/>
    </row>
    <row r="215" spans="1:9" s="79" customFormat="1" hidden="1">
      <c r="A215" s="102"/>
      <c r="B215" s="102"/>
      <c r="C215" s="117"/>
      <c r="D215" s="102"/>
      <c r="E215" s="103"/>
      <c r="F215" s="102"/>
      <c r="G215" s="102"/>
      <c r="H215" s="102"/>
      <c r="I215" s="102"/>
    </row>
    <row r="216" spans="1:9" s="79" customFormat="1" hidden="1">
      <c r="A216" s="102"/>
      <c r="B216" s="102"/>
      <c r="C216" s="117"/>
      <c r="D216" s="102"/>
      <c r="E216" s="103"/>
      <c r="F216" s="102"/>
      <c r="G216" s="102"/>
      <c r="H216" s="102"/>
      <c r="I216" s="102"/>
    </row>
    <row r="217" spans="1:9" s="79" customFormat="1" hidden="1">
      <c r="A217" s="102"/>
      <c r="B217" s="102"/>
      <c r="C217" s="117"/>
      <c r="D217" s="102"/>
      <c r="E217" s="103"/>
      <c r="F217" s="102"/>
      <c r="G217" s="102"/>
      <c r="H217" s="102"/>
      <c r="I217" s="102"/>
    </row>
    <row r="218" spans="1:9" s="79" customFormat="1" hidden="1">
      <c r="A218" s="102"/>
      <c r="B218" s="102"/>
      <c r="C218" s="117"/>
      <c r="D218" s="102"/>
      <c r="E218" s="103"/>
      <c r="F218" s="102"/>
      <c r="G218" s="102"/>
      <c r="H218" s="102"/>
      <c r="I218" s="102"/>
    </row>
    <row r="219" spans="1:9" s="79" customFormat="1" hidden="1">
      <c r="A219" s="102"/>
      <c r="B219" s="102"/>
      <c r="C219" s="117"/>
      <c r="D219" s="102"/>
      <c r="E219" s="103"/>
      <c r="F219" s="102"/>
      <c r="G219" s="102"/>
      <c r="H219" s="102"/>
      <c r="I219" s="102"/>
    </row>
    <row r="220" spans="1:9" s="79" customFormat="1" hidden="1">
      <c r="A220" s="102"/>
      <c r="B220" s="102"/>
      <c r="C220" s="117"/>
      <c r="D220" s="102"/>
      <c r="E220" s="103"/>
      <c r="F220" s="102"/>
      <c r="G220" s="102"/>
      <c r="H220" s="102"/>
      <c r="I220" s="102"/>
    </row>
    <row r="221" spans="1:9" s="79" customFormat="1" hidden="1">
      <c r="A221" s="102"/>
      <c r="B221" s="102"/>
      <c r="C221" s="117"/>
      <c r="D221" s="102"/>
      <c r="E221" s="103"/>
      <c r="F221" s="102"/>
      <c r="G221" s="102"/>
      <c r="H221" s="102"/>
      <c r="I221" s="102"/>
    </row>
    <row r="222" spans="1:9" s="79" customFormat="1" hidden="1">
      <c r="A222" s="102"/>
      <c r="B222" s="102"/>
      <c r="C222" s="117"/>
      <c r="D222" s="102"/>
      <c r="E222" s="103"/>
      <c r="F222" s="102"/>
      <c r="G222" s="102"/>
      <c r="H222" s="102"/>
      <c r="I222" s="102"/>
    </row>
    <row r="223" spans="1:9" s="79" customFormat="1" hidden="1">
      <c r="A223" s="102"/>
      <c r="B223" s="102"/>
      <c r="C223" s="117"/>
      <c r="D223" s="102"/>
      <c r="E223" s="103"/>
      <c r="F223" s="102"/>
      <c r="G223" s="102"/>
      <c r="H223" s="102"/>
      <c r="I223" s="102"/>
    </row>
    <row r="224" spans="1:9" s="79" customFormat="1" hidden="1">
      <c r="A224" s="102"/>
      <c r="B224" s="102"/>
      <c r="C224" s="117"/>
      <c r="D224" s="102"/>
      <c r="E224" s="103"/>
      <c r="F224" s="102"/>
      <c r="G224" s="102"/>
      <c r="H224" s="102"/>
      <c r="I224" s="102"/>
    </row>
    <row r="225" spans="1:9" s="79" customFormat="1" hidden="1">
      <c r="A225" s="102"/>
      <c r="B225" s="102"/>
      <c r="C225" s="117"/>
      <c r="D225" s="102"/>
      <c r="E225" s="103"/>
      <c r="F225" s="102"/>
      <c r="G225" s="102"/>
      <c r="H225" s="102"/>
      <c r="I225" s="102"/>
    </row>
    <row r="226" spans="1:9" s="79" customFormat="1" hidden="1">
      <c r="A226" s="102"/>
      <c r="B226" s="102"/>
      <c r="C226" s="117"/>
      <c r="D226" s="102"/>
      <c r="E226" s="103"/>
      <c r="F226" s="102"/>
      <c r="G226" s="102"/>
      <c r="H226" s="102"/>
      <c r="I226" s="102"/>
    </row>
    <row r="227" spans="1:9" s="79" customFormat="1" hidden="1">
      <c r="A227" s="102"/>
      <c r="B227" s="102"/>
      <c r="C227" s="117"/>
      <c r="D227" s="102"/>
      <c r="E227" s="103"/>
      <c r="F227" s="102"/>
      <c r="G227" s="102"/>
      <c r="H227" s="102"/>
      <c r="I227" s="102"/>
    </row>
    <row r="228" spans="1:9" s="79" customFormat="1" hidden="1">
      <c r="A228" s="102"/>
      <c r="B228" s="102"/>
      <c r="C228" s="117"/>
      <c r="D228" s="102"/>
      <c r="E228" s="103"/>
      <c r="F228" s="102"/>
      <c r="G228" s="102"/>
      <c r="H228" s="102"/>
      <c r="I228" s="102"/>
    </row>
    <row r="229" spans="1:9" ht="12.75" hidden="1" customHeight="1">
      <c r="A229" s="252" t="str">
        <f>CONCATENATE(A172)</f>
        <v>Zápis hlasatele</v>
      </c>
      <c r="B229" s="252"/>
      <c r="C229" s="252"/>
      <c r="D229" s="252"/>
      <c r="E229" s="252"/>
      <c r="F229" s="252"/>
      <c r="G229" s="252"/>
      <c r="H229" s="252"/>
      <c r="I229" s="252"/>
    </row>
    <row r="230" spans="1:9" ht="12.75" hidden="1" customHeight="1">
      <c r="A230" s="252"/>
      <c r="B230" s="252"/>
      <c r="C230" s="252"/>
      <c r="D230" s="252"/>
      <c r="E230" s="252"/>
      <c r="F230" s="252"/>
      <c r="G230" s="252"/>
      <c r="H230" s="252"/>
      <c r="I230" s="252"/>
    </row>
    <row r="231" spans="1:9" s="49" customFormat="1" ht="12.75" hidden="1" customHeight="1">
      <c r="A231" s="83"/>
      <c r="B231" s="83"/>
      <c r="C231" s="111"/>
      <c r="D231" s="83"/>
      <c r="E231" s="89"/>
      <c r="F231" s="83"/>
      <c r="G231" s="83"/>
      <c r="H231" s="83"/>
      <c r="I231" s="83"/>
    </row>
    <row r="232" spans="1:9" s="49" customFormat="1" hidden="1">
      <c r="A232" s="80"/>
      <c r="B232" s="80"/>
      <c r="C232" s="112"/>
      <c r="D232" s="80"/>
      <c r="E232" s="81"/>
      <c r="F232" s="77"/>
      <c r="G232" s="77"/>
      <c r="H232" s="77"/>
      <c r="I232" s="77"/>
    </row>
    <row r="233" spans="1:9" s="49" customFormat="1" hidden="1">
      <c r="A233" s="80"/>
      <c r="B233" s="80"/>
      <c r="C233" s="112"/>
      <c r="D233" s="80"/>
      <c r="E233" s="81"/>
      <c r="F233" s="77"/>
      <c r="G233" s="77"/>
      <c r="H233" s="77"/>
      <c r="I233" s="77"/>
    </row>
    <row r="234" spans="1:9" s="49" customFormat="1" hidden="1">
      <c r="A234" s="80"/>
      <c r="B234" s="80"/>
      <c r="C234" s="112"/>
      <c r="D234" s="80"/>
      <c r="E234" s="81"/>
      <c r="F234" s="77"/>
      <c r="G234" s="77"/>
      <c r="H234" s="77"/>
      <c r="I234" s="77"/>
    </row>
    <row r="235" spans="1:9" s="49" customFormat="1" hidden="1">
      <c r="A235" s="80"/>
      <c r="B235" s="80"/>
      <c r="C235" s="112"/>
      <c r="D235" s="80"/>
      <c r="E235" s="81"/>
      <c r="F235" s="77"/>
      <c r="G235" s="77"/>
      <c r="H235" s="77"/>
      <c r="I235" s="77"/>
    </row>
    <row r="236" spans="1:9" s="49" customFormat="1" hidden="1">
      <c r="A236" s="80"/>
      <c r="B236" s="80"/>
      <c r="C236" s="112"/>
      <c r="D236" s="80"/>
      <c r="E236" s="81"/>
      <c r="F236" s="77"/>
      <c r="G236" s="77"/>
      <c r="H236" s="77"/>
      <c r="I236" s="77"/>
    </row>
    <row r="237" spans="1:9" s="49" customFormat="1" hidden="1">
      <c r="A237" s="80"/>
      <c r="B237" s="80"/>
      <c r="C237" s="112"/>
      <c r="D237" s="80"/>
      <c r="E237" s="81"/>
      <c r="F237" s="77"/>
      <c r="G237" s="77"/>
      <c r="H237" s="77"/>
      <c r="I237" s="77"/>
    </row>
    <row r="238" spans="1:9" ht="13.5" hidden="1" thickBot="1">
      <c r="A238" s="84"/>
      <c r="B238" s="84"/>
      <c r="C238" s="113"/>
      <c r="D238" s="84"/>
      <c r="E238" s="90"/>
      <c r="F238" s="84"/>
      <c r="G238" s="84"/>
      <c r="H238" s="84"/>
      <c r="I238" s="84"/>
    </row>
    <row r="239" spans="1:9" ht="26.25" hidden="1" thickTop="1">
      <c r="A239" s="255" t="str">
        <f>CONCATENATE([2]List1!$A$40)</f>
        <v>soutěž</v>
      </c>
      <c r="B239" s="256"/>
      <c r="C239" s="114" t="str">
        <f>CONCATENATE([2]List1!$A$41)</f>
        <v>datum</v>
      </c>
      <c r="D239" s="86" t="str">
        <f>CONCATENATE([2]List1!$A$42)</f>
        <v>č. utkání</v>
      </c>
      <c r="E239" s="91" t="str">
        <f>CONCATENATE([2]List1!$A$43)</f>
        <v>hmotnost</v>
      </c>
      <c r="F239" s="86" t="str">
        <f>CONCATENATE([2]List1!$A$44)</f>
        <v>styl</v>
      </c>
      <c r="G239" s="86" t="str">
        <f>CONCATENATE([2]List1!$A$45)</f>
        <v>kolo</v>
      </c>
      <c r="H239" s="87" t="str">
        <f>CONCATENATE([2]List1!$A$46)</f>
        <v>finále</v>
      </c>
      <c r="I239" s="88" t="str">
        <f>CONCATENATE([2]List1!$A$47)</f>
        <v>žíněnka</v>
      </c>
    </row>
    <row r="240" spans="1:9" hidden="1">
      <c r="A240" s="295" t="str">
        <f>CONCATENATE(A183)</f>
        <v>Vánoční turnaj Chomutov</v>
      </c>
      <c r="B240" s="296"/>
      <c r="C240" s="299" t="str">
        <f>CONCATENATE(C183)</f>
        <v>14.12.2019</v>
      </c>
      <c r="D240" s="263">
        <v>301</v>
      </c>
      <c r="E240" s="293" t="str">
        <f>CONCATENATE(E183)</f>
        <v>B příp 28 kg</v>
      </c>
      <c r="F240" s="290" t="str">
        <f>CONCATENATE(F183)</f>
        <v>ř.ř.</v>
      </c>
      <c r="G240" s="290" t="s">
        <v>103</v>
      </c>
      <c r="H240" s="275"/>
      <c r="I240" s="290" t="str">
        <f>CONCATENATE(I183)</f>
        <v>1</v>
      </c>
    </row>
    <row r="241" spans="1:21" ht="13.5" hidden="1" thickBot="1">
      <c r="A241" s="297"/>
      <c r="B241" s="298"/>
      <c r="C241" s="300"/>
      <c r="D241" s="264"/>
      <c r="E241" s="294"/>
      <c r="F241" s="291"/>
      <c r="G241" s="291"/>
      <c r="H241" s="276"/>
      <c r="I241" s="291"/>
    </row>
    <row r="242" spans="1:21" ht="14.25" hidden="1" thickTop="1" thickBot="1">
      <c r="A242" s="84"/>
      <c r="B242" s="84"/>
      <c r="C242" s="113"/>
      <c r="D242" s="84"/>
      <c r="E242" s="90"/>
      <c r="F242" s="84"/>
      <c r="G242" s="84"/>
      <c r="H242" s="84"/>
      <c r="I242" s="84"/>
    </row>
    <row r="243" spans="1:21" ht="13.5" hidden="1" thickTop="1">
      <c r="A243" s="279" t="str">
        <f>CONCATENATE([2]List1!$A$48)</f>
        <v>červený</v>
      </c>
      <c r="B243" s="280"/>
      <c r="C243" s="280"/>
      <c r="D243" s="281"/>
      <c r="E243" s="282"/>
      <c r="F243" s="255" t="str">
        <f>CONCATENATE([2]List1!$A$49)</f>
        <v>modrý</v>
      </c>
      <c r="G243" s="256"/>
      <c r="H243" s="256"/>
      <c r="I243" s="283"/>
    </row>
    <row r="244" spans="1:21" hidden="1">
      <c r="A244" s="284" t="str">
        <f>CONCATENATE([2]List1!$A$50)</f>
        <v>jméno</v>
      </c>
      <c r="B244" s="285"/>
      <c r="C244" s="115" t="str">
        <f>CONCATENATE([2]List1!$A$51)</f>
        <v>oddíl</v>
      </c>
      <c r="D244" s="99" t="str">
        <f>CONCATENATE([2]List1!$A$52)</f>
        <v>los</v>
      </c>
      <c r="E244" s="282"/>
      <c r="F244" s="284" t="str">
        <f>CONCATENATE([2]List1!$A$50)</f>
        <v>jméno</v>
      </c>
      <c r="G244" s="285"/>
      <c r="H244" s="98" t="str">
        <f>CONCATENATE([2]List1!$A$51)</f>
        <v>oddíl</v>
      </c>
      <c r="I244" s="99" t="str">
        <f>CONCATENATE([2]List1!$A$52)</f>
        <v>los</v>
      </c>
      <c r="L244" s="104" t="s">
        <v>93</v>
      </c>
      <c r="M244" s="104" t="s">
        <v>94</v>
      </c>
      <c r="N244" s="104" t="s">
        <v>95</v>
      </c>
      <c r="O244" s="104" t="s">
        <v>96</v>
      </c>
      <c r="P244" s="104" t="s">
        <v>97</v>
      </c>
      <c r="Q244" s="104" t="s">
        <v>98</v>
      </c>
      <c r="R244" s="104" t="s">
        <v>99</v>
      </c>
      <c r="S244" s="104" t="s">
        <v>100</v>
      </c>
      <c r="T244" s="104"/>
      <c r="U244" s="104"/>
    </row>
    <row r="245" spans="1:21" hidden="1">
      <c r="A245" s="301" t="str">
        <f>CONCATENATE(L245,M245,N245,O245)</f>
        <v>Körber Tomáš</v>
      </c>
      <c r="B245" s="302"/>
      <c r="C245" s="307" t="str">
        <f>CONCATENATE(L246,M246,N246,O246)</f>
        <v>Nejdek</v>
      </c>
      <c r="D245" s="288">
        <v>1</v>
      </c>
      <c r="E245" s="282"/>
      <c r="F245" s="301" t="str">
        <f>CONCATENATE(P245,Q245,R245,S245)</f>
        <v>Jméno 4</v>
      </c>
      <c r="G245" s="302"/>
      <c r="H245" s="305" t="str">
        <f>CONCATENATE(P246,Q246,R246,S246)</f>
        <v>odd 4</v>
      </c>
      <c r="I245" s="277">
        <v>4</v>
      </c>
      <c r="K245" t="s">
        <v>7</v>
      </c>
      <c r="L245" t="str">
        <f>IF($D245='Vážní listina'!$A$6,'Vážní listina'!$B$6,IF($D245='Vážní listina'!$A$7,'Vážní listina'!$B$7,IF($D245='Vážní listina'!$A$8,'Vážní listina'!$B$8,IF($D245='Vážní listina'!$A$9,'Vážní listina'!$B$9,IF($D245='Vážní listina'!$A$10,'Vážní listina'!$B$10,IF($D245='Vážní listina'!$A$11,'Vážní listina'!$B$11,""))))))</f>
        <v>Körber Tomáš</v>
      </c>
      <c r="M245" t="str">
        <f>IF($D245='Vážní listina'!$A$12,'Vážní listina'!$B$12,IF($D245='Vážní listina'!$A$13,'Vážní listina'!$B$13,IF($D245='Vážní listina'!$A$14,'Vážní listina'!$B$14,IF($D245='Vážní listina'!$A$15,'Vážní listina'!$B$15,IF($D245='Vážní listina'!$A$16,'Vážní listina'!$B$16,IF($D245='Vážní listina'!$A$17,'Vážní listina'!$B$17,""))))))</f>
        <v/>
      </c>
      <c r="N245" t="str">
        <f>IF($D245='Vážní listina'!$A$18,'Vážní listina'!$B$18,IF($D245='Vážní listina'!$A$19,'Vážní listina'!$B$19,IF($D245='Vážní listina'!$A$20,'Vážní listina'!$B$20,IF($D245='Vážní listina'!$A$21,'Vážní listina'!$B$21,IF($D245='Vážní listina'!$A$22,'Vážní listina'!$B$22,IF($D245='Vážní listina'!$A$23,'Vážní listina'!$B$23,""))))))</f>
        <v/>
      </c>
      <c r="O245" t="str">
        <f>IF($D245='Vážní listina'!$A$24,'Vážní listina'!$B$24,IF($D245='Vážní listina'!$A$25,'Vážní listina'!$B$25,IF($D245='Vážní listina'!$A$26,'Vážní listina'!$B$26,IF($D245='Vážní listina'!$A$27,'Vážní listina'!$B$27,IF($D245='Vážní listina'!$A$28,'Vážní listina'!$B$28,IF($D245='Vážní listina'!$A$29,'Vážní listina'!$B$29,""))))))</f>
        <v/>
      </c>
      <c r="P245" t="str">
        <f>IF($I245='Vážní listina'!$A$6,'Vážní listina'!$B$6,IF($I245='Vážní listina'!$A$7,'Vážní listina'!$B$7,IF($I245='Vážní listina'!$A$8,'Vážní listina'!$B$8,IF($I245='Vážní listina'!$A$9,'Vážní listina'!$B$9,IF($I245='Vážní listina'!$A$10,'Vážní listina'!$B$10,IF($I245='Vážní listina'!$A$11,'Vážní listina'!$B$11,""))))))</f>
        <v>Jméno 4</v>
      </c>
      <c r="Q245" t="str">
        <f>IF($I245='Vážní listina'!$A$12,'Vážní listina'!$B$12,IF($I245='Vážní listina'!$A$13,'Vážní listina'!$B$13,IF($I245='Vážní listina'!$A$14,'Vážní listina'!$B$14,IF($I245='Vážní listina'!$A$15,'Vážní listina'!$B$15,IF($I245='Vážní listina'!$A$16,'Vážní listina'!$B$16,IF($I245='Vážní listina'!$A$17,'Vážní listina'!$B$17,""))))))</f>
        <v/>
      </c>
      <c r="R245" t="str">
        <f>IF($I245='Vážní listina'!$A$18,'Vážní listina'!$B$18,IF($I245='Vážní listina'!$A$19,'Vážní listina'!$B$19,IF($I245='Vážní listina'!$A$20,'Vážní listina'!$B$20,IF($I245='Vážní listina'!$A$21,'Vážní listina'!$B$21,IF($I245='Vážní listina'!$A$22,'Vážní listina'!$B$22,IF($I245='Vážní listina'!$A$23,'Vážní listina'!$B$23,""))))))</f>
        <v/>
      </c>
      <c r="S245" t="str">
        <f>IF($I245='Vážní listina'!$A$24,'Vážní listina'!$B$24,IF($I245='Vážní listina'!$A$25,'Vážní listina'!$B$25,IF($I245='Vážní listina'!$A$26,'Vážní listina'!$B$26,IF($I245='Vážní listina'!$A$27,'Vážní listina'!$B$27,IF($I245='Vážní listina'!$A$28,'Vážní listina'!$B$28,IF($I245='Vážní listina'!$A$29,'Vážní listina'!$B$29,""))))))</f>
        <v/>
      </c>
    </row>
    <row r="246" spans="1:21" ht="13.5" hidden="1" thickBot="1">
      <c r="A246" s="303"/>
      <c r="B246" s="304"/>
      <c r="C246" s="308"/>
      <c r="D246" s="289"/>
      <c r="E246" s="282"/>
      <c r="F246" s="303"/>
      <c r="G246" s="304"/>
      <c r="H246" s="306"/>
      <c r="I246" s="278"/>
      <c r="K246" t="s">
        <v>2</v>
      </c>
      <c r="L246" t="str">
        <f>IF($D245='Vážní listina'!$A$6,'Vážní listina'!$C$6,IF($D245='Vážní listina'!$A$7,'Vážní listina'!$C$7,IF($D245='Vážní listina'!$A$8,'Vážní listina'!$C$8,IF($D245='Vážní listina'!$A$9,'Vážní listina'!$C$9,IF($D245='Vážní listina'!$A$10,'Vážní listina'!$C$10,IF($D245='Vážní listina'!$A$11,'Vážní listina'!$C$11,""))))))</f>
        <v>Nejdek</v>
      </c>
      <c r="M246" t="str">
        <f>IF($D245='Vážní listina'!$A$12,'Vážní listina'!$C$12,IF($D245='Vážní listina'!$A$13,'Vážní listina'!$C$13,IF($D245='Vážní listina'!$A$14,'Vážní listina'!$C$14,IF($D245='Vážní listina'!$A$15,'Vážní listina'!$C$15,IF($D245='Vážní listina'!$A$16,'Vážní listina'!$C$16,IF($D245='Vážní listina'!$A$17,'Vážní listina'!$C$17,""))))))</f>
        <v/>
      </c>
      <c r="N246" t="str">
        <f>IF($D245='Vážní listina'!$A$18,'Vážní listina'!$C$18,IF($D245='Vážní listina'!$A$19,'Vážní listina'!$C$19,IF($D245='Vážní listina'!$A$20,'Vážní listina'!$C$20,IF($D245='Vážní listina'!$A$21,'Vážní listina'!$C$21,IF($D245='Vážní listina'!$A$22,'Vážní listina'!$C$22,IF($D245='Vážní listina'!$A$23,'Vážní listina'!$C$23,""))))))</f>
        <v/>
      </c>
      <c r="O246" t="str">
        <f>IF($D245='Vážní listina'!$A$24,'Vážní listina'!$C$24,IF($D245='Vážní listina'!$A$25,'Vážní listina'!$C$25,IF($D245='Vážní listina'!$A$26,'Vážní listina'!$C$26,IF($D245='Vážní listina'!$A$27,'Vážní listina'!$C$27,IF($D245='Vážní listina'!$A$28,'Vážní listina'!$C$28,IF($D245='Vážní listina'!$A$29,'Vážní listina'!$C$29,""))))))</f>
        <v/>
      </c>
      <c r="P246" t="str">
        <f>IF($I245='Vážní listina'!$A$6,'Vážní listina'!$C$6,IF($I245='Vážní listina'!$A$7,'Vážní listina'!$C$7,IF($I245='Vážní listina'!$A$8,'Vážní listina'!$C$8,IF($I245='Vážní listina'!$A$9,'Vážní listina'!$C$9,IF($I245='Vážní listina'!$A$10,'Vážní listina'!$C$10,IF($I245='Vážní listina'!$A$11,'Vážní listina'!$C$11,""))))))</f>
        <v>odd 4</v>
      </c>
      <c r="Q246" t="str">
        <f>IF($I245='Vážní listina'!$A$12,'Vážní listina'!$C$12,IF($I245='Vážní listina'!$A$13,'Vážní listina'!$C$13,IF($I245='Vážní listina'!$A$14,'Vážní listina'!$C$14,IF($I245='Vážní listina'!$A$15,'Vážní listina'!$C$15,IF($I245='Vážní listina'!$A$16,'Vážní listina'!$C$16,IF($I245='Vážní listina'!$A$17,'Vážní listina'!$C$17,""))))))</f>
        <v/>
      </c>
      <c r="R246" t="str">
        <f>IF($I245='Vážní listina'!$A$18,'Vážní listina'!$C$18,IF($I245='Vážní listina'!$A$19,'Vážní listina'!$C$19,IF($I245='Vážní listina'!$A$20,'Vážní listina'!$C$20,IF($I245='Vážní listina'!$A$21,'Vážní listina'!$C$21,IF($I245='Vážní listina'!$A$22,'Vážní listina'!$C$22,IF($I245='Vážní listina'!$A$23,'Vážní listina'!$C$23,""))))))</f>
        <v/>
      </c>
      <c r="S246" t="str">
        <f>IF($I245='Vážní listina'!$A$24,'Vážní listina'!$C$24,IF($I245='Vážní listina'!$A$25,'Vážní listina'!$C$25,IF($I245='Vážní listina'!$A$26,'Vážní listina'!$C$26,IF($I245='Vážní listina'!$A$27,'Vážní listina'!$C$27,IF($I245='Vážní listina'!$A$28,'Vážní listina'!$C$28,IF($I245='Vážní listina'!$A$29,'Vážní listina'!$C$29,""))))))</f>
        <v/>
      </c>
    </row>
    <row r="247" spans="1:21" ht="13.5" hidden="1" thickTop="1">
      <c r="A247" s="100"/>
      <c r="B247" s="100"/>
      <c r="C247" s="116"/>
      <c r="D247" s="100"/>
      <c r="E247" s="97"/>
      <c r="F247" s="100"/>
      <c r="G247" s="100"/>
      <c r="H247" s="100"/>
      <c r="I247" s="100"/>
    </row>
    <row r="248" spans="1:21" s="79" customFormat="1" hidden="1">
      <c r="A248" s="101"/>
      <c r="B248" s="102"/>
      <c r="C248" s="117"/>
      <c r="D248" s="102"/>
      <c r="E248" s="103"/>
      <c r="F248" s="102"/>
      <c r="G248" s="102"/>
      <c r="H248" s="102"/>
      <c r="I248" s="101"/>
    </row>
    <row r="249" spans="1:21" s="79" customFormat="1" hidden="1">
      <c r="A249" s="102"/>
      <c r="B249" s="102"/>
      <c r="C249" s="117"/>
      <c r="D249" s="102"/>
      <c r="E249" s="103"/>
      <c r="F249" s="102"/>
      <c r="G249" s="102"/>
      <c r="H249" s="102"/>
      <c r="I249" s="102"/>
    </row>
    <row r="250" spans="1:21" s="79" customFormat="1" hidden="1">
      <c r="A250" s="102"/>
      <c r="B250" s="102"/>
      <c r="C250" s="117"/>
      <c r="D250" s="102"/>
      <c r="E250" s="103"/>
      <c r="F250" s="102"/>
      <c r="G250" s="102"/>
      <c r="H250" s="102"/>
      <c r="I250" s="102"/>
    </row>
    <row r="251" spans="1:21" s="79" customFormat="1" hidden="1">
      <c r="A251" s="102"/>
      <c r="B251" s="102"/>
      <c r="C251" s="117"/>
      <c r="D251" s="102"/>
      <c r="E251" s="103"/>
      <c r="F251" s="102"/>
      <c r="G251" s="102"/>
      <c r="H251" s="102"/>
      <c r="I251" s="102"/>
    </row>
    <row r="252" spans="1:21" s="79" customFormat="1" hidden="1">
      <c r="A252" s="102"/>
      <c r="B252" s="102"/>
      <c r="C252" s="117"/>
      <c r="D252" s="102"/>
      <c r="E252" s="103"/>
      <c r="F252" s="102"/>
      <c r="G252" s="102"/>
      <c r="H252" s="102"/>
      <c r="I252" s="102"/>
    </row>
    <row r="253" spans="1:21" s="79" customFormat="1" hidden="1">
      <c r="A253" s="102"/>
      <c r="B253" s="102"/>
      <c r="C253" s="117"/>
      <c r="D253" s="102"/>
      <c r="E253" s="103"/>
      <c r="F253" s="102"/>
      <c r="G253" s="102"/>
      <c r="H253" s="102"/>
      <c r="I253" s="102"/>
    </row>
    <row r="254" spans="1:21" s="79" customFormat="1" hidden="1">
      <c r="A254" s="102"/>
      <c r="B254" s="102"/>
      <c r="C254" s="117"/>
      <c r="D254" s="102"/>
      <c r="E254" s="103"/>
      <c r="F254" s="102"/>
      <c r="G254" s="102"/>
      <c r="H254" s="102"/>
      <c r="I254" s="102"/>
    </row>
    <row r="255" spans="1:21" s="79" customFormat="1" hidden="1">
      <c r="A255" s="102"/>
      <c r="B255" s="102"/>
      <c r="C255" s="117"/>
      <c r="D255" s="102"/>
      <c r="E255" s="103"/>
      <c r="F255" s="102"/>
      <c r="G255" s="102"/>
      <c r="H255" s="102"/>
      <c r="I255" s="102"/>
    </row>
    <row r="256" spans="1:21" s="79" customFormat="1" hidden="1">
      <c r="A256" s="102"/>
      <c r="B256" s="102"/>
      <c r="C256" s="117"/>
      <c r="D256" s="102"/>
      <c r="E256" s="103"/>
      <c r="F256" s="102"/>
      <c r="G256" s="102"/>
      <c r="H256" s="102"/>
      <c r="I256" s="102"/>
    </row>
    <row r="257" spans="1:9" s="79" customFormat="1" hidden="1">
      <c r="A257" s="102"/>
      <c r="B257" s="102"/>
      <c r="C257" s="117"/>
      <c r="D257" s="102"/>
      <c r="E257" s="103"/>
      <c r="F257" s="102"/>
      <c r="G257" s="102"/>
      <c r="H257" s="102"/>
      <c r="I257" s="102"/>
    </row>
    <row r="258" spans="1:9" s="79" customFormat="1" hidden="1">
      <c r="A258" s="102"/>
      <c r="B258" s="102"/>
      <c r="C258" s="117"/>
      <c r="D258" s="102"/>
      <c r="E258" s="103"/>
      <c r="F258" s="102"/>
      <c r="G258" s="102"/>
      <c r="H258" s="102"/>
      <c r="I258" s="102"/>
    </row>
    <row r="259" spans="1:9" s="79" customFormat="1" hidden="1">
      <c r="A259" s="102"/>
      <c r="B259" s="102"/>
      <c r="C259" s="117"/>
      <c r="D259" s="102"/>
      <c r="E259" s="103"/>
      <c r="F259" s="102"/>
      <c r="G259" s="102"/>
      <c r="H259" s="102"/>
      <c r="I259" s="102"/>
    </row>
    <row r="260" spans="1:9" s="79" customFormat="1" hidden="1">
      <c r="A260" s="101"/>
      <c r="B260" s="101"/>
      <c r="C260" s="118"/>
      <c r="D260" s="101"/>
      <c r="E260" s="103"/>
      <c r="F260" s="101"/>
      <c r="G260" s="101"/>
      <c r="H260" s="101"/>
      <c r="I260" s="101"/>
    </row>
    <row r="261" spans="1:9" s="79" customFormat="1" hidden="1">
      <c r="A261" s="102"/>
      <c r="B261" s="102"/>
      <c r="C261" s="117"/>
      <c r="D261" s="101"/>
      <c r="E261" s="103"/>
      <c r="F261" s="101"/>
      <c r="G261" s="102"/>
      <c r="H261" s="102"/>
      <c r="I261" s="102"/>
    </row>
    <row r="262" spans="1:9" s="79" customFormat="1" hidden="1">
      <c r="A262" s="102"/>
      <c r="B262" s="102"/>
      <c r="C262" s="117"/>
      <c r="D262" s="101"/>
      <c r="E262" s="103"/>
      <c r="F262" s="101"/>
      <c r="G262" s="102"/>
      <c r="H262" s="102"/>
      <c r="I262" s="102"/>
    </row>
    <row r="263" spans="1:9" s="79" customFormat="1" hidden="1">
      <c r="A263" s="102"/>
      <c r="B263" s="102"/>
      <c r="C263" s="117"/>
      <c r="D263" s="101"/>
      <c r="E263" s="103"/>
      <c r="F263" s="101"/>
      <c r="G263" s="102"/>
      <c r="H263" s="102"/>
      <c r="I263" s="102"/>
    </row>
    <row r="264" spans="1:9" s="79" customFormat="1" hidden="1">
      <c r="A264" s="101"/>
      <c r="B264" s="102"/>
      <c r="C264" s="117"/>
      <c r="D264" s="102"/>
      <c r="E264" s="103"/>
      <c r="F264" s="102"/>
      <c r="G264" s="102"/>
      <c r="H264" s="102"/>
      <c r="I264" s="101"/>
    </row>
    <row r="265" spans="1:9" s="79" customFormat="1" hidden="1">
      <c r="A265" s="101"/>
      <c r="B265" s="102"/>
      <c r="C265" s="117"/>
      <c r="D265" s="102"/>
      <c r="E265" s="103"/>
      <c r="F265" s="102"/>
      <c r="G265" s="102"/>
      <c r="H265" s="102"/>
      <c r="I265" s="101"/>
    </row>
    <row r="266" spans="1:9" s="79" customFormat="1" hidden="1">
      <c r="A266" s="101"/>
      <c r="B266" s="102"/>
      <c r="C266" s="117"/>
      <c r="D266" s="102"/>
      <c r="E266" s="103"/>
      <c r="F266" s="102"/>
      <c r="G266" s="102"/>
      <c r="H266" s="102"/>
      <c r="I266" s="101"/>
    </row>
    <row r="267" spans="1:9" s="79" customFormat="1" hidden="1">
      <c r="A267" s="101"/>
      <c r="B267" s="101"/>
      <c r="C267" s="118"/>
      <c r="D267" s="101"/>
      <c r="E267" s="103"/>
      <c r="F267" s="101"/>
      <c r="G267" s="101"/>
      <c r="H267" s="101"/>
      <c r="I267" s="101"/>
    </row>
    <row r="268" spans="1:9" s="79" customFormat="1" hidden="1">
      <c r="A268" s="101"/>
      <c r="B268" s="101"/>
      <c r="C268" s="118"/>
      <c r="D268" s="101"/>
      <c r="E268" s="103"/>
      <c r="F268" s="101"/>
      <c r="G268" s="101"/>
      <c r="H268" s="102"/>
      <c r="I268" s="102"/>
    </row>
    <row r="269" spans="1:9" s="79" customFormat="1" hidden="1">
      <c r="A269" s="101"/>
      <c r="B269" s="101"/>
      <c r="C269" s="118"/>
      <c r="D269" s="101"/>
      <c r="E269" s="103"/>
      <c r="F269" s="101"/>
      <c r="G269" s="101"/>
      <c r="H269" s="101"/>
      <c r="I269" s="101"/>
    </row>
    <row r="270" spans="1:9" s="79" customFormat="1" hidden="1">
      <c r="A270" s="101"/>
      <c r="B270" s="101"/>
      <c r="C270" s="118"/>
      <c r="D270" s="101"/>
      <c r="E270" s="103"/>
      <c r="F270" s="101"/>
      <c r="G270" s="101"/>
      <c r="H270" s="101"/>
      <c r="I270" s="101"/>
    </row>
    <row r="271" spans="1:9" s="79" customFormat="1" hidden="1">
      <c r="A271" s="101"/>
      <c r="B271" s="101"/>
      <c r="C271" s="118"/>
      <c r="D271" s="101"/>
      <c r="E271" s="103"/>
      <c r="F271" s="101"/>
      <c r="G271" s="101"/>
      <c r="H271" s="101"/>
      <c r="I271" s="101"/>
    </row>
    <row r="272" spans="1:9" s="79" customFormat="1" hidden="1">
      <c r="A272" s="102"/>
      <c r="B272" s="102"/>
      <c r="C272" s="117"/>
      <c r="D272" s="102"/>
      <c r="E272" s="103"/>
      <c r="F272" s="102"/>
      <c r="G272" s="102"/>
      <c r="H272" s="102"/>
      <c r="I272" s="102"/>
    </row>
    <row r="273" spans="1:9" s="79" customFormat="1" hidden="1">
      <c r="A273" s="102"/>
      <c r="B273" s="102"/>
      <c r="C273" s="117"/>
      <c r="D273" s="102"/>
      <c r="E273" s="103"/>
      <c r="F273" s="102"/>
      <c r="G273" s="102"/>
      <c r="H273" s="102"/>
      <c r="I273" s="102"/>
    </row>
    <row r="274" spans="1:9" s="79" customFormat="1" hidden="1">
      <c r="A274" s="102"/>
      <c r="B274" s="102"/>
      <c r="C274" s="117"/>
      <c r="D274" s="102"/>
      <c r="E274" s="103"/>
      <c r="F274" s="102"/>
      <c r="G274" s="102"/>
      <c r="H274" s="102"/>
      <c r="I274" s="102"/>
    </row>
    <row r="275" spans="1:9" s="79" customFormat="1" hidden="1">
      <c r="A275" s="102"/>
      <c r="B275" s="102"/>
      <c r="C275" s="117"/>
      <c r="D275" s="102"/>
      <c r="E275" s="103"/>
      <c r="F275" s="102"/>
      <c r="G275" s="102"/>
      <c r="H275" s="102"/>
      <c r="I275" s="102"/>
    </row>
    <row r="276" spans="1:9" s="79" customFormat="1" hidden="1">
      <c r="A276" s="102"/>
      <c r="B276" s="102"/>
      <c r="C276" s="117"/>
      <c r="D276" s="102"/>
      <c r="E276" s="103"/>
      <c r="F276" s="102"/>
      <c r="G276" s="102"/>
      <c r="H276" s="102"/>
      <c r="I276" s="102"/>
    </row>
    <row r="277" spans="1:9" s="79" customFormat="1" hidden="1">
      <c r="A277" s="102"/>
      <c r="B277" s="102"/>
      <c r="C277" s="117"/>
      <c r="D277" s="102"/>
      <c r="E277" s="103"/>
      <c r="F277" s="102"/>
      <c r="G277" s="102"/>
      <c r="H277" s="102"/>
      <c r="I277" s="102"/>
    </row>
    <row r="278" spans="1:9" s="79" customFormat="1" hidden="1">
      <c r="A278" s="102"/>
      <c r="B278" s="102"/>
      <c r="C278" s="117"/>
      <c r="D278" s="102"/>
      <c r="E278" s="103"/>
      <c r="F278" s="102"/>
      <c r="G278" s="102"/>
      <c r="H278" s="102"/>
      <c r="I278" s="102"/>
    </row>
    <row r="279" spans="1:9" s="79" customFormat="1" hidden="1">
      <c r="A279" s="102"/>
      <c r="B279" s="102"/>
      <c r="C279" s="117"/>
      <c r="D279" s="102"/>
      <c r="E279" s="103"/>
      <c r="F279" s="102"/>
      <c r="G279" s="102"/>
      <c r="H279" s="102"/>
      <c r="I279" s="102"/>
    </row>
    <row r="280" spans="1:9" s="79" customFormat="1" hidden="1">
      <c r="A280" s="102"/>
      <c r="B280" s="102"/>
      <c r="C280" s="117"/>
      <c r="D280" s="102"/>
      <c r="E280" s="103"/>
      <c r="F280" s="102"/>
      <c r="G280" s="102"/>
      <c r="H280" s="102"/>
      <c r="I280" s="102"/>
    </row>
    <row r="281" spans="1:9" s="79" customFormat="1" hidden="1">
      <c r="A281" s="102"/>
      <c r="B281" s="102"/>
      <c r="C281" s="117"/>
      <c r="D281" s="102"/>
      <c r="E281" s="103"/>
      <c r="F281" s="102"/>
      <c r="G281" s="102"/>
      <c r="H281" s="102"/>
      <c r="I281" s="102"/>
    </row>
    <row r="282" spans="1:9" s="79" customFormat="1" hidden="1">
      <c r="A282" s="102"/>
      <c r="B282" s="102"/>
      <c r="C282" s="117"/>
      <c r="D282" s="102"/>
      <c r="E282" s="103"/>
      <c r="F282" s="102"/>
      <c r="G282" s="102"/>
      <c r="H282" s="102"/>
      <c r="I282" s="102"/>
    </row>
    <row r="283" spans="1:9" s="79" customFormat="1" hidden="1">
      <c r="A283" s="102"/>
      <c r="B283" s="102"/>
      <c r="C283" s="117"/>
      <c r="D283" s="102"/>
      <c r="E283" s="103"/>
      <c r="F283" s="102"/>
      <c r="G283" s="102"/>
      <c r="H283" s="102"/>
      <c r="I283" s="102"/>
    </row>
    <row r="284" spans="1:9" s="79" customFormat="1" hidden="1">
      <c r="A284" s="102"/>
      <c r="B284" s="102"/>
      <c r="C284" s="117"/>
      <c r="D284" s="102"/>
      <c r="E284" s="103"/>
      <c r="F284" s="102"/>
      <c r="G284" s="102"/>
      <c r="H284" s="102"/>
      <c r="I284" s="102"/>
    </row>
    <row r="285" spans="1:9" s="79" customFormat="1" hidden="1">
      <c r="A285" s="102"/>
      <c r="B285" s="102"/>
      <c r="C285" s="117"/>
      <c r="D285" s="102"/>
      <c r="E285" s="103"/>
      <c r="F285" s="102"/>
      <c r="G285" s="102"/>
      <c r="H285" s="102"/>
      <c r="I285" s="102"/>
    </row>
    <row r="286" spans="1:9" ht="12.75" hidden="1" customHeight="1">
      <c r="A286" s="252" t="str">
        <f>CONCATENATE(A229)</f>
        <v>Zápis hlasatele</v>
      </c>
      <c r="B286" s="252"/>
      <c r="C286" s="252"/>
      <c r="D286" s="252"/>
      <c r="E286" s="252"/>
      <c r="F286" s="252"/>
      <c r="G286" s="252"/>
      <c r="H286" s="252"/>
      <c r="I286" s="252"/>
    </row>
    <row r="287" spans="1:9" ht="12.75" hidden="1" customHeight="1">
      <c r="A287" s="252"/>
      <c r="B287" s="252"/>
      <c r="C287" s="252"/>
      <c r="D287" s="252"/>
      <c r="E287" s="252"/>
      <c r="F287" s="252"/>
      <c r="G287" s="252"/>
      <c r="H287" s="252"/>
      <c r="I287" s="252"/>
    </row>
    <row r="288" spans="1:9" s="49" customFormat="1" ht="12.75" hidden="1" customHeight="1">
      <c r="A288" s="83"/>
      <c r="B288" s="83"/>
      <c r="C288" s="111"/>
      <c r="D288" s="83"/>
      <c r="E288" s="89"/>
      <c r="F288" s="83"/>
      <c r="G288" s="83"/>
      <c r="H288" s="83"/>
      <c r="I288" s="83"/>
    </row>
    <row r="289" spans="1:21" s="49" customFormat="1" hidden="1">
      <c r="A289" s="80"/>
      <c r="B289" s="80"/>
      <c r="C289" s="112"/>
      <c r="D289" s="80"/>
      <c r="E289" s="81"/>
      <c r="F289" s="77"/>
      <c r="G289" s="77"/>
      <c r="H289" s="77"/>
      <c r="I289" s="77"/>
    </row>
    <row r="290" spans="1:21" s="49" customFormat="1" hidden="1">
      <c r="A290" s="80"/>
      <c r="B290" s="80"/>
      <c r="C290" s="112"/>
      <c r="D290" s="80"/>
      <c r="E290" s="81"/>
      <c r="F290" s="77"/>
      <c r="G290" s="77"/>
      <c r="H290" s="77"/>
      <c r="I290" s="77"/>
    </row>
    <row r="291" spans="1:21" s="49" customFormat="1" hidden="1">
      <c r="A291" s="80"/>
      <c r="B291" s="80"/>
      <c r="C291" s="112"/>
      <c r="D291" s="80"/>
      <c r="E291" s="81"/>
      <c r="F291" s="77"/>
      <c r="G291" s="77"/>
      <c r="H291" s="77"/>
      <c r="I291" s="77"/>
    </row>
    <row r="292" spans="1:21" s="49" customFormat="1" hidden="1">
      <c r="A292" s="80"/>
      <c r="B292" s="80"/>
      <c r="C292" s="112"/>
      <c r="D292" s="80"/>
      <c r="E292" s="81"/>
      <c r="F292" s="77"/>
      <c r="G292" s="77"/>
      <c r="H292" s="77"/>
      <c r="I292" s="77"/>
    </row>
    <row r="293" spans="1:21" s="49" customFormat="1" hidden="1">
      <c r="A293" s="80"/>
      <c r="B293" s="80"/>
      <c r="C293" s="112"/>
      <c r="D293" s="80"/>
      <c r="E293" s="81"/>
      <c r="F293" s="77"/>
      <c r="G293" s="77"/>
      <c r="H293" s="77"/>
      <c r="I293" s="77"/>
    </row>
    <row r="294" spans="1:21" s="49" customFormat="1" hidden="1">
      <c r="A294" s="80"/>
      <c r="B294" s="80"/>
      <c r="C294" s="112"/>
      <c r="D294" s="80"/>
      <c r="E294" s="81"/>
      <c r="F294" s="77"/>
      <c r="G294" s="77"/>
      <c r="H294" s="77"/>
      <c r="I294" s="77"/>
    </row>
    <row r="295" spans="1:21" ht="13.5" hidden="1" thickBot="1">
      <c r="A295" s="84"/>
      <c r="B295" s="84"/>
      <c r="C295" s="113"/>
      <c r="D295" s="84"/>
      <c r="E295" s="90"/>
      <c r="F295" s="84"/>
      <c r="G295" s="84"/>
      <c r="H295" s="84"/>
      <c r="I295" s="84"/>
    </row>
    <row r="296" spans="1:21" ht="26.25" hidden="1" thickTop="1">
      <c r="A296" s="255" t="str">
        <f>CONCATENATE([2]List1!$A$40)</f>
        <v>soutěž</v>
      </c>
      <c r="B296" s="256"/>
      <c r="C296" s="114" t="str">
        <f>CONCATENATE([2]List1!$A$41)</f>
        <v>datum</v>
      </c>
      <c r="D296" s="86" t="str">
        <f>CONCATENATE([2]List1!$A$42)</f>
        <v>č. utkání</v>
      </c>
      <c r="E296" s="91" t="str">
        <f>CONCATENATE([2]List1!$A$43)</f>
        <v>hmotnost</v>
      </c>
      <c r="F296" s="86" t="str">
        <f>CONCATENATE([2]List1!$A$44)</f>
        <v>styl</v>
      </c>
      <c r="G296" s="86" t="str">
        <f>CONCATENATE([2]List1!$A$45)</f>
        <v>kolo</v>
      </c>
      <c r="H296" s="87" t="str">
        <f>CONCATENATE([2]List1!$A$46)</f>
        <v>finále</v>
      </c>
      <c r="I296" s="88" t="str">
        <f>CONCATENATE([2]List1!$A$47)</f>
        <v>žíněnka</v>
      </c>
    </row>
    <row r="297" spans="1:21" hidden="1">
      <c r="A297" s="295" t="str">
        <f>CONCATENATE(A240)</f>
        <v>Vánoční turnaj Chomutov</v>
      </c>
      <c r="B297" s="296"/>
      <c r="C297" s="299" t="str">
        <f>CONCATENATE(C240)</f>
        <v>14.12.2019</v>
      </c>
      <c r="D297" s="263">
        <f>D240+1</f>
        <v>302</v>
      </c>
      <c r="E297" s="293" t="str">
        <f>CONCATENATE(E240)</f>
        <v>B příp 28 kg</v>
      </c>
      <c r="F297" s="290" t="str">
        <f>CONCATENATE(F240)</f>
        <v>ř.ř.</v>
      </c>
      <c r="G297" s="290" t="str">
        <f>CONCATENATE(G240)</f>
        <v>3</v>
      </c>
      <c r="H297" s="275"/>
      <c r="I297" s="290" t="str">
        <f>CONCATENATE(I240)</f>
        <v>1</v>
      </c>
    </row>
    <row r="298" spans="1:21" ht="13.5" hidden="1" thickBot="1">
      <c r="A298" s="297"/>
      <c r="B298" s="298"/>
      <c r="C298" s="300"/>
      <c r="D298" s="264"/>
      <c r="E298" s="294"/>
      <c r="F298" s="291"/>
      <c r="G298" s="291"/>
      <c r="H298" s="276"/>
      <c r="I298" s="291"/>
    </row>
    <row r="299" spans="1:21" ht="14.25" hidden="1" thickTop="1" thickBot="1">
      <c r="A299" s="84"/>
      <c r="B299" s="84"/>
      <c r="C299" s="113"/>
      <c r="D299" s="84"/>
      <c r="E299" s="90"/>
      <c r="F299" s="84"/>
      <c r="G299" s="84"/>
      <c r="H299" s="84"/>
      <c r="I299" s="84"/>
    </row>
    <row r="300" spans="1:21" ht="13.5" hidden="1" thickTop="1">
      <c r="A300" s="279" t="str">
        <f>CONCATENATE([2]List1!$A$48)</f>
        <v>červený</v>
      </c>
      <c r="B300" s="280"/>
      <c r="C300" s="280"/>
      <c r="D300" s="281"/>
      <c r="E300" s="282"/>
      <c r="F300" s="255" t="str">
        <f>CONCATENATE([2]List1!$A$49)</f>
        <v>modrý</v>
      </c>
      <c r="G300" s="256"/>
      <c r="H300" s="256"/>
      <c r="I300" s="283"/>
    </row>
    <row r="301" spans="1:21" hidden="1">
      <c r="A301" s="284" t="str">
        <f>CONCATENATE([2]List1!$A$50)</f>
        <v>jméno</v>
      </c>
      <c r="B301" s="285"/>
      <c r="C301" s="115" t="str">
        <f>CONCATENATE([2]List1!$A$51)</f>
        <v>oddíl</v>
      </c>
      <c r="D301" s="99" t="str">
        <f>CONCATENATE([2]List1!$A$52)</f>
        <v>los</v>
      </c>
      <c r="E301" s="282"/>
      <c r="F301" s="284" t="str">
        <f>CONCATENATE([2]List1!$A$50)</f>
        <v>jméno</v>
      </c>
      <c r="G301" s="285"/>
      <c r="H301" s="98" t="str">
        <f>CONCATENATE([2]List1!$A$51)</f>
        <v>oddíl</v>
      </c>
      <c r="I301" s="99" t="str">
        <f>CONCATENATE([2]List1!$A$52)</f>
        <v>los</v>
      </c>
      <c r="L301" s="104" t="s">
        <v>93</v>
      </c>
      <c r="M301" s="104" t="s">
        <v>94</v>
      </c>
      <c r="N301" s="104" t="s">
        <v>95</v>
      </c>
      <c r="O301" s="104" t="s">
        <v>96</v>
      </c>
      <c r="P301" s="104" t="s">
        <v>97</v>
      </c>
      <c r="Q301" s="104" t="s">
        <v>98</v>
      </c>
      <c r="R301" s="104" t="s">
        <v>99</v>
      </c>
      <c r="S301" s="104" t="s">
        <v>100</v>
      </c>
      <c r="T301" s="104"/>
      <c r="U301" s="104"/>
    </row>
    <row r="302" spans="1:21" hidden="1">
      <c r="A302" s="301" t="str">
        <f>CONCATENATE(L302,M302,N302,O302)</f>
        <v>Jonáš Matěj</v>
      </c>
      <c r="B302" s="302"/>
      <c r="C302" s="307" t="str">
        <f>CONCATENATE(L303,M303,N303,O303)</f>
        <v>CW</v>
      </c>
      <c r="D302" s="288">
        <v>2</v>
      </c>
      <c r="E302" s="282"/>
      <c r="F302" s="301" t="str">
        <f>CONCATENATE(P302,Q302,R302,S302)</f>
        <v>Gorjunov Timur</v>
      </c>
      <c r="G302" s="302"/>
      <c r="H302" s="305" t="str">
        <f>CONCATENATE(P303,Q303,R303,S303)</f>
        <v>CW</v>
      </c>
      <c r="I302" s="277">
        <v>3</v>
      </c>
      <c r="K302" t="s">
        <v>7</v>
      </c>
      <c r="L302" t="str">
        <f>IF($D302='Vážní listina'!$A$6,'Vážní listina'!$B$6,IF($D302='Vážní listina'!$A$7,'Vážní listina'!$B$7,IF($D302='Vážní listina'!$A$8,'Vážní listina'!$B$8,IF($D302='Vážní listina'!$A$9,'Vážní listina'!$B$9,IF($D302='Vážní listina'!$A$10,'Vážní listina'!$B$10,IF($D302='Vážní listina'!$A$11,'Vážní listina'!$B$11,""))))))</f>
        <v>Jonáš Matěj</v>
      </c>
      <c r="M302" t="str">
        <f>IF($D302='Vážní listina'!$A$12,'Vážní listina'!$B$12,IF($D302='Vážní listina'!$A$13,'Vážní listina'!$B$13,IF($D302='Vážní listina'!$A$14,'Vážní listina'!$B$14,IF($D302='Vážní listina'!$A$15,'Vážní listina'!$B$15,IF($D302='Vážní listina'!$A$16,'Vážní listina'!$B$16,IF($D302='Vážní listina'!$A$17,'Vážní listina'!$B$17,""))))))</f>
        <v/>
      </c>
      <c r="N302" t="str">
        <f>IF($D302='Vážní listina'!$A$18,'Vážní listina'!$B$18,IF($D302='Vážní listina'!$A$19,'Vážní listina'!$B$19,IF($D302='Vážní listina'!$A$20,'Vážní listina'!$B$20,IF($D302='Vážní listina'!$A$21,'Vážní listina'!$B$21,IF($D302='Vážní listina'!$A$22,'Vážní listina'!$B$22,IF($D302='Vážní listina'!$A$23,'Vážní listina'!$B$23,""))))))</f>
        <v/>
      </c>
      <c r="O302" t="str">
        <f>IF($D302='Vážní listina'!$A$24,'Vážní listina'!$B$24,IF($D302='Vážní listina'!$A$25,'Vážní listina'!$B$25,IF($D302='Vážní listina'!$A$26,'Vážní listina'!$B$26,IF($D302='Vážní listina'!$A$27,'Vážní listina'!$B$27,IF($D302='Vážní listina'!$A$28,'Vážní listina'!$B$28,IF($D302='Vážní listina'!$A$29,'Vážní listina'!$B$29,""))))))</f>
        <v/>
      </c>
      <c r="P302" t="str">
        <f>IF($I302='Vážní listina'!$A$6,'Vážní listina'!$B$6,IF($I302='Vážní listina'!$A$7,'Vážní listina'!$B$7,IF($I302='Vážní listina'!$A$8,'Vážní listina'!$B$8,IF($I302='Vážní listina'!$A$9,'Vážní listina'!$B$9,IF($I302='Vážní listina'!$A$10,'Vážní listina'!$B$10,IF($I302='Vážní listina'!$A$11,'Vážní listina'!$B$11,""))))))</f>
        <v>Gorjunov Timur</v>
      </c>
      <c r="Q302" t="str">
        <f>IF($I302='Vážní listina'!$A$12,'Vážní listina'!$B$12,IF($I302='Vážní listina'!$A$13,'Vážní listina'!$B$13,IF($I302='Vážní listina'!$A$14,'Vážní listina'!$B$14,IF($I302='Vážní listina'!$A$15,'Vážní listina'!$B$15,IF($I302='Vážní listina'!$A$16,'Vážní listina'!$B$16,IF($I302='Vážní listina'!$A$17,'Vážní listina'!$B$17,""))))))</f>
        <v/>
      </c>
      <c r="R302" t="str">
        <f>IF($I302='Vážní listina'!$A$18,'Vážní listina'!$B$18,IF($I302='Vážní listina'!$A$19,'Vážní listina'!$B$19,IF($I302='Vážní listina'!$A$20,'Vážní listina'!$B$20,IF($I302='Vážní listina'!$A$21,'Vážní listina'!$B$21,IF($I302='Vážní listina'!$A$22,'Vážní listina'!$B$22,IF($I302='Vážní listina'!$A$23,'Vážní listina'!$B$23,""))))))</f>
        <v/>
      </c>
      <c r="S302" t="str">
        <f>IF($I302='Vážní listina'!$A$24,'Vážní listina'!$B$24,IF($I302='Vážní listina'!$A$25,'Vážní listina'!$B$25,IF($I302='Vážní listina'!$A$26,'Vážní listina'!$B$26,IF($I302='Vážní listina'!$A$27,'Vážní listina'!$B$27,IF($I302='Vážní listina'!$A$28,'Vážní listina'!$B$28,IF($I302='Vážní listina'!$A$29,'Vážní listina'!$B$29,""))))))</f>
        <v/>
      </c>
    </row>
    <row r="303" spans="1:21" ht="13.5" hidden="1" thickBot="1">
      <c r="A303" s="303"/>
      <c r="B303" s="304"/>
      <c r="C303" s="308"/>
      <c r="D303" s="289"/>
      <c r="E303" s="282"/>
      <c r="F303" s="303"/>
      <c r="G303" s="304"/>
      <c r="H303" s="306"/>
      <c r="I303" s="278"/>
      <c r="K303" t="s">
        <v>2</v>
      </c>
      <c r="L303" t="str">
        <f>IF($D302='Vážní listina'!$A$6,'Vážní listina'!$C$6,IF($D302='Vážní listina'!$A$7,'Vážní listina'!$C$7,IF($D302='Vážní listina'!$A$8,'Vážní listina'!$C$8,IF($D302='Vážní listina'!$A$9,'Vážní listina'!$C$9,IF($D302='Vážní listina'!$A$10,'Vážní listina'!$C$10,IF($D302='Vážní listina'!$A$11,'Vážní listina'!$C$11,""))))))</f>
        <v>CW</v>
      </c>
      <c r="M303" t="str">
        <f>IF($D302='Vážní listina'!$A$12,'Vážní listina'!$C$12,IF($D302='Vážní listina'!$A$13,'Vážní listina'!$C$13,IF($D302='Vážní listina'!$A$14,'Vážní listina'!$C$14,IF($D302='Vážní listina'!$A$15,'Vážní listina'!$C$15,IF($D302='Vážní listina'!$A$16,'Vážní listina'!$C$16,IF($D302='Vážní listina'!$A$17,'Vážní listina'!$C$17,""))))))</f>
        <v/>
      </c>
      <c r="N303" t="str">
        <f>IF($D302='Vážní listina'!$A$18,'Vážní listina'!$C$18,IF($D302='Vážní listina'!$A$19,'Vážní listina'!$C$19,IF($D302='Vážní listina'!$A$20,'Vážní listina'!$C$20,IF($D302='Vážní listina'!$A$21,'Vážní listina'!$C$21,IF($D302='Vážní listina'!$A$22,'Vážní listina'!$C$22,IF($D302='Vážní listina'!$A$23,'Vážní listina'!$C$23,""))))))</f>
        <v/>
      </c>
      <c r="O303" t="str">
        <f>IF($D302='Vážní listina'!$A$24,'Vážní listina'!$C$24,IF($D302='Vážní listina'!$A$25,'Vážní listina'!$C$25,IF($D302='Vážní listina'!$A$26,'Vážní listina'!$C$26,IF($D302='Vážní listina'!$A$27,'Vážní listina'!$C$27,IF($D302='Vážní listina'!$A$28,'Vážní listina'!$C$28,IF($D302='Vážní listina'!$A$29,'Vážní listina'!$C$29,""))))))</f>
        <v/>
      </c>
      <c r="P303" t="str">
        <f>IF($I302='Vážní listina'!$A$6,'Vážní listina'!$C$6,IF($I302='Vážní listina'!$A$7,'Vážní listina'!$C$7,IF($I302='Vážní listina'!$A$8,'Vážní listina'!$C$8,IF($I302='Vážní listina'!$A$9,'Vážní listina'!$C$9,IF($I302='Vážní listina'!$A$10,'Vážní listina'!$C$10,IF($I302='Vážní listina'!$A$11,'Vážní listina'!$C$11,""))))))</f>
        <v>CW</v>
      </c>
      <c r="Q303" t="str">
        <f>IF($I302='Vážní listina'!$A$12,'Vážní listina'!$C$12,IF($I302='Vážní listina'!$A$13,'Vážní listina'!$C$13,IF($I302='Vážní listina'!$A$14,'Vážní listina'!$C$14,IF($I302='Vážní listina'!$A$15,'Vážní listina'!$C$15,IF($I302='Vážní listina'!$A$16,'Vážní listina'!$C$16,IF($I302='Vážní listina'!$A$17,'Vážní listina'!$C$17,""))))))</f>
        <v/>
      </c>
      <c r="R303" t="str">
        <f>IF($I302='Vážní listina'!$A$18,'Vážní listina'!$C$18,IF($I302='Vážní listina'!$A$19,'Vážní listina'!$C$19,IF($I302='Vážní listina'!$A$20,'Vážní listina'!$C$20,IF($I302='Vážní listina'!$A$21,'Vážní listina'!$C$21,IF($I302='Vážní listina'!$A$22,'Vážní listina'!$C$22,IF($I302='Vážní listina'!$A$23,'Vážní listina'!$C$23,""))))))</f>
        <v/>
      </c>
      <c r="S303" t="str">
        <f>IF($I302='Vážní listina'!$A$24,'Vážní listina'!$C$24,IF($I302='Vážní listina'!$A$25,'Vážní listina'!$C$25,IF($I302='Vážní listina'!$A$26,'Vážní listina'!$C$26,IF($I302='Vážní listina'!$A$27,'Vážní listina'!$C$27,IF($I302='Vážní listina'!$A$28,'Vážní listina'!$C$28,IF($I302='Vážní listina'!$A$29,'Vážní listina'!$C$29,""))))))</f>
        <v/>
      </c>
    </row>
    <row r="304" spans="1:21" ht="13.5" hidden="1" thickTop="1">
      <c r="A304" s="100"/>
      <c r="B304" s="100"/>
      <c r="C304" s="116"/>
      <c r="D304" s="100"/>
      <c r="E304" s="97"/>
      <c r="F304" s="100"/>
      <c r="G304" s="100"/>
      <c r="H304" s="100"/>
      <c r="I304" s="100"/>
    </row>
    <row r="305" spans="1:9" s="79" customFormat="1" hidden="1">
      <c r="A305" s="101"/>
      <c r="B305" s="102"/>
      <c r="C305" s="117"/>
      <c r="D305" s="102"/>
      <c r="E305" s="103"/>
      <c r="F305" s="102"/>
      <c r="G305" s="102"/>
      <c r="H305" s="102"/>
      <c r="I305" s="101"/>
    </row>
    <row r="306" spans="1:9" s="79" customFormat="1" hidden="1">
      <c r="A306" s="102"/>
      <c r="B306" s="102"/>
      <c r="C306" s="117"/>
      <c r="D306" s="102"/>
      <c r="E306" s="103"/>
      <c r="F306" s="102"/>
      <c r="G306" s="102"/>
      <c r="H306" s="102"/>
      <c r="I306" s="102"/>
    </row>
    <row r="307" spans="1:9" s="79" customFormat="1" hidden="1">
      <c r="A307" s="102"/>
      <c r="B307" s="102"/>
      <c r="C307" s="117"/>
      <c r="D307" s="102"/>
      <c r="E307" s="103"/>
      <c r="F307" s="102"/>
      <c r="G307" s="102"/>
      <c r="H307" s="102"/>
      <c r="I307" s="102"/>
    </row>
    <row r="308" spans="1:9" s="79" customFormat="1" hidden="1">
      <c r="A308" s="102"/>
      <c r="B308" s="102"/>
      <c r="C308" s="117"/>
      <c r="D308" s="102"/>
      <c r="E308" s="103"/>
      <c r="F308" s="102"/>
      <c r="G308" s="102"/>
      <c r="H308" s="102"/>
      <c r="I308" s="102"/>
    </row>
    <row r="309" spans="1:9" s="79" customFormat="1" hidden="1">
      <c r="A309" s="102"/>
      <c r="B309" s="102"/>
      <c r="C309" s="117"/>
      <c r="D309" s="102"/>
      <c r="E309" s="103"/>
      <c r="F309" s="102"/>
      <c r="G309" s="102"/>
      <c r="H309" s="102"/>
      <c r="I309" s="102"/>
    </row>
    <row r="310" spans="1:9" s="79" customFormat="1" hidden="1">
      <c r="A310" s="102"/>
      <c r="B310" s="102"/>
      <c r="C310" s="117"/>
      <c r="D310" s="102"/>
      <c r="E310" s="103"/>
      <c r="F310" s="102"/>
      <c r="G310" s="102"/>
      <c r="H310" s="102"/>
      <c r="I310" s="102"/>
    </row>
    <row r="311" spans="1:9" s="79" customFormat="1" hidden="1">
      <c r="A311" s="102"/>
      <c r="B311" s="102"/>
      <c r="C311" s="117"/>
      <c r="D311" s="102"/>
      <c r="E311" s="103"/>
      <c r="F311" s="102"/>
      <c r="G311" s="102"/>
      <c r="H311" s="102"/>
      <c r="I311" s="102"/>
    </row>
    <row r="312" spans="1:9" s="79" customFormat="1" hidden="1">
      <c r="A312" s="102"/>
      <c r="B312" s="102"/>
      <c r="C312" s="117"/>
      <c r="D312" s="102"/>
      <c r="E312" s="103"/>
      <c r="F312" s="102"/>
      <c r="G312" s="102"/>
      <c r="H312" s="102"/>
      <c r="I312" s="102"/>
    </row>
    <row r="313" spans="1:9" s="79" customFormat="1" hidden="1">
      <c r="A313" s="102"/>
      <c r="B313" s="102"/>
      <c r="C313" s="117"/>
      <c r="D313" s="102"/>
      <c r="E313" s="103"/>
      <c r="F313" s="102"/>
      <c r="G313" s="102"/>
      <c r="H313" s="102"/>
      <c r="I313" s="102"/>
    </row>
    <row r="314" spans="1:9" s="79" customFormat="1" hidden="1">
      <c r="A314" s="102"/>
      <c r="B314" s="102"/>
      <c r="C314" s="117"/>
      <c r="D314" s="102"/>
      <c r="E314" s="103"/>
      <c r="F314" s="102"/>
      <c r="G314" s="102"/>
      <c r="H314" s="102"/>
      <c r="I314" s="102"/>
    </row>
    <row r="315" spans="1:9" s="79" customFormat="1" hidden="1">
      <c r="A315" s="102"/>
      <c r="B315" s="102"/>
      <c r="C315" s="117"/>
      <c r="D315" s="102"/>
      <c r="E315" s="103"/>
      <c r="F315" s="102"/>
      <c r="G315" s="102"/>
      <c r="H315" s="102"/>
      <c r="I315" s="102"/>
    </row>
    <row r="316" spans="1:9" s="79" customFormat="1" hidden="1">
      <c r="A316" s="102"/>
      <c r="B316" s="102"/>
      <c r="C316" s="117"/>
      <c r="D316" s="102"/>
      <c r="E316" s="103"/>
      <c r="F316" s="102"/>
      <c r="G316" s="102"/>
      <c r="H316" s="102"/>
      <c r="I316" s="102"/>
    </row>
    <row r="317" spans="1:9" s="79" customFormat="1" hidden="1">
      <c r="A317" s="101"/>
      <c r="B317" s="101"/>
      <c r="C317" s="118"/>
      <c r="D317" s="101"/>
      <c r="E317" s="103"/>
      <c r="F317" s="101"/>
      <c r="G317" s="101"/>
      <c r="H317" s="101"/>
      <c r="I317" s="101"/>
    </row>
    <row r="318" spans="1:9" s="79" customFormat="1" hidden="1">
      <c r="A318" s="102"/>
      <c r="B318" s="102"/>
      <c r="C318" s="117"/>
      <c r="D318" s="101"/>
      <c r="E318" s="103"/>
      <c r="F318" s="101"/>
      <c r="G318" s="102"/>
      <c r="H318" s="102"/>
      <c r="I318" s="102"/>
    </row>
    <row r="319" spans="1:9" s="79" customFormat="1" hidden="1">
      <c r="A319" s="102"/>
      <c r="B319" s="102"/>
      <c r="C319" s="117"/>
      <c r="D319" s="101"/>
      <c r="E319" s="103"/>
      <c r="F319" s="101"/>
      <c r="G319" s="102"/>
      <c r="H319" s="102"/>
      <c r="I319" s="102"/>
    </row>
    <row r="320" spans="1:9" s="79" customFormat="1" hidden="1">
      <c r="A320" s="102"/>
      <c r="B320" s="102"/>
      <c r="C320" s="117"/>
      <c r="D320" s="101"/>
      <c r="E320" s="103"/>
      <c r="F320" s="101"/>
      <c r="G320" s="102"/>
      <c r="H320" s="102"/>
      <c r="I320" s="102"/>
    </row>
    <row r="321" spans="1:9" s="79" customFormat="1" hidden="1">
      <c r="A321" s="101"/>
      <c r="B321" s="102"/>
      <c r="C321" s="117"/>
      <c r="D321" s="102"/>
      <c r="E321" s="103"/>
      <c r="F321" s="102"/>
      <c r="G321" s="102"/>
      <c r="H321" s="102"/>
      <c r="I321" s="101"/>
    </row>
    <row r="322" spans="1:9" s="79" customFormat="1" hidden="1">
      <c r="A322" s="101"/>
      <c r="B322" s="102"/>
      <c r="C322" s="117"/>
      <c r="D322" s="102"/>
      <c r="E322" s="103"/>
      <c r="F322" s="102"/>
      <c r="G322" s="102"/>
      <c r="H322" s="102"/>
      <c r="I322" s="101"/>
    </row>
    <row r="323" spans="1:9" s="79" customFormat="1" hidden="1">
      <c r="A323" s="101"/>
      <c r="B323" s="102"/>
      <c r="C323" s="117"/>
      <c r="D323" s="102"/>
      <c r="E323" s="103"/>
      <c r="F323" s="102"/>
      <c r="G323" s="102"/>
      <c r="H323" s="102"/>
      <c r="I323" s="101"/>
    </row>
    <row r="324" spans="1:9" s="79" customFormat="1" hidden="1">
      <c r="A324" s="101"/>
      <c r="B324" s="101"/>
      <c r="C324" s="118"/>
      <c r="D324" s="101"/>
      <c r="E324" s="103"/>
      <c r="F324" s="101"/>
      <c r="G324" s="101"/>
      <c r="H324" s="101"/>
      <c r="I324" s="101"/>
    </row>
    <row r="325" spans="1:9" s="79" customFormat="1" hidden="1">
      <c r="A325" s="101"/>
      <c r="B325" s="101"/>
      <c r="C325" s="118"/>
      <c r="D325" s="101"/>
      <c r="E325" s="103"/>
      <c r="F325" s="101"/>
      <c r="G325" s="101"/>
      <c r="H325" s="102"/>
      <c r="I325" s="102"/>
    </row>
    <row r="326" spans="1:9" s="79" customFormat="1" hidden="1">
      <c r="A326" s="101"/>
      <c r="B326" s="101"/>
      <c r="C326" s="118"/>
      <c r="D326" s="101"/>
      <c r="E326" s="103"/>
      <c r="F326" s="101"/>
      <c r="G326" s="101"/>
      <c r="H326" s="101"/>
      <c r="I326" s="101"/>
    </row>
    <row r="327" spans="1:9" s="79" customFormat="1" hidden="1">
      <c r="A327" s="101"/>
      <c r="B327" s="101"/>
      <c r="C327" s="118"/>
      <c r="D327" s="101"/>
      <c r="E327" s="103"/>
      <c r="F327" s="101"/>
      <c r="G327" s="101"/>
      <c r="H327" s="101"/>
      <c r="I327" s="101"/>
    </row>
    <row r="328" spans="1:9" s="79" customFormat="1" hidden="1">
      <c r="A328" s="101"/>
      <c r="B328" s="101"/>
      <c r="C328" s="118"/>
      <c r="D328" s="101"/>
      <c r="E328" s="103"/>
      <c r="F328" s="101"/>
      <c r="G328" s="101"/>
      <c r="H328" s="101"/>
      <c r="I328" s="101"/>
    </row>
    <row r="329" spans="1:9" s="79" customFormat="1" hidden="1">
      <c r="A329" s="102"/>
      <c r="B329" s="102"/>
      <c r="C329" s="117"/>
      <c r="D329" s="102"/>
      <c r="E329" s="103"/>
      <c r="F329" s="102"/>
      <c r="G329" s="102"/>
      <c r="H329" s="102"/>
      <c r="I329" s="102"/>
    </row>
    <row r="330" spans="1:9" s="79" customFormat="1" hidden="1">
      <c r="A330" s="102"/>
      <c r="B330" s="102"/>
      <c r="C330" s="117"/>
      <c r="D330" s="102"/>
      <c r="E330" s="103"/>
      <c r="F330" s="102"/>
      <c r="G330" s="102"/>
      <c r="H330" s="102"/>
      <c r="I330" s="102"/>
    </row>
    <row r="331" spans="1:9" s="79" customFormat="1" hidden="1">
      <c r="A331" s="102"/>
      <c r="B331" s="102"/>
      <c r="C331" s="117"/>
      <c r="D331" s="102"/>
      <c r="E331" s="103"/>
      <c r="F331" s="102"/>
      <c r="G331" s="102"/>
      <c r="H331" s="102"/>
      <c r="I331" s="102"/>
    </row>
    <row r="332" spans="1:9" s="79" customFormat="1" hidden="1">
      <c r="A332" s="102"/>
      <c r="B332" s="102"/>
      <c r="C332" s="117"/>
      <c r="D332" s="102"/>
      <c r="E332" s="103"/>
      <c r="F332" s="102"/>
      <c r="G332" s="102"/>
      <c r="H332" s="102"/>
      <c r="I332" s="102"/>
    </row>
    <row r="333" spans="1:9" s="79" customFormat="1" hidden="1">
      <c r="A333" s="102"/>
      <c r="B333" s="102"/>
      <c r="C333" s="117"/>
      <c r="D333" s="102"/>
      <c r="E333" s="103"/>
      <c r="F333" s="102"/>
      <c r="G333" s="102"/>
      <c r="H333" s="102"/>
      <c r="I333" s="102"/>
    </row>
    <row r="334" spans="1:9" s="79" customFormat="1" hidden="1">
      <c r="A334" s="102"/>
      <c r="B334" s="102"/>
      <c r="C334" s="117"/>
      <c r="D334" s="102"/>
      <c r="E334" s="103"/>
      <c r="F334" s="102"/>
      <c r="G334" s="102"/>
      <c r="H334" s="102"/>
      <c r="I334" s="102"/>
    </row>
    <row r="335" spans="1:9" s="79" customFormat="1" hidden="1">
      <c r="A335" s="102"/>
      <c r="B335" s="102"/>
      <c r="C335" s="117"/>
      <c r="D335" s="102"/>
      <c r="E335" s="103"/>
      <c r="F335" s="102"/>
      <c r="G335" s="102"/>
      <c r="H335" s="102"/>
      <c r="I335" s="102"/>
    </row>
    <row r="336" spans="1:9" s="79" customFormat="1" hidden="1">
      <c r="A336" s="102"/>
      <c r="B336" s="102"/>
      <c r="C336" s="117"/>
      <c r="D336" s="102"/>
      <c r="E336" s="103"/>
      <c r="F336" s="102"/>
      <c r="G336" s="102"/>
      <c r="H336" s="102"/>
      <c r="I336" s="102"/>
    </row>
    <row r="337" spans="1:9" s="79" customFormat="1" hidden="1">
      <c r="A337" s="102"/>
      <c r="B337" s="102"/>
      <c r="C337" s="117"/>
      <c r="D337" s="102"/>
      <c r="E337" s="103"/>
      <c r="F337" s="102"/>
      <c r="G337" s="102"/>
      <c r="H337" s="102"/>
      <c r="I337" s="102"/>
    </row>
    <row r="338" spans="1:9" s="79" customFormat="1" hidden="1">
      <c r="A338" s="102"/>
      <c r="B338" s="102"/>
      <c r="C338" s="117"/>
      <c r="D338" s="102"/>
      <c r="E338" s="103"/>
      <c r="F338" s="102"/>
      <c r="G338" s="102"/>
      <c r="H338" s="102"/>
      <c r="I338" s="102"/>
    </row>
    <row r="339" spans="1:9" s="79" customFormat="1" hidden="1">
      <c r="A339" s="102"/>
      <c r="B339" s="102"/>
      <c r="C339" s="117"/>
      <c r="D339" s="102"/>
      <c r="E339" s="103"/>
      <c r="F339" s="102"/>
      <c r="G339" s="102"/>
      <c r="H339" s="102"/>
      <c r="I339" s="102"/>
    </row>
    <row r="340" spans="1:9" s="79" customFormat="1" hidden="1">
      <c r="A340" s="102"/>
      <c r="B340" s="102"/>
      <c r="C340" s="117"/>
      <c r="D340" s="102"/>
      <c r="E340" s="103"/>
      <c r="F340" s="102"/>
      <c r="G340" s="102"/>
      <c r="H340" s="102"/>
      <c r="I340" s="102"/>
    </row>
    <row r="341" spans="1:9" s="79" customFormat="1" hidden="1">
      <c r="A341" s="102"/>
      <c r="B341" s="102"/>
      <c r="C341" s="117"/>
      <c r="D341" s="102"/>
      <c r="E341" s="103"/>
      <c r="F341" s="102"/>
      <c r="G341" s="102"/>
      <c r="H341" s="102"/>
      <c r="I341" s="102"/>
    </row>
    <row r="342" spans="1:9" s="79" customFormat="1" hidden="1">
      <c r="A342" s="102"/>
      <c r="B342" s="102"/>
      <c r="C342" s="117"/>
      <c r="D342" s="102"/>
      <c r="E342" s="103"/>
      <c r="F342" s="102"/>
      <c r="G342" s="102"/>
      <c r="H342" s="102"/>
      <c r="I342" s="102"/>
    </row>
    <row r="343" spans="1:9" ht="12.75" hidden="1" customHeight="1">
      <c r="A343" s="252" t="str">
        <f>CONCATENATE(A286)</f>
        <v>Zápis hlasatele</v>
      </c>
      <c r="B343" s="252"/>
      <c r="C343" s="252"/>
      <c r="D343" s="252"/>
      <c r="E343" s="252"/>
      <c r="F343" s="252"/>
      <c r="G343" s="252"/>
      <c r="H343" s="252"/>
      <c r="I343" s="252"/>
    </row>
    <row r="344" spans="1:9" ht="12.75" hidden="1" customHeight="1">
      <c r="A344" s="252"/>
      <c r="B344" s="252"/>
      <c r="C344" s="252"/>
      <c r="D344" s="252"/>
      <c r="E344" s="252"/>
      <c r="F344" s="252"/>
      <c r="G344" s="252"/>
      <c r="H344" s="252"/>
      <c r="I344" s="252"/>
    </row>
    <row r="345" spans="1:9" s="49" customFormat="1" ht="12.75" hidden="1" customHeight="1">
      <c r="A345" s="83"/>
      <c r="B345" s="83"/>
      <c r="C345" s="111"/>
      <c r="D345" s="83"/>
      <c r="E345" s="89"/>
      <c r="F345" s="83"/>
      <c r="G345" s="83"/>
      <c r="H345" s="83"/>
      <c r="I345" s="83"/>
    </row>
    <row r="346" spans="1:9" s="49" customFormat="1" hidden="1">
      <c r="A346" s="80"/>
      <c r="B346" s="80"/>
      <c r="C346" s="112"/>
      <c r="D346" s="80"/>
      <c r="E346" s="81"/>
      <c r="F346" s="77"/>
      <c r="G346" s="77"/>
      <c r="H346" s="77"/>
      <c r="I346" s="77"/>
    </row>
    <row r="347" spans="1:9" s="49" customFormat="1" hidden="1">
      <c r="A347" s="80"/>
      <c r="B347" s="80"/>
      <c r="C347" s="112"/>
      <c r="D347" s="80"/>
      <c r="E347" s="81"/>
      <c r="F347" s="77"/>
      <c r="G347" s="77"/>
      <c r="H347" s="77"/>
      <c r="I347" s="77"/>
    </row>
    <row r="348" spans="1:9" s="49" customFormat="1" hidden="1">
      <c r="A348" s="80"/>
      <c r="B348" s="80"/>
      <c r="C348" s="112"/>
      <c r="D348" s="80"/>
      <c r="E348" s="81"/>
      <c r="F348" s="77"/>
      <c r="G348" s="77"/>
      <c r="H348" s="77"/>
      <c r="I348" s="77"/>
    </row>
    <row r="349" spans="1:9" s="49" customFormat="1" hidden="1">
      <c r="A349" s="80"/>
      <c r="B349" s="80"/>
      <c r="C349" s="112"/>
      <c r="D349" s="80"/>
      <c r="E349" s="81"/>
      <c r="F349" s="77"/>
      <c r="G349" s="77"/>
      <c r="H349" s="77"/>
      <c r="I349" s="77"/>
    </row>
    <row r="350" spans="1:9" s="49" customFormat="1" hidden="1">
      <c r="A350" s="80"/>
      <c r="B350" s="80"/>
      <c r="C350" s="112"/>
      <c r="D350" s="80"/>
      <c r="E350" s="81"/>
      <c r="F350" s="77"/>
      <c r="G350" s="77"/>
      <c r="H350" s="77"/>
      <c r="I350" s="77"/>
    </row>
    <row r="351" spans="1:9" s="49" customFormat="1" hidden="1">
      <c r="A351" s="80"/>
      <c r="B351" s="80"/>
      <c r="C351" s="112"/>
      <c r="D351" s="80"/>
      <c r="E351" s="81"/>
      <c r="F351" s="77"/>
      <c r="G351" s="77"/>
      <c r="H351" s="77"/>
      <c r="I351" s="77"/>
    </row>
    <row r="352" spans="1:9" ht="13.5" hidden="1" thickBot="1">
      <c r="A352" s="84"/>
      <c r="B352" s="84"/>
      <c r="C352" s="113"/>
      <c r="D352" s="84"/>
      <c r="E352" s="90"/>
      <c r="F352" s="84"/>
      <c r="G352" s="84"/>
      <c r="H352" s="84"/>
      <c r="I352" s="84"/>
    </row>
    <row r="353" spans="1:21" ht="26.25" hidden="1" thickTop="1">
      <c r="A353" s="255" t="str">
        <f>CONCATENATE([2]List1!$A$40)</f>
        <v>soutěž</v>
      </c>
      <c r="B353" s="256"/>
      <c r="C353" s="114" t="str">
        <f>CONCATENATE([2]List1!$A$41)</f>
        <v>datum</v>
      </c>
      <c r="D353" s="86" t="str">
        <f>CONCATENATE([2]List1!$A$42)</f>
        <v>č. utkání</v>
      </c>
      <c r="E353" s="91" t="str">
        <f>CONCATENATE([2]List1!$A$43)</f>
        <v>hmotnost</v>
      </c>
      <c r="F353" s="86" t="str">
        <f>CONCATENATE([2]List1!$A$44)</f>
        <v>styl</v>
      </c>
      <c r="G353" s="86" t="str">
        <f>CONCATENATE([2]List1!$A$45)</f>
        <v>kolo</v>
      </c>
      <c r="H353" s="87" t="str">
        <f>CONCATENATE([2]List1!$A$46)</f>
        <v>finále</v>
      </c>
      <c r="I353" s="88" t="str">
        <f>CONCATENATE([2]List1!$A$47)</f>
        <v>žíněnka</v>
      </c>
    </row>
    <row r="354" spans="1:21" hidden="1">
      <c r="A354" s="295" t="str">
        <f>CONCATENATE(A297)</f>
        <v>Vánoční turnaj Chomutov</v>
      </c>
      <c r="B354" s="296"/>
      <c r="C354" s="299" t="str">
        <f>CONCATENATE(C297)</f>
        <v>14.12.2019</v>
      </c>
      <c r="D354" s="263">
        <v>401</v>
      </c>
      <c r="E354" s="293" t="str">
        <f>CONCATENATE(E297)</f>
        <v>B příp 28 kg</v>
      </c>
      <c r="F354" s="290" t="str">
        <f>CONCATENATE(F297)</f>
        <v>ř.ř.</v>
      </c>
      <c r="G354" s="290" t="s">
        <v>104</v>
      </c>
      <c r="H354" s="275"/>
      <c r="I354" s="290" t="str">
        <f>CONCATENATE(I297)</f>
        <v>1</v>
      </c>
    </row>
    <row r="355" spans="1:21" ht="13.5" hidden="1" thickBot="1">
      <c r="A355" s="297"/>
      <c r="B355" s="298"/>
      <c r="C355" s="300"/>
      <c r="D355" s="264"/>
      <c r="E355" s="294"/>
      <c r="F355" s="291"/>
      <c r="G355" s="291"/>
      <c r="H355" s="276"/>
      <c r="I355" s="291"/>
    </row>
    <row r="356" spans="1:21" ht="14.25" hidden="1" thickTop="1" thickBot="1">
      <c r="A356" s="84"/>
      <c r="B356" s="84"/>
      <c r="C356" s="113"/>
      <c r="D356" s="84"/>
      <c r="E356" s="90"/>
      <c r="F356" s="84"/>
      <c r="G356" s="84"/>
      <c r="H356" s="84"/>
      <c r="I356" s="84"/>
    </row>
    <row r="357" spans="1:21" ht="13.5" hidden="1" thickTop="1">
      <c r="A357" s="279" t="str">
        <f>CONCATENATE([2]List1!$A$48)</f>
        <v>červený</v>
      </c>
      <c r="B357" s="280"/>
      <c r="C357" s="280"/>
      <c r="D357" s="281"/>
      <c r="E357" s="282"/>
      <c r="F357" s="255" t="str">
        <f>CONCATENATE([2]List1!$A$49)</f>
        <v>modrý</v>
      </c>
      <c r="G357" s="256"/>
      <c r="H357" s="256"/>
      <c r="I357" s="283"/>
    </row>
    <row r="358" spans="1:21" hidden="1">
      <c r="A358" s="284" t="str">
        <f>CONCATENATE([2]List1!$A$50)</f>
        <v>jméno</v>
      </c>
      <c r="B358" s="285"/>
      <c r="C358" s="115" t="str">
        <f>CONCATENATE([2]List1!$A$51)</f>
        <v>oddíl</v>
      </c>
      <c r="D358" s="99" t="str">
        <f>CONCATENATE([2]List1!$A$52)</f>
        <v>los</v>
      </c>
      <c r="E358" s="282"/>
      <c r="F358" s="284" t="str">
        <f>CONCATENATE([2]List1!$A$50)</f>
        <v>jméno</v>
      </c>
      <c r="G358" s="285"/>
      <c r="H358" s="98" t="str">
        <f>CONCATENATE([2]List1!$A$51)</f>
        <v>oddíl</v>
      </c>
      <c r="I358" s="99" t="str">
        <f>CONCATENATE([2]List1!$A$52)</f>
        <v>los</v>
      </c>
      <c r="L358" s="104" t="s">
        <v>93</v>
      </c>
      <c r="M358" s="104" t="s">
        <v>94</v>
      </c>
      <c r="N358" s="104" t="s">
        <v>95</v>
      </c>
      <c r="O358" s="104" t="s">
        <v>96</v>
      </c>
      <c r="P358" s="104" t="s">
        <v>97</v>
      </c>
      <c r="Q358" s="104" t="s">
        <v>98</v>
      </c>
      <c r="R358" s="104" t="s">
        <v>99</v>
      </c>
      <c r="S358" s="104" t="s">
        <v>100</v>
      </c>
      <c r="T358" s="104"/>
      <c r="U358" s="104"/>
    </row>
    <row r="359" spans="1:21" hidden="1">
      <c r="A359" s="301" t="str">
        <f>CONCATENATE(L359,M359,N359,O359)</f>
        <v>Gorjunov Timur</v>
      </c>
      <c r="B359" s="302"/>
      <c r="C359" s="307" t="str">
        <f>CONCATENATE(L360,M360,N360,O360)</f>
        <v>CW</v>
      </c>
      <c r="D359" s="288">
        <v>3</v>
      </c>
      <c r="E359" s="282"/>
      <c r="F359" s="301" t="str">
        <f>CONCATENATE(P359,Q359,R359,S359)</f>
        <v>Körber Tomáš</v>
      </c>
      <c r="G359" s="302"/>
      <c r="H359" s="305" t="str">
        <f>CONCATENATE(P360,Q360,R360,S360)</f>
        <v>Nejdek</v>
      </c>
      <c r="I359" s="277">
        <v>1</v>
      </c>
      <c r="K359" t="s">
        <v>7</v>
      </c>
      <c r="L359" t="str">
        <f>IF($D359='Vážní listina'!$A$6,'Vážní listina'!$B$6,IF($D359='Vážní listina'!$A$7,'Vážní listina'!$B$7,IF($D359='Vážní listina'!$A$8,'Vážní listina'!$B$8,IF($D359='Vážní listina'!$A$9,'Vážní listina'!$B$9,IF($D359='Vážní listina'!$A$10,'Vážní listina'!$B$10,IF($D359='Vážní listina'!$A$11,'Vážní listina'!$B$11,""))))))</f>
        <v>Gorjunov Timur</v>
      </c>
      <c r="M359" t="str">
        <f>IF($D359='Vážní listina'!$A$12,'Vážní listina'!$B$12,IF($D359='Vážní listina'!$A$13,'Vážní listina'!$B$13,IF($D359='Vážní listina'!$A$14,'Vážní listina'!$B$14,IF($D359='Vážní listina'!$A$15,'Vážní listina'!$B$15,IF($D359='Vážní listina'!$A$16,'Vážní listina'!$B$16,IF($D359='Vážní listina'!$A$17,'Vážní listina'!$B$17,""))))))</f>
        <v/>
      </c>
      <c r="N359" t="str">
        <f>IF($D359='Vážní listina'!$A$18,'Vážní listina'!$B$18,IF($D359='Vážní listina'!$A$19,'Vážní listina'!$B$19,IF($D359='Vážní listina'!$A$20,'Vážní listina'!$B$20,IF($D359='Vážní listina'!$A$21,'Vážní listina'!$B$21,IF($D359='Vážní listina'!$A$22,'Vážní listina'!$B$22,IF($D359='Vážní listina'!$A$23,'Vážní listina'!$B$23,""))))))</f>
        <v/>
      </c>
      <c r="O359" t="str">
        <f>IF($D359='Vážní listina'!$A$24,'Vážní listina'!$B$24,IF($D359='Vážní listina'!$A$25,'Vážní listina'!$B$25,IF($D359='Vážní listina'!$A$26,'Vážní listina'!$B$26,IF($D359='Vážní listina'!$A$27,'Vážní listina'!$B$27,IF($D359='Vážní listina'!$A$28,'Vážní listina'!$B$28,IF($D359='Vážní listina'!$A$29,'Vážní listina'!$B$29,""))))))</f>
        <v/>
      </c>
      <c r="P359" t="str">
        <f>IF($I359='Vážní listina'!$A$6,'Vážní listina'!$B$6,IF($I359='Vážní listina'!$A$7,'Vážní listina'!$B$7,IF($I359='Vážní listina'!$A$8,'Vážní listina'!$B$8,IF($I359='Vážní listina'!$A$9,'Vážní listina'!$B$9,IF($I359='Vážní listina'!$A$10,'Vážní listina'!$B$10,IF($I359='Vážní listina'!$A$11,'Vážní listina'!$B$11,""))))))</f>
        <v>Körber Tomáš</v>
      </c>
      <c r="Q359" t="str">
        <f>IF($I359='Vážní listina'!$A$12,'Vážní listina'!$B$12,IF($I359='Vážní listina'!$A$13,'Vážní listina'!$B$13,IF($I359='Vážní listina'!$A$14,'Vážní listina'!$B$14,IF($I359='Vážní listina'!$A$15,'Vážní listina'!$B$15,IF($I359='Vážní listina'!$A$16,'Vážní listina'!$B$16,IF($I359='Vážní listina'!$A$17,'Vážní listina'!$B$17,""))))))</f>
        <v/>
      </c>
      <c r="R359" t="str">
        <f>IF($I359='Vážní listina'!$A$18,'Vážní listina'!$B$18,IF($I359='Vážní listina'!$A$19,'Vážní listina'!$B$19,IF($I359='Vážní listina'!$A$20,'Vážní listina'!$B$20,IF($I359='Vážní listina'!$A$21,'Vážní listina'!$B$21,IF($I359='Vážní listina'!$A$22,'Vážní listina'!$B$22,IF($I359='Vážní listina'!$A$23,'Vážní listina'!$B$23,""))))))</f>
        <v/>
      </c>
      <c r="S359" t="str">
        <f>IF($I359='Vážní listina'!$A$24,'Vážní listina'!$B$24,IF($I359='Vážní listina'!$A$25,'Vážní listina'!$B$25,IF($I359='Vážní listina'!$A$26,'Vážní listina'!$B$26,IF($I359='Vážní listina'!$A$27,'Vážní listina'!$B$27,IF($I359='Vážní listina'!$A$28,'Vážní listina'!$B$28,IF($I359='Vážní listina'!$A$29,'Vážní listina'!$B$29,""))))))</f>
        <v/>
      </c>
    </row>
    <row r="360" spans="1:21" ht="13.5" hidden="1" thickBot="1">
      <c r="A360" s="303"/>
      <c r="B360" s="304"/>
      <c r="C360" s="308"/>
      <c r="D360" s="289"/>
      <c r="E360" s="282"/>
      <c r="F360" s="303"/>
      <c r="G360" s="304"/>
      <c r="H360" s="306"/>
      <c r="I360" s="278"/>
      <c r="K360" t="s">
        <v>2</v>
      </c>
      <c r="L360" t="str">
        <f>IF($D359='Vážní listina'!$A$6,'Vážní listina'!$C$6,IF($D359='Vážní listina'!$A$7,'Vážní listina'!$C$7,IF($D359='Vážní listina'!$A$8,'Vážní listina'!$C$8,IF($D359='Vážní listina'!$A$9,'Vážní listina'!$C$9,IF($D359='Vážní listina'!$A$10,'Vážní listina'!$C$10,IF($D359='Vážní listina'!$A$11,'Vážní listina'!$C$11,""))))))</f>
        <v>CW</v>
      </c>
      <c r="M360" t="str">
        <f>IF($D359='Vážní listina'!$A$12,'Vážní listina'!$C$12,IF($D359='Vážní listina'!$A$13,'Vážní listina'!$C$13,IF($D359='Vážní listina'!$A$14,'Vážní listina'!$C$14,IF($D359='Vážní listina'!$A$15,'Vážní listina'!$C$15,IF($D359='Vážní listina'!$A$16,'Vážní listina'!$C$16,IF($D359='Vážní listina'!$A$17,'Vážní listina'!$C$17,""))))))</f>
        <v/>
      </c>
      <c r="N360" t="str">
        <f>IF($D359='Vážní listina'!$A$18,'Vážní listina'!$C$18,IF($D359='Vážní listina'!$A$19,'Vážní listina'!$C$19,IF($D359='Vážní listina'!$A$20,'Vážní listina'!$C$20,IF($D359='Vážní listina'!$A$21,'Vážní listina'!$C$21,IF($D359='Vážní listina'!$A$22,'Vážní listina'!$C$22,IF($D359='Vážní listina'!$A$23,'Vážní listina'!$C$23,""))))))</f>
        <v/>
      </c>
      <c r="O360" t="str">
        <f>IF($D359='Vážní listina'!$A$24,'Vážní listina'!$C$24,IF($D359='Vážní listina'!$A$25,'Vážní listina'!$C$25,IF($D359='Vážní listina'!$A$26,'Vážní listina'!$C$26,IF($D359='Vážní listina'!$A$27,'Vážní listina'!$C$27,IF($D359='Vážní listina'!$A$28,'Vážní listina'!$C$28,IF($D359='Vážní listina'!$A$29,'Vážní listina'!$C$29,""))))))</f>
        <v/>
      </c>
      <c r="P360" t="str">
        <f>IF($I359='Vážní listina'!$A$6,'Vážní listina'!$C$6,IF($I359='Vážní listina'!$A$7,'Vážní listina'!$C$7,IF($I359='Vážní listina'!$A$8,'Vážní listina'!$C$8,IF($I359='Vážní listina'!$A$9,'Vážní listina'!$C$9,IF($I359='Vážní listina'!$A$10,'Vážní listina'!$C$10,IF($I359='Vážní listina'!$A$11,'Vážní listina'!$C$11,""))))))</f>
        <v>Nejdek</v>
      </c>
      <c r="Q360" t="str">
        <f>IF($I359='Vážní listina'!$A$12,'Vážní listina'!$C$12,IF($I359='Vážní listina'!$A$13,'Vážní listina'!$C$13,IF($I359='Vážní listina'!$A$14,'Vážní listina'!$C$14,IF($I359='Vážní listina'!$A$15,'Vážní listina'!$C$15,IF($I359='Vážní listina'!$A$16,'Vážní listina'!$C$16,IF($I359='Vážní listina'!$A$17,'Vážní listina'!$C$17,""))))))</f>
        <v/>
      </c>
      <c r="R360" t="str">
        <f>IF($I359='Vážní listina'!$A$18,'Vážní listina'!$C$18,IF($I359='Vážní listina'!$A$19,'Vážní listina'!$C$19,IF($I359='Vážní listina'!$A$20,'Vážní listina'!$C$20,IF($I359='Vážní listina'!$A$21,'Vážní listina'!$C$21,IF($I359='Vážní listina'!$A$22,'Vážní listina'!$C$22,IF($I359='Vážní listina'!$A$23,'Vážní listina'!$C$23,""))))))</f>
        <v/>
      </c>
      <c r="S360" t="str">
        <f>IF($I359='Vážní listina'!$A$24,'Vážní listina'!$C$24,IF($I359='Vážní listina'!$A$25,'Vážní listina'!$C$25,IF($I359='Vážní listina'!$A$26,'Vážní listina'!$C$26,IF($I359='Vážní listina'!$A$27,'Vážní listina'!$C$27,IF($I359='Vážní listina'!$A$28,'Vážní listina'!$C$28,IF($I359='Vážní listina'!$A$29,'Vážní listina'!$C$29,""))))))</f>
        <v/>
      </c>
    </row>
    <row r="361" spans="1:21" ht="13.5" hidden="1" thickTop="1">
      <c r="A361" s="100"/>
      <c r="B361" s="100"/>
      <c r="C361" s="116"/>
      <c r="D361" s="100"/>
      <c r="E361" s="97"/>
      <c r="F361" s="100"/>
      <c r="G361" s="100"/>
      <c r="H361" s="100"/>
      <c r="I361" s="100"/>
    </row>
    <row r="362" spans="1:21" s="79" customFormat="1" hidden="1">
      <c r="A362" s="101"/>
      <c r="B362" s="102"/>
      <c r="C362" s="117"/>
      <c r="D362" s="102"/>
      <c r="E362" s="103"/>
      <c r="F362" s="102"/>
      <c r="G362" s="102"/>
      <c r="H362" s="102"/>
      <c r="I362" s="101"/>
    </row>
    <row r="363" spans="1:21" s="79" customFormat="1" hidden="1">
      <c r="A363" s="102"/>
      <c r="B363" s="102"/>
      <c r="C363" s="117"/>
      <c r="D363" s="102"/>
      <c r="E363" s="103"/>
      <c r="F363" s="102"/>
      <c r="G363" s="102"/>
      <c r="H363" s="102"/>
      <c r="I363" s="102"/>
    </row>
    <row r="364" spans="1:21" s="79" customFormat="1" hidden="1">
      <c r="A364" s="102"/>
      <c r="B364" s="102"/>
      <c r="C364" s="117"/>
      <c r="D364" s="102"/>
      <c r="E364" s="103"/>
      <c r="F364" s="102"/>
      <c r="G364" s="102"/>
      <c r="H364" s="102"/>
      <c r="I364" s="102"/>
    </row>
    <row r="365" spans="1:21" s="79" customFormat="1" hidden="1">
      <c r="A365" s="102"/>
      <c r="B365" s="102"/>
      <c r="C365" s="117"/>
      <c r="D365" s="102"/>
      <c r="E365" s="103"/>
      <c r="F365" s="102"/>
      <c r="G365" s="102"/>
      <c r="H365" s="102"/>
      <c r="I365" s="102"/>
    </row>
    <row r="366" spans="1:21" s="79" customFormat="1" hidden="1">
      <c r="A366" s="102"/>
      <c r="B366" s="102"/>
      <c r="C366" s="117"/>
      <c r="D366" s="102"/>
      <c r="E366" s="103"/>
      <c r="F366" s="102"/>
      <c r="G366" s="102"/>
      <c r="H366" s="102"/>
      <c r="I366" s="102"/>
    </row>
    <row r="367" spans="1:21" s="79" customFormat="1" hidden="1">
      <c r="A367" s="102"/>
      <c r="B367" s="102"/>
      <c r="C367" s="117"/>
      <c r="D367" s="102"/>
      <c r="E367" s="103"/>
      <c r="F367" s="102"/>
      <c r="G367" s="102"/>
      <c r="H367" s="102"/>
      <c r="I367" s="102"/>
    </row>
    <row r="368" spans="1:21" s="79" customFormat="1" hidden="1">
      <c r="A368" s="102"/>
      <c r="B368" s="102"/>
      <c r="C368" s="117"/>
      <c r="D368" s="102"/>
      <c r="E368" s="103"/>
      <c r="F368" s="102"/>
      <c r="G368" s="102"/>
      <c r="H368" s="102"/>
      <c r="I368" s="102"/>
    </row>
    <row r="369" spans="1:9" s="79" customFormat="1" hidden="1">
      <c r="A369" s="102"/>
      <c r="B369" s="102"/>
      <c r="C369" s="117"/>
      <c r="D369" s="102"/>
      <c r="E369" s="103"/>
      <c r="F369" s="102"/>
      <c r="G369" s="102"/>
      <c r="H369" s="102"/>
      <c r="I369" s="102"/>
    </row>
    <row r="370" spans="1:9" s="79" customFormat="1" hidden="1">
      <c r="A370" s="102"/>
      <c r="B370" s="102"/>
      <c r="C370" s="117"/>
      <c r="D370" s="102"/>
      <c r="E370" s="103"/>
      <c r="F370" s="102"/>
      <c r="G370" s="102"/>
      <c r="H370" s="102"/>
      <c r="I370" s="102"/>
    </row>
    <row r="371" spans="1:9" s="79" customFormat="1" hidden="1">
      <c r="A371" s="102"/>
      <c r="B371" s="102"/>
      <c r="C371" s="117"/>
      <c r="D371" s="102"/>
      <c r="E371" s="103"/>
      <c r="F371" s="102"/>
      <c r="G371" s="102"/>
      <c r="H371" s="102"/>
      <c r="I371" s="102"/>
    </row>
    <row r="372" spans="1:9" s="79" customFormat="1" hidden="1">
      <c r="A372" s="102"/>
      <c r="B372" s="102"/>
      <c r="C372" s="117"/>
      <c r="D372" s="102"/>
      <c r="E372" s="103"/>
      <c r="F372" s="102"/>
      <c r="G372" s="102"/>
      <c r="H372" s="102"/>
      <c r="I372" s="102"/>
    </row>
    <row r="373" spans="1:9" s="79" customFormat="1" hidden="1">
      <c r="A373" s="102"/>
      <c r="B373" s="102"/>
      <c r="C373" s="117"/>
      <c r="D373" s="102"/>
      <c r="E373" s="103"/>
      <c r="F373" s="102"/>
      <c r="G373" s="102"/>
      <c r="H373" s="102"/>
      <c r="I373" s="102"/>
    </row>
    <row r="374" spans="1:9" s="79" customFormat="1" hidden="1">
      <c r="A374" s="101"/>
      <c r="B374" s="101"/>
      <c r="C374" s="118"/>
      <c r="D374" s="101"/>
      <c r="E374" s="103"/>
      <c r="F374" s="101"/>
      <c r="G374" s="101"/>
      <c r="H374" s="101"/>
      <c r="I374" s="101"/>
    </row>
    <row r="375" spans="1:9" s="79" customFormat="1" hidden="1">
      <c r="A375" s="102"/>
      <c r="B375" s="102"/>
      <c r="C375" s="117"/>
      <c r="D375" s="101"/>
      <c r="E375" s="103"/>
      <c r="F375" s="101"/>
      <c r="G375" s="102"/>
      <c r="H375" s="102"/>
      <c r="I375" s="102"/>
    </row>
    <row r="376" spans="1:9" s="79" customFormat="1" hidden="1">
      <c r="A376" s="102"/>
      <c r="B376" s="102"/>
      <c r="C376" s="117"/>
      <c r="D376" s="101"/>
      <c r="E376" s="103"/>
      <c r="F376" s="101"/>
      <c r="G376" s="102"/>
      <c r="H376" s="102"/>
      <c r="I376" s="102"/>
    </row>
    <row r="377" spans="1:9" s="79" customFormat="1" hidden="1">
      <c r="A377" s="102"/>
      <c r="B377" s="102"/>
      <c r="C377" s="117"/>
      <c r="D377" s="101"/>
      <c r="E377" s="103"/>
      <c r="F377" s="101"/>
      <c r="G377" s="102"/>
      <c r="H377" s="102"/>
      <c r="I377" s="102"/>
    </row>
    <row r="378" spans="1:9" s="79" customFormat="1" hidden="1">
      <c r="A378" s="101"/>
      <c r="B378" s="102"/>
      <c r="C378" s="117"/>
      <c r="D378" s="102"/>
      <c r="E378" s="103"/>
      <c r="F378" s="102"/>
      <c r="G378" s="102"/>
      <c r="H378" s="102"/>
      <c r="I378" s="101"/>
    </row>
    <row r="379" spans="1:9" s="79" customFormat="1" hidden="1">
      <c r="A379" s="101"/>
      <c r="B379" s="102"/>
      <c r="C379" s="117"/>
      <c r="D379" s="102"/>
      <c r="E379" s="103"/>
      <c r="F379" s="102"/>
      <c r="G379" s="102"/>
      <c r="H379" s="102"/>
      <c r="I379" s="101"/>
    </row>
    <row r="380" spans="1:9" s="79" customFormat="1" hidden="1">
      <c r="A380" s="101"/>
      <c r="B380" s="102"/>
      <c r="C380" s="117"/>
      <c r="D380" s="102"/>
      <c r="E380" s="103"/>
      <c r="F380" s="102"/>
      <c r="G380" s="102"/>
      <c r="H380" s="102"/>
      <c r="I380" s="101"/>
    </row>
    <row r="381" spans="1:9" s="79" customFormat="1" hidden="1">
      <c r="A381" s="101"/>
      <c r="B381" s="101"/>
      <c r="C381" s="118"/>
      <c r="D381" s="101"/>
      <c r="E381" s="103"/>
      <c r="F381" s="101"/>
      <c r="G381" s="101"/>
      <c r="H381" s="101"/>
      <c r="I381" s="101"/>
    </row>
    <row r="382" spans="1:9" s="79" customFormat="1" hidden="1">
      <c r="A382" s="101"/>
      <c r="B382" s="101"/>
      <c r="C382" s="118"/>
      <c r="D382" s="101"/>
      <c r="E382" s="103"/>
      <c r="F382" s="101"/>
      <c r="G382" s="101"/>
      <c r="H382" s="102"/>
      <c r="I382" s="102"/>
    </row>
    <row r="383" spans="1:9" s="79" customFormat="1" hidden="1">
      <c r="A383" s="101"/>
      <c r="B383" s="101"/>
      <c r="C383" s="118"/>
      <c r="D383" s="101"/>
      <c r="E383" s="103"/>
      <c r="F383" s="101"/>
      <c r="G383" s="101"/>
      <c r="H383" s="101"/>
      <c r="I383" s="101"/>
    </row>
    <row r="384" spans="1:9" s="79" customFormat="1" hidden="1">
      <c r="A384" s="101"/>
      <c r="B384" s="101"/>
      <c r="C384" s="118"/>
      <c r="D384" s="101"/>
      <c r="E384" s="103"/>
      <c r="F384" s="101"/>
      <c r="G384" s="101"/>
      <c r="H384" s="101"/>
      <c r="I384" s="101"/>
    </row>
    <row r="385" spans="1:9" s="79" customFormat="1" hidden="1">
      <c r="A385" s="101"/>
      <c r="B385" s="101"/>
      <c r="C385" s="118"/>
      <c r="D385" s="101"/>
      <c r="E385" s="103"/>
      <c r="F385" s="101"/>
      <c r="G385" s="101"/>
      <c r="H385" s="101"/>
      <c r="I385" s="101"/>
    </row>
    <row r="386" spans="1:9" s="79" customFormat="1" hidden="1">
      <c r="A386" s="102"/>
      <c r="B386" s="102"/>
      <c r="C386" s="117"/>
      <c r="D386" s="102"/>
      <c r="E386" s="103"/>
      <c r="F386" s="102"/>
      <c r="G386" s="102"/>
      <c r="H386" s="102"/>
      <c r="I386" s="102"/>
    </row>
    <row r="387" spans="1:9" s="79" customFormat="1" hidden="1">
      <c r="A387" s="102"/>
      <c r="B387" s="102"/>
      <c r="C387" s="117"/>
      <c r="D387" s="102"/>
      <c r="E387" s="103"/>
      <c r="F387" s="102"/>
      <c r="G387" s="102"/>
      <c r="H387" s="102"/>
      <c r="I387" s="102"/>
    </row>
    <row r="388" spans="1:9" s="79" customFormat="1" hidden="1">
      <c r="A388" s="102"/>
      <c r="B388" s="102"/>
      <c r="C388" s="117"/>
      <c r="D388" s="102"/>
      <c r="E388" s="103"/>
      <c r="F388" s="102"/>
      <c r="G388" s="102"/>
      <c r="H388" s="102"/>
      <c r="I388" s="102"/>
    </row>
    <row r="389" spans="1:9" s="79" customFormat="1" hidden="1">
      <c r="A389" s="102"/>
      <c r="B389" s="102"/>
      <c r="C389" s="117"/>
      <c r="D389" s="102"/>
      <c r="E389" s="103"/>
      <c r="F389" s="102"/>
      <c r="G389" s="102"/>
      <c r="H389" s="102"/>
      <c r="I389" s="102"/>
    </row>
    <row r="390" spans="1:9" s="79" customFormat="1" hidden="1">
      <c r="A390" s="102"/>
      <c r="B390" s="102"/>
      <c r="C390" s="117"/>
      <c r="D390" s="102"/>
      <c r="E390" s="103"/>
      <c r="F390" s="102"/>
      <c r="G390" s="102"/>
      <c r="H390" s="102"/>
      <c r="I390" s="102"/>
    </row>
    <row r="391" spans="1:9" s="79" customFormat="1" hidden="1">
      <c r="A391" s="102"/>
      <c r="B391" s="102"/>
      <c r="C391" s="117"/>
      <c r="D391" s="102"/>
      <c r="E391" s="103"/>
      <c r="F391" s="102"/>
      <c r="G391" s="102"/>
      <c r="H391" s="102"/>
      <c r="I391" s="102"/>
    </row>
    <row r="392" spans="1:9" s="79" customFormat="1" hidden="1">
      <c r="A392" s="102"/>
      <c r="B392" s="102"/>
      <c r="C392" s="117"/>
      <c r="D392" s="102"/>
      <c r="E392" s="103"/>
      <c r="F392" s="102"/>
      <c r="G392" s="102"/>
      <c r="H392" s="102"/>
      <c r="I392" s="102"/>
    </row>
    <row r="393" spans="1:9" s="79" customFormat="1" hidden="1">
      <c r="A393" s="102"/>
      <c r="B393" s="102"/>
      <c r="C393" s="117"/>
      <c r="D393" s="102"/>
      <c r="E393" s="103"/>
      <c r="F393" s="102"/>
      <c r="G393" s="102"/>
      <c r="H393" s="102"/>
      <c r="I393" s="102"/>
    </row>
    <row r="394" spans="1:9" s="79" customFormat="1" hidden="1">
      <c r="A394" s="102"/>
      <c r="B394" s="102"/>
      <c r="C394" s="117"/>
      <c r="D394" s="102"/>
      <c r="E394" s="103"/>
      <c r="F394" s="102"/>
      <c r="G394" s="102"/>
      <c r="H394" s="102"/>
      <c r="I394" s="102"/>
    </row>
    <row r="395" spans="1:9" s="79" customFormat="1" hidden="1">
      <c r="A395" s="102"/>
      <c r="B395" s="102"/>
      <c r="C395" s="117"/>
      <c r="D395" s="102"/>
      <c r="E395" s="103"/>
      <c r="F395" s="102"/>
      <c r="G395" s="102"/>
      <c r="H395" s="102"/>
      <c r="I395" s="102"/>
    </row>
    <row r="396" spans="1:9" s="79" customFormat="1" hidden="1">
      <c r="A396" s="102"/>
      <c r="B396" s="102"/>
      <c r="C396" s="117"/>
      <c r="D396" s="102"/>
      <c r="E396" s="103"/>
      <c r="F396" s="102"/>
      <c r="G396" s="102"/>
      <c r="H396" s="102"/>
      <c r="I396" s="102"/>
    </row>
    <row r="397" spans="1:9" s="79" customFormat="1" hidden="1">
      <c r="A397" s="102"/>
      <c r="B397" s="102"/>
      <c r="C397" s="117"/>
      <c r="D397" s="102"/>
      <c r="E397" s="103"/>
      <c r="F397" s="102"/>
      <c r="G397" s="102"/>
      <c r="H397" s="102"/>
      <c r="I397" s="102"/>
    </row>
    <row r="398" spans="1:9" s="79" customFormat="1" hidden="1">
      <c r="A398" s="102"/>
      <c r="B398" s="102"/>
      <c r="C398" s="117"/>
      <c r="D398" s="102"/>
      <c r="E398" s="103"/>
      <c r="F398" s="102"/>
      <c r="G398" s="102"/>
      <c r="H398" s="102"/>
      <c r="I398" s="102"/>
    </row>
    <row r="399" spans="1:9" s="79" customFormat="1" hidden="1">
      <c r="A399" s="102"/>
      <c r="B399" s="102"/>
      <c r="C399" s="117"/>
      <c r="D399" s="102"/>
      <c r="E399" s="103"/>
      <c r="F399" s="102"/>
      <c r="G399" s="102"/>
      <c r="H399" s="102"/>
      <c r="I399" s="102"/>
    </row>
    <row r="400" spans="1:9" ht="12.75" hidden="1" customHeight="1">
      <c r="A400" s="252" t="str">
        <f>CONCATENATE(A343)</f>
        <v>Zápis hlasatele</v>
      </c>
      <c r="B400" s="252"/>
      <c r="C400" s="252"/>
      <c r="D400" s="252"/>
      <c r="E400" s="252"/>
      <c r="F400" s="252"/>
      <c r="G400" s="252"/>
      <c r="H400" s="252"/>
      <c r="I400" s="252"/>
    </row>
    <row r="401" spans="1:21" ht="12.75" hidden="1" customHeight="1">
      <c r="A401" s="252"/>
      <c r="B401" s="252"/>
      <c r="C401" s="252"/>
      <c r="D401" s="252"/>
      <c r="E401" s="252"/>
      <c r="F401" s="252"/>
      <c r="G401" s="252"/>
      <c r="H401" s="252"/>
      <c r="I401" s="252"/>
    </row>
    <row r="402" spans="1:21" s="49" customFormat="1" ht="12.75" hidden="1" customHeight="1">
      <c r="A402" s="83"/>
      <c r="B402" s="83"/>
      <c r="C402" s="111"/>
      <c r="D402" s="83"/>
      <c r="E402" s="89"/>
      <c r="F402" s="83"/>
      <c r="G402" s="83"/>
      <c r="H402" s="83"/>
      <c r="I402" s="83"/>
    </row>
    <row r="403" spans="1:21" s="49" customFormat="1" hidden="1">
      <c r="A403" s="80"/>
      <c r="B403" s="80"/>
      <c r="C403" s="112"/>
      <c r="D403" s="80"/>
      <c r="E403" s="81"/>
      <c r="F403" s="77"/>
      <c r="G403" s="77"/>
      <c r="H403" s="77"/>
      <c r="I403" s="77"/>
    </row>
    <row r="404" spans="1:21" s="49" customFormat="1" hidden="1">
      <c r="A404" s="80"/>
      <c r="B404" s="80"/>
      <c r="C404" s="112"/>
      <c r="D404" s="80"/>
      <c r="E404" s="81"/>
      <c r="F404" s="77"/>
      <c r="G404" s="77"/>
      <c r="H404" s="77"/>
      <c r="I404" s="77"/>
    </row>
    <row r="405" spans="1:21" s="49" customFormat="1" hidden="1">
      <c r="A405" s="80"/>
      <c r="B405" s="80"/>
      <c r="C405" s="112"/>
      <c r="D405" s="80"/>
      <c r="E405" s="81"/>
      <c r="F405" s="77"/>
      <c r="G405" s="77"/>
      <c r="H405" s="77"/>
      <c r="I405" s="77"/>
    </row>
    <row r="406" spans="1:21" s="49" customFormat="1" hidden="1">
      <c r="A406" s="80"/>
      <c r="B406" s="80"/>
      <c r="C406" s="112"/>
      <c r="D406" s="80"/>
      <c r="E406" s="81"/>
      <c r="F406" s="77"/>
      <c r="G406" s="77"/>
      <c r="H406" s="77"/>
      <c r="I406" s="77"/>
    </row>
    <row r="407" spans="1:21" s="49" customFormat="1" hidden="1">
      <c r="A407" s="80"/>
      <c r="B407" s="80"/>
      <c r="C407" s="112"/>
      <c r="D407" s="80"/>
      <c r="E407" s="81"/>
      <c r="F407" s="77"/>
      <c r="G407" s="77"/>
      <c r="H407" s="77"/>
      <c r="I407" s="77"/>
    </row>
    <row r="408" spans="1:21" s="49" customFormat="1" hidden="1">
      <c r="A408" s="80"/>
      <c r="B408" s="80"/>
      <c r="C408" s="112"/>
      <c r="D408" s="80"/>
      <c r="E408" s="81"/>
      <c r="F408" s="77"/>
      <c r="G408" s="77"/>
      <c r="H408" s="77"/>
      <c r="I408" s="77"/>
    </row>
    <row r="409" spans="1:21" ht="13.5" hidden="1" thickBot="1">
      <c r="A409" s="84"/>
      <c r="B409" s="84"/>
      <c r="C409" s="113"/>
      <c r="D409" s="84"/>
      <c r="E409" s="90"/>
      <c r="F409" s="84"/>
      <c r="G409" s="84"/>
      <c r="H409" s="84"/>
      <c r="I409" s="84"/>
    </row>
    <row r="410" spans="1:21" ht="26.25" hidden="1" thickTop="1">
      <c r="A410" s="255" t="str">
        <f>CONCATENATE([2]List1!$A$40)</f>
        <v>soutěž</v>
      </c>
      <c r="B410" s="256"/>
      <c r="C410" s="114" t="str">
        <f>CONCATENATE([2]List1!$A$41)</f>
        <v>datum</v>
      </c>
      <c r="D410" s="86" t="str">
        <f>CONCATENATE([2]List1!$A$42)</f>
        <v>č. utkání</v>
      </c>
      <c r="E410" s="91" t="str">
        <f>CONCATENATE([2]List1!$A$43)</f>
        <v>hmotnost</v>
      </c>
      <c r="F410" s="86" t="str">
        <f>CONCATENATE([2]List1!$A$44)</f>
        <v>styl</v>
      </c>
      <c r="G410" s="86" t="str">
        <f>CONCATENATE([2]List1!$A$45)</f>
        <v>kolo</v>
      </c>
      <c r="H410" s="87" t="str">
        <f>CONCATENATE([2]List1!$A$46)</f>
        <v>finále</v>
      </c>
      <c r="I410" s="88" t="str">
        <f>CONCATENATE([2]List1!$A$47)</f>
        <v>žíněnka</v>
      </c>
    </row>
    <row r="411" spans="1:21" hidden="1">
      <c r="A411" s="295" t="str">
        <f>CONCATENATE(A354)</f>
        <v>Vánoční turnaj Chomutov</v>
      </c>
      <c r="B411" s="296"/>
      <c r="C411" s="299" t="str">
        <f>CONCATENATE(C354)</f>
        <v>14.12.2019</v>
      </c>
      <c r="D411" s="263">
        <f>D354+1</f>
        <v>402</v>
      </c>
      <c r="E411" s="293" t="str">
        <f>CONCATENATE(E354)</f>
        <v>B příp 28 kg</v>
      </c>
      <c r="F411" s="290" t="str">
        <f>CONCATENATE(F354)</f>
        <v>ř.ř.</v>
      </c>
      <c r="G411" s="290" t="str">
        <f>CONCATENATE(G354)</f>
        <v>4</v>
      </c>
      <c r="H411" s="275"/>
      <c r="I411" s="290" t="str">
        <f>CONCATENATE(I354)</f>
        <v>1</v>
      </c>
    </row>
    <row r="412" spans="1:21" ht="13.5" hidden="1" thickBot="1">
      <c r="A412" s="297"/>
      <c r="B412" s="298"/>
      <c r="C412" s="300"/>
      <c r="D412" s="264"/>
      <c r="E412" s="294"/>
      <c r="F412" s="291"/>
      <c r="G412" s="291"/>
      <c r="H412" s="276"/>
      <c r="I412" s="291"/>
    </row>
    <row r="413" spans="1:21" ht="14.25" hidden="1" thickTop="1" thickBot="1">
      <c r="A413" s="84"/>
      <c r="B413" s="84"/>
      <c r="C413" s="113"/>
      <c r="D413" s="84"/>
      <c r="E413" s="90"/>
      <c r="F413" s="84"/>
      <c r="G413" s="84"/>
      <c r="H413" s="84"/>
      <c r="I413" s="84"/>
    </row>
    <row r="414" spans="1:21" ht="13.5" hidden="1" thickTop="1">
      <c r="A414" s="279" t="str">
        <f>CONCATENATE([2]List1!$A$48)</f>
        <v>červený</v>
      </c>
      <c r="B414" s="280"/>
      <c r="C414" s="280"/>
      <c r="D414" s="281"/>
      <c r="E414" s="282"/>
      <c r="F414" s="255" t="str">
        <f>CONCATENATE([2]List1!$A$49)</f>
        <v>modrý</v>
      </c>
      <c r="G414" s="256"/>
      <c r="H414" s="256"/>
      <c r="I414" s="283"/>
    </row>
    <row r="415" spans="1:21" hidden="1">
      <c r="A415" s="284" t="str">
        <f>CONCATENATE([2]List1!$A$50)</f>
        <v>jméno</v>
      </c>
      <c r="B415" s="285"/>
      <c r="C415" s="115" t="str">
        <f>CONCATENATE([2]List1!$A$51)</f>
        <v>oddíl</v>
      </c>
      <c r="D415" s="99" t="str">
        <f>CONCATENATE([2]List1!$A$52)</f>
        <v>los</v>
      </c>
      <c r="E415" s="282"/>
      <c r="F415" s="284" t="str">
        <f>CONCATENATE([2]List1!$A$50)</f>
        <v>jméno</v>
      </c>
      <c r="G415" s="285"/>
      <c r="H415" s="98" t="str">
        <f>CONCATENATE([2]List1!$A$51)</f>
        <v>oddíl</v>
      </c>
      <c r="I415" s="99" t="str">
        <f>CONCATENATE([2]List1!$A$52)</f>
        <v>los</v>
      </c>
      <c r="L415" s="104" t="s">
        <v>93</v>
      </c>
      <c r="M415" s="104" t="s">
        <v>94</v>
      </c>
      <c r="N415" s="104" t="s">
        <v>95</v>
      </c>
      <c r="O415" s="104" t="s">
        <v>96</v>
      </c>
      <c r="P415" s="104" t="s">
        <v>97</v>
      </c>
      <c r="Q415" s="104" t="s">
        <v>98</v>
      </c>
      <c r="R415" s="104" t="s">
        <v>99</v>
      </c>
      <c r="S415" s="104" t="s">
        <v>100</v>
      </c>
      <c r="T415" s="104"/>
      <c r="U415" s="104"/>
    </row>
    <row r="416" spans="1:21" hidden="1">
      <c r="A416" s="301" t="str">
        <f>CONCATENATE(L416,M416,N416,O416)</f>
        <v>Jméno 4</v>
      </c>
      <c r="B416" s="302"/>
      <c r="C416" s="307" t="str">
        <f>CONCATENATE(L417,M417,N417,O417)</f>
        <v>odd 4</v>
      </c>
      <c r="D416" s="288">
        <v>4</v>
      </c>
      <c r="E416" s="282"/>
      <c r="F416" s="301" t="str">
        <f>CONCATENATE(P416,Q416,R416,S416)</f>
        <v>Jméno 5</v>
      </c>
      <c r="G416" s="302"/>
      <c r="H416" s="305" t="str">
        <f>CONCATENATE(P417,Q417,R417,S417)</f>
        <v>odd 5</v>
      </c>
      <c r="I416" s="277">
        <v>5</v>
      </c>
      <c r="K416" t="s">
        <v>7</v>
      </c>
      <c r="L416" t="str">
        <f>IF($D416='Vážní listina'!$A$6,'Vážní listina'!$B$6,IF($D416='Vážní listina'!$A$7,'Vážní listina'!$B$7,IF($D416='Vážní listina'!$A$8,'Vážní listina'!$B$8,IF($D416='Vážní listina'!$A$9,'Vážní listina'!$B$9,IF($D416='Vážní listina'!$A$10,'Vážní listina'!$B$10,IF($D416='Vážní listina'!$A$11,'Vážní listina'!$B$11,""))))))</f>
        <v>Jméno 4</v>
      </c>
      <c r="M416" t="str">
        <f>IF($D416='Vážní listina'!$A$12,'Vážní listina'!$B$12,IF($D416='Vážní listina'!$A$13,'Vážní listina'!$B$13,IF($D416='Vážní listina'!$A$14,'Vážní listina'!$B$14,IF($D416='Vážní listina'!$A$15,'Vážní listina'!$B$15,IF($D416='Vážní listina'!$A$16,'Vážní listina'!$B$16,IF($D416='Vážní listina'!$A$17,'Vážní listina'!$B$17,""))))))</f>
        <v/>
      </c>
      <c r="N416" t="str">
        <f>IF($D416='Vážní listina'!$A$18,'Vážní listina'!$B$18,IF($D416='Vážní listina'!$A$19,'Vážní listina'!$B$19,IF($D416='Vážní listina'!$A$20,'Vážní listina'!$B$20,IF($D416='Vážní listina'!$A$21,'Vážní listina'!$B$21,IF($D416='Vážní listina'!$A$22,'Vážní listina'!$B$22,IF($D416='Vážní listina'!$A$23,'Vážní listina'!$B$23,""))))))</f>
        <v/>
      </c>
      <c r="O416" t="str">
        <f>IF($D416='Vážní listina'!$A$24,'Vážní listina'!$B$24,IF($D416='Vážní listina'!$A$25,'Vážní listina'!$B$25,IF($D416='Vážní listina'!$A$26,'Vážní listina'!$B$26,IF($D416='Vážní listina'!$A$27,'Vážní listina'!$B$27,IF($D416='Vážní listina'!$A$28,'Vážní listina'!$B$28,IF($D416='Vážní listina'!$A$29,'Vážní listina'!$B$29,""))))))</f>
        <v/>
      </c>
      <c r="P416" t="str">
        <f>IF($I416='Vážní listina'!$A$6,'Vážní listina'!$B$6,IF($I416='Vážní listina'!$A$7,'Vážní listina'!$B$7,IF($I416='Vážní listina'!$A$8,'Vážní listina'!$B$8,IF($I416='Vážní listina'!$A$9,'Vážní listina'!$B$9,IF($I416='Vážní listina'!$A$10,'Vážní listina'!$B$10,IF($I416='Vážní listina'!$A$11,'Vážní listina'!$B$11,""))))))</f>
        <v>Jméno 5</v>
      </c>
      <c r="Q416" t="str">
        <f>IF($I416='Vážní listina'!$A$12,'Vážní listina'!$B$12,IF($I416='Vážní listina'!$A$13,'Vážní listina'!$B$13,IF($I416='Vážní listina'!$A$14,'Vážní listina'!$B$14,IF($I416='Vážní listina'!$A$15,'Vážní listina'!$B$15,IF($I416='Vážní listina'!$A$16,'Vážní listina'!$B$16,IF($I416='Vážní listina'!$A$17,'Vážní listina'!$B$17,""))))))</f>
        <v/>
      </c>
      <c r="R416" t="str">
        <f>IF($I416='Vážní listina'!$A$18,'Vážní listina'!$B$18,IF($I416='Vážní listina'!$A$19,'Vážní listina'!$B$19,IF($I416='Vážní listina'!$A$20,'Vážní listina'!$B$20,IF($I416='Vážní listina'!$A$21,'Vážní listina'!$B$21,IF($I416='Vážní listina'!$A$22,'Vážní listina'!$B$22,IF($I416='Vážní listina'!$A$23,'Vážní listina'!$B$23,""))))))</f>
        <v/>
      </c>
      <c r="S416" t="str">
        <f>IF($I416='Vážní listina'!$A$24,'Vážní listina'!$B$24,IF($I416='Vážní listina'!$A$25,'Vážní listina'!$B$25,IF($I416='Vážní listina'!$A$26,'Vážní listina'!$B$26,IF($I416='Vážní listina'!$A$27,'Vážní listina'!$B$27,IF($I416='Vážní listina'!$A$28,'Vážní listina'!$B$28,IF($I416='Vážní listina'!$A$29,'Vážní listina'!$B$29,""))))))</f>
        <v/>
      </c>
    </row>
    <row r="417" spans="1:19" ht="13.5" hidden="1" thickBot="1">
      <c r="A417" s="303"/>
      <c r="B417" s="304"/>
      <c r="C417" s="308"/>
      <c r="D417" s="289"/>
      <c r="E417" s="282"/>
      <c r="F417" s="303"/>
      <c r="G417" s="304"/>
      <c r="H417" s="306"/>
      <c r="I417" s="278"/>
      <c r="K417" t="s">
        <v>2</v>
      </c>
      <c r="L417" t="str">
        <f>IF($D416='Vážní listina'!$A$6,'Vážní listina'!$C$6,IF($D416='Vážní listina'!$A$7,'Vážní listina'!$C$7,IF($D416='Vážní listina'!$A$8,'Vážní listina'!$C$8,IF($D416='Vážní listina'!$A$9,'Vážní listina'!$C$9,IF($D416='Vážní listina'!$A$10,'Vážní listina'!$C$10,IF($D416='Vážní listina'!$A$11,'Vážní listina'!$C$11,""))))))</f>
        <v>odd 4</v>
      </c>
      <c r="M417" t="str">
        <f>IF($D416='Vážní listina'!$A$12,'Vážní listina'!$C$12,IF($D416='Vážní listina'!$A$13,'Vážní listina'!$C$13,IF($D416='Vážní listina'!$A$14,'Vážní listina'!$C$14,IF($D416='Vážní listina'!$A$15,'Vážní listina'!$C$15,IF($D416='Vážní listina'!$A$16,'Vážní listina'!$C$16,IF($D416='Vážní listina'!$A$17,'Vážní listina'!$C$17,""))))))</f>
        <v/>
      </c>
      <c r="N417" t="str">
        <f>IF($D416='Vážní listina'!$A$18,'Vážní listina'!$C$18,IF($D416='Vážní listina'!$A$19,'Vážní listina'!$C$19,IF($D416='Vážní listina'!$A$20,'Vážní listina'!$C$20,IF($D416='Vážní listina'!$A$21,'Vážní listina'!$C$21,IF($D416='Vážní listina'!$A$22,'Vážní listina'!$C$22,IF($D416='Vážní listina'!$A$23,'Vážní listina'!$C$23,""))))))</f>
        <v/>
      </c>
      <c r="O417" t="str">
        <f>IF($D416='Vážní listina'!$A$24,'Vážní listina'!$C$24,IF($D416='Vážní listina'!$A$25,'Vážní listina'!$C$25,IF($D416='Vážní listina'!$A$26,'Vážní listina'!$C$26,IF($D416='Vážní listina'!$A$27,'Vážní listina'!$C$27,IF($D416='Vážní listina'!$A$28,'Vážní listina'!$C$28,IF($D416='Vážní listina'!$A$29,'Vážní listina'!$C$29,""))))))</f>
        <v/>
      </c>
      <c r="P417" t="str">
        <f>IF($I416='Vážní listina'!$A$6,'Vážní listina'!$C$6,IF($I416='Vážní listina'!$A$7,'Vážní listina'!$C$7,IF($I416='Vážní listina'!$A$8,'Vážní listina'!$C$8,IF($I416='Vážní listina'!$A$9,'Vážní listina'!$C$9,IF($I416='Vážní listina'!$A$10,'Vážní listina'!$C$10,IF($I416='Vážní listina'!$A$11,'Vážní listina'!$C$11,""))))))</f>
        <v>odd 5</v>
      </c>
      <c r="Q417" t="str">
        <f>IF($I416='Vážní listina'!$A$12,'Vážní listina'!$C$12,IF($I416='Vážní listina'!$A$13,'Vážní listina'!$C$13,IF($I416='Vážní listina'!$A$14,'Vážní listina'!$C$14,IF($I416='Vážní listina'!$A$15,'Vážní listina'!$C$15,IF($I416='Vážní listina'!$A$16,'Vážní listina'!$C$16,IF($I416='Vážní listina'!$A$17,'Vážní listina'!$C$17,""))))))</f>
        <v/>
      </c>
      <c r="R417" t="str">
        <f>IF($I416='Vážní listina'!$A$18,'Vážní listina'!$C$18,IF($I416='Vážní listina'!$A$19,'Vážní listina'!$C$19,IF($I416='Vážní listina'!$A$20,'Vážní listina'!$C$20,IF($I416='Vážní listina'!$A$21,'Vážní listina'!$C$21,IF($I416='Vážní listina'!$A$22,'Vážní listina'!$C$22,IF($I416='Vážní listina'!$A$23,'Vážní listina'!$C$23,""))))))</f>
        <v/>
      </c>
      <c r="S417" t="str">
        <f>IF($I416='Vážní listina'!$A$24,'Vážní listina'!$C$24,IF($I416='Vážní listina'!$A$25,'Vážní listina'!$C$25,IF($I416='Vážní listina'!$A$26,'Vážní listina'!$C$26,IF($I416='Vážní listina'!$A$27,'Vážní listina'!$C$27,IF($I416='Vážní listina'!$A$28,'Vážní listina'!$C$28,IF($I416='Vážní listina'!$A$29,'Vážní listina'!$C$29,""))))))</f>
        <v/>
      </c>
    </row>
    <row r="418" spans="1:19" ht="13.5" hidden="1" thickTop="1">
      <c r="A418" s="100"/>
      <c r="B418" s="100"/>
      <c r="C418" s="116"/>
      <c r="D418" s="100"/>
      <c r="E418" s="97"/>
      <c r="F418" s="100"/>
      <c r="G418" s="100"/>
      <c r="H418" s="100"/>
      <c r="I418" s="100"/>
    </row>
    <row r="419" spans="1:19" s="79" customFormat="1" hidden="1">
      <c r="A419" s="101"/>
      <c r="B419" s="102"/>
      <c r="C419" s="117"/>
      <c r="D419" s="102"/>
      <c r="E419" s="103"/>
      <c r="F419" s="102"/>
      <c r="G419" s="102"/>
      <c r="H419" s="102"/>
      <c r="I419" s="101"/>
    </row>
    <row r="420" spans="1:19" s="79" customFormat="1" hidden="1">
      <c r="A420" s="102"/>
      <c r="B420" s="102"/>
      <c r="C420" s="117"/>
      <c r="D420" s="102"/>
      <c r="E420" s="103"/>
      <c r="F420" s="102"/>
      <c r="G420" s="102"/>
      <c r="H420" s="102"/>
      <c r="I420" s="102"/>
    </row>
    <row r="421" spans="1:19" s="79" customFormat="1" hidden="1">
      <c r="A421" s="102"/>
      <c r="B421" s="102"/>
      <c r="C421" s="117"/>
      <c r="D421" s="102"/>
      <c r="E421" s="103"/>
      <c r="F421" s="102"/>
      <c r="G421" s="102"/>
      <c r="H421" s="102"/>
      <c r="I421" s="102"/>
    </row>
    <row r="422" spans="1:19" s="79" customFormat="1" hidden="1">
      <c r="A422" s="102"/>
      <c r="B422" s="102"/>
      <c r="C422" s="117"/>
      <c r="D422" s="102"/>
      <c r="E422" s="103"/>
      <c r="F422" s="102"/>
      <c r="G422" s="102"/>
      <c r="H422" s="102"/>
      <c r="I422" s="102"/>
    </row>
    <row r="423" spans="1:19" s="79" customFormat="1" hidden="1">
      <c r="A423" s="102"/>
      <c r="B423" s="102"/>
      <c r="C423" s="117"/>
      <c r="D423" s="102"/>
      <c r="E423" s="103"/>
      <c r="F423" s="102"/>
      <c r="G423" s="102"/>
      <c r="H423" s="102"/>
      <c r="I423" s="102"/>
    </row>
    <row r="424" spans="1:19" s="79" customFormat="1" hidden="1">
      <c r="A424" s="102"/>
      <c r="B424" s="102"/>
      <c r="C424" s="117"/>
      <c r="D424" s="102"/>
      <c r="E424" s="103"/>
      <c r="F424" s="102"/>
      <c r="G424" s="102"/>
      <c r="H424" s="102"/>
      <c r="I424" s="102"/>
    </row>
    <row r="425" spans="1:19" s="79" customFormat="1" hidden="1">
      <c r="A425" s="102"/>
      <c r="B425" s="102"/>
      <c r="C425" s="117"/>
      <c r="D425" s="102"/>
      <c r="E425" s="103"/>
      <c r="F425" s="102"/>
      <c r="G425" s="102"/>
      <c r="H425" s="102"/>
      <c r="I425" s="102"/>
    </row>
    <row r="426" spans="1:19" s="79" customFormat="1" hidden="1">
      <c r="A426" s="102"/>
      <c r="B426" s="102"/>
      <c r="C426" s="117"/>
      <c r="D426" s="102"/>
      <c r="E426" s="103"/>
      <c r="F426" s="102"/>
      <c r="G426" s="102"/>
      <c r="H426" s="102"/>
      <c r="I426" s="102"/>
    </row>
    <row r="427" spans="1:19" s="79" customFormat="1" hidden="1">
      <c r="A427" s="102"/>
      <c r="B427" s="102"/>
      <c r="C427" s="117"/>
      <c r="D427" s="102"/>
      <c r="E427" s="103"/>
      <c r="F427" s="102"/>
      <c r="G427" s="102"/>
      <c r="H427" s="102"/>
      <c r="I427" s="102"/>
    </row>
    <row r="428" spans="1:19" s="79" customFormat="1" hidden="1">
      <c r="A428" s="102"/>
      <c r="B428" s="102"/>
      <c r="C428" s="117"/>
      <c r="D428" s="102"/>
      <c r="E428" s="103"/>
      <c r="F428" s="102"/>
      <c r="G428" s="102"/>
      <c r="H428" s="102"/>
      <c r="I428" s="102"/>
    </row>
    <row r="429" spans="1:19" s="79" customFormat="1" hidden="1">
      <c r="A429" s="102"/>
      <c r="B429" s="102"/>
      <c r="C429" s="117"/>
      <c r="D429" s="102"/>
      <c r="E429" s="103"/>
      <c r="F429" s="102"/>
      <c r="G429" s="102"/>
      <c r="H429" s="102"/>
      <c r="I429" s="102"/>
    </row>
    <row r="430" spans="1:19" s="79" customFormat="1" hidden="1">
      <c r="A430" s="102"/>
      <c r="B430" s="102"/>
      <c r="C430" s="117"/>
      <c r="D430" s="102"/>
      <c r="E430" s="103"/>
      <c r="F430" s="102"/>
      <c r="G430" s="102"/>
      <c r="H430" s="102"/>
      <c r="I430" s="102"/>
    </row>
    <row r="431" spans="1:19" s="79" customFormat="1" hidden="1">
      <c r="A431" s="101"/>
      <c r="B431" s="101"/>
      <c r="C431" s="118"/>
      <c r="D431" s="101"/>
      <c r="E431" s="103"/>
      <c r="F431" s="101"/>
      <c r="G431" s="101"/>
      <c r="H431" s="101"/>
      <c r="I431" s="101"/>
    </row>
    <row r="432" spans="1:19" s="79" customFormat="1" hidden="1">
      <c r="A432" s="102"/>
      <c r="B432" s="102"/>
      <c r="C432" s="117"/>
      <c r="D432" s="101"/>
      <c r="E432" s="103"/>
      <c r="F432" s="101"/>
      <c r="G432" s="102"/>
      <c r="H432" s="102"/>
      <c r="I432" s="102"/>
    </row>
    <row r="433" spans="1:9" s="79" customFormat="1" hidden="1">
      <c r="A433" s="102"/>
      <c r="B433" s="102"/>
      <c r="C433" s="117"/>
      <c r="D433" s="101"/>
      <c r="E433" s="103"/>
      <c r="F433" s="101"/>
      <c r="G433" s="102"/>
      <c r="H433" s="102"/>
      <c r="I433" s="102"/>
    </row>
    <row r="434" spans="1:9" s="79" customFormat="1" hidden="1">
      <c r="A434" s="102"/>
      <c r="B434" s="102"/>
      <c r="C434" s="117"/>
      <c r="D434" s="101"/>
      <c r="E434" s="103"/>
      <c r="F434" s="101"/>
      <c r="G434" s="102"/>
      <c r="H434" s="102"/>
      <c r="I434" s="102"/>
    </row>
    <row r="435" spans="1:9" s="79" customFormat="1" hidden="1">
      <c r="A435" s="101"/>
      <c r="B435" s="102"/>
      <c r="C435" s="117"/>
      <c r="D435" s="102"/>
      <c r="E435" s="103"/>
      <c r="F435" s="102"/>
      <c r="G435" s="102"/>
      <c r="H435" s="102"/>
      <c r="I435" s="101"/>
    </row>
    <row r="436" spans="1:9" s="79" customFormat="1" hidden="1">
      <c r="A436" s="101"/>
      <c r="B436" s="102"/>
      <c r="C436" s="117"/>
      <c r="D436" s="102"/>
      <c r="E436" s="103"/>
      <c r="F436" s="102"/>
      <c r="G436" s="102"/>
      <c r="H436" s="102"/>
      <c r="I436" s="101"/>
    </row>
    <row r="437" spans="1:9" s="79" customFormat="1" hidden="1">
      <c r="A437" s="101"/>
      <c r="B437" s="102"/>
      <c r="C437" s="117"/>
      <c r="D437" s="102"/>
      <c r="E437" s="103"/>
      <c r="F437" s="102"/>
      <c r="G437" s="102"/>
      <c r="H437" s="102"/>
      <c r="I437" s="101"/>
    </row>
    <row r="438" spans="1:9" s="79" customFormat="1" hidden="1">
      <c r="A438" s="101"/>
      <c r="B438" s="101"/>
      <c r="C438" s="118"/>
      <c r="D438" s="101"/>
      <c r="E438" s="103"/>
      <c r="F438" s="101"/>
      <c r="G438" s="101"/>
      <c r="H438" s="101"/>
      <c r="I438" s="101"/>
    </row>
    <row r="439" spans="1:9" s="79" customFormat="1" hidden="1">
      <c r="A439" s="101"/>
      <c r="B439" s="101"/>
      <c r="C439" s="118"/>
      <c r="D439" s="101"/>
      <c r="E439" s="103"/>
      <c r="F439" s="101"/>
      <c r="G439" s="101"/>
      <c r="H439" s="102"/>
      <c r="I439" s="102"/>
    </row>
    <row r="440" spans="1:9" s="79" customFormat="1" hidden="1">
      <c r="A440" s="101"/>
      <c r="B440" s="101"/>
      <c r="C440" s="118"/>
      <c r="D440" s="101"/>
      <c r="E440" s="103"/>
      <c r="F440" s="101"/>
      <c r="G440" s="101"/>
      <c r="H440" s="101"/>
      <c r="I440" s="101"/>
    </row>
    <row r="441" spans="1:9" s="79" customFormat="1" hidden="1">
      <c r="A441" s="101"/>
      <c r="B441" s="101"/>
      <c r="C441" s="118"/>
      <c r="D441" s="101"/>
      <c r="E441" s="103"/>
      <c r="F441" s="101"/>
      <c r="G441" s="101"/>
      <c r="H441" s="101"/>
      <c r="I441" s="101"/>
    </row>
    <row r="442" spans="1:9" s="79" customFormat="1" hidden="1">
      <c r="A442" s="101"/>
      <c r="B442" s="101"/>
      <c r="C442" s="118"/>
      <c r="D442" s="101"/>
      <c r="E442" s="103"/>
      <c r="F442" s="101"/>
      <c r="G442" s="101"/>
      <c r="H442" s="101"/>
      <c r="I442" s="101"/>
    </row>
    <row r="443" spans="1:9" s="79" customFormat="1" hidden="1">
      <c r="A443" s="102"/>
      <c r="B443" s="102"/>
      <c r="C443" s="117"/>
      <c r="D443" s="102"/>
      <c r="E443" s="103"/>
      <c r="F443" s="102"/>
      <c r="G443" s="102"/>
      <c r="H443" s="102"/>
      <c r="I443" s="102"/>
    </row>
    <row r="444" spans="1:9" s="79" customFormat="1" hidden="1">
      <c r="A444" s="102"/>
      <c r="B444" s="102"/>
      <c r="C444" s="117"/>
      <c r="D444" s="102"/>
      <c r="E444" s="103"/>
      <c r="F444" s="102"/>
      <c r="G444" s="102"/>
      <c r="H444" s="102"/>
      <c r="I444" s="102"/>
    </row>
    <row r="445" spans="1:9" s="79" customFormat="1" hidden="1">
      <c r="A445" s="102"/>
      <c r="B445" s="102"/>
      <c r="C445" s="117"/>
      <c r="D445" s="102"/>
      <c r="E445" s="103"/>
      <c r="F445" s="102"/>
      <c r="G445" s="102"/>
      <c r="H445" s="102"/>
      <c r="I445" s="102"/>
    </row>
    <row r="446" spans="1:9" s="79" customFormat="1" hidden="1">
      <c r="A446" s="102"/>
      <c r="B446" s="102"/>
      <c r="C446" s="117"/>
      <c r="D446" s="102"/>
      <c r="E446" s="103"/>
      <c r="F446" s="102"/>
      <c r="G446" s="102"/>
      <c r="H446" s="102"/>
      <c r="I446" s="102"/>
    </row>
    <row r="447" spans="1:9" s="79" customFormat="1" hidden="1">
      <c r="A447" s="102"/>
      <c r="B447" s="102"/>
      <c r="C447" s="117"/>
      <c r="D447" s="102"/>
      <c r="E447" s="103"/>
      <c r="F447" s="102"/>
      <c r="G447" s="102"/>
      <c r="H447" s="102"/>
      <c r="I447" s="102"/>
    </row>
    <row r="448" spans="1:9" s="79" customFormat="1" hidden="1">
      <c r="A448" s="102"/>
      <c r="B448" s="102"/>
      <c r="C448" s="117"/>
      <c r="D448" s="102"/>
      <c r="E448" s="103"/>
      <c r="F448" s="102"/>
      <c r="G448" s="102"/>
      <c r="H448" s="102"/>
      <c r="I448" s="102"/>
    </row>
    <row r="449" spans="1:9" s="79" customFormat="1" hidden="1">
      <c r="A449" s="102"/>
      <c r="B449" s="102"/>
      <c r="C449" s="117"/>
      <c r="D449" s="102"/>
      <c r="E449" s="103"/>
      <c r="F449" s="102"/>
      <c r="G449" s="102"/>
      <c r="H449" s="102"/>
      <c r="I449" s="102"/>
    </row>
    <row r="450" spans="1:9" s="79" customFormat="1" hidden="1">
      <c r="A450" s="102"/>
      <c r="B450" s="102"/>
      <c r="C450" s="117"/>
      <c r="D450" s="102"/>
      <c r="E450" s="103"/>
      <c r="F450" s="102"/>
      <c r="G450" s="102"/>
      <c r="H450" s="102"/>
      <c r="I450" s="102"/>
    </row>
    <row r="451" spans="1:9" s="79" customFormat="1" hidden="1">
      <c r="A451" s="102"/>
      <c r="B451" s="102"/>
      <c r="C451" s="117"/>
      <c r="D451" s="102"/>
      <c r="E451" s="103"/>
      <c r="F451" s="102"/>
      <c r="G451" s="102"/>
      <c r="H451" s="102"/>
      <c r="I451" s="102"/>
    </row>
    <row r="452" spans="1:9" s="79" customFormat="1" hidden="1">
      <c r="A452" s="102"/>
      <c r="B452" s="102"/>
      <c r="C452" s="117"/>
      <c r="D452" s="102"/>
      <c r="E452" s="103"/>
      <c r="F452" s="102"/>
      <c r="G452" s="102"/>
      <c r="H452" s="102"/>
      <c r="I452" s="102"/>
    </row>
    <row r="453" spans="1:9" s="79" customFormat="1" hidden="1">
      <c r="A453" s="102"/>
      <c r="B453" s="102"/>
      <c r="C453" s="117"/>
      <c r="D453" s="102"/>
      <c r="E453" s="103"/>
      <c r="F453" s="102"/>
      <c r="G453" s="102"/>
      <c r="H453" s="102"/>
      <c r="I453" s="102"/>
    </row>
    <row r="454" spans="1:9" s="79" customFormat="1" hidden="1">
      <c r="A454" s="102"/>
      <c r="B454" s="102"/>
      <c r="C454" s="117"/>
      <c r="D454" s="102"/>
      <c r="E454" s="103"/>
      <c r="F454" s="102"/>
      <c r="G454" s="102"/>
      <c r="H454" s="102"/>
      <c r="I454" s="102"/>
    </row>
    <row r="455" spans="1:9" s="79" customFormat="1" hidden="1">
      <c r="A455" s="102"/>
      <c r="B455" s="102"/>
      <c r="C455" s="117"/>
      <c r="D455" s="102"/>
      <c r="E455" s="103"/>
      <c r="F455" s="102"/>
      <c r="G455" s="102"/>
      <c r="H455" s="102"/>
      <c r="I455" s="102"/>
    </row>
    <row r="456" spans="1:9" s="79" customFormat="1" hidden="1">
      <c r="A456" s="102"/>
      <c r="B456" s="102"/>
      <c r="C456" s="117"/>
      <c r="D456" s="102"/>
      <c r="E456" s="103"/>
      <c r="F456" s="102"/>
      <c r="G456" s="102"/>
      <c r="H456" s="102"/>
      <c r="I456" s="102"/>
    </row>
    <row r="457" spans="1:9" ht="12.75" hidden="1" customHeight="1">
      <c r="A457" s="252" t="str">
        <f>CONCATENATE(A400)</f>
        <v>Zápis hlasatele</v>
      </c>
      <c r="B457" s="252"/>
      <c r="C457" s="252"/>
      <c r="D457" s="252"/>
      <c r="E457" s="252"/>
      <c r="F457" s="252"/>
      <c r="G457" s="252"/>
      <c r="H457" s="252"/>
      <c r="I457" s="252"/>
    </row>
    <row r="458" spans="1:9" ht="12.75" hidden="1" customHeight="1">
      <c r="A458" s="252"/>
      <c r="B458" s="252"/>
      <c r="C458" s="252"/>
      <c r="D458" s="252"/>
      <c r="E458" s="252"/>
      <c r="F458" s="252"/>
      <c r="G458" s="252"/>
      <c r="H458" s="252"/>
      <c r="I458" s="252"/>
    </row>
    <row r="459" spans="1:9" s="49" customFormat="1" ht="12.75" hidden="1" customHeight="1">
      <c r="A459" s="83"/>
      <c r="B459" s="83"/>
      <c r="C459" s="111"/>
      <c r="D459" s="83"/>
      <c r="E459" s="89"/>
      <c r="F459" s="83"/>
      <c r="G459" s="83"/>
      <c r="H459" s="83"/>
      <c r="I459" s="83"/>
    </row>
    <row r="460" spans="1:9" s="49" customFormat="1" hidden="1">
      <c r="A460" s="80"/>
      <c r="B460" s="80"/>
      <c r="C460" s="112"/>
      <c r="D460" s="80"/>
      <c r="E460" s="81"/>
      <c r="F460" s="77"/>
      <c r="G460" s="77"/>
      <c r="H460" s="77"/>
      <c r="I460" s="77"/>
    </row>
    <row r="461" spans="1:9" s="49" customFormat="1" hidden="1">
      <c r="A461" s="80"/>
      <c r="B461" s="80"/>
      <c r="C461" s="112"/>
      <c r="D461" s="80"/>
      <c r="E461" s="81"/>
      <c r="F461" s="77"/>
      <c r="G461" s="77"/>
      <c r="H461" s="77"/>
      <c r="I461" s="77"/>
    </row>
    <row r="462" spans="1:9" s="49" customFormat="1" hidden="1">
      <c r="A462" s="80"/>
      <c r="B462" s="80"/>
      <c r="C462" s="112"/>
      <c r="D462" s="80"/>
      <c r="E462" s="81"/>
      <c r="F462" s="77"/>
      <c r="G462" s="77"/>
      <c r="H462" s="77"/>
      <c r="I462" s="77"/>
    </row>
    <row r="463" spans="1:9" s="49" customFormat="1" hidden="1">
      <c r="A463" s="80"/>
      <c r="B463" s="80"/>
      <c r="C463" s="112"/>
      <c r="D463" s="80"/>
      <c r="E463" s="81"/>
      <c r="F463" s="77"/>
      <c r="G463" s="77"/>
      <c r="H463" s="77"/>
      <c r="I463" s="77"/>
    </row>
    <row r="464" spans="1:9" s="49" customFormat="1" hidden="1">
      <c r="A464" s="80"/>
      <c r="B464" s="80"/>
      <c r="C464" s="112"/>
      <c r="D464" s="80"/>
      <c r="E464" s="81"/>
      <c r="F464" s="77"/>
      <c r="G464" s="77"/>
      <c r="H464" s="77"/>
      <c r="I464" s="77"/>
    </row>
    <row r="465" spans="1:21" s="49" customFormat="1" hidden="1">
      <c r="A465" s="80"/>
      <c r="B465" s="80"/>
      <c r="C465" s="112"/>
      <c r="D465" s="80"/>
      <c r="E465" s="81"/>
      <c r="F465" s="77"/>
      <c r="G465" s="77"/>
      <c r="H465" s="77"/>
      <c r="I465" s="77"/>
    </row>
    <row r="466" spans="1:21" ht="13.5" hidden="1" thickBot="1">
      <c r="A466" s="84"/>
      <c r="B466" s="84"/>
      <c r="C466" s="113"/>
      <c r="D466" s="84"/>
      <c r="E466" s="90"/>
      <c r="F466" s="84"/>
      <c r="G466" s="84"/>
      <c r="H466" s="84"/>
      <c r="I466" s="84"/>
    </row>
    <row r="467" spans="1:21" ht="26.25" hidden="1" thickTop="1">
      <c r="A467" s="255" t="str">
        <f>CONCATENATE([2]List1!$A$40)</f>
        <v>soutěž</v>
      </c>
      <c r="B467" s="256"/>
      <c r="C467" s="114" t="str">
        <f>CONCATENATE([2]List1!$A$41)</f>
        <v>datum</v>
      </c>
      <c r="D467" s="86" t="str">
        <f>CONCATENATE([2]List1!$A$42)</f>
        <v>č. utkání</v>
      </c>
      <c r="E467" s="91" t="str">
        <f>CONCATENATE([2]List1!$A$43)</f>
        <v>hmotnost</v>
      </c>
      <c r="F467" s="86" t="str">
        <f>CONCATENATE([2]List1!$A$44)</f>
        <v>styl</v>
      </c>
      <c r="G467" s="86" t="str">
        <f>CONCATENATE([2]List1!$A$45)</f>
        <v>kolo</v>
      </c>
      <c r="H467" s="87" t="str">
        <f>CONCATENATE([2]List1!$A$46)</f>
        <v>finále</v>
      </c>
      <c r="I467" s="88" t="str">
        <f>CONCATENATE([2]List1!$A$47)</f>
        <v>žíněnka</v>
      </c>
    </row>
    <row r="468" spans="1:21" hidden="1">
      <c r="A468" s="295" t="str">
        <f>CONCATENATE(A411)</f>
        <v>Vánoční turnaj Chomutov</v>
      </c>
      <c r="B468" s="296"/>
      <c r="C468" s="299" t="str">
        <f>CONCATENATE(C411)</f>
        <v>14.12.2019</v>
      </c>
      <c r="D468" s="263">
        <v>501</v>
      </c>
      <c r="E468" s="293" t="str">
        <f>CONCATENATE(E411)</f>
        <v>B příp 28 kg</v>
      </c>
      <c r="F468" s="290" t="str">
        <f>CONCATENATE(F411)</f>
        <v>ř.ř.</v>
      </c>
      <c r="G468" s="290" t="s">
        <v>105</v>
      </c>
      <c r="H468" s="275"/>
      <c r="I468" s="290" t="str">
        <f>CONCATENATE(I411)</f>
        <v>1</v>
      </c>
    </row>
    <row r="469" spans="1:21" ht="13.5" hidden="1" thickBot="1">
      <c r="A469" s="297"/>
      <c r="B469" s="298"/>
      <c r="C469" s="300"/>
      <c r="D469" s="264"/>
      <c r="E469" s="294"/>
      <c r="F469" s="291"/>
      <c r="G469" s="291"/>
      <c r="H469" s="276"/>
      <c r="I469" s="291"/>
    </row>
    <row r="470" spans="1:21" ht="14.25" hidden="1" thickTop="1" thickBot="1">
      <c r="A470" s="84"/>
      <c r="B470" s="84"/>
      <c r="C470" s="113"/>
      <c r="D470" s="84"/>
      <c r="E470" s="90"/>
      <c r="F470" s="84"/>
      <c r="G470" s="84"/>
      <c r="H470" s="84"/>
      <c r="I470" s="84"/>
    </row>
    <row r="471" spans="1:21" ht="13.5" hidden="1" thickTop="1">
      <c r="A471" s="279" t="str">
        <f>CONCATENATE([2]List1!$A$48)</f>
        <v>červený</v>
      </c>
      <c r="B471" s="280"/>
      <c r="C471" s="280"/>
      <c r="D471" s="281"/>
      <c r="E471" s="282"/>
      <c r="F471" s="255" t="str">
        <f>CONCATENATE([2]List1!$A$49)</f>
        <v>modrý</v>
      </c>
      <c r="G471" s="256"/>
      <c r="H471" s="256"/>
      <c r="I471" s="283"/>
    </row>
    <row r="472" spans="1:21" hidden="1">
      <c r="A472" s="284" t="str">
        <f>CONCATENATE([2]List1!$A$50)</f>
        <v>jméno</v>
      </c>
      <c r="B472" s="285"/>
      <c r="C472" s="115" t="str">
        <f>CONCATENATE([2]List1!$A$51)</f>
        <v>oddíl</v>
      </c>
      <c r="D472" s="99" t="str">
        <f>CONCATENATE([2]List1!$A$52)</f>
        <v>los</v>
      </c>
      <c r="E472" s="282"/>
      <c r="F472" s="284" t="str">
        <f>CONCATENATE([2]List1!$A$50)</f>
        <v>jméno</v>
      </c>
      <c r="G472" s="285"/>
      <c r="H472" s="98" t="str">
        <f>CONCATENATE([2]List1!$A$51)</f>
        <v>oddíl</v>
      </c>
      <c r="I472" s="99" t="str">
        <f>CONCATENATE([2]List1!$A$52)</f>
        <v>los</v>
      </c>
      <c r="L472" s="104" t="s">
        <v>93</v>
      </c>
      <c r="M472" s="104" t="s">
        <v>94</v>
      </c>
      <c r="N472" s="104" t="s">
        <v>95</v>
      </c>
      <c r="O472" s="104" t="s">
        <v>96</v>
      </c>
      <c r="P472" s="104" t="s">
        <v>97</v>
      </c>
      <c r="Q472" s="104" t="s">
        <v>98</v>
      </c>
      <c r="R472" s="104" t="s">
        <v>99</v>
      </c>
      <c r="S472" s="104" t="s">
        <v>100</v>
      </c>
      <c r="T472" s="104"/>
      <c r="U472" s="104"/>
    </row>
    <row r="473" spans="1:21" hidden="1">
      <c r="A473" s="301" t="str">
        <f>CONCATENATE(L473,M473,N473,O473)</f>
        <v>Jonáš Matěj</v>
      </c>
      <c r="B473" s="302"/>
      <c r="C473" s="307" t="str">
        <f>CONCATENATE(L474,M474,N474,O474)</f>
        <v>CW</v>
      </c>
      <c r="D473" s="288">
        <v>2</v>
      </c>
      <c r="E473" s="282"/>
      <c r="F473" s="301" t="str">
        <f>CONCATENATE(P473,Q473,R473,S473)</f>
        <v>Jméno 4</v>
      </c>
      <c r="G473" s="302"/>
      <c r="H473" s="305" t="str">
        <f>CONCATENATE(P474,Q474,R474,S474)</f>
        <v>odd 4</v>
      </c>
      <c r="I473" s="277">
        <v>4</v>
      </c>
      <c r="K473" t="s">
        <v>7</v>
      </c>
      <c r="L473" t="str">
        <f>IF($D473='Vážní listina'!$A$6,'Vážní listina'!$B$6,IF($D473='Vážní listina'!$A$7,'Vážní listina'!$B$7,IF($D473='Vážní listina'!$A$8,'Vážní listina'!$B$8,IF($D473='Vážní listina'!$A$9,'Vážní listina'!$B$9,IF($D473='Vážní listina'!$A$10,'Vážní listina'!$B$10,IF($D473='Vážní listina'!$A$11,'Vážní listina'!$B$11,""))))))</f>
        <v>Jonáš Matěj</v>
      </c>
      <c r="M473" t="str">
        <f>IF($D473='Vážní listina'!$A$12,'Vážní listina'!$B$12,IF($D473='Vážní listina'!$A$13,'Vážní listina'!$B$13,IF($D473='Vážní listina'!$A$14,'Vážní listina'!$B$14,IF($D473='Vážní listina'!$A$15,'Vážní listina'!$B$15,IF($D473='Vážní listina'!$A$16,'Vážní listina'!$B$16,IF($D473='Vážní listina'!$A$17,'Vážní listina'!$B$17,""))))))</f>
        <v/>
      </c>
      <c r="N473" t="str">
        <f>IF($D473='Vážní listina'!$A$18,'Vážní listina'!$B$18,IF($D473='Vážní listina'!$A$19,'Vážní listina'!$B$19,IF($D473='Vážní listina'!$A$20,'Vážní listina'!$B$20,IF($D473='Vážní listina'!$A$21,'Vážní listina'!$B$21,IF($D473='Vážní listina'!$A$22,'Vážní listina'!$B$22,IF($D473='Vážní listina'!$A$23,'Vážní listina'!$B$23,""))))))</f>
        <v/>
      </c>
      <c r="O473" t="str">
        <f>IF($D473='Vážní listina'!$A$24,'Vážní listina'!$B$24,IF($D473='Vážní listina'!$A$25,'Vážní listina'!$B$25,IF($D473='Vážní listina'!$A$26,'Vážní listina'!$B$26,IF($D473='Vážní listina'!$A$27,'Vážní listina'!$B$27,IF($D473='Vážní listina'!$A$28,'Vážní listina'!$B$28,IF($D473='Vážní listina'!$A$29,'Vážní listina'!$B$29,""))))))</f>
        <v/>
      </c>
      <c r="P473" t="str">
        <f>IF($I473='Vážní listina'!$A$6,'Vážní listina'!$B$6,IF($I473='Vážní listina'!$A$7,'Vážní listina'!$B$7,IF($I473='Vážní listina'!$A$8,'Vážní listina'!$B$8,IF($I473='Vážní listina'!$A$9,'Vážní listina'!$B$9,IF($I473='Vážní listina'!$A$10,'Vážní listina'!$B$10,IF($I473='Vážní listina'!$A$11,'Vážní listina'!$B$11,""))))))</f>
        <v>Jméno 4</v>
      </c>
      <c r="Q473" t="str">
        <f>IF($I473='Vážní listina'!$A$12,'Vážní listina'!$B$12,IF($I473='Vážní listina'!$A$13,'Vážní listina'!$B$13,IF($I473='Vážní listina'!$A$14,'Vážní listina'!$B$14,IF($I473='Vážní listina'!$A$15,'Vážní listina'!$B$15,IF($I473='Vážní listina'!$A$16,'Vážní listina'!$B$16,IF($I473='Vážní listina'!$A$17,'Vážní listina'!$B$17,""))))))</f>
        <v/>
      </c>
      <c r="R473" t="str">
        <f>IF($I473='Vážní listina'!$A$18,'Vážní listina'!$B$18,IF($I473='Vážní listina'!$A$19,'Vážní listina'!$B$19,IF($I473='Vážní listina'!$A$20,'Vážní listina'!$B$20,IF($I473='Vážní listina'!$A$21,'Vážní listina'!$B$21,IF($I473='Vážní listina'!$A$22,'Vážní listina'!$B$22,IF($I473='Vážní listina'!$A$23,'Vážní listina'!$B$23,""))))))</f>
        <v/>
      </c>
      <c r="S473" t="str">
        <f>IF($I473='Vážní listina'!$A$24,'Vážní listina'!$B$24,IF($I473='Vážní listina'!$A$25,'Vážní listina'!$B$25,IF($I473='Vážní listina'!$A$26,'Vážní listina'!$B$26,IF($I473='Vážní listina'!$A$27,'Vážní listina'!$B$27,IF($I473='Vážní listina'!$A$28,'Vážní listina'!$B$28,IF($I473='Vážní listina'!$A$29,'Vážní listina'!$B$29,""))))))</f>
        <v/>
      </c>
    </row>
    <row r="474" spans="1:21" ht="13.5" hidden="1" thickBot="1">
      <c r="A474" s="303"/>
      <c r="B474" s="304"/>
      <c r="C474" s="308"/>
      <c r="D474" s="289"/>
      <c r="E474" s="282"/>
      <c r="F474" s="303"/>
      <c r="G474" s="304"/>
      <c r="H474" s="306"/>
      <c r="I474" s="278"/>
      <c r="K474" t="s">
        <v>2</v>
      </c>
      <c r="L474" t="str">
        <f>IF($D473='Vážní listina'!$A$6,'Vážní listina'!$C$6,IF($D473='Vážní listina'!$A$7,'Vážní listina'!$C$7,IF($D473='Vážní listina'!$A$8,'Vážní listina'!$C$8,IF($D473='Vážní listina'!$A$9,'Vážní listina'!$C$9,IF($D473='Vážní listina'!$A$10,'Vážní listina'!$C$10,IF($D473='Vážní listina'!$A$11,'Vážní listina'!$C$11,""))))))</f>
        <v>CW</v>
      </c>
      <c r="M474" t="str">
        <f>IF($D473='Vážní listina'!$A$12,'Vážní listina'!$C$12,IF($D473='Vážní listina'!$A$13,'Vážní listina'!$C$13,IF($D473='Vážní listina'!$A$14,'Vážní listina'!$C$14,IF($D473='Vážní listina'!$A$15,'Vážní listina'!$C$15,IF($D473='Vážní listina'!$A$16,'Vážní listina'!$C$16,IF($D473='Vážní listina'!$A$17,'Vážní listina'!$C$17,""))))))</f>
        <v/>
      </c>
      <c r="N474" t="str">
        <f>IF($D473='Vážní listina'!$A$18,'Vážní listina'!$C$18,IF($D473='Vážní listina'!$A$19,'Vážní listina'!$C$19,IF($D473='Vážní listina'!$A$20,'Vážní listina'!$C$20,IF($D473='Vážní listina'!$A$21,'Vážní listina'!$C$21,IF($D473='Vážní listina'!$A$22,'Vážní listina'!$C$22,IF($D473='Vážní listina'!$A$23,'Vážní listina'!$C$23,""))))))</f>
        <v/>
      </c>
      <c r="O474" t="str">
        <f>IF($D473='Vážní listina'!$A$24,'Vážní listina'!$C$24,IF($D473='Vážní listina'!$A$25,'Vážní listina'!$C$25,IF($D473='Vážní listina'!$A$26,'Vážní listina'!$C$26,IF($D473='Vážní listina'!$A$27,'Vážní listina'!$C$27,IF($D473='Vážní listina'!$A$28,'Vážní listina'!$C$28,IF($D473='Vážní listina'!$A$29,'Vážní listina'!$C$29,""))))))</f>
        <v/>
      </c>
      <c r="P474" t="str">
        <f>IF($I473='Vážní listina'!$A$6,'Vážní listina'!$C$6,IF($I473='Vážní listina'!$A$7,'Vážní listina'!$C$7,IF($I473='Vážní listina'!$A$8,'Vážní listina'!$C$8,IF($I473='Vážní listina'!$A$9,'Vážní listina'!$C$9,IF($I473='Vážní listina'!$A$10,'Vážní listina'!$C$10,IF($I473='Vážní listina'!$A$11,'Vážní listina'!$C$11,""))))))</f>
        <v>odd 4</v>
      </c>
      <c r="Q474" t="str">
        <f>IF($I473='Vážní listina'!$A$12,'Vážní listina'!$C$12,IF($I473='Vážní listina'!$A$13,'Vážní listina'!$C$13,IF($I473='Vážní listina'!$A$14,'Vážní listina'!$C$14,IF($I473='Vážní listina'!$A$15,'Vážní listina'!$C$15,IF($I473='Vážní listina'!$A$16,'Vážní listina'!$C$16,IF($I473='Vážní listina'!$A$17,'Vážní listina'!$C$17,""))))))</f>
        <v/>
      </c>
      <c r="R474" t="str">
        <f>IF($I473='Vážní listina'!$A$18,'Vážní listina'!$C$18,IF($I473='Vážní listina'!$A$19,'Vážní listina'!$C$19,IF($I473='Vážní listina'!$A$20,'Vážní listina'!$C$20,IF($I473='Vážní listina'!$A$21,'Vážní listina'!$C$21,IF($I473='Vážní listina'!$A$22,'Vážní listina'!$C$22,IF($I473='Vážní listina'!$A$23,'Vážní listina'!$C$23,""))))))</f>
        <v/>
      </c>
      <c r="S474" t="str">
        <f>IF($I473='Vážní listina'!$A$24,'Vážní listina'!$C$24,IF($I473='Vážní listina'!$A$25,'Vážní listina'!$C$25,IF($I473='Vážní listina'!$A$26,'Vážní listina'!$C$26,IF($I473='Vážní listina'!$A$27,'Vážní listina'!$C$27,IF($I473='Vážní listina'!$A$28,'Vážní listina'!$C$28,IF($I473='Vážní listina'!$A$29,'Vážní listina'!$C$29,""))))))</f>
        <v/>
      </c>
    </row>
    <row r="475" spans="1:21" ht="13.5" hidden="1" thickTop="1">
      <c r="A475" s="100"/>
      <c r="B475" s="100"/>
      <c r="C475" s="116"/>
      <c r="D475" s="100"/>
      <c r="E475" s="97"/>
      <c r="F475" s="100"/>
      <c r="G475" s="100"/>
      <c r="H475" s="100"/>
      <c r="I475" s="100"/>
    </row>
    <row r="476" spans="1:21" s="79" customFormat="1" hidden="1">
      <c r="A476" s="101"/>
      <c r="B476" s="102"/>
      <c r="C476" s="117"/>
      <c r="D476" s="102"/>
      <c r="E476" s="103"/>
      <c r="F476" s="102"/>
      <c r="G476" s="102"/>
      <c r="H476" s="102"/>
      <c r="I476" s="101"/>
    </row>
    <row r="477" spans="1:21" s="79" customFormat="1" hidden="1">
      <c r="A477" s="102"/>
      <c r="B477" s="102"/>
      <c r="C477" s="117"/>
      <c r="D477" s="102"/>
      <c r="E477" s="103"/>
      <c r="F477" s="102"/>
      <c r="G477" s="102"/>
      <c r="H477" s="102"/>
      <c r="I477" s="102"/>
    </row>
    <row r="478" spans="1:21" s="79" customFormat="1" hidden="1">
      <c r="A478" s="102"/>
      <c r="B478" s="102"/>
      <c r="C478" s="117"/>
      <c r="D478" s="102"/>
      <c r="E478" s="103"/>
      <c r="F478" s="102"/>
      <c r="G478" s="102"/>
      <c r="H478" s="102"/>
      <c r="I478" s="102"/>
    </row>
    <row r="479" spans="1:21" s="79" customFormat="1" hidden="1">
      <c r="A479" s="102"/>
      <c r="B479" s="102"/>
      <c r="C479" s="117"/>
      <c r="D479" s="102"/>
      <c r="E479" s="103"/>
      <c r="F479" s="102"/>
      <c r="G479" s="102"/>
      <c r="H479" s="102"/>
      <c r="I479" s="102"/>
    </row>
    <row r="480" spans="1:21" s="79" customFormat="1" hidden="1">
      <c r="A480" s="102"/>
      <c r="B480" s="102"/>
      <c r="C480" s="117"/>
      <c r="D480" s="102"/>
      <c r="E480" s="103"/>
      <c r="F480" s="102"/>
      <c r="G480" s="102"/>
      <c r="H480" s="102"/>
      <c r="I480" s="102"/>
    </row>
    <row r="481" spans="1:9" s="79" customFormat="1" hidden="1">
      <c r="A481" s="102"/>
      <c r="B481" s="102"/>
      <c r="C481" s="117"/>
      <c r="D481" s="102"/>
      <c r="E481" s="103"/>
      <c r="F481" s="102"/>
      <c r="G481" s="102"/>
      <c r="H481" s="102"/>
      <c r="I481" s="102"/>
    </row>
    <row r="482" spans="1:9" s="79" customFormat="1" hidden="1">
      <c r="A482" s="102"/>
      <c r="B482" s="102"/>
      <c r="C482" s="117"/>
      <c r="D482" s="102"/>
      <c r="E482" s="103"/>
      <c r="F482" s="102"/>
      <c r="G482" s="102"/>
      <c r="H482" s="102"/>
      <c r="I482" s="102"/>
    </row>
    <row r="483" spans="1:9" s="79" customFormat="1" hidden="1">
      <c r="A483" s="102"/>
      <c r="B483" s="102"/>
      <c r="C483" s="117"/>
      <c r="D483" s="102"/>
      <c r="E483" s="103"/>
      <c r="F483" s="102"/>
      <c r="G483" s="102"/>
      <c r="H483" s="102"/>
      <c r="I483" s="102"/>
    </row>
    <row r="484" spans="1:9" s="79" customFormat="1" hidden="1">
      <c r="A484" s="102"/>
      <c r="B484" s="102"/>
      <c r="C484" s="117"/>
      <c r="D484" s="102"/>
      <c r="E484" s="103"/>
      <c r="F484" s="102"/>
      <c r="G484" s="102"/>
      <c r="H484" s="102"/>
      <c r="I484" s="102"/>
    </row>
    <row r="485" spans="1:9" s="79" customFormat="1" hidden="1">
      <c r="A485" s="102"/>
      <c r="B485" s="102"/>
      <c r="C485" s="117"/>
      <c r="D485" s="102"/>
      <c r="E485" s="103"/>
      <c r="F485" s="102"/>
      <c r="G485" s="102"/>
      <c r="H485" s="102"/>
      <c r="I485" s="102"/>
    </row>
    <row r="486" spans="1:9" s="79" customFormat="1" hidden="1">
      <c r="A486" s="102"/>
      <c r="B486" s="102"/>
      <c r="C486" s="117"/>
      <c r="D486" s="102"/>
      <c r="E486" s="103"/>
      <c r="F486" s="102"/>
      <c r="G486" s="102"/>
      <c r="H486" s="102"/>
      <c r="I486" s="102"/>
    </row>
    <row r="487" spans="1:9" s="79" customFormat="1" hidden="1">
      <c r="A487" s="102"/>
      <c r="B487" s="102"/>
      <c r="C487" s="117"/>
      <c r="D487" s="102"/>
      <c r="E487" s="103"/>
      <c r="F487" s="102"/>
      <c r="G487" s="102"/>
      <c r="H487" s="102"/>
      <c r="I487" s="102"/>
    </row>
    <row r="488" spans="1:9" s="79" customFormat="1" hidden="1">
      <c r="A488" s="101"/>
      <c r="B488" s="101"/>
      <c r="C488" s="118"/>
      <c r="D488" s="101"/>
      <c r="E488" s="103"/>
      <c r="F488" s="101"/>
      <c r="G488" s="101"/>
      <c r="H488" s="101"/>
      <c r="I488" s="101"/>
    </row>
    <row r="489" spans="1:9" s="79" customFormat="1" hidden="1">
      <c r="A489" s="102"/>
      <c r="B489" s="102"/>
      <c r="C489" s="117"/>
      <c r="D489" s="101"/>
      <c r="E489" s="103"/>
      <c r="F489" s="101"/>
      <c r="G489" s="102"/>
      <c r="H489" s="102"/>
      <c r="I489" s="102"/>
    </row>
    <row r="490" spans="1:9" s="79" customFormat="1" hidden="1">
      <c r="A490" s="102"/>
      <c r="B490" s="102"/>
      <c r="C490" s="117"/>
      <c r="D490" s="101"/>
      <c r="E490" s="103"/>
      <c r="F490" s="101"/>
      <c r="G490" s="102"/>
      <c r="H490" s="102"/>
      <c r="I490" s="102"/>
    </row>
    <row r="491" spans="1:9" s="79" customFormat="1" hidden="1">
      <c r="A491" s="102"/>
      <c r="B491" s="102"/>
      <c r="C491" s="117"/>
      <c r="D491" s="101"/>
      <c r="E491" s="103"/>
      <c r="F491" s="101"/>
      <c r="G491" s="102"/>
      <c r="H491" s="102"/>
      <c r="I491" s="102"/>
    </row>
    <row r="492" spans="1:9" s="79" customFormat="1" hidden="1">
      <c r="A492" s="101"/>
      <c r="B492" s="102"/>
      <c r="C492" s="117"/>
      <c r="D492" s="102"/>
      <c r="E492" s="103"/>
      <c r="F492" s="102"/>
      <c r="G492" s="102"/>
      <c r="H492" s="102"/>
      <c r="I492" s="101"/>
    </row>
    <row r="493" spans="1:9" s="79" customFormat="1" hidden="1">
      <c r="A493" s="101"/>
      <c r="B493" s="102"/>
      <c r="C493" s="117"/>
      <c r="D493" s="102"/>
      <c r="E493" s="103"/>
      <c r="F493" s="102"/>
      <c r="G493" s="102"/>
      <c r="H493" s="102"/>
      <c r="I493" s="101"/>
    </row>
    <row r="494" spans="1:9" s="79" customFormat="1" hidden="1">
      <c r="A494" s="101"/>
      <c r="B494" s="102"/>
      <c r="C494" s="117"/>
      <c r="D494" s="102"/>
      <c r="E494" s="103"/>
      <c r="F494" s="102"/>
      <c r="G494" s="102"/>
      <c r="H494" s="102"/>
      <c r="I494" s="101"/>
    </row>
    <row r="495" spans="1:9" s="79" customFormat="1" hidden="1">
      <c r="A495" s="101"/>
      <c r="B495" s="101"/>
      <c r="C495" s="118"/>
      <c r="D495" s="101"/>
      <c r="E495" s="103"/>
      <c r="F495" s="101"/>
      <c r="G495" s="101"/>
      <c r="H495" s="101"/>
      <c r="I495" s="101"/>
    </row>
    <row r="496" spans="1:9" s="79" customFormat="1" hidden="1">
      <c r="A496" s="101"/>
      <c r="B496" s="101"/>
      <c r="C496" s="118"/>
      <c r="D496" s="101"/>
      <c r="E496" s="103"/>
      <c r="F496" s="101"/>
      <c r="G496" s="101"/>
      <c r="H496" s="102"/>
      <c r="I496" s="102"/>
    </row>
    <row r="497" spans="1:9" s="79" customFormat="1" hidden="1">
      <c r="A497" s="101"/>
      <c r="B497" s="101"/>
      <c r="C497" s="118"/>
      <c r="D497" s="101"/>
      <c r="E497" s="103"/>
      <c r="F497" s="101"/>
      <c r="G497" s="101"/>
      <c r="H497" s="101"/>
      <c r="I497" s="101"/>
    </row>
    <row r="498" spans="1:9" s="79" customFormat="1" hidden="1">
      <c r="A498" s="101"/>
      <c r="B498" s="101"/>
      <c r="C498" s="118"/>
      <c r="D498" s="101"/>
      <c r="E498" s="103"/>
      <c r="F498" s="101"/>
      <c r="G498" s="101"/>
      <c r="H498" s="101"/>
      <c r="I498" s="101"/>
    </row>
    <row r="499" spans="1:9" s="79" customFormat="1" hidden="1">
      <c r="A499" s="101"/>
      <c r="B499" s="101"/>
      <c r="C499" s="118"/>
      <c r="D499" s="101"/>
      <c r="E499" s="103"/>
      <c r="F499" s="101"/>
      <c r="G499" s="101"/>
      <c r="H499" s="101"/>
      <c r="I499" s="101"/>
    </row>
    <row r="500" spans="1:9" s="79" customFormat="1" hidden="1">
      <c r="A500" s="102"/>
      <c r="B500" s="102"/>
      <c r="C500" s="117"/>
      <c r="D500" s="102"/>
      <c r="E500" s="103"/>
      <c r="F500" s="102"/>
      <c r="G500" s="102"/>
      <c r="H500" s="102"/>
      <c r="I500" s="102"/>
    </row>
    <row r="501" spans="1:9" s="79" customFormat="1" hidden="1">
      <c r="A501" s="102"/>
      <c r="B501" s="102"/>
      <c r="C501" s="117"/>
      <c r="D501" s="102"/>
      <c r="E501" s="103"/>
      <c r="F501" s="102"/>
      <c r="G501" s="102"/>
      <c r="H501" s="102"/>
      <c r="I501" s="102"/>
    </row>
    <row r="502" spans="1:9" s="79" customFormat="1" hidden="1">
      <c r="A502" s="102"/>
      <c r="B502" s="102"/>
      <c r="C502" s="117"/>
      <c r="D502" s="102"/>
      <c r="E502" s="103"/>
      <c r="F502" s="102"/>
      <c r="G502" s="102"/>
      <c r="H502" s="102"/>
      <c r="I502" s="102"/>
    </row>
    <row r="503" spans="1:9" s="79" customFormat="1" hidden="1">
      <c r="A503" s="102"/>
      <c r="B503" s="102"/>
      <c r="C503" s="117"/>
      <c r="D503" s="102"/>
      <c r="E503" s="103"/>
      <c r="F503" s="102"/>
      <c r="G503" s="102"/>
      <c r="H503" s="102"/>
      <c r="I503" s="102"/>
    </row>
    <row r="504" spans="1:9" s="79" customFormat="1" hidden="1">
      <c r="A504" s="102"/>
      <c r="B504" s="102"/>
      <c r="C504" s="117"/>
      <c r="D504" s="102"/>
      <c r="E504" s="103"/>
      <c r="F504" s="102"/>
      <c r="G504" s="102"/>
      <c r="H504" s="102"/>
      <c r="I504" s="102"/>
    </row>
    <row r="505" spans="1:9" s="79" customFormat="1" hidden="1">
      <c r="A505" s="102"/>
      <c r="B505" s="102"/>
      <c r="C505" s="117"/>
      <c r="D505" s="102"/>
      <c r="E505" s="103"/>
      <c r="F505" s="102"/>
      <c r="G505" s="102"/>
      <c r="H505" s="102"/>
      <c r="I505" s="102"/>
    </row>
    <row r="506" spans="1:9" s="79" customFormat="1" hidden="1">
      <c r="A506" s="102"/>
      <c r="B506" s="102"/>
      <c r="C506" s="117"/>
      <c r="D506" s="102"/>
      <c r="E506" s="103"/>
      <c r="F506" s="102"/>
      <c r="G506" s="102"/>
      <c r="H506" s="102"/>
      <c r="I506" s="102"/>
    </row>
    <row r="507" spans="1:9" s="79" customFormat="1" hidden="1">
      <c r="A507" s="102"/>
      <c r="B507" s="102"/>
      <c r="C507" s="117"/>
      <c r="D507" s="102"/>
      <c r="E507" s="103"/>
      <c r="F507" s="102"/>
      <c r="G507" s="102"/>
      <c r="H507" s="102"/>
      <c r="I507" s="102"/>
    </row>
    <row r="508" spans="1:9" s="79" customFormat="1" hidden="1">
      <c r="A508" s="102"/>
      <c r="B508" s="102"/>
      <c r="C508" s="117"/>
      <c r="D508" s="102"/>
      <c r="E508" s="103"/>
      <c r="F508" s="102"/>
      <c r="G508" s="102"/>
      <c r="H508" s="102"/>
      <c r="I508" s="102"/>
    </row>
    <row r="509" spans="1:9" s="79" customFormat="1" hidden="1">
      <c r="A509" s="102"/>
      <c r="B509" s="102"/>
      <c r="C509" s="117"/>
      <c r="D509" s="102"/>
      <c r="E509" s="103"/>
      <c r="F509" s="102"/>
      <c r="G509" s="102"/>
      <c r="H509" s="102"/>
      <c r="I509" s="102"/>
    </row>
    <row r="510" spans="1:9" s="79" customFormat="1" hidden="1">
      <c r="A510" s="102"/>
      <c r="B510" s="102"/>
      <c r="C510" s="117"/>
      <c r="D510" s="102"/>
      <c r="E510" s="103"/>
      <c r="F510" s="102"/>
      <c r="G510" s="102"/>
      <c r="H510" s="102"/>
      <c r="I510" s="102"/>
    </row>
    <row r="511" spans="1:9" s="79" customFormat="1" hidden="1">
      <c r="A511" s="102"/>
      <c r="B511" s="102"/>
      <c r="C511" s="117"/>
      <c r="D511" s="102"/>
      <c r="E511" s="103"/>
      <c r="F511" s="102"/>
      <c r="G511" s="102"/>
      <c r="H511" s="102"/>
      <c r="I511" s="102"/>
    </row>
    <row r="512" spans="1:9" s="79" customFormat="1" hidden="1">
      <c r="A512" s="102"/>
      <c r="B512" s="102"/>
      <c r="C512" s="117"/>
      <c r="D512" s="102"/>
      <c r="E512" s="103"/>
      <c r="F512" s="102"/>
      <c r="G512" s="102"/>
      <c r="H512" s="102"/>
      <c r="I512" s="102"/>
    </row>
    <row r="513" spans="1:9" s="79" customFormat="1" hidden="1">
      <c r="A513" s="102"/>
      <c r="B513" s="102"/>
      <c r="C513" s="117"/>
      <c r="D513" s="102"/>
      <c r="E513" s="103"/>
      <c r="F513" s="102"/>
      <c r="G513" s="102"/>
      <c r="H513" s="102"/>
      <c r="I513" s="102"/>
    </row>
    <row r="514" spans="1:9" ht="12.75" hidden="1" customHeight="1">
      <c r="A514" s="252" t="str">
        <f>CONCATENATE(A457)</f>
        <v>Zápis hlasatele</v>
      </c>
      <c r="B514" s="252"/>
      <c r="C514" s="252"/>
      <c r="D514" s="252"/>
      <c r="E514" s="252"/>
      <c r="F514" s="252"/>
      <c r="G514" s="252"/>
      <c r="H514" s="252"/>
      <c r="I514" s="252"/>
    </row>
    <row r="515" spans="1:9" ht="12.75" hidden="1" customHeight="1">
      <c r="A515" s="252"/>
      <c r="B515" s="252"/>
      <c r="C515" s="252"/>
      <c r="D515" s="252"/>
      <c r="E515" s="252"/>
      <c r="F515" s="252"/>
      <c r="G515" s="252"/>
      <c r="H515" s="252"/>
      <c r="I515" s="252"/>
    </row>
    <row r="516" spans="1:9" s="49" customFormat="1" ht="12.75" hidden="1" customHeight="1">
      <c r="A516" s="83"/>
      <c r="B516" s="83"/>
      <c r="C516" s="111"/>
      <c r="D516" s="83"/>
      <c r="E516" s="89"/>
      <c r="F516" s="83"/>
      <c r="G516" s="83"/>
      <c r="H516" s="83"/>
      <c r="I516" s="83"/>
    </row>
    <row r="517" spans="1:9" s="49" customFormat="1" hidden="1">
      <c r="A517" s="80"/>
      <c r="B517" s="80"/>
      <c r="C517" s="112"/>
      <c r="D517" s="80"/>
      <c r="E517" s="81"/>
      <c r="F517" s="77"/>
      <c r="G517" s="77"/>
      <c r="H517" s="77"/>
      <c r="I517" s="77"/>
    </row>
    <row r="518" spans="1:9" s="49" customFormat="1" hidden="1">
      <c r="A518" s="80"/>
      <c r="B518" s="80"/>
      <c r="C518" s="112"/>
      <c r="D518" s="80"/>
      <c r="E518" s="81"/>
      <c r="F518" s="77"/>
      <c r="G518" s="77"/>
      <c r="H518" s="77"/>
      <c r="I518" s="77"/>
    </row>
    <row r="519" spans="1:9" s="49" customFormat="1" hidden="1">
      <c r="A519" s="80"/>
      <c r="B519" s="80"/>
      <c r="C519" s="112"/>
      <c r="D519" s="80"/>
      <c r="E519" s="81"/>
      <c r="F519" s="77"/>
      <c r="G519" s="77"/>
      <c r="H519" s="77"/>
      <c r="I519" s="77"/>
    </row>
    <row r="520" spans="1:9" s="49" customFormat="1" hidden="1">
      <c r="A520" s="80"/>
      <c r="B520" s="80"/>
      <c r="C520" s="112"/>
      <c r="D520" s="80"/>
      <c r="E520" s="81"/>
      <c r="F520" s="77"/>
      <c r="G520" s="77"/>
      <c r="H520" s="77"/>
      <c r="I520" s="77"/>
    </row>
    <row r="521" spans="1:9" s="49" customFormat="1" hidden="1">
      <c r="A521" s="80"/>
      <c r="B521" s="80"/>
      <c r="C521" s="112"/>
      <c r="D521" s="80"/>
      <c r="E521" s="81"/>
      <c r="F521" s="77"/>
      <c r="G521" s="77"/>
      <c r="H521" s="77"/>
      <c r="I521" s="77"/>
    </row>
    <row r="522" spans="1:9" s="49" customFormat="1" hidden="1">
      <c r="A522" s="80"/>
      <c r="B522" s="80"/>
      <c r="C522" s="112"/>
      <c r="D522" s="80"/>
      <c r="E522" s="81"/>
      <c r="F522" s="77"/>
      <c r="G522" s="77"/>
      <c r="H522" s="77"/>
      <c r="I522" s="77"/>
    </row>
    <row r="523" spans="1:9" ht="13.5" hidden="1" thickBot="1">
      <c r="A523" s="84"/>
      <c r="B523" s="84"/>
      <c r="C523" s="113"/>
      <c r="D523" s="84"/>
      <c r="E523" s="90"/>
      <c r="F523" s="84"/>
      <c r="G523" s="84"/>
      <c r="H523" s="84"/>
      <c r="I523" s="84"/>
    </row>
    <row r="524" spans="1:9" ht="26.25" hidden="1" thickTop="1">
      <c r="A524" s="255" t="str">
        <f>CONCATENATE([2]List1!$A$40)</f>
        <v>soutěž</v>
      </c>
      <c r="B524" s="256"/>
      <c r="C524" s="114" t="str">
        <f>CONCATENATE([2]List1!$A$41)</f>
        <v>datum</v>
      </c>
      <c r="D524" s="86" t="str">
        <f>CONCATENATE([2]List1!$A$42)</f>
        <v>č. utkání</v>
      </c>
      <c r="E524" s="91" t="str">
        <f>CONCATENATE([2]List1!$A$43)</f>
        <v>hmotnost</v>
      </c>
      <c r="F524" s="86" t="str">
        <f>CONCATENATE([2]List1!$A$44)</f>
        <v>styl</v>
      </c>
      <c r="G524" s="86" t="str">
        <f>CONCATENATE([2]List1!$A$45)</f>
        <v>kolo</v>
      </c>
      <c r="H524" s="87" t="str">
        <f>CONCATENATE([2]List1!$A$46)</f>
        <v>finále</v>
      </c>
      <c r="I524" s="88" t="str">
        <f>CONCATENATE([2]List1!$A$47)</f>
        <v>žíněnka</v>
      </c>
    </row>
    <row r="525" spans="1:9" hidden="1">
      <c r="A525" s="295" t="str">
        <f>CONCATENATE(A468)</f>
        <v>Vánoční turnaj Chomutov</v>
      </c>
      <c r="B525" s="296"/>
      <c r="C525" s="299" t="str">
        <f>CONCATENATE(C468)</f>
        <v>14.12.2019</v>
      </c>
      <c r="D525" s="263">
        <f>D468+1</f>
        <v>502</v>
      </c>
      <c r="E525" s="293" t="str">
        <f>CONCATENATE(E468)</f>
        <v>B příp 28 kg</v>
      </c>
      <c r="F525" s="290" t="str">
        <f>CONCATENATE(F468)</f>
        <v>ř.ř.</v>
      </c>
      <c r="G525" s="290" t="str">
        <f>CONCATENATE(G468)</f>
        <v>5</v>
      </c>
      <c r="H525" s="275"/>
      <c r="I525" s="290" t="str">
        <f>CONCATENATE(I468)</f>
        <v>1</v>
      </c>
    </row>
    <row r="526" spans="1:9" ht="13.5" hidden="1" thickBot="1">
      <c r="A526" s="297"/>
      <c r="B526" s="298"/>
      <c r="C526" s="300"/>
      <c r="D526" s="264"/>
      <c r="E526" s="294"/>
      <c r="F526" s="291"/>
      <c r="G526" s="291"/>
      <c r="H526" s="276"/>
      <c r="I526" s="291"/>
    </row>
    <row r="527" spans="1:9" ht="14.25" hidden="1" thickTop="1" thickBot="1">
      <c r="A527" s="84"/>
      <c r="B527" s="84"/>
      <c r="C527" s="113"/>
      <c r="D527" s="84"/>
      <c r="E527" s="90"/>
      <c r="F527" s="84"/>
      <c r="G527" s="84"/>
      <c r="H527" s="84"/>
      <c r="I527" s="84"/>
    </row>
    <row r="528" spans="1:9" ht="13.5" hidden="1" thickTop="1">
      <c r="A528" s="279" t="str">
        <f>CONCATENATE([2]List1!$A$48)</f>
        <v>červený</v>
      </c>
      <c r="B528" s="280"/>
      <c r="C528" s="280"/>
      <c r="D528" s="281"/>
      <c r="E528" s="282"/>
      <c r="F528" s="255" t="str">
        <f>CONCATENATE([2]List1!$A$49)</f>
        <v>modrý</v>
      </c>
      <c r="G528" s="256"/>
      <c r="H528" s="256"/>
      <c r="I528" s="283"/>
    </row>
    <row r="529" spans="1:21" hidden="1">
      <c r="A529" s="284" t="str">
        <f>CONCATENATE([2]List1!$A$50)</f>
        <v>jméno</v>
      </c>
      <c r="B529" s="285"/>
      <c r="C529" s="115" t="str">
        <f>CONCATENATE([2]List1!$A$51)</f>
        <v>oddíl</v>
      </c>
      <c r="D529" s="99" t="str">
        <f>CONCATENATE([2]List1!$A$52)</f>
        <v>los</v>
      </c>
      <c r="E529" s="282"/>
      <c r="F529" s="284" t="str">
        <f>CONCATENATE([2]List1!$A$50)</f>
        <v>jméno</v>
      </c>
      <c r="G529" s="285"/>
      <c r="H529" s="98" t="str">
        <f>CONCATENATE([2]List1!$A$51)</f>
        <v>oddíl</v>
      </c>
      <c r="I529" s="99" t="str">
        <f>CONCATENATE([2]List1!$A$52)</f>
        <v>los</v>
      </c>
      <c r="L529" s="104" t="s">
        <v>93</v>
      </c>
      <c r="M529" s="104" t="s">
        <v>94</v>
      </c>
      <c r="N529" s="104" t="s">
        <v>95</v>
      </c>
      <c r="O529" s="104" t="s">
        <v>96</v>
      </c>
      <c r="P529" s="104" t="s">
        <v>97</v>
      </c>
      <c r="Q529" s="104" t="s">
        <v>98</v>
      </c>
      <c r="R529" s="104" t="s">
        <v>99</v>
      </c>
      <c r="S529" s="104" t="s">
        <v>100</v>
      </c>
      <c r="T529" s="104"/>
      <c r="U529" s="104"/>
    </row>
    <row r="530" spans="1:21" hidden="1">
      <c r="A530" s="301" t="str">
        <f>CONCATENATE(L530,M530,N530,O530)</f>
        <v>Gorjunov Timur</v>
      </c>
      <c r="B530" s="302"/>
      <c r="C530" s="307" t="str">
        <f>CONCATENATE(L531,M531,N531,O531)</f>
        <v>CW</v>
      </c>
      <c r="D530" s="288">
        <v>3</v>
      </c>
      <c r="E530" s="282"/>
      <c r="F530" s="301" t="str">
        <f>CONCATENATE(P530,Q530,R530,S530)</f>
        <v>Jméno 5</v>
      </c>
      <c r="G530" s="302"/>
      <c r="H530" s="305" t="str">
        <f>CONCATENATE(P531,Q531,R531,S531)</f>
        <v>odd 5</v>
      </c>
      <c r="I530" s="277">
        <v>5</v>
      </c>
      <c r="K530" t="s">
        <v>7</v>
      </c>
      <c r="L530" t="str">
        <f>IF($D530='Vážní listina'!$A$6,'Vážní listina'!$B$6,IF($D530='Vážní listina'!$A$7,'Vážní listina'!$B$7,IF($D530='Vážní listina'!$A$8,'Vážní listina'!$B$8,IF($D530='Vážní listina'!$A$9,'Vážní listina'!$B$9,IF($D530='Vážní listina'!$A$10,'Vážní listina'!$B$10,IF($D530='Vážní listina'!$A$11,'Vážní listina'!$B$11,""))))))</f>
        <v>Gorjunov Timur</v>
      </c>
      <c r="M530" t="str">
        <f>IF($D530='Vážní listina'!$A$12,'Vážní listina'!$B$12,IF($D530='Vážní listina'!$A$13,'Vážní listina'!$B$13,IF($D530='Vážní listina'!$A$14,'Vážní listina'!$B$14,IF($D530='Vážní listina'!$A$15,'Vážní listina'!$B$15,IF($D530='Vážní listina'!$A$16,'Vážní listina'!$B$16,IF($D530='Vážní listina'!$A$17,'Vážní listina'!$B$17,""))))))</f>
        <v/>
      </c>
      <c r="N530" t="str">
        <f>IF($D530='Vážní listina'!$A$18,'Vážní listina'!$B$18,IF($D530='Vážní listina'!$A$19,'Vážní listina'!$B$19,IF($D530='Vážní listina'!$A$20,'Vážní listina'!$B$20,IF($D530='Vážní listina'!$A$21,'Vážní listina'!$B$21,IF($D530='Vážní listina'!$A$22,'Vážní listina'!$B$22,IF($D530='Vážní listina'!$A$23,'Vážní listina'!$B$23,""))))))</f>
        <v/>
      </c>
      <c r="O530" t="str">
        <f>IF($D530='Vážní listina'!$A$24,'Vážní listina'!$B$24,IF($D530='Vážní listina'!$A$25,'Vážní listina'!$B$25,IF($D530='Vážní listina'!$A$26,'Vážní listina'!$B$26,IF($D530='Vážní listina'!$A$27,'Vážní listina'!$B$27,IF($D530='Vážní listina'!$A$28,'Vážní listina'!$B$28,IF($D530='Vážní listina'!$A$29,'Vážní listina'!$B$29,""))))))</f>
        <v/>
      </c>
      <c r="P530" t="str">
        <f>IF($I530='Vážní listina'!$A$6,'Vážní listina'!$B$6,IF($I530='Vážní listina'!$A$7,'Vážní listina'!$B$7,IF($I530='Vážní listina'!$A$8,'Vážní listina'!$B$8,IF($I530='Vážní listina'!$A$9,'Vážní listina'!$B$9,IF($I530='Vážní listina'!$A$10,'Vážní listina'!$B$10,IF($I530='Vážní listina'!$A$11,'Vážní listina'!$B$11,""))))))</f>
        <v>Jméno 5</v>
      </c>
      <c r="Q530" t="str">
        <f>IF($I530='Vážní listina'!$A$12,'Vážní listina'!$B$12,IF($I530='Vážní listina'!$A$13,'Vážní listina'!$B$13,IF($I530='Vážní listina'!$A$14,'Vážní listina'!$B$14,IF($I530='Vážní listina'!$A$15,'Vážní listina'!$B$15,IF($I530='Vážní listina'!$A$16,'Vážní listina'!$B$16,IF($I530='Vážní listina'!$A$17,'Vážní listina'!$B$17,""))))))</f>
        <v/>
      </c>
      <c r="R530" t="str">
        <f>IF($I530='Vážní listina'!$A$18,'Vážní listina'!$B$18,IF($I530='Vážní listina'!$A$19,'Vážní listina'!$B$19,IF($I530='Vážní listina'!$A$20,'Vážní listina'!$B$20,IF($I530='Vážní listina'!$A$21,'Vážní listina'!$B$21,IF($I530='Vážní listina'!$A$22,'Vážní listina'!$B$22,IF($I530='Vážní listina'!$A$23,'Vážní listina'!$B$23,""))))))</f>
        <v/>
      </c>
      <c r="S530" t="str">
        <f>IF($I530='Vážní listina'!$A$24,'Vážní listina'!$B$24,IF($I530='Vážní listina'!$A$25,'Vážní listina'!$B$25,IF($I530='Vážní listina'!$A$26,'Vážní listina'!$B$26,IF($I530='Vážní listina'!$A$27,'Vážní listina'!$B$27,IF($I530='Vážní listina'!$A$28,'Vážní listina'!$B$28,IF($I530='Vážní listina'!$A$29,'Vážní listina'!$B$29,""))))))</f>
        <v/>
      </c>
    </row>
    <row r="531" spans="1:21" ht="13.5" hidden="1" thickBot="1">
      <c r="A531" s="303"/>
      <c r="B531" s="304"/>
      <c r="C531" s="308"/>
      <c r="D531" s="289"/>
      <c r="E531" s="282"/>
      <c r="F531" s="303"/>
      <c r="G531" s="304"/>
      <c r="H531" s="306"/>
      <c r="I531" s="278"/>
      <c r="K531" t="s">
        <v>2</v>
      </c>
      <c r="L531" t="str">
        <f>IF($D530='Vážní listina'!$A$6,'Vážní listina'!$C$6,IF($D530='Vážní listina'!$A$7,'Vážní listina'!$C$7,IF($D530='Vážní listina'!$A$8,'Vážní listina'!$C$8,IF($D530='Vážní listina'!$A$9,'Vážní listina'!$C$9,IF($D530='Vážní listina'!$A$10,'Vážní listina'!$C$10,IF($D530='Vážní listina'!$A$11,'Vážní listina'!$C$11,""))))))</f>
        <v>CW</v>
      </c>
      <c r="M531" t="str">
        <f>IF($D530='Vážní listina'!$A$12,'Vážní listina'!$C$12,IF($D530='Vážní listina'!$A$13,'Vážní listina'!$C$13,IF($D530='Vážní listina'!$A$14,'Vážní listina'!$C$14,IF($D530='Vážní listina'!$A$15,'Vážní listina'!$C$15,IF($D530='Vážní listina'!$A$16,'Vážní listina'!$C$16,IF($D530='Vážní listina'!$A$17,'Vážní listina'!$C$17,""))))))</f>
        <v/>
      </c>
      <c r="N531" t="str">
        <f>IF($D530='Vážní listina'!$A$18,'Vážní listina'!$C$18,IF($D530='Vážní listina'!$A$19,'Vážní listina'!$C$19,IF($D530='Vážní listina'!$A$20,'Vážní listina'!$C$20,IF($D530='Vážní listina'!$A$21,'Vážní listina'!$C$21,IF($D530='Vážní listina'!$A$22,'Vážní listina'!$C$22,IF($D530='Vážní listina'!$A$23,'Vážní listina'!$C$23,""))))))</f>
        <v/>
      </c>
      <c r="O531" t="str">
        <f>IF($D530='Vážní listina'!$A$24,'Vážní listina'!$C$24,IF($D530='Vážní listina'!$A$25,'Vážní listina'!$C$25,IF($D530='Vážní listina'!$A$26,'Vážní listina'!$C$26,IF($D530='Vážní listina'!$A$27,'Vážní listina'!$C$27,IF($D530='Vážní listina'!$A$28,'Vážní listina'!$C$28,IF($D530='Vážní listina'!$A$29,'Vážní listina'!$C$29,""))))))</f>
        <v/>
      </c>
      <c r="P531" t="str">
        <f>IF($I530='Vážní listina'!$A$6,'Vážní listina'!$C$6,IF($I530='Vážní listina'!$A$7,'Vážní listina'!$C$7,IF($I530='Vážní listina'!$A$8,'Vážní listina'!$C$8,IF($I530='Vážní listina'!$A$9,'Vážní listina'!$C$9,IF($I530='Vážní listina'!$A$10,'Vážní listina'!$C$10,IF($I530='Vážní listina'!$A$11,'Vážní listina'!$C$11,""))))))</f>
        <v>odd 5</v>
      </c>
      <c r="Q531" t="str">
        <f>IF($I530='Vážní listina'!$A$12,'Vážní listina'!$C$12,IF($I530='Vážní listina'!$A$13,'Vážní listina'!$C$13,IF($I530='Vážní listina'!$A$14,'Vážní listina'!$C$14,IF($I530='Vážní listina'!$A$15,'Vážní listina'!$C$15,IF($I530='Vážní listina'!$A$16,'Vážní listina'!$C$16,IF($I530='Vážní listina'!$A$17,'Vážní listina'!$C$17,""))))))</f>
        <v/>
      </c>
      <c r="R531" t="str">
        <f>IF($I530='Vážní listina'!$A$18,'Vážní listina'!$C$18,IF($I530='Vážní listina'!$A$19,'Vážní listina'!$C$19,IF($I530='Vážní listina'!$A$20,'Vážní listina'!$C$20,IF($I530='Vážní listina'!$A$21,'Vážní listina'!$C$21,IF($I530='Vážní listina'!$A$22,'Vážní listina'!$C$22,IF($I530='Vážní listina'!$A$23,'Vážní listina'!$C$23,""))))))</f>
        <v/>
      </c>
      <c r="S531" t="str">
        <f>IF($I530='Vážní listina'!$A$24,'Vážní listina'!$C$24,IF($I530='Vážní listina'!$A$25,'Vážní listina'!$C$25,IF($I530='Vážní listina'!$A$26,'Vážní listina'!$C$26,IF($I530='Vážní listina'!$A$27,'Vážní listina'!$C$27,IF($I530='Vážní listina'!$A$28,'Vážní listina'!$C$28,IF($I530='Vážní listina'!$A$29,'Vážní listina'!$C$29,""))))))</f>
        <v/>
      </c>
    </row>
    <row r="532" spans="1:21" ht="13.5" hidden="1" thickTop="1">
      <c r="A532" s="100"/>
      <c r="B532" s="100"/>
      <c r="C532" s="116"/>
      <c r="D532" s="100"/>
      <c r="E532" s="97"/>
      <c r="F532" s="100"/>
      <c r="G532" s="100"/>
      <c r="H532" s="100"/>
      <c r="I532" s="100"/>
    </row>
    <row r="533" spans="1:21" s="79" customFormat="1" hidden="1">
      <c r="A533" s="101"/>
      <c r="B533" s="102"/>
      <c r="C533" s="117"/>
      <c r="D533" s="102"/>
      <c r="E533" s="103"/>
      <c r="F533" s="102"/>
      <c r="G533" s="102"/>
      <c r="H533" s="102"/>
      <c r="I533" s="101"/>
    </row>
    <row r="534" spans="1:21" s="79" customFormat="1" hidden="1">
      <c r="A534" s="102"/>
      <c r="B534" s="102"/>
      <c r="C534" s="117"/>
      <c r="D534" s="102"/>
      <c r="E534" s="103"/>
      <c r="F534" s="102"/>
      <c r="G534" s="102"/>
      <c r="H534" s="102"/>
      <c r="I534" s="102"/>
    </row>
    <row r="535" spans="1:21" s="79" customFormat="1" hidden="1">
      <c r="A535" s="102"/>
      <c r="B535" s="102"/>
      <c r="C535" s="117"/>
      <c r="D535" s="102"/>
      <c r="E535" s="103"/>
      <c r="F535" s="102"/>
      <c r="G535" s="102"/>
      <c r="H535" s="102"/>
      <c r="I535" s="102"/>
    </row>
    <row r="536" spans="1:21" s="79" customFormat="1" hidden="1">
      <c r="A536" s="102"/>
      <c r="B536" s="102"/>
      <c r="C536" s="117"/>
      <c r="D536" s="102"/>
      <c r="E536" s="103"/>
      <c r="F536" s="102"/>
      <c r="G536" s="102"/>
      <c r="H536" s="102"/>
      <c r="I536" s="102"/>
    </row>
    <row r="537" spans="1:21" s="79" customFormat="1" hidden="1">
      <c r="A537" s="102"/>
      <c r="B537" s="102"/>
      <c r="C537" s="117"/>
      <c r="D537" s="102"/>
      <c r="E537" s="103"/>
      <c r="F537" s="102"/>
      <c r="G537" s="102"/>
      <c r="H537" s="102"/>
      <c r="I537" s="102"/>
    </row>
    <row r="538" spans="1:21" s="79" customFormat="1" hidden="1">
      <c r="A538" s="102"/>
      <c r="B538" s="102"/>
      <c r="C538" s="117"/>
      <c r="D538" s="102"/>
      <c r="E538" s="103"/>
      <c r="F538" s="102"/>
      <c r="G538" s="102"/>
      <c r="H538" s="102"/>
      <c r="I538" s="102"/>
    </row>
    <row r="539" spans="1:21" s="79" customFormat="1" hidden="1">
      <c r="A539" s="102"/>
      <c r="B539" s="102"/>
      <c r="C539" s="117"/>
      <c r="D539" s="102"/>
      <c r="E539" s="103"/>
      <c r="F539" s="102"/>
      <c r="G539" s="102"/>
      <c r="H539" s="102"/>
      <c r="I539" s="102"/>
    </row>
    <row r="540" spans="1:21" s="79" customFormat="1" hidden="1">
      <c r="A540" s="102"/>
      <c r="B540" s="102"/>
      <c r="C540" s="117"/>
      <c r="D540" s="102"/>
      <c r="E540" s="103"/>
      <c r="F540" s="102"/>
      <c r="G540" s="102"/>
      <c r="H540" s="102"/>
      <c r="I540" s="102"/>
    </row>
    <row r="541" spans="1:21" s="79" customFormat="1" hidden="1">
      <c r="A541" s="102"/>
      <c r="B541" s="102"/>
      <c r="C541" s="117"/>
      <c r="D541" s="102"/>
      <c r="E541" s="103"/>
      <c r="F541" s="102"/>
      <c r="G541" s="102"/>
      <c r="H541" s="102"/>
      <c r="I541" s="102"/>
    </row>
    <row r="542" spans="1:21" s="79" customFormat="1" hidden="1">
      <c r="A542" s="102"/>
      <c r="B542" s="102"/>
      <c r="C542" s="117"/>
      <c r="D542" s="102"/>
      <c r="E542" s="103"/>
      <c r="F542" s="102"/>
      <c r="G542" s="102"/>
      <c r="H542" s="102"/>
      <c r="I542" s="102"/>
    </row>
    <row r="543" spans="1:21" s="79" customFormat="1" hidden="1">
      <c r="A543" s="102"/>
      <c r="B543" s="102"/>
      <c r="C543" s="117"/>
      <c r="D543" s="102"/>
      <c r="E543" s="103"/>
      <c r="F543" s="102"/>
      <c r="G543" s="102"/>
      <c r="H543" s="102"/>
      <c r="I543" s="102"/>
    </row>
    <row r="544" spans="1:21" s="79" customFormat="1" hidden="1">
      <c r="A544" s="102"/>
      <c r="B544" s="102"/>
      <c r="C544" s="117"/>
      <c r="D544" s="102"/>
      <c r="E544" s="103"/>
      <c r="F544" s="102"/>
      <c r="G544" s="102"/>
      <c r="H544" s="102"/>
      <c r="I544" s="102"/>
    </row>
    <row r="545" spans="1:9" s="79" customFormat="1" hidden="1">
      <c r="A545" s="101"/>
      <c r="B545" s="101"/>
      <c r="C545" s="118"/>
      <c r="D545" s="101"/>
      <c r="E545" s="103"/>
      <c r="F545" s="101"/>
      <c r="G545" s="101"/>
      <c r="H545" s="101"/>
      <c r="I545" s="101"/>
    </row>
    <row r="546" spans="1:9" s="79" customFormat="1" hidden="1">
      <c r="A546" s="102"/>
      <c r="B546" s="102"/>
      <c r="C546" s="117"/>
      <c r="D546" s="101"/>
      <c r="E546" s="103"/>
      <c r="F546" s="101"/>
      <c r="G546" s="102"/>
      <c r="H546" s="102"/>
      <c r="I546" s="102"/>
    </row>
    <row r="547" spans="1:9" s="79" customFormat="1" hidden="1">
      <c r="A547" s="102"/>
      <c r="B547" s="102"/>
      <c r="C547" s="117"/>
      <c r="D547" s="101"/>
      <c r="E547" s="103"/>
      <c r="F547" s="101"/>
      <c r="G547" s="102"/>
      <c r="H547" s="102"/>
      <c r="I547" s="102"/>
    </row>
    <row r="548" spans="1:9" s="79" customFormat="1" hidden="1">
      <c r="A548" s="102"/>
      <c r="B548" s="102"/>
      <c r="C548" s="117"/>
      <c r="D548" s="101"/>
      <c r="E548" s="103"/>
      <c r="F548" s="101"/>
      <c r="G548" s="102"/>
      <c r="H548" s="102"/>
      <c r="I548" s="102"/>
    </row>
    <row r="549" spans="1:9" s="79" customFormat="1" hidden="1">
      <c r="A549" s="101"/>
      <c r="B549" s="102"/>
      <c r="C549" s="117"/>
      <c r="D549" s="102"/>
      <c r="E549" s="103"/>
      <c r="F549" s="102"/>
      <c r="G549" s="102"/>
      <c r="H549" s="102"/>
      <c r="I549" s="101"/>
    </row>
    <row r="550" spans="1:9" s="79" customFormat="1" hidden="1">
      <c r="A550" s="101"/>
      <c r="B550" s="102"/>
      <c r="C550" s="117"/>
      <c r="D550" s="102"/>
      <c r="E550" s="103"/>
      <c r="F550" s="102"/>
      <c r="G550" s="102"/>
      <c r="H550" s="102"/>
      <c r="I550" s="101"/>
    </row>
    <row r="551" spans="1:9" s="79" customFormat="1" hidden="1">
      <c r="A551" s="101"/>
      <c r="B551" s="102"/>
      <c r="C551" s="117"/>
      <c r="D551" s="102"/>
      <c r="E551" s="103"/>
      <c r="F551" s="102"/>
      <c r="G551" s="102"/>
      <c r="H551" s="102"/>
      <c r="I551" s="101"/>
    </row>
    <row r="552" spans="1:9" s="79" customFormat="1" hidden="1">
      <c r="A552" s="101"/>
      <c r="B552" s="101"/>
      <c r="C552" s="118"/>
      <c r="D552" s="101"/>
      <c r="E552" s="103"/>
      <c r="F552" s="101"/>
      <c r="G552" s="101"/>
      <c r="H552" s="101"/>
      <c r="I552" s="101"/>
    </row>
    <row r="553" spans="1:9" s="79" customFormat="1" hidden="1">
      <c r="A553" s="101"/>
      <c r="B553" s="101"/>
      <c r="C553" s="118"/>
      <c r="D553" s="101"/>
      <c r="E553" s="103"/>
      <c r="F553" s="101"/>
      <c r="G553" s="101"/>
      <c r="H553" s="102"/>
      <c r="I553" s="102"/>
    </row>
    <row r="554" spans="1:9" s="79" customFormat="1" hidden="1">
      <c r="A554" s="101"/>
      <c r="B554" s="101"/>
      <c r="C554" s="118"/>
      <c r="D554" s="101"/>
      <c r="E554" s="103"/>
      <c r="F554" s="101"/>
      <c r="G554" s="101"/>
      <c r="H554" s="101"/>
      <c r="I554" s="101"/>
    </row>
    <row r="555" spans="1:9" s="79" customFormat="1" hidden="1">
      <c r="A555" s="101"/>
      <c r="B555" s="101"/>
      <c r="C555" s="118"/>
      <c r="D555" s="101"/>
      <c r="E555" s="103"/>
      <c r="F555" s="101"/>
      <c r="G555" s="101"/>
      <c r="H555" s="101"/>
      <c r="I555" s="101"/>
    </row>
    <row r="556" spans="1:9" s="79" customFormat="1" hidden="1">
      <c r="A556" s="101"/>
      <c r="B556" s="101"/>
      <c r="C556" s="118"/>
      <c r="D556" s="101"/>
      <c r="E556" s="103"/>
      <c r="F556" s="101"/>
      <c r="G556" s="101"/>
      <c r="H556" s="101"/>
      <c r="I556" s="101"/>
    </row>
    <row r="557" spans="1:9" s="79" customFormat="1" hidden="1">
      <c r="A557" s="102"/>
      <c r="B557" s="102"/>
      <c r="C557" s="117"/>
      <c r="D557" s="102"/>
      <c r="E557" s="103"/>
      <c r="F557" s="102"/>
      <c r="G557" s="102"/>
      <c r="H557" s="102"/>
      <c r="I557" s="102"/>
    </row>
    <row r="558" spans="1:9" s="79" customFormat="1" hidden="1">
      <c r="A558" s="102"/>
      <c r="B558" s="102"/>
      <c r="C558" s="117"/>
      <c r="D558" s="102"/>
      <c r="E558" s="103"/>
      <c r="F558" s="102"/>
      <c r="G558" s="102"/>
      <c r="H558" s="102"/>
      <c r="I558" s="102"/>
    </row>
    <row r="559" spans="1:9" s="79" customFormat="1" hidden="1">
      <c r="A559" s="102"/>
      <c r="B559" s="102"/>
      <c r="C559" s="117"/>
      <c r="D559" s="102"/>
      <c r="E559" s="103"/>
      <c r="F559" s="102"/>
      <c r="G559" s="102"/>
      <c r="H559" s="102"/>
      <c r="I559" s="102"/>
    </row>
    <row r="560" spans="1:9" s="79" customFormat="1" hidden="1">
      <c r="A560" s="102"/>
      <c r="B560" s="102"/>
      <c r="C560" s="117"/>
      <c r="D560" s="102"/>
      <c r="E560" s="103"/>
      <c r="F560" s="102"/>
      <c r="G560" s="102"/>
      <c r="H560" s="102"/>
      <c r="I560" s="102"/>
    </row>
    <row r="561" spans="1:9" s="79" customFormat="1" hidden="1">
      <c r="A561" s="102"/>
      <c r="B561" s="102"/>
      <c r="C561" s="117"/>
      <c r="D561" s="102"/>
      <c r="E561" s="103"/>
      <c r="F561" s="102"/>
      <c r="G561" s="102"/>
      <c r="H561" s="102"/>
      <c r="I561" s="102"/>
    </row>
    <row r="562" spans="1:9" s="79" customFormat="1" hidden="1">
      <c r="A562" s="102"/>
      <c r="B562" s="102"/>
      <c r="C562" s="117"/>
      <c r="D562" s="102"/>
      <c r="E562" s="103"/>
      <c r="F562" s="102"/>
      <c r="G562" s="102"/>
      <c r="H562" s="102"/>
      <c r="I562" s="102"/>
    </row>
    <row r="563" spans="1:9" s="79" customFormat="1" hidden="1">
      <c r="A563" s="102"/>
      <c r="B563" s="102"/>
      <c r="C563" s="117"/>
      <c r="D563" s="102"/>
      <c r="E563" s="103"/>
      <c r="F563" s="102"/>
      <c r="G563" s="102"/>
      <c r="H563" s="102"/>
      <c r="I563" s="102"/>
    </row>
    <row r="564" spans="1:9" s="79" customFormat="1" hidden="1">
      <c r="A564" s="102"/>
      <c r="B564" s="102"/>
      <c r="C564" s="117"/>
      <c r="D564" s="102"/>
      <c r="E564" s="103"/>
      <c r="F564" s="102"/>
      <c r="G564" s="102"/>
      <c r="H564" s="102"/>
      <c r="I564" s="102"/>
    </row>
    <row r="565" spans="1:9" s="79" customFormat="1" hidden="1">
      <c r="A565" s="102"/>
      <c r="B565" s="102"/>
      <c r="C565" s="117"/>
      <c r="D565" s="102"/>
      <c r="E565" s="103"/>
      <c r="F565" s="102"/>
      <c r="G565" s="102"/>
      <c r="H565" s="102"/>
      <c r="I565" s="102"/>
    </row>
    <row r="566" spans="1:9" s="79" customFormat="1" hidden="1">
      <c r="A566" s="102"/>
      <c r="B566" s="102"/>
      <c r="C566" s="117"/>
      <c r="D566" s="102"/>
      <c r="E566" s="103"/>
      <c r="F566" s="102"/>
      <c r="G566" s="102"/>
      <c r="H566" s="102"/>
      <c r="I566" s="102"/>
    </row>
    <row r="567" spans="1:9" s="79" customFormat="1" hidden="1">
      <c r="A567" s="102"/>
      <c r="B567" s="102"/>
      <c r="C567" s="117"/>
      <c r="D567" s="102"/>
      <c r="E567" s="103"/>
      <c r="F567" s="102"/>
      <c r="G567" s="102"/>
      <c r="H567" s="102"/>
      <c r="I567" s="102"/>
    </row>
    <row r="568" spans="1:9" s="79" customFormat="1" hidden="1">
      <c r="A568" s="102"/>
      <c r="B568" s="102"/>
      <c r="C568" s="117"/>
      <c r="D568" s="102"/>
      <c r="E568" s="103"/>
      <c r="F568" s="102"/>
      <c r="G568" s="102"/>
      <c r="H568" s="102"/>
      <c r="I568" s="102"/>
    </row>
    <row r="569" spans="1:9" s="79" customFormat="1" hidden="1">
      <c r="A569" s="102"/>
      <c r="B569" s="102"/>
      <c r="C569" s="117"/>
      <c r="D569" s="102"/>
      <c r="E569" s="103"/>
      <c r="F569" s="102"/>
      <c r="G569" s="102"/>
      <c r="H569" s="102"/>
      <c r="I569" s="102"/>
    </row>
    <row r="570" spans="1:9" s="79" customFormat="1" hidden="1">
      <c r="A570" s="102"/>
      <c r="B570" s="102"/>
      <c r="C570" s="117"/>
      <c r="D570" s="102"/>
      <c r="E570" s="103"/>
      <c r="F570" s="102"/>
      <c r="G570" s="102"/>
      <c r="H570" s="102"/>
      <c r="I570" s="102"/>
    </row>
    <row r="571" spans="1:9" hidden="1">
      <c r="A571" s="252" t="s">
        <v>55</v>
      </c>
      <c r="B571" s="252"/>
      <c r="C571" s="252"/>
      <c r="D571" s="252"/>
      <c r="E571" s="252"/>
      <c r="F571" s="252"/>
      <c r="G571" s="252"/>
      <c r="H571" s="252"/>
      <c r="I571" s="252"/>
    </row>
    <row r="572" spans="1:9" hidden="1">
      <c r="A572" s="252"/>
      <c r="B572" s="252"/>
      <c r="C572" s="252"/>
      <c r="D572" s="252"/>
      <c r="E572" s="252"/>
      <c r="F572" s="252"/>
      <c r="G572" s="252"/>
      <c r="H572" s="252"/>
      <c r="I572" s="252"/>
    </row>
    <row r="573" spans="1:9" s="49" customFormat="1" ht="12.75" hidden="1" customHeight="1">
      <c r="A573" s="83"/>
      <c r="B573" s="83"/>
      <c r="C573" s="111"/>
      <c r="D573" s="83"/>
      <c r="E573" s="89"/>
      <c r="F573" s="83"/>
      <c r="G573" s="83"/>
      <c r="H573" s="83"/>
      <c r="I573" s="83"/>
    </row>
    <row r="574" spans="1:9" s="49" customFormat="1" hidden="1">
      <c r="A574" s="80"/>
      <c r="B574" s="80"/>
      <c r="C574" s="112"/>
      <c r="D574" s="80"/>
      <c r="E574" s="81"/>
      <c r="F574" s="77"/>
      <c r="G574" s="77"/>
      <c r="H574" s="77"/>
      <c r="I574" s="77"/>
    </row>
    <row r="575" spans="1:9" s="49" customFormat="1" hidden="1">
      <c r="A575" s="80"/>
      <c r="B575" s="80"/>
      <c r="C575" s="112"/>
      <c r="D575" s="80"/>
      <c r="E575" s="81"/>
      <c r="F575" s="77"/>
      <c r="G575" s="77"/>
      <c r="H575" s="77"/>
      <c r="I575" s="77"/>
    </row>
    <row r="576" spans="1:9" s="49" customFormat="1" hidden="1">
      <c r="A576" s="80"/>
      <c r="B576" s="80"/>
      <c r="C576" s="112"/>
      <c r="D576" s="80"/>
      <c r="E576" s="81"/>
      <c r="F576" s="77"/>
      <c r="G576" s="77"/>
      <c r="H576" s="77"/>
      <c r="I576" s="77"/>
    </row>
    <row r="577" spans="1:21" s="49" customFormat="1" hidden="1">
      <c r="A577" s="80"/>
      <c r="B577" s="80"/>
      <c r="C577" s="112"/>
      <c r="D577" s="80"/>
      <c r="E577" s="81"/>
      <c r="F577" s="77"/>
      <c r="G577" s="77"/>
      <c r="H577" s="77"/>
      <c r="I577" s="77"/>
    </row>
    <row r="578" spans="1:21" s="49" customFormat="1" hidden="1">
      <c r="A578" s="80"/>
      <c r="B578" s="80"/>
      <c r="C578" s="112"/>
      <c r="D578" s="80"/>
      <c r="E578" s="81"/>
      <c r="F578" s="77"/>
      <c r="G578" s="77"/>
      <c r="H578" s="77"/>
      <c r="I578" s="77"/>
    </row>
    <row r="579" spans="1:21" s="49" customFormat="1" hidden="1">
      <c r="A579" s="80"/>
      <c r="B579" s="80"/>
      <c r="C579" s="112"/>
      <c r="D579" s="80"/>
      <c r="E579" s="81"/>
      <c r="F579" s="77"/>
      <c r="G579" s="77"/>
      <c r="H579" s="77"/>
      <c r="I579" s="77"/>
    </row>
    <row r="580" spans="1:21" ht="13.5" hidden="1" thickBot="1">
      <c r="A580" s="84"/>
      <c r="B580" s="84"/>
      <c r="C580" s="113"/>
      <c r="D580" s="84"/>
      <c r="E580" s="90"/>
      <c r="F580" s="84"/>
      <c r="G580" s="84"/>
      <c r="H580" s="84"/>
      <c r="I580" s="84"/>
    </row>
    <row r="581" spans="1:21" ht="26.25" hidden="1" thickTop="1">
      <c r="A581" s="255" t="s">
        <v>59</v>
      </c>
      <c r="B581" s="256"/>
      <c r="C581" s="114" t="s">
        <v>0</v>
      </c>
      <c r="D581" s="86" t="s">
        <v>60</v>
      </c>
      <c r="E581" s="91" t="s">
        <v>3</v>
      </c>
      <c r="F581" s="86" t="s">
        <v>8</v>
      </c>
      <c r="G581" s="86" t="s">
        <v>1</v>
      </c>
      <c r="H581" s="87" t="s">
        <v>5</v>
      </c>
      <c r="I581" s="88" t="s">
        <v>6</v>
      </c>
    </row>
    <row r="582" spans="1:21" hidden="1">
      <c r="A582" s="295" t="str">
        <f>CONCATENATE(A525)</f>
        <v>Vánoční turnaj Chomutov</v>
      </c>
      <c r="B582" s="296"/>
      <c r="C582" s="299" t="str">
        <f>CONCATENATE(C525)</f>
        <v>14.12.2019</v>
      </c>
      <c r="D582" s="263">
        <f>D525+1</f>
        <v>503</v>
      </c>
      <c r="E582" s="293" t="str">
        <f>CONCATENATE(E525)</f>
        <v>B příp 28 kg</v>
      </c>
      <c r="F582" s="290" t="str">
        <f>CONCATENATE(F525)</f>
        <v>ř.ř.</v>
      </c>
      <c r="G582" s="290" t="str">
        <f>CONCATENATE(G525)</f>
        <v>5</v>
      </c>
      <c r="H582" s="275"/>
      <c r="I582" s="290" t="str">
        <f>CONCATENATE(I525)</f>
        <v>1</v>
      </c>
    </row>
    <row r="583" spans="1:21" ht="13.5" hidden="1" thickBot="1">
      <c r="A583" s="297"/>
      <c r="B583" s="298"/>
      <c r="C583" s="300"/>
      <c r="D583" s="264"/>
      <c r="E583" s="294"/>
      <c r="F583" s="291"/>
      <c r="G583" s="291"/>
      <c r="H583" s="276"/>
      <c r="I583" s="291"/>
    </row>
    <row r="584" spans="1:21" ht="14.25" hidden="1" thickTop="1" thickBot="1">
      <c r="A584" s="84"/>
      <c r="B584" s="84"/>
      <c r="C584" s="113"/>
      <c r="D584" s="84"/>
      <c r="E584" s="90"/>
      <c r="F584" s="84"/>
      <c r="G584" s="84"/>
      <c r="H584" s="84"/>
      <c r="I584" s="84"/>
    </row>
    <row r="585" spans="1:21" ht="13.5" hidden="1" thickTop="1">
      <c r="A585" s="279" t="s">
        <v>61</v>
      </c>
      <c r="B585" s="280"/>
      <c r="C585" s="280"/>
      <c r="D585" s="281"/>
      <c r="E585" s="282"/>
      <c r="F585" s="255" t="s">
        <v>62</v>
      </c>
      <c r="G585" s="256"/>
      <c r="H585" s="256"/>
      <c r="I585" s="283"/>
    </row>
    <row r="586" spans="1:21" hidden="1">
      <c r="A586" s="284" t="s">
        <v>7</v>
      </c>
      <c r="B586" s="285"/>
      <c r="C586" s="115" t="s">
        <v>63</v>
      </c>
      <c r="D586" s="99" t="s">
        <v>4</v>
      </c>
      <c r="E586" s="282"/>
      <c r="F586" s="284" t="s">
        <v>7</v>
      </c>
      <c r="G586" s="285"/>
      <c r="H586" s="98" t="s">
        <v>63</v>
      </c>
      <c r="I586" s="99" t="s">
        <v>4</v>
      </c>
      <c r="L586" s="104" t="s">
        <v>93</v>
      </c>
      <c r="M586" s="104" t="s">
        <v>94</v>
      </c>
      <c r="N586" s="104" t="s">
        <v>95</v>
      </c>
      <c r="O586" s="104" t="s">
        <v>96</v>
      </c>
      <c r="P586" s="104" t="s">
        <v>97</v>
      </c>
      <c r="Q586" s="104" t="s">
        <v>98</v>
      </c>
      <c r="R586" s="104" t="s">
        <v>99</v>
      </c>
      <c r="S586" s="104" t="s">
        <v>100</v>
      </c>
      <c r="T586" s="104"/>
      <c r="U586" s="104"/>
    </row>
    <row r="587" spans="1:21" hidden="1">
      <c r="A587" s="301" t="str">
        <f>CONCATENATE(L587,M587,N587,O587)</f>
        <v>Jméno 15</v>
      </c>
      <c r="B587" s="302"/>
      <c r="C587" s="307" t="str">
        <f>CONCATENATE(L588,M588,N588,O588)</f>
        <v>odd 15</v>
      </c>
      <c r="D587" s="288">
        <v>15</v>
      </c>
      <c r="E587" s="282"/>
      <c r="F587" s="301" t="str">
        <f>CONCATENATE(P587,Q587,R587,S587)</f>
        <v>Jméno 16</v>
      </c>
      <c r="G587" s="302"/>
      <c r="H587" s="305" t="str">
        <f>CONCATENATE(P588,Q588,R588,S588)</f>
        <v>odd 16</v>
      </c>
      <c r="I587" s="277">
        <v>16</v>
      </c>
      <c r="K587" t="s">
        <v>7</v>
      </c>
      <c r="L587" t="str">
        <f>IF($D587='Vážní listina'!$A$6,'Vážní listina'!$B$6,IF($D587='Vážní listina'!$A$7,'Vážní listina'!$B$7,IF($D587='Vážní listina'!$A$8,'Vážní listina'!$B$8,IF($D587='Vážní listina'!$A$9,'Vážní listina'!$B$9,IF($D587='Vážní listina'!$A$10,'Vážní listina'!$B$10,IF($D587='Vážní listina'!$A$11,'Vážní listina'!$B$11,""))))))</f>
        <v/>
      </c>
      <c r="M587" t="str">
        <f>IF($D587='Vážní listina'!$A$12,'Vážní listina'!$B$12,IF($D587='Vážní listina'!$A$13,'Vážní listina'!$B$13,IF($D587='Vážní listina'!$A$14,'Vážní listina'!$B$14,IF($D587='Vážní listina'!$A$15,'Vážní listina'!$B$15,IF($D587='Vážní listina'!$A$16,'Vážní listina'!$B$16,IF($D587='Vážní listina'!$A$17,'Vážní listina'!$B$17,""))))))</f>
        <v/>
      </c>
      <c r="N587" t="str">
        <f>IF($D587='Vážní listina'!$A$18,'Vážní listina'!$B$18,IF($D587='Vážní listina'!$A$19,'Vážní listina'!$B$19,IF($D587='Vážní listina'!$A$20,'Vážní listina'!$B$20,IF($D587='Vážní listina'!$A$21,'Vážní listina'!$B$21,IF($D587='Vážní listina'!$A$22,'Vážní listina'!$B$22,IF($D587='Vážní listina'!$A$23,'Vážní listina'!$B$23,""))))))</f>
        <v>Jméno 15</v>
      </c>
      <c r="O587" t="str">
        <f>IF($D587='Vážní listina'!$A$24,'Vážní listina'!$B$24,IF($D587='Vážní listina'!$A$25,'Vážní listina'!$B$25,IF($D587='Vážní listina'!$A$26,'Vážní listina'!$B$26,IF($D587='Vážní listina'!$A$27,'Vážní listina'!$B$27,IF($D587='Vážní listina'!$A$28,'Vážní listina'!$B$28,IF($D587='Vážní listina'!$A$29,'Vážní listina'!$B$29,""))))))</f>
        <v/>
      </c>
      <c r="P587" t="str">
        <f>IF($I587='Vážní listina'!$A$6,'Vážní listina'!$B$6,IF($I587='Vážní listina'!$A$7,'Vážní listina'!$B$7,IF($I587='Vážní listina'!$A$8,'Vážní listina'!$B$8,IF($I587='Vážní listina'!$A$9,'Vážní listina'!$B$9,IF($I587='Vážní listina'!$A$10,'Vážní listina'!$B$10,IF($I587='Vážní listina'!$A$11,'Vážní listina'!$B$11,""))))))</f>
        <v/>
      </c>
      <c r="Q587" t="str">
        <f>IF($I587='Vážní listina'!$A$12,'Vážní listina'!$B$12,IF($I587='Vážní listina'!$A$13,'Vážní listina'!$B$13,IF($I587='Vážní listina'!$A$14,'Vážní listina'!$B$14,IF($I587='Vážní listina'!$A$15,'Vážní listina'!$B$15,IF($I587='Vážní listina'!$A$16,'Vážní listina'!$B$16,IF($I587='Vážní listina'!$A$17,'Vážní listina'!$B$17,""))))))</f>
        <v/>
      </c>
      <c r="R587" t="str">
        <f>IF($I587='Vážní listina'!$A$18,'Vážní listina'!$B$18,IF($I587='Vážní listina'!$A$19,'Vážní listina'!$B$19,IF($I587='Vážní listina'!$A$20,'Vážní listina'!$B$20,IF($I587='Vážní listina'!$A$21,'Vážní listina'!$B$21,IF($I587='Vážní listina'!$A$22,'Vážní listina'!$B$22,IF($I587='Vážní listina'!$A$23,'Vážní listina'!$B$23,""))))))</f>
        <v>Jméno 16</v>
      </c>
      <c r="S587" t="str">
        <f>IF($I587='Vážní listina'!$A$24,'Vážní listina'!$B$24,IF($I587='Vážní listina'!$A$25,'Vážní listina'!$B$25,IF($I587='Vážní listina'!$A$26,'Vážní listina'!$B$26,IF($I587='Vážní listina'!$A$27,'Vážní listina'!$B$27,IF($I587='Vážní listina'!$A$28,'Vážní listina'!$B$28,IF($I587='Vážní listina'!$A$29,'Vážní listina'!$B$29,""))))))</f>
        <v/>
      </c>
    </row>
    <row r="588" spans="1:21" ht="13.5" hidden="1" thickBot="1">
      <c r="A588" s="303"/>
      <c r="B588" s="304"/>
      <c r="C588" s="308"/>
      <c r="D588" s="289"/>
      <c r="E588" s="282"/>
      <c r="F588" s="303"/>
      <c r="G588" s="304"/>
      <c r="H588" s="306"/>
      <c r="I588" s="278"/>
      <c r="K588" t="s">
        <v>2</v>
      </c>
      <c r="L588" t="str">
        <f>IF($D587='Vážní listina'!$A$6,'Vážní listina'!$C$6,IF($D587='Vážní listina'!$A$7,'Vážní listina'!$C$7,IF($D587='Vážní listina'!$A$8,'Vážní listina'!$C$8,IF($D587='Vážní listina'!$A$9,'Vážní listina'!$C$9,IF($D587='Vážní listina'!$A$10,'Vážní listina'!$C$10,IF($D587='Vážní listina'!$A$11,'Vážní listina'!$C$11,""))))))</f>
        <v/>
      </c>
      <c r="M588" t="str">
        <f>IF($D587='Vážní listina'!$A$12,'Vážní listina'!$C$12,IF($D587='Vážní listina'!$A$13,'Vážní listina'!$C$13,IF($D587='Vážní listina'!$A$14,'Vážní listina'!$C$14,IF($D587='Vážní listina'!$A$15,'Vážní listina'!$C$15,IF($D587='Vážní listina'!$A$16,'Vážní listina'!$C$16,IF($D587='Vážní listina'!$A$17,'Vážní listina'!$C$17,""))))))</f>
        <v/>
      </c>
      <c r="N588" t="str">
        <f>IF($D587='Vážní listina'!$A$18,'Vážní listina'!$C$18,IF($D587='Vážní listina'!$A$19,'Vážní listina'!$C$19,IF($D587='Vážní listina'!$A$20,'Vážní listina'!$C$20,IF($D587='Vážní listina'!$A$21,'Vážní listina'!$C$21,IF($D587='Vážní listina'!$A$22,'Vážní listina'!$C$22,IF($D587='Vážní listina'!$A$23,'Vážní listina'!$C$23,""))))))</f>
        <v>odd 15</v>
      </c>
      <c r="O588" t="str">
        <f>IF($D587='Vážní listina'!$A$24,'Vážní listina'!$C$24,IF($D587='Vážní listina'!$A$25,'Vážní listina'!$C$25,IF($D587='Vážní listina'!$A$26,'Vážní listina'!$C$26,IF($D587='Vážní listina'!$A$27,'Vážní listina'!$C$27,IF($D587='Vážní listina'!$A$28,'Vážní listina'!$C$28,IF($D587='Vážní listina'!$A$29,'Vážní listina'!$C$29,""))))))</f>
        <v/>
      </c>
      <c r="P588" t="str">
        <f>IF($I587='Vážní listina'!$A$6,'Vážní listina'!$C$6,IF($I587='Vážní listina'!$A$7,'Vážní listina'!$C$7,IF($I587='Vážní listina'!$A$8,'Vážní listina'!$C$8,IF($I587='Vážní listina'!$A$9,'Vážní listina'!$C$9,IF($I587='Vážní listina'!$A$10,'Vážní listina'!$C$10,IF($I587='Vážní listina'!$A$11,'Vážní listina'!$C$11,""))))))</f>
        <v/>
      </c>
      <c r="Q588" t="str">
        <f>IF($I587='Vážní listina'!$A$12,'Vážní listina'!$C$12,IF($I587='Vážní listina'!$A$13,'Vážní listina'!$C$13,IF($I587='Vážní listina'!$A$14,'Vážní listina'!$C$14,IF($I587='Vážní listina'!$A$15,'Vážní listina'!$C$15,IF($I587='Vážní listina'!$A$16,'Vážní listina'!$C$16,IF($I587='Vážní listina'!$A$17,'Vážní listina'!$C$17,""))))))</f>
        <v/>
      </c>
      <c r="R588" t="str">
        <f>IF($I587='Vážní listina'!$A$18,'Vážní listina'!$C$18,IF($I587='Vážní listina'!$A$19,'Vážní listina'!$C$19,IF($I587='Vážní listina'!$A$20,'Vážní listina'!$C$20,IF($I587='Vážní listina'!$A$21,'Vážní listina'!$C$21,IF($I587='Vážní listina'!$A$22,'Vážní listina'!$C$22,IF($I587='Vážní listina'!$A$23,'Vážní listina'!$C$23,""))))))</f>
        <v>odd 16</v>
      </c>
      <c r="S588" t="str">
        <f>IF($I587='Vážní listina'!$A$24,'Vážní listina'!$C$24,IF($I587='Vážní listina'!$A$25,'Vážní listina'!$C$25,IF($I587='Vážní listina'!$A$26,'Vážní listina'!$C$26,IF($I587='Vážní listina'!$A$27,'Vážní listina'!$C$27,IF($I587='Vážní listina'!$A$28,'Vážní listina'!$C$28,IF($I587='Vážní listina'!$A$29,'Vážní listina'!$C$29,""))))))</f>
        <v/>
      </c>
    </row>
    <row r="589" spans="1:21" ht="13.5" hidden="1" thickTop="1">
      <c r="A589" s="100"/>
      <c r="B589" s="100"/>
      <c r="C589" s="116"/>
      <c r="D589" s="100"/>
      <c r="E589" s="97"/>
      <c r="F589" s="100"/>
      <c r="G589" s="100"/>
      <c r="H589" s="100"/>
      <c r="I589" s="100"/>
    </row>
    <row r="590" spans="1:21" s="79" customFormat="1" hidden="1">
      <c r="A590" s="101"/>
      <c r="B590" s="102"/>
      <c r="C590" s="117"/>
      <c r="D590" s="102"/>
      <c r="E590" s="103"/>
      <c r="F590" s="102"/>
      <c r="G590" s="102"/>
      <c r="H590" s="102"/>
      <c r="I590" s="101"/>
    </row>
    <row r="591" spans="1:21" s="79" customFormat="1" hidden="1">
      <c r="A591" s="102"/>
      <c r="B591" s="102"/>
      <c r="C591" s="117"/>
      <c r="D591" s="102"/>
      <c r="E591" s="103"/>
      <c r="F591" s="102"/>
      <c r="G591" s="102"/>
      <c r="H591" s="102"/>
      <c r="I591" s="102"/>
    </row>
    <row r="592" spans="1:21" s="79" customFormat="1" hidden="1">
      <c r="A592" s="102"/>
      <c r="B592" s="102"/>
      <c r="C592" s="117"/>
      <c r="D592" s="102"/>
      <c r="E592" s="103"/>
      <c r="F592" s="102"/>
      <c r="G592" s="102"/>
      <c r="H592" s="102"/>
      <c r="I592" s="102"/>
    </row>
    <row r="593" spans="1:9" s="79" customFormat="1" hidden="1">
      <c r="A593" s="102"/>
      <c r="B593" s="102"/>
      <c r="C593" s="117"/>
      <c r="D593" s="102"/>
      <c r="E593" s="103"/>
      <c r="F593" s="102"/>
      <c r="G593" s="102"/>
      <c r="H593" s="102"/>
      <c r="I593" s="102"/>
    </row>
    <row r="594" spans="1:9" s="79" customFormat="1" hidden="1">
      <c r="A594" s="102"/>
      <c r="B594" s="102"/>
      <c r="C594" s="117"/>
      <c r="D594" s="102"/>
      <c r="E594" s="103"/>
      <c r="F594" s="102"/>
      <c r="G594" s="102"/>
      <c r="H594" s="102"/>
      <c r="I594" s="102"/>
    </row>
    <row r="595" spans="1:9" s="79" customFormat="1" hidden="1">
      <c r="A595" s="102"/>
      <c r="B595" s="102"/>
      <c r="C595" s="117"/>
      <c r="D595" s="102"/>
      <c r="E595" s="103"/>
      <c r="F595" s="102"/>
      <c r="G595" s="102"/>
      <c r="H595" s="102"/>
      <c r="I595" s="102"/>
    </row>
    <row r="596" spans="1:9" s="79" customFormat="1" hidden="1">
      <c r="A596" s="102"/>
      <c r="B596" s="102"/>
      <c r="C596" s="117"/>
      <c r="D596" s="102"/>
      <c r="E596" s="103"/>
      <c r="F596" s="102"/>
      <c r="G596" s="102"/>
      <c r="H596" s="102"/>
      <c r="I596" s="102"/>
    </row>
    <row r="597" spans="1:9" s="79" customFormat="1" hidden="1">
      <c r="A597" s="102"/>
      <c r="B597" s="102"/>
      <c r="C597" s="117"/>
      <c r="D597" s="102"/>
      <c r="E597" s="103"/>
      <c r="F597" s="102"/>
      <c r="G597" s="102"/>
      <c r="H597" s="102"/>
      <c r="I597" s="102"/>
    </row>
    <row r="598" spans="1:9" s="79" customFormat="1" hidden="1">
      <c r="A598" s="102"/>
      <c r="B598" s="102"/>
      <c r="C598" s="117"/>
      <c r="D598" s="102"/>
      <c r="E598" s="103"/>
      <c r="F598" s="102"/>
      <c r="G598" s="102"/>
      <c r="H598" s="102"/>
      <c r="I598" s="102"/>
    </row>
    <row r="599" spans="1:9" s="79" customFormat="1" hidden="1">
      <c r="A599" s="102"/>
      <c r="B599" s="102"/>
      <c r="C599" s="117"/>
      <c r="D599" s="102"/>
      <c r="E599" s="103"/>
      <c r="F599" s="102"/>
      <c r="G599" s="102"/>
      <c r="H599" s="102"/>
      <c r="I599" s="102"/>
    </row>
    <row r="600" spans="1:9" s="79" customFormat="1" hidden="1">
      <c r="A600" s="102"/>
      <c r="B600" s="102"/>
      <c r="C600" s="117"/>
      <c r="D600" s="102"/>
      <c r="E600" s="103"/>
      <c r="F600" s="102"/>
      <c r="G600" s="102"/>
      <c r="H600" s="102"/>
      <c r="I600" s="102"/>
    </row>
    <row r="601" spans="1:9" s="79" customFormat="1" hidden="1">
      <c r="A601" s="102"/>
      <c r="B601" s="102"/>
      <c r="C601" s="117"/>
      <c r="D601" s="102"/>
      <c r="E601" s="103"/>
      <c r="F601" s="102"/>
      <c r="G601" s="102"/>
      <c r="H601" s="102"/>
      <c r="I601" s="102"/>
    </row>
    <row r="602" spans="1:9" s="79" customFormat="1" hidden="1">
      <c r="A602" s="101"/>
      <c r="B602" s="101"/>
      <c r="C602" s="118"/>
      <c r="D602" s="101"/>
      <c r="E602" s="103"/>
      <c r="F602" s="101"/>
      <c r="G602" s="101"/>
      <c r="H602" s="101"/>
      <c r="I602" s="101"/>
    </row>
    <row r="603" spans="1:9" s="79" customFormat="1" hidden="1">
      <c r="A603" s="102"/>
      <c r="B603" s="102"/>
      <c r="C603" s="117"/>
      <c r="D603" s="101"/>
      <c r="E603" s="103"/>
      <c r="F603" s="101"/>
      <c r="G603" s="102"/>
      <c r="H603" s="102"/>
      <c r="I603" s="102"/>
    </row>
    <row r="604" spans="1:9" s="79" customFormat="1" hidden="1">
      <c r="A604" s="102"/>
      <c r="B604" s="102"/>
      <c r="C604" s="117"/>
      <c r="D604" s="101"/>
      <c r="E604" s="103"/>
      <c r="F604" s="101"/>
      <c r="G604" s="102"/>
      <c r="H604" s="102"/>
      <c r="I604" s="102"/>
    </row>
    <row r="605" spans="1:9" s="79" customFormat="1" hidden="1">
      <c r="A605" s="102"/>
      <c r="B605" s="102"/>
      <c r="C605" s="117"/>
      <c r="D605" s="101"/>
      <c r="E605" s="103"/>
      <c r="F605" s="101"/>
      <c r="G605" s="102"/>
      <c r="H605" s="102"/>
      <c r="I605" s="102"/>
    </row>
    <row r="606" spans="1:9" s="79" customFormat="1" hidden="1">
      <c r="A606" s="101"/>
      <c r="B606" s="102"/>
      <c r="C606" s="117"/>
      <c r="D606" s="102"/>
      <c r="E606" s="103"/>
      <c r="F606" s="102"/>
      <c r="G606" s="102"/>
      <c r="H606" s="102"/>
      <c r="I606" s="101"/>
    </row>
    <row r="607" spans="1:9" s="79" customFormat="1" hidden="1">
      <c r="A607" s="101"/>
      <c r="B607" s="102"/>
      <c r="C607" s="117"/>
      <c r="D607" s="102"/>
      <c r="E607" s="103"/>
      <c r="F607" s="102"/>
      <c r="G607" s="102"/>
      <c r="H607" s="102"/>
      <c r="I607" s="101"/>
    </row>
    <row r="608" spans="1:9" s="79" customFormat="1" hidden="1">
      <c r="A608" s="101"/>
      <c r="B608" s="102"/>
      <c r="C608" s="117"/>
      <c r="D608" s="102"/>
      <c r="E608" s="103"/>
      <c r="F608" s="102"/>
      <c r="G608" s="102"/>
      <c r="H608" s="102"/>
      <c r="I608" s="101"/>
    </row>
    <row r="609" spans="1:9" s="79" customFormat="1" hidden="1">
      <c r="A609" s="101"/>
      <c r="B609" s="101"/>
      <c r="C609" s="118"/>
      <c r="D609" s="101"/>
      <c r="E609" s="103"/>
      <c r="F609" s="101"/>
      <c r="G609" s="101"/>
      <c r="H609" s="101"/>
      <c r="I609" s="101"/>
    </row>
    <row r="610" spans="1:9" s="79" customFormat="1" hidden="1">
      <c r="A610" s="101"/>
      <c r="B610" s="101"/>
      <c r="C610" s="118"/>
      <c r="D610" s="101"/>
      <c r="E610" s="103"/>
      <c r="F610" s="101"/>
      <c r="G610" s="101"/>
      <c r="H610" s="102"/>
      <c r="I610" s="102"/>
    </row>
    <row r="611" spans="1:9" s="79" customFormat="1" hidden="1">
      <c r="A611" s="101"/>
      <c r="B611" s="101"/>
      <c r="C611" s="118"/>
      <c r="D611" s="101"/>
      <c r="E611" s="103"/>
      <c r="F611" s="101"/>
      <c r="G611" s="101"/>
      <c r="H611" s="101"/>
      <c r="I611" s="101"/>
    </row>
    <row r="612" spans="1:9" s="79" customFormat="1" hidden="1">
      <c r="A612" s="101"/>
      <c r="B612" s="101"/>
      <c r="C612" s="118"/>
      <c r="D612" s="101"/>
      <c r="E612" s="103"/>
      <c r="F612" s="101"/>
      <c r="G612" s="101"/>
      <c r="H612" s="101"/>
      <c r="I612" s="101"/>
    </row>
    <row r="613" spans="1:9" s="79" customFormat="1" hidden="1">
      <c r="A613" s="101"/>
      <c r="B613" s="101"/>
      <c r="C613" s="118"/>
      <c r="D613" s="101"/>
      <c r="E613" s="103"/>
      <c r="F613" s="101"/>
      <c r="G613" s="101"/>
      <c r="H613" s="101"/>
      <c r="I613" s="101"/>
    </row>
    <row r="614" spans="1:9" s="79" customFormat="1" hidden="1">
      <c r="A614" s="102"/>
      <c r="B614" s="102"/>
      <c r="C614" s="117"/>
      <c r="D614" s="102"/>
      <c r="E614" s="103"/>
      <c r="F614" s="102"/>
      <c r="G614" s="102"/>
      <c r="H614" s="102"/>
      <c r="I614" s="102"/>
    </row>
    <row r="615" spans="1:9" s="79" customFormat="1" hidden="1">
      <c r="A615" s="102"/>
      <c r="B615" s="102"/>
      <c r="C615" s="117"/>
      <c r="D615" s="102"/>
      <c r="E615" s="103"/>
      <c r="F615" s="102"/>
      <c r="G615" s="102"/>
      <c r="H615" s="102"/>
      <c r="I615" s="102"/>
    </row>
    <row r="616" spans="1:9" s="79" customFormat="1" hidden="1">
      <c r="A616" s="102"/>
      <c r="B616" s="102"/>
      <c r="C616" s="117"/>
      <c r="D616" s="102"/>
      <c r="E616" s="103"/>
      <c r="F616" s="102"/>
      <c r="G616" s="102"/>
      <c r="H616" s="102"/>
      <c r="I616" s="102"/>
    </row>
    <row r="617" spans="1:9" s="79" customFormat="1" hidden="1">
      <c r="A617" s="102"/>
      <c r="B617" s="102"/>
      <c r="C617" s="117"/>
      <c r="D617" s="102"/>
      <c r="E617" s="103"/>
      <c r="F617" s="102"/>
      <c r="G617" s="102"/>
      <c r="H617" s="102"/>
      <c r="I617" s="102"/>
    </row>
    <row r="618" spans="1:9" s="79" customFormat="1" hidden="1">
      <c r="A618" s="102"/>
      <c r="B618" s="102"/>
      <c r="C618" s="117"/>
      <c r="D618" s="102"/>
      <c r="E618" s="103"/>
      <c r="F618" s="102"/>
      <c r="G618" s="102"/>
      <c r="H618" s="102"/>
      <c r="I618" s="102"/>
    </row>
    <row r="619" spans="1:9" s="79" customFormat="1" hidden="1">
      <c r="A619" s="102"/>
      <c r="B619" s="102"/>
      <c r="C619" s="117"/>
      <c r="D619" s="102"/>
      <c r="E619" s="103"/>
      <c r="F619" s="102"/>
      <c r="G619" s="102"/>
      <c r="H619" s="102"/>
      <c r="I619" s="102"/>
    </row>
    <row r="620" spans="1:9" s="79" customFormat="1" hidden="1">
      <c r="A620" s="102"/>
      <c r="B620" s="102"/>
      <c r="C620" s="117"/>
      <c r="D620" s="102"/>
      <c r="E620" s="103"/>
      <c r="F620" s="102"/>
      <c r="G620" s="102"/>
      <c r="H620" s="102"/>
      <c r="I620" s="102"/>
    </row>
    <row r="621" spans="1:9" s="79" customFormat="1" hidden="1">
      <c r="A621" s="102"/>
      <c r="B621" s="102"/>
      <c r="C621" s="117"/>
      <c r="D621" s="102"/>
      <c r="E621" s="103"/>
      <c r="F621" s="102"/>
      <c r="G621" s="102"/>
      <c r="H621" s="102"/>
      <c r="I621" s="102"/>
    </row>
    <row r="622" spans="1:9" s="79" customFormat="1" hidden="1">
      <c r="A622" s="102"/>
      <c r="B622" s="102"/>
      <c r="C622" s="117"/>
      <c r="D622" s="102"/>
      <c r="E622" s="103"/>
      <c r="F622" s="102"/>
      <c r="G622" s="102"/>
      <c r="H622" s="102"/>
      <c r="I622" s="102"/>
    </row>
    <row r="623" spans="1:9" s="79" customFormat="1" hidden="1">
      <c r="A623" s="102"/>
      <c r="B623" s="102"/>
      <c r="C623" s="117"/>
      <c r="D623" s="102"/>
      <c r="E623" s="103"/>
      <c r="F623" s="102"/>
      <c r="G623" s="102"/>
      <c r="H623" s="102"/>
      <c r="I623" s="102"/>
    </row>
    <row r="624" spans="1:9" s="79" customFormat="1" hidden="1">
      <c r="A624" s="102"/>
      <c r="B624" s="102"/>
      <c r="C624" s="117"/>
      <c r="D624" s="102"/>
      <c r="E624" s="103"/>
      <c r="F624" s="102"/>
      <c r="G624" s="102"/>
      <c r="H624" s="102"/>
      <c r="I624" s="102"/>
    </row>
    <row r="625" spans="1:9" s="79" customFormat="1" hidden="1">
      <c r="A625" s="102"/>
      <c r="B625" s="102"/>
      <c r="C625" s="117"/>
      <c r="D625" s="102"/>
      <c r="E625" s="103"/>
      <c r="F625" s="102"/>
      <c r="G625" s="102"/>
      <c r="H625" s="102"/>
      <c r="I625" s="102"/>
    </row>
    <row r="626" spans="1:9" s="79" customFormat="1" hidden="1">
      <c r="A626" s="102"/>
      <c r="B626" s="102"/>
      <c r="C626" s="117"/>
      <c r="D626" s="102"/>
      <c r="E626" s="103"/>
      <c r="F626" s="102"/>
      <c r="G626" s="102"/>
      <c r="H626" s="102"/>
      <c r="I626" s="102"/>
    </row>
    <row r="627" spans="1:9" s="79" customFormat="1" hidden="1">
      <c r="A627" s="102"/>
      <c r="B627" s="102"/>
      <c r="C627" s="117"/>
      <c r="D627" s="102"/>
      <c r="E627" s="103"/>
      <c r="F627" s="102"/>
      <c r="G627" s="102"/>
      <c r="H627" s="102"/>
      <c r="I627" s="102"/>
    </row>
    <row r="628" spans="1:9" hidden="1">
      <c r="A628" s="252" t="s">
        <v>55</v>
      </c>
      <c r="B628" s="252"/>
      <c r="C628" s="252"/>
      <c r="D628" s="252"/>
      <c r="E628" s="252"/>
      <c r="F628" s="252"/>
      <c r="G628" s="252"/>
      <c r="H628" s="252"/>
      <c r="I628" s="252"/>
    </row>
    <row r="629" spans="1:9" hidden="1">
      <c r="A629" s="252"/>
      <c r="B629" s="252"/>
      <c r="C629" s="252"/>
      <c r="D629" s="252"/>
      <c r="E629" s="252"/>
      <c r="F629" s="252"/>
      <c r="G629" s="252"/>
      <c r="H629" s="252"/>
      <c r="I629" s="252"/>
    </row>
    <row r="630" spans="1:9" s="49" customFormat="1" ht="12.75" hidden="1" customHeight="1">
      <c r="A630" s="83"/>
      <c r="B630" s="83"/>
      <c r="C630" s="111"/>
      <c r="D630" s="83"/>
      <c r="E630" s="89"/>
      <c r="F630" s="83"/>
      <c r="G630" s="83"/>
      <c r="H630" s="83"/>
      <c r="I630" s="83"/>
    </row>
    <row r="631" spans="1:9" s="49" customFormat="1" hidden="1">
      <c r="A631" s="80"/>
      <c r="B631" s="80"/>
      <c r="C631" s="112"/>
      <c r="D631" s="80"/>
      <c r="E631" s="81"/>
      <c r="F631" s="77"/>
      <c r="G631" s="77"/>
      <c r="H631" s="77"/>
      <c r="I631" s="77"/>
    </row>
    <row r="632" spans="1:9" s="49" customFormat="1" hidden="1">
      <c r="A632" s="80"/>
      <c r="B632" s="80"/>
      <c r="C632" s="112"/>
      <c r="D632" s="80"/>
      <c r="E632" s="81"/>
      <c r="F632" s="77"/>
      <c r="G632" s="77"/>
      <c r="H632" s="77"/>
      <c r="I632" s="77"/>
    </row>
    <row r="633" spans="1:9" s="49" customFormat="1" hidden="1">
      <c r="A633" s="80"/>
      <c r="B633" s="80"/>
      <c r="C633" s="112"/>
      <c r="D633" s="80"/>
      <c r="E633" s="81"/>
      <c r="F633" s="77"/>
      <c r="G633" s="77"/>
      <c r="H633" s="77"/>
      <c r="I633" s="77"/>
    </row>
    <row r="634" spans="1:9" s="49" customFormat="1" hidden="1">
      <c r="A634" s="80"/>
      <c r="B634" s="80"/>
      <c r="C634" s="112"/>
      <c r="D634" s="80"/>
      <c r="E634" s="81"/>
      <c r="F634" s="77"/>
      <c r="G634" s="77"/>
      <c r="H634" s="77"/>
      <c r="I634" s="77"/>
    </row>
    <row r="635" spans="1:9" s="49" customFormat="1" hidden="1">
      <c r="A635" s="80"/>
      <c r="B635" s="80"/>
      <c r="C635" s="112"/>
      <c r="D635" s="80"/>
      <c r="E635" s="81"/>
      <c r="F635" s="77"/>
      <c r="G635" s="77"/>
      <c r="H635" s="77"/>
      <c r="I635" s="77"/>
    </row>
    <row r="636" spans="1:9" s="49" customFormat="1" hidden="1">
      <c r="A636" s="80"/>
      <c r="B636" s="80"/>
      <c r="C636" s="112"/>
      <c r="D636" s="80"/>
      <c r="E636" s="81"/>
      <c r="F636" s="77"/>
      <c r="G636" s="77"/>
      <c r="H636" s="77"/>
      <c r="I636" s="77"/>
    </row>
    <row r="637" spans="1:9" ht="13.5" hidden="1" thickBot="1">
      <c r="A637" s="84"/>
      <c r="B637" s="84"/>
      <c r="C637" s="113"/>
      <c r="D637" s="84"/>
      <c r="E637" s="90"/>
      <c r="F637" s="84"/>
      <c r="G637" s="84"/>
      <c r="H637" s="84"/>
      <c r="I637" s="84"/>
    </row>
    <row r="638" spans="1:9" ht="26.25" hidden="1" thickTop="1">
      <c r="A638" s="255" t="s">
        <v>59</v>
      </c>
      <c r="B638" s="256"/>
      <c r="C638" s="114" t="s">
        <v>0</v>
      </c>
      <c r="D638" s="86" t="s">
        <v>60</v>
      </c>
      <c r="E638" s="91" t="s">
        <v>3</v>
      </c>
      <c r="F638" s="86" t="s">
        <v>8</v>
      </c>
      <c r="G638" s="86" t="s">
        <v>1</v>
      </c>
      <c r="H638" s="87" t="s">
        <v>5</v>
      </c>
      <c r="I638" s="88" t="s">
        <v>6</v>
      </c>
    </row>
    <row r="639" spans="1:9" hidden="1">
      <c r="A639" s="295" t="str">
        <f>CONCATENATE(A582)</f>
        <v>Vánoční turnaj Chomutov</v>
      </c>
      <c r="B639" s="296"/>
      <c r="C639" s="299" t="str">
        <f>CONCATENATE(C582)</f>
        <v>14.12.2019</v>
      </c>
      <c r="D639" s="263">
        <f>D582+1</f>
        <v>504</v>
      </c>
      <c r="E639" s="293" t="str">
        <f>CONCATENATE(E582)</f>
        <v>B příp 28 kg</v>
      </c>
      <c r="F639" s="290" t="str">
        <f>CONCATENATE(F582)</f>
        <v>ř.ř.</v>
      </c>
      <c r="G639" s="290" t="str">
        <f>CONCATENATE(G582)</f>
        <v>5</v>
      </c>
      <c r="H639" s="275"/>
      <c r="I639" s="290" t="str">
        <f>CONCATENATE(I582)</f>
        <v>1</v>
      </c>
    </row>
    <row r="640" spans="1:9" ht="13.5" hidden="1" thickBot="1">
      <c r="A640" s="297"/>
      <c r="B640" s="298"/>
      <c r="C640" s="300"/>
      <c r="D640" s="264"/>
      <c r="E640" s="294"/>
      <c r="F640" s="291"/>
      <c r="G640" s="291"/>
      <c r="H640" s="276"/>
      <c r="I640" s="291"/>
    </row>
    <row r="641" spans="1:21" ht="14.25" hidden="1" thickTop="1" thickBot="1">
      <c r="A641" s="84"/>
      <c r="B641" s="84"/>
      <c r="C641" s="113"/>
      <c r="D641" s="84"/>
      <c r="E641" s="90"/>
      <c r="F641" s="84"/>
      <c r="G641" s="84"/>
      <c r="H641" s="84"/>
      <c r="I641" s="84"/>
    </row>
    <row r="642" spans="1:21" ht="13.5" hidden="1" thickTop="1">
      <c r="A642" s="279" t="s">
        <v>61</v>
      </c>
      <c r="B642" s="280"/>
      <c r="C642" s="280"/>
      <c r="D642" s="281"/>
      <c r="E642" s="282"/>
      <c r="F642" s="255" t="s">
        <v>62</v>
      </c>
      <c r="G642" s="256"/>
      <c r="H642" s="256"/>
      <c r="I642" s="283"/>
    </row>
    <row r="643" spans="1:21" hidden="1">
      <c r="A643" s="284" t="s">
        <v>7</v>
      </c>
      <c r="B643" s="285"/>
      <c r="C643" s="115" t="s">
        <v>63</v>
      </c>
      <c r="D643" s="99" t="s">
        <v>4</v>
      </c>
      <c r="E643" s="282"/>
      <c r="F643" s="284" t="s">
        <v>7</v>
      </c>
      <c r="G643" s="285"/>
      <c r="H643" s="98" t="s">
        <v>63</v>
      </c>
      <c r="I643" s="99" t="s">
        <v>4</v>
      </c>
      <c r="L643" s="104" t="s">
        <v>93</v>
      </c>
      <c r="M643" s="104" t="s">
        <v>94</v>
      </c>
      <c r="N643" s="104" t="s">
        <v>95</v>
      </c>
      <c r="O643" s="104" t="s">
        <v>96</v>
      </c>
      <c r="P643" s="104" t="s">
        <v>97</v>
      </c>
      <c r="Q643" s="104" t="s">
        <v>98</v>
      </c>
      <c r="R643" s="104" t="s">
        <v>99</v>
      </c>
      <c r="S643" s="104" t="s">
        <v>100</v>
      </c>
      <c r="T643" s="104"/>
      <c r="U643" s="104"/>
    </row>
    <row r="644" spans="1:21" hidden="1">
      <c r="A644" s="301" t="str">
        <f>CONCATENATE(L644,M644,N644,O644)</f>
        <v>Jméno 15</v>
      </c>
      <c r="B644" s="302"/>
      <c r="C644" s="307" t="str">
        <f>CONCATENATE(L645,M645,N645,O645)</f>
        <v>odd 15</v>
      </c>
      <c r="D644" s="288">
        <v>15</v>
      </c>
      <c r="E644" s="282"/>
      <c r="F644" s="301" t="str">
        <f>CONCATENATE(P644,Q644,R644,S644)</f>
        <v>Jméno 16</v>
      </c>
      <c r="G644" s="302"/>
      <c r="H644" s="305" t="str">
        <f>CONCATENATE(P645,Q645,R645,S645)</f>
        <v>odd 16</v>
      </c>
      <c r="I644" s="277">
        <v>16</v>
      </c>
      <c r="K644" t="s">
        <v>7</v>
      </c>
      <c r="L644" t="str">
        <f>IF($D644='Vážní listina'!$A$6,'Vážní listina'!$B$6,IF($D644='Vážní listina'!$A$7,'Vážní listina'!$B$7,IF($D644='Vážní listina'!$A$8,'Vážní listina'!$B$8,IF($D644='Vážní listina'!$A$9,'Vážní listina'!$B$9,IF($D644='Vážní listina'!$A$10,'Vážní listina'!$B$10,IF($D644='Vážní listina'!$A$11,'Vážní listina'!$B$11,""))))))</f>
        <v/>
      </c>
      <c r="M644" t="str">
        <f>IF($D644='Vážní listina'!$A$12,'Vážní listina'!$B$12,IF($D644='Vážní listina'!$A$13,'Vážní listina'!$B$13,IF($D644='Vážní listina'!$A$14,'Vážní listina'!$B$14,IF($D644='Vážní listina'!$A$15,'Vážní listina'!$B$15,IF($D644='Vážní listina'!$A$16,'Vážní listina'!$B$16,IF($D644='Vážní listina'!$A$17,'Vážní listina'!$B$17,""))))))</f>
        <v/>
      </c>
      <c r="N644" t="str">
        <f>IF($D644='Vážní listina'!$A$18,'Vážní listina'!$B$18,IF($D644='Vážní listina'!$A$19,'Vážní listina'!$B$19,IF($D644='Vážní listina'!$A$20,'Vážní listina'!$B$20,IF($D644='Vážní listina'!$A$21,'Vážní listina'!$B$21,IF($D644='Vážní listina'!$A$22,'Vážní listina'!$B$22,IF($D644='Vážní listina'!$A$23,'Vážní listina'!$B$23,""))))))</f>
        <v>Jméno 15</v>
      </c>
      <c r="O644" t="str">
        <f>IF($D644='Vážní listina'!$A$24,'Vážní listina'!$B$24,IF($D644='Vážní listina'!$A$25,'Vážní listina'!$B$25,IF($D644='Vážní listina'!$A$26,'Vážní listina'!$B$26,IF($D644='Vážní listina'!$A$27,'Vážní listina'!$B$27,IF($D644='Vážní listina'!$A$28,'Vážní listina'!$B$28,IF($D644='Vážní listina'!$A$29,'Vážní listina'!$B$29,""))))))</f>
        <v/>
      </c>
      <c r="P644" t="str">
        <f>IF($I644='Vážní listina'!$A$6,'Vážní listina'!$B$6,IF($I644='Vážní listina'!$A$7,'Vážní listina'!$B$7,IF($I644='Vážní listina'!$A$8,'Vážní listina'!$B$8,IF($I644='Vážní listina'!$A$9,'Vážní listina'!$B$9,IF($I644='Vážní listina'!$A$10,'Vážní listina'!$B$10,IF($I644='Vážní listina'!$A$11,'Vážní listina'!$B$11,""))))))</f>
        <v/>
      </c>
      <c r="Q644" t="str">
        <f>IF($I644='Vážní listina'!$A$12,'Vážní listina'!$B$12,IF($I644='Vážní listina'!$A$13,'Vážní listina'!$B$13,IF($I644='Vážní listina'!$A$14,'Vážní listina'!$B$14,IF($I644='Vážní listina'!$A$15,'Vážní listina'!$B$15,IF($I644='Vážní listina'!$A$16,'Vážní listina'!$B$16,IF($I644='Vážní listina'!$A$17,'Vážní listina'!$B$17,""))))))</f>
        <v/>
      </c>
      <c r="R644" t="str">
        <f>IF($I644='Vážní listina'!$A$18,'Vážní listina'!$B$18,IF($I644='Vážní listina'!$A$19,'Vážní listina'!$B$19,IF($I644='Vážní listina'!$A$20,'Vážní listina'!$B$20,IF($I644='Vážní listina'!$A$21,'Vážní listina'!$B$21,IF($I644='Vážní listina'!$A$22,'Vážní listina'!$B$22,IF($I644='Vážní listina'!$A$23,'Vážní listina'!$B$23,""))))))</f>
        <v>Jméno 16</v>
      </c>
      <c r="S644" t="str">
        <f>IF($I644='Vážní listina'!$A$24,'Vážní listina'!$B$24,IF($I644='Vážní listina'!$A$25,'Vážní listina'!$B$25,IF($I644='Vážní listina'!$A$26,'Vážní listina'!$B$26,IF($I644='Vážní listina'!$A$27,'Vážní listina'!$B$27,IF($I644='Vážní listina'!$A$28,'Vážní listina'!$B$28,IF($I644='Vážní listina'!$A$29,'Vážní listina'!$B$29,""))))))</f>
        <v/>
      </c>
    </row>
    <row r="645" spans="1:21" ht="13.5" hidden="1" thickBot="1">
      <c r="A645" s="303"/>
      <c r="B645" s="304"/>
      <c r="C645" s="308"/>
      <c r="D645" s="289"/>
      <c r="E645" s="282"/>
      <c r="F645" s="303"/>
      <c r="G645" s="304"/>
      <c r="H645" s="306"/>
      <c r="I645" s="278"/>
      <c r="K645" t="s">
        <v>2</v>
      </c>
      <c r="L645" t="str">
        <f>IF($D644='Vážní listina'!$A$6,'Vážní listina'!$C$6,IF($D644='Vážní listina'!$A$7,'Vážní listina'!$C$7,IF($D644='Vážní listina'!$A$8,'Vážní listina'!$C$8,IF($D644='Vážní listina'!$A$9,'Vážní listina'!$C$9,IF($D644='Vážní listina'!$A$10,'Vážní listina'!$C$10,IF($D644='Vážní listina'!$A$11,'Vážní listina'!$C$11,""))))))</f>
        <v/>
      </c>
      <c r="M645" t="str">
        <f>IF($D644='Vážní listina'!$A$12,'Vážní listina'!$C$12,IF($D644='Vážní listina'!$A$13,'Vážní listina'!$C$13,IF($D644='Vážní listina'!$A$14,'Vážní listina'!$C$14,IF($D644='Vážní listina'!$A$15,'Vážní listina'!$C$15,IF($D644='Vážní listina'!$A$16,'Vážní listina'!$C$16,IF($D644='Vážní listina'!$A$17,'Vážní listina'!$C$17,""))))))</f>
        <v/>
      </c>
      <c r="N645" t="str">
        <f>IF($D644='Vážní listina'!$A$18,'Vážní listina'!$C$18,IF($D644='Vážní listina'!$A$19,'Vážní listina'!$C$19,IF($D644='Vážní listina'!$A$20,'Vážní listina'!$C$20,IF($D644='Vážní listina'!$A$21,'Vážní listina'!$C$21,IF($D644='Vážní listina'!$A$22,'Vážní listina'!$C$22,IF($D644='Vážní listina'!$A$23,'Vážní listina'!$C$23,""))))))</f>
        <v>odd 15</v>
      </c>
      <c r="O645" t="str">
        <f>IF($D644='Vážní listina'!$A$24,'Vážní listina'!$C$24,IF($D644='Vážní listina'!$A$25,'Vážní listina'!$C$25,IF($D644='Vážní listina'!$A$26,'Vážní listina'!$C$26,IF($D644='Vážní listina'!$A$27,'Vážní listina'!$C$27,IF($D644='Vážní listina'!$A$28,'Vážní listina'!$C$28,IF($D644='Vážní listina'!$A$29,'Vážní listina'!$C$29,""))))))</f>
        <v/>
      </c>
      <c r="P645" t="str">
        <f>IF($I644='Vážní listina'!$A$6,'Vážní listina'!$C$6,IF($I644='Vážní listina'!$A$7,'Vážní listina'!$C$7,IF($I644='Vážní listina'!$A$8,'Vážní listina'!$C$8,IF($I644='Vážní listina'!$A$9,'Vážní listina'!$C$9,IF($I644='Vážní listina'!$A$10,'Vážní listina'!$C$10,IF($I644='Vážní listina'!$A$11,'Vážní listina'!$C$11,""))))))</f>
        <v/>
      </c>
      <c r="Q645" t="str">
        <f>IF($I644='Vážní listina'!$A$12,'Vážní listina'!$C$12,IF($I644='Vážní listina'!$A$13,'Vážní listina'!$C$13,IF($I644='Vážní listina'!$A$14,'Vážní listina'!$C$14,IF($I644='Vážní listina'!$A$15,'Vážní listina'!$C$15,IF($I644='Vážní listina'!$A$16,'Vážní listina'!$C$16,IF($I644='Vážní listina'!$A$17,'Vážní listina'!$C$17,""))))))</f>
        <v/>
      </c>
      <c r="R645" t="str">
        <f>IF($I644='Vážní listina'!$A$18,'Vážní listina'!$C$18,IF($I644='Vážní listina'!$A$19,'Vážní listina'!$C$19,IF($I644='Vážní listina'!$A$20,'Vážní listina'!$C$20,IF($I644='Vážní listina'!$A$21,'Vážní listina'!$C$21,IF($I644='Vážní listina'!$A$22,'Vážní listina'!$C$22,IF($I644='Vážní listina'!$A$23,'Vážní listina'!$C$23,""))))))</f>
        <v>odd 16</v>
      </c>
      <c r="S645" t="str">
        <f>IF($I644='Vážní listina'!$A$24,'Vážní listina'!$C$24,IF($I644='Vážní listina'!$A$25,'Vážní listina'!$C$25,IF($I644='Vážní listina'!$A$26,'Vážní listina'!$C$26,IF($I644='Vážní listina'!$A$27,'Vážní listina'!$C$27,IF($I644='Vážní listina'!$A$28,'Vážní listina'!$C$28,IF($I644='Vážní listina'!$A$29,'Vážní listina'!$C$29,""))))))</f>
        <v/>
      </c>
    </row>
    <row r="646" spans="1:21" ht="13.5" hidden="1" thickTop="1">
      <c r="A646" s="100"/>
      <c r="B646" s="100"/>
      <c r="C646" s="116"/>
      <c r="D646" s="100"/>
      <c r="E646" s="97"/>
      <c r="F646" s="100"/>
      <c r="G646" s="100"/>
      <c r="H646" s="100"/>
      <c r="I646" s="100"/>
    </row>
    <row r="647" spans="1:21" s="79" customFormat="1" hidden="1">
      <c r="A647" s="101"/>
      <c r="B647" s="102"/>
      <c r="C647" s="117"/>
      <c r="D647" s="102"/>
      <c r="E647" s="103"/>
      <c r="F647" s="102"/>
      <c r="G647" s="102"/>
      <c r="H647" s="102"/>
      <c r="I647" s="101"/>
    </row>
    <row r="648" spans="1:21" s="79" customFormat="1" hidden="1">
      <c r="A648" s="102"/>
      <c r="B648" s="102"/>
      <c r="C648" s="117"/>
      <c r="D648" s="102"/>
      <c r="E648" s="103"/>
      <c r="F648" s="102"/>
      <c r="G648" s="102"/>
      <c r="H648" s="102"/>
      <c r="I648" s="102"/>
    </row>
    <row r="649" spans="1:21" s="79" customFormat="1" hidden="1">
      <c r="A649" s="102"/>
      <c r="B649" s="102"/>
      <c r="C649" s="117"/>
      <c r="D649" s="102"/>
      <c r="E649" s="103"/>
      <c r="F649" s="102"/>
      <c r="G649" s="102"/>
      <c r="H649" s="102"/>
      <c r="I649" s="102"/>
    </row>
    <row r="650" spans="1:21" s="79" customFormat="1" hidden="1">
      <c r="A650" s="102"/>
      <c r="B650" s="102"/>
      <c r="C650" s="117"/>
      <c r="D650" s="102"/>
      <c r="E650" s="103"/>
      <c r="F650" s="102"/>
      <c r="G650" s="102"/>
      <c r="H650" s="102"/>
      <c r="I650" s="102"/>
    </row>
    <row r="651" spans="1:21" s="79" customFormat="1" hidden="1">
      <c r="A651" s="102"/>
      <c r="B651" s="102"/>
      <c r="C651" s="117"/>
      <c r="D651" s="102"/>
      <c r="E651" s="103"/>
      <c r="F651" s="102"/>
      <c r="G651" s="102"/>
      <c r="H651" s="102"/>
      <c r="I651" s="102"/>
    </row>
    <row r="652" spans="1:21" s="79" customFormat="1" hidden="1">
      <c r="A652" s="102"/>
      <c r="B652" s="102"/>
      <c r="C652" s="117"/>
      <c r="D652" s="102"/>
      <c r="E652" s="103"/>
      <c r="F652" s="102"/>
      <c r="G652" s="102"/>
      <c r="H652" s="102"/>
      <c r="I652" s="102"/>
    </row>
    <row r="653" spans="1:21" s="79" customFormat="1" hidden="1">
      <c r="A653" s="102"/>
      <c r="B653" s="102"/>
      <c r="C653" s="117"/>
      <c r="D653" s="102"/>
      <c r="E653" s="103"/>
      <c r="F653" s="102"/>
      <c r="G653" s="102"/>
      <c r="H653" s="102"/>
      <c r="I653" s="102"/>
    </row>
    <row r="654" spans="1:21" s="79" customFormat="1" hidden="1">
      <c r="A654" s="102"/>
      <c r="B654" s="102"/>
      <c r="C654" s="117"/>
      <c r="D654" s="102"/>
      <c r="E654" s="103"/>
      <c r="F654" s="102"/>
      <c r="G654" s="102"/>
      <c r="H654" s="102"/>
      <c r="I654" s="102"/>
    </row>
    <row r="655" spans="1:21" s="79" customFormat="1" hidden="1">
      <c r="A655" s="102"/>
      <c r="B655" s="102"/>
      <c r="C655" s="117"/>
      <c r="D655" s="102"/>
      <c r="E655" s="103"/>
      <c r="F655" s="102"/>
      <c r="G655" s="102"/>
      <c r="H655" s="102"/>
      <c r="I655" s="102"/>
    </row>
    <row r="656" spans="1:21" s="79" customFormat="1" hidden="1">
      <c r="A656" s="102"/>
      <c r="B656" s="102"/>
      <c r="C656" s="117"/>
      <c r="D656" s="102"/>
      <c r="E656" s="103"/>
      <c r="F656" s="102"/>
      <c r="G656" s="102"/>
      <c r="H656" s="102"/>
      <c r="I656" s="102"/>
    </row>
    <row r="657" spans="1:9" s="79" customFormat="1" hidden="1">
      <c r="A657" s="102"/>
      <c r="B657" s="102"/>
      <c r="C657" s="117"/>
      <c r="D657" s="102"/>
      <c r="E657" s="103"/>
      <c r="F657" s="102"/>
      <c r="G657" s="102"/>
      <c r="H657" s="102"/>
      <c r="I657" s="102"/>
    </row>
    <row r="658" spans="1:9" s="79" customFormat="1" hidden="1">
      <c r="A658" s="102"/>
      <c r="B658" s="102"/>
      <c r="C658" s="117"/>
      <c r="D658" s="102"/>
      <c r="E658" s="103"/>
      <c r="F658" s="102"/>
      <c r="G658" s="102"/>
      <c r="H658" s="102"/>
      <c r="I658" s="102"/>
    </row>
    <row r="659" spans="1:9" s="79" customFormat="1" hidden="1">
      <c r="A659" s="101"/>
      <c r="B659" s="101"/>
      <c r="C659" s="118"/>
      <c r="D659" s="101"/>
      <c r="E659" s="103"/>
      <c r="F659" s="101"/>
      <c r="G659" s="101"/>
      <c r="H659" s="101"/>
      <c r="I659" s="101"/>
    </row>
    <row r="660" spans="1:9" s="79" customFormat="1" hidden="1">
      <c r="A660" s="102"/>
      <c r="B660" s="102"/>
      <c r="C660" s="117"/>
      <c r="D660" s="101"/>
      <c r="E660" s="103"/>
      <c r="F660" s="101"/>
      <c r="G660" s="102"/>
      <c r="H660" s="102"/>
      <c r="I660" s="102"/>
    </row>
    <row r="661" spans="1:9" s="79" customFormat="1" hidden="1">
      <c r="A661" s="102"/>
      <c r="B661" s="102"/>
      <c r="C661" s="117"/>
      <c r="D661" s="101"/>
      <c r="E661" s="103"/>
      <c r="F661" s="101"/>
      <c r="G661" s="102"/>
      <c r="H661" s="102"/>
      <c r="I661" s="102"/>
    </row>
    <row r="662" spans="1:9" s="79" customFormat="1" hidden="1">
      <c r="A662" s="102"/>
      <c r="B662" s="102"/>
      <c r="C662" s="117"/>
      <c r="D662" s="101"/>
      <c r="E662" s="103"/>
      <c r="F662" s="101"/>
      <c r="G662" s="102"/>
      <c r="H662" s="102"/>
      <c r="I662" s="102"/>
    </row>
    <row r="663" spans="1:9" s="79" customFormat="1" hidden="1">
      <c r="A663" s="101"/>
      <c r="B663" s="102"/>
      <c r="C663" s="117"/>
      <c r="D663" s="102"/>
      <c r="E663" s="103"/>
      <c r="F663" s="102"/>
      <c r="G663" s="102"/>
      <c r="H663" s="102"/>
      <c r="I663" s="101"/>
    </row>
    <row r="664" spans="1:9" s="79" customFormat="1" hidden="1">
      <c r="A664" s="101"/>
      <c r="B664" s="102"/>
      <c r="C664" s="117"/>
      <c r="D664" s="102"/>
      <c r="E664" s="103"/>
      <c r="F664" s="102"/>
      <c r="G664" s="102"/>
      <c r="H664" s="102"/>
      <c r="I664" s="101"/>
    </row>
    <row r="665" spans="1:9" s="79" customFormat="1" hidden="1">
      <c r="A665" s="101"/>
      <c r="B665" s="102"/>
      <c r="C665" s="117"/>
      <c r="D665" s="102"/>
      <c r="E665" s="103"/>
      <c r="F665" s="102"/>
      <c r="G665" s="102"/>
      <c r="H665" s="102"/>
      <c r="I665" s="101"/>
    </row>
    <row r="666" spans="1:9" s="79" customFormat="1" hidden="1">
      <c r="A666" s="101"/>
      <c r="B666" s="101"/>
      <c r="C666" s="118"/>
      <c r="D666" s="101"/>
      <c r="E666" s="103"/>
      <c r="F666" s="101"/>
      <c r="G666" s="101"/>
      <c r="H666" s="101"/>
      <c r="I666" s="101"/>
    </row>
    <row r="667" spans="1:9" s="79" customFormat="1" hidden="1">
      <c r="A667" s="101"/>
      <c r="B667" s="101"/>
      <c r="C667" s="118"/>
      <c r="D667" s="101"/>
      <c r="E667" s="103"/>
      <c r="F667" s="101"/>
      <c r="G667" s="101"/>
      <c r="H667" s="102"/>
      <c r="I667" s="102"/>
    </row>
    <row r="668" spans="1:9" s="79" customFormat="1" hidden="1">
      <c r="A668" s="101"/>
      <c r="B668" s="101"/>
      <c r="C668" s="118"/>
      <c r="D668" s="101"/>
      <c r="E668" s="103"/>
      <c r="F668" s="101"/>
      <c r="G668" s="101"/>
      <c r="H668" s="101"/>
      <c r="I668" s="101"/>
    </row>
    <row r="669" spans="1:9" s="79" customFormat="1" hidden="1">
      <c r="A669" s="101"/>
      <c r="B669" s="101"/>
      <c r="C669" s="118"/>
      <c r="D669" s="101"/>
      <c r="E669" s="103"/>
      <c r="F669" s="101"/>
      <c r="G669" s="101"/>
      <c r="H669" s="101"/>
      <c r="I669" s="101"/>
    </row>
    <row r="670" spans="1:9" s="79" customFormat="1" hidden="1">
      <c r="A670" s="101"/>
      <c r="B670" s="101"/>
      <c r="C670" s="118"/>
      <c r="D670" s="101"/>
      <c r="E670" s="103"/>
      <c r="F670" s="101"/>
      <c r="G670" s="101"/>
      <c r="H670" s="101"/>
      <c r="I670" s="101"/>
    </row>
    <row r="671" spans="1:9" s="79" customFormat="1" hidden="1">
      <c r="A671" s="102"/>
      <c r="B671" s="102"/>
      <c r="C671" s="117"/>
      <c r="D671" s="102"/>
      <c r="E671" s="103"/>
      <c r="F671" s="102"/>
      <c r="G671" s="102"/>
      <c r="H671" s="102"/>
      <c r="I671" s="102"/>
    </row>
    <row r="672" spans="1:9" s="79" customFormat="1" hidden="1">
      <c r="A672" s="102"/>
      <c r="B672" s="102"/>
      <c r="C672" s="117"/>
      <c r="D672" s="102"/>
      <c r="E672" s="103"/>
      <c r="F672" s="102"/>
      <c r="G672" s="102"/>
      <c r="H672" s="102"/>
      <c r="I672" s="102"/>
    </row>
    <row r="673" spans="1:9" s="79" customFormat="1" hidden="1">
      <c r="A673" s="102"/>
      <c r="B673" s="102"/>
      <c r="C673" s="117"/>
      <c r="D673" s="102"/>
      <c r="E673" s="103"/>
      <c r="F673" s="102"/>
      <c r="G673" s="102"/>
      <c r="H673" s="102"/>
      <c r="I673" s="102"/>
    </row>
    <row r="674" spans="1:9" s="79" customFormat="1" hidden="1">
      <c r="A674" s="102"/>
      <c r="B674" s="102"/>
      <c r="C674" s="117"/>
      <c r="D674" s="102"/>
      <c r="E674" s="103"/>
      <c r="F674" s="102"/>
      <c r="G674" s="102"/>
      <c r="H674" s="102"/>
      <c r="I674" s="102"/>
    </row>
    <row r="675" spans="1:9" s="79" customFormat="1" hidden="1">
      <c r="A675" s="102"/>
      <c r="B675" s="102"/>
      <c r="C675" s="117"/>
      <c r="D675" s="102"/>
      <c r="E675" s="103"/>
      <c r="F675" s="102"/>
      <c r="G675" s="102"/>
      <c r="H675" s="102"/>
      <c r="I675" s="102"/>
    </row>
    <row r="676" spans="1:9" s="79" customFormat="1" hidden="1">
      <c r="A676" s="102"/>
      <c r="B676" s="102"/>
      <c r="C676" s="117"/>
      <c r="D676" s="102"/>
      <c r="E676" s="103"/>
      <c r="F676" s="102"/>
      <c r="G676" s="102"/>
      <c r="H676" s="102"/>
      <c r="I676" s="102"/>
    </row>
    <row r="677" spans="1:9" s="79" customFormat="1" hidden="1">
      <c r="A677" s="102"/>
      <c r="B677" s="102"/>
      <c r="C677" s="117"/>
      <c r="D677" s="102"/>
      <c r="E677" s="103"/>
      <c r="F677" s="102"/>
      <c r="G677" s="102"/>
      <c r="H677" s="102"/>
      <c r="I677" s="102"/>
    </row>
    <row r="678" spans="1:9" s="79" customFormat="1" hidden="1">
      <c r="A678" s="102"/>
      <c r="B678" s="102"/>
      <c r="C678" s="117"/>
      <c r="D678" s="102"/>
      <c r="E678" s="103"/>
      <c r="F678" s="102"/>
      <c r="G678" s="102"/>
      <c r="H678" s="102"/>
      <c r="I678" s="102"/>
    </row>
    <row r="679" spans="1:9" s="79" customFormat="1" hidden="1">
      <c r="A679" s="102"/>
      <c r="B679" s="102"/>
      <c r="C679" s="117"/>
      <c r="D679" s="102"/>
      <c r="E679" s="103"/>
      <c r="F679" s="102"/>
      <c r="G679" s="102"/>
      <c r="H679" s="102"/>
      <c r="I679" s="102"/>
    </row>
    <row r="680" spans="1:9" s="79" customFormat="1" hidden="1">
      <c r="A680" s="102"/>
      <c r="B680" s="102"/>
      <c r="C680" s="117"/>
      <c r="D680" s="102"/>
      <c r="E680" s="103"/>
      <c r="F680" s="102"/>
      <c r="G680" s="102"/>
      <c r="H680" s="102"/>
      <c r="I680" s="102"/>
    </row>
    <row r="681" spans="1:9" s="79" customFormat="1" hidden="1">
      <c r="A681" s="102"/>
      <c r="B681" s="102"/>
      <c r="C681" s="117"/>
      <c r="D681" s="102"/>
      <c r="E681" s="103"/>
      <c r="F681" s="102"/>
      <c r="G681" s="102"/>
      <c r="H681" s="102"/>
      <c r="I681" s="102"/>
    </row>
    <row r="682" spans="1:9" s="79" customFormat="1" hidden="1">
      <c r="A682" s="102"/>
      <c r="B682" s="102"/>
      <c r="C682" s="117"/>
      <c r="D682" s="102"/>
      <c r="E682" s="103"/>
      <c r="F682" s="102"/>
      <c r="G682" s="102"/>
      <c r="H682" s="102"/>
      <c r="I682" s="102"/>
    </row>
    <row r="683" spans="1:9" s="79" customFormat="1" hidden="1">
      <c r="A683" s="102"/>
      <c r="B683" s="102"/>
      <c r="C683" s="117"/>
      <c r="D683" s="102"/>
      <c r="E683" s="103"/>
      <c r="F683" s="102"/>
      <c r="G683" s="102"/>
      <c r="H683" s="102"/>
      <c r="I683" s="102"/>
    </row>
    <row r="684" spans="1:9" s="79" customFormat="1" hidden="1">
      <c r="A684" s="102"/>
      <c r="B684" s="102"/>
      <c r="C684" s="117"/>
      <c r="D684" s="102"/>
      <c r="E684" s="103"/>
      <c r="F684" s="102"/>
      <c r="G684" s="102"/>
      <c r="H684" s="102"/>
      <c r="I684" s="102"/>
    </row>
    <row r="685" spans="1:9" hidden="1">
      <c r="A685" s="252" t="s">
        <v>55</v>
      </c>
      <c r="B685" s="252"/>
      <c r="C685" s="252"/>
      <c r="D685" s="252"/>
      <c r="E685" s="252"/>
      <c r="F685" s="252"/>
      <c r="G685" s="252"/>
      <c r="H685" s="252"/>
      <c r="I685" s="252"/>
    </row>
    <row r="686" spans="1:9" hidden="1">
      <c r="A686" s="252"/>
      <c r="B686" s="252"/>
      <c r="C686" s="252"/>
      <c r="D686" s="252"/>
      <c r="E686" s="252"/>
      <c r="F686" s="252"/>
      <c r="G686" s="252"/>
      <c r="H686" s="252"/>
      <c r="I686" s="252"/>
    </row>
    <row r="687" spans="1:9" s="49" customFormat="1" ht="12.75" hidden="1" customHeight="1">
      <c r="A687" s="83"/>
      <c r="B687" s="83"/>
      <c r="C687" s="111"/>
      <c r="D687" s="83"/>
      <c r="E687" s="89"/>
      <c r="F687" s="83"/>
      <c r="G687" s="83"/>
      <c r="H687" s="83"/>
      <c r="I687" s="83"/>
    </row>
    <row r="688" spans="1:9" s="49" customFormat="1" hidden="1">
      <c r="A688" s="80"/>
      <c r="B688" s="80"/>
      <c r="C688" s="112"/>
      <c r="D688" s="80"/>
      <c r="E688" s="81"/>
      <c r="F688" s="77"/>
      <c r="G688" s="77"/>
      <c r="H688" s="77"/>
      <c r="I688" s="77"/>
    </row>
    <row r="689" spans="1:21" s="49" customFormat="1" hidden="1">
      <c r="A689" s="80"/>
      <c r="B689" s="80"/>
      <c r="C689" s="112"/>
      <c r="D689" s="80"/>
      <c r="E689" s="81"/>
      <c r="F689" s="77"/>
      <c r="G689" s="77"/>
      <c r="H689" s="77"/>
      <c r="I689" s="77"/>
    </row>
    <row r="690" spans="1:21" s="49" customFormat="1" hidden="1">
      <c r="A690" s="80"/>
      <c r="B690" s="80"/>
      <c r="C690" s="112"/>
      <c r="D690" s="80"/>
      <c r="E690" s="81"/>
      <c r="F690" s="77"/>
      <c r="G690" s="77"/>
      <c r="H690" s="77"/>
      <c r="I690" s="77"/>
    </row>
    <row r="691" spans="1:21" s="49" customFormat="1" hidden="1">
      <c r="A691" s="80"/>
      <c r="B691" s="80"/>
      <c r="C691" s="112"/>
      <c r="D691" s="80"/>
      <c r="E691" s="81"/>
      <c r="F691" s="77"/>
      <c r="G691" s="77"/>
      <c r="H691" s="77"/>
      <c r="I691" s="77"/>
    </row>
    <row r="692" spans="1:21" s="49" customFormat="1" hidden="1">
      <c r="A692" s="80"/>
      <c r="B692" s="80"/>
      <c r="C692" s="112"/>
      <c r="D692" s="80"/>
      <c r="E692" s="81"/>
      <c r="F692" s="77"/>
      <c r="G692" s="77"/>
      <c r="H692" s="77"/>
      <c r="I692" s="77"/>
    </row>
    <row r="693" spans="1:21" s="49" customFormat="1" hidden="1">
      <c r="A693" s="80"/>
      <c r="B693" s="80"/>
      <c r="C693" s="112"/>
      <c r="D693" s="80"/>
      <c r="E693" s="81"/>
      <c r="F693" s="77"/>
      <c r="G693" s="77"/>
      <c r="H693" s="77"/>
      <c r="I693" s="77"/>
    </row>
    <row r="694" spans="1:21" ht="13.5" hidden="1" thickBot="1">
      <c r="A694" s="84"/>
      <c r="B694" s="84"/>
      <c r="C694" s="113"/>
      <c r="D694" s="84"/>
      <c r="E694" s="90"/>
      <c r="F694" s="84"/>
      <c r="G694" s="84"/>
      <c r="H694" s="84"/>
      <c r="I694" s="84"/>
    </row>
    <row r="695" spans="1:21" ht="26.25" hidden="1" thickTop="1">
      <c r="A695" s="255" t="s">
        <v>59</v>
      </c>
      <c r="B695" s="256"/>
      <c r="C695" s="114" t="s">
        <v>0</v>
      </c>
      <c r="D695" s="86" t="s">
        <v>60</v>
      </c>
      <c r="E695" s="91" t="s">
        <v>3</v>
      </c>
      <c r="F695" s="86" t="s">
        <v>8</v>
      </c>
      <c r="G695" s="86" t="s">
        <v>1</v>
      </c>
      <c r="H695" s="87" t="s">
        <v>5</v>
      </c>
      <c r="I695" s="88" t="s">
        <v>6</v>
      </c>
    </row>
    <row r="696" spans="1:21" hidden="1">
      <c r="A696" s="295" t="str">
        <f>CONCATENATE(A639)</f>
        <v>Vánoční turnaj Chomutov</v>
      </c>
      <c r="B696" s="296"/>
      <c r="C696" s="299" t="str">
        <f>CONCATENATE(C639)</f>
        <v>14.12.2019</v>
      </c>
      <c r="D696" s="263">
        <f>D639+1</f>
        <v>505</v>
      </c>
      <c r="E696" s="293" t="str">
        <f>CONCATENATE(E639)</f>
        <v>B příp 28 kg</v>
      </c>
      <c r="F696" s="290" t="str">
        <f>CONCATENATE(F639)</f>
        <v>ř.ř.</v>
      </c>
      <c r="G696" s="290" t="str">
        <f>CONCATENATE(G639)</f>
        <v>5</v>
      </c>
      <c r="H696" s="275"/>
      <c r="I696" s="290" t="str">
        <f>CONCATENATE(I639)</f>
        <v>1</v>
      </c>
    </row>
    <row r="697" spans="1:21" ht="13.5" hidden="1" thickBot="1">
      <c r="A697" s="297"/>
      <c r="B697" s="298"/>
      <c r="C697" s="300"/>
      <c r="D697" s="264"/>
      <c r="E697" s="294"/>
      <c r="F697" s="291"/>
      <c r="G697" s="291"/>
      <c r="H697" s="276"/>
      <c r="I697" s="291"/>
    </row>
    <row r="698" spans="1:21" ht="14.25" hidden="1" thickTop="1" thickBot="1">
      <c r="A698" s="84"/>
      <c r="B698" s="84"/>
      <c r="C698" s="113"/>
      <c r="D698" s="84"/>
      <c r="E698" s="90"/>
      <c r="F698" s="84"/>
      <c r="G698" s="84"/>
      <c r="H698" s="84"/>
      <c r="I698" s="84"/>
    </row>
    <row r="699" spans="1:21" ht="13.5" hidden="1" thickTop="1">
      <c r="A699" s="279" t="s">
        <v>61</v>
      </c>
      <c r="B699" s="280"/>
      <c r="C699" s="280"/>
      <c r="D699" s="281"/>
      <c r="E699" s="282"/>
      <c r="F699" s="255" t="s">
        <v>62</v>
      </c>
      <c r="G699" s="256"/>
      <c r="H699" s="256"/>
      <c r="I699" s="283"/>
    </row>
    <row r="700" spans="1:21" hidden="1">
      <c r="A700" s="284" t="s">
        <v>7</v>
      </c>
      <c r="B700" s="285"/>
      <c r="C700" s="115" t="s">
        <v>63</v>
      </c>
      <c r="D700" s="99" t="s">
        <v>4</v>
      </c>
      <c r="E700" s="282"/>
      <c r="F700" s="284" t="s">
        <v>7</v>
      </c>
      <c r="G700" s="285"/>
      <c r="H700" s="98" t="s">
        <v>63</v>
      </c>
      <c r="I700" s="99" t="s">
        <v>4</v>
      </c>
      <c r="L700" s="104" t="s">
        <v>93</v>
      </c>
      <c r="M700" s="104" t="s">
        <v>94</v>
      </c>
      <c r="N700" s="104" t="s">
        <v>95</v>
      </c>
      <c r="O700" s="104" t="s">
        <v>96</v>
      </c>
      <c r="P700" s="104" t="s">
        <v>97</v>
      </c>
      <c r="Q700" s="104" t="s">
        <v>98</v>
      </c>
      <c r="R700" s="104" t="s">
        <v>99</v>
      </c>
      <c r="S700" s="104" t="s">
        <v>100</v>
      </c>
      <c r="T700" s="104"/>
      <c r="U700" s="104"/>
    </row>
    <row r="701" spans="1:21" hidden="1">
      <c r="A701" s="301" t="str">
        <f>CONCATENATE(L701,M701,N701,O701)</f>
        <v>Jméno 15</v>
      </c>
      <c r="B701" s="302"/>
      <c r="C701" s="307" t="str">
        <f>CONCATENATE(L702,M702,N702,O702)</f>
        <v>odd 15</v>
      </c>
      <c r="D701" s="288">
        <v>15</v>
      </c>
      <c r="E701" s="282"/>
      <c r="F701" s="301" t="str">
        <f>CONCATENATE(P701,Q701,R701,S701)</f>
        <v>Jméno 16</v>
      </c>
      <c r="G701" s="302"/>
      <c r="H701" s="305" t="str">
        <f>CONCATENATE(P702,Q702,R702,S702)</f>
        <v>odd 16</v>
      </c>
      <c r="I701" s="277">
        <v>16</v>
      </c>
      <c r="K701" t="s">
        <v>7</v>
      </c>
      <c r="L701" t="str">
        <f>IF($D701='Vážní listina'!$A$6,'Vážní listina'!$B$6,IF($D701='Vážní listina'!$A$7,'Vážní listina'!$B$7,IF($D701='Vážní listina'!$A$8,'Vážní listina'!$B$8,IF($D701='Vážní listina'!$A$9,'Vážní listina'!$B$9,IF($D701='Vážní listina'!$A$10,'Vážní listina'!$B$10,IF($D701='Vážní listina'!$A$11,'Vážní listina'!$B$11,""))))))</f>
        <v/>
      </c>
      <c r="M701" t="str">
        <f>IF($D701='Vážní listina'!$A$12,'Vážní listina'!$B$12,IF($D701='Vážní listina'!$A$13,'Vážní listina'!$B$13,IF($D701='Vážní listina'!$A$14,'Vážní listina'!$B$14,IF($D701='Vážní listina'!$A$15,'Vážní listina'!$B$15,IF($D701='Vážní listina'!$A$16,'Vážní listina'!$B$16,IF($D701='Vážní listina'!$A$17,'Vážní listina'!$B$17,""))))))</f>
        <v/>
      </c>
      <c r="N701" t="str">
        <f>IF($D701='Vážní listina'!$A$18,'Vážní listina'!$B$18,IF($D701='Vážní listina'!$A$19,'Vážní listina'!$B$19,IF($D701='Vážní listina'!$A$20,'Vážní listina'!$B$20,IF($D701='Vážní listina'!$A$21,'Vážní listina'!$B$21,IF($D701='Vážní listina'!$A$22,'Vážní listina'!$B$22,IF($D701='Vážní listina'!$A$23,'Vážní listina'!$B$23,""))))))</f>
        <v>Jméno 15</v>
      </c>
      <c r="O701" t="str">
        <f>IF($D701='Vážní listina'!$A$24,'Vážní listina'!$B$24,IF($D701='Vážní listina'!$A$25,'Vážní listina'!$B$25,IF($D701='Vážní listina'!$A$26,'Vážní listina'!$B$26,IF($D701='Vážní listina'!$A$27,'Vážní listina'!$B$27,IF($D701='Vážní listina'!$A$28,'Vážní listina'!$B$28,IF($D701='Vážní listina'!$A$29,'Vážní listina'!$B$29,""))))))</f>
        <v/>
      </c>
      <c r="P701" t="str">
        <f>IF($I701='Vážní listina'!$A$6,'Vážní listina'!$B$6,IF($I701='Vážní listina'!$A$7,'Vážní listina'!$B$7,IF($I701='Vážní listina'!$A$8,'Vážní listina'!$B$8,IF($I701='Vážní listina'!$A$9,'Vážní listina'!$B$9,IF($I701='Vážní listina'!$A$10,'Vážní listina'!$B$10,IF($I701='Vážní listina'!$A$11,'Vážní listina'!$B$11,""))))))</f>
        <v/>
      </c>
      <c r="Q701" t="str">
        <f>IF($I701='Vážní listina'!$A$12,'Vážní listina'!$B$12,IF($I701='Vážní listina'!$A$13,'Vážní listina'!$B$13,IF($I701='Vážní listina'!$A$14,'Vážní listina'!$B$14,IF($I701='Vážní listina'!$A$15,'Vážní listina'!$B$15,IF($I701='Vážní listina'!$A$16,'Vážní listina'!$B$16,IF($I701='Vážní listina'!$A$17,'Vážní listina'!$B$17,""))))))</f>
        <v/>
      </c>
      <c r="R701" t="str">
        <f>IF($I701='Vážní listina'!$A$18,'Vážní listina'!$B$18,IF($I701='Vážní listina'!$A$19,'Vážní listina'!$B$19,IF($I701='Vážní listina'!$A$20,'Vážní listina'!$B$20,IF($I701='Vážní listina'!$A$21,'Vážní listina'!$B$21,IF($I701='Vážní listina'!$A$22,'Vážní listina'!$B$22,IF($I701='Vážní listina'!$A$23,'Vážní listina'!$B$23,""))))))</f>
        <v>Jméno 16</v>
      </c>
      <c r="S701" t="str">
        <f>IF($I701='Vážní listina'!$A$24,'Vážní listina'!$B$24,IF($I701='Vážní listina'!$A$25,'Vážní listina'!$B$25,IF($I701='Vážní listina'!$A$26,'Vážní listina'!$B$26,IF($I701='Vážní listina'!$A$27,'Vážní listina'!$B$27,IF($I701='Vážní listina'!$A$28,'Vážní listina'!$B$28,IF($I701='Vážní listina'!$A$29,'Vážní listina'!$B$29,""))))))</f>
        <v/>
      </c>
    </row>
    <row r="702" spans="1:21" ht="13.5" hidden="1" thickBot="1">
      <c r="A702" s="303"/>
      <c r="B702" s="304"/>
      <c r="C702" s="308"/>
      <c r="D702" s="289"/>
      <c r="E702" s="282"/>
      <c r="F702" s="303"/>
      <c r="G702" s="304"/>
      <c r="H702" s="306"/>
      <c r="I702" s="278"/>
      <c r="K702" t="s">
        <v>2</v>
      </c>
      <c r="L702" t="str">
        <f>IF($D701='Vážní listina'!$A$6,'Vážní listina'!$C$6,IF($D701='Vážní listina'!$A$7,'Vážní listina'!$C$7,IF($D701='Vážní listina'!$A$8,'Vážní listina'!$C$8,IF($D701='Vážní listina'!$A$9,'Vážní listina'!$C$9,IF($D701='Vážní listina'!$A$10,'Vážní listina'!$C$10,IF($D701='Vážní listina'!$A$11,'Vážní listina'!$C$11,""))))))</f>
        <v/>
      </c>
      <c r="M702" t="str">
        <f>IF($D701='Vážní listina'!$A$12,'Vážní listina'!$C$12,IF($D701='Vážní listina'!$A$13,'Vážní listina'!$C$13,IF($D701='Vážní listina'!$A$14,'Vážní listina'!$C$14,IF($D701='Vážní listina'!$A$15,'Vážní listina'!$C$15,IF($D701='Vážní listina'!$A$16,'Vážní listina'!$C$16,IF($D701='Vážní listina'!$A$17,'Vážní listina'!$C$17,""))))))</f>
        <v/>
      </c>
      <c r="N702" t="str">
        <f>IF($D701='Vážní listina'!$A$18,'Vážní listina'!$C$18,IF($D701='Vážní listina'!$A$19,'Vážní listina'!$C$19,IF($D701='Vážní listina'!$A$20,'Vážní listina'!$C$20,IF($D701='Vážní listina'!$A$21,'Vážní listina'!$C$21,IF($D701='Vážní listina'!$A$22,'Vážní listina'!$C$22,IF($D701='Vážní listina'!$A$23,'Vážní listina'!$C$23,""))))))</f>
        <v>odd 15</v>
      </c>
      <c r="O702" t="str">
        <f>IF($D701='Vážní listina'!$A$24,'Vážní listina'!$C$24,IF($D701='Vážní listina'!$A$25,'Vážní listina'!$C$25,IF($D701='Vážní listina'!$A$26,'Vážní listina'!$C$26,IF($D701='Vážní listina'!$A$27,'Vážní listina'!$C$27,IF($D701='Vážní listina'!$A$28,'Vážní listina'!$C$28,IF($D701='Vážní listina'!$A$29,'Vážní listina'!$C$29,""))))))</f>
        <v/>
      </c>
      <c r="P702" t="str">
        <f>IF($I701='Vážní listina'!$A$6,'Vážní listina'!$C$6,IF($I701='Vážní listina'!$A$7,'Vážní listina'!$C$7,IF($I701='Vážní listina'!$A$8,'Vážní listina'!$C$8,IF($I701='Vážní listina'!$A$9,'Vážní listina'!$C$9,IF($I701='Vážní listina'!$A$10,'Vážní listina'!$C$10,IF($I701='Vážní listina'!$A$11,'Vážní listina'!$C$11,""))))))</f>
        <v/>
      </c>
      <c r="Q702" t="str">
        <f>IF($I701='Vážní listina'!$A$12,'Vážní listina'!$C$12,IF($I701='Vážní listina'!$A$13,'Vážní listina'!$C$13,IF($I701='Vážní listina'!$A$14,'Vážní listina'!$C$14,IF($I701='Vážní listina'!$A$15,'Vážní listina'!$C$15,IF($I701='Vážní listina'!$A$16,'Vážní listina'!$C$16,IF($I701='Vážní listina'!$A$17,'Vážní listina'!$C$17,""))))))</f>
        <v/>
      </c>
      <c r="R702" t="str">
        <f>IF($I701='Vážní listina'!$A$18,'Vážní listina'!$C$18,IF($I701='Vážní listina'!$A$19,'Vážní listina'!$C$19,IF($I701='Vážní listina'!$A$20,'Vážní listina'!$C$20,IF($I701='Vážní listina'!$A$21,'Vážní listina'!$C$21,IF($I701='Vážní listina'!$A$22,'Vážní listina'!$C$22,IF($I701='Vážní listina'!$A$23,'Vážní listina'!$C$23,""))))))</f>
        <v>odd 16</v>
      </c>
      <c r="S702" t="str">
        <f>IF($I701='Vážní listina'!$A$24,'Vážní listina'!$C$24,IF($I701='Vážní listina'!$A$25,'Vážní listina'!$C$25,IF($I701='Vážní listina'!$A$26,'Vážní listina'!$C$26,IF($I701='Vážní listina'!$A$27,'Vážní listina'!$C$27,IF($I701='Vážní listina'!$A$28,'Vážní listina'!$C$28,IF($I701='Vážní listina'!$A$29,'Vážní listina'!$C$29,""))))))</f>
        <v/>
      </c>
    </row>
    <row r="703" spans="1:21" ht="13.5" hidden="1" thickTop="1">
      <c r="A703" s="100"/>
      <c r="B703" s="100"/>
      <c r="C703" s="116"/>
      <c r="D703" s="100"/>
      <c r="E703" s="97"/>
      <c r="F703" s="100"/>
      <c r="G703" s="100"/>
      <c r="H703" s="100"/>
      <c r="I703" s="100"/>
    </row>
    <row r="704" spans="1:21" s="79" customFormat="1" hidden="1">
      <c r="A704" s="101"/>
      <c r="B704" s="102"/>
      <c r="C704" s="117"/>
      <c r="D704" s="102"/>
      <c r="E704" s="103"/>
      <c r="F704" s="102"/>
      <c r="G704" s="102"/>
      <c r="H704" s="102"/>
      <c r="I704" s="101"/>
    </row>
    <row r="705" spans="1:9" s="79" customFormat="1" hidden="1">
      <c r="A705" s="102"/>
      <c r="B705" s="102"/>
      <c r="C705" s="117"/>
      <c r="D705" s="102"/>
      <c r="E705" s="103"/>
      <c r="F705" s="102"/>
      <c r="G705" s="102"/>
      <c r="H705" s="102"/>
      <c r="I705" s="102"/>
    </row>
    <row r="706" spans="1:9" s="79" customFormat="1" hidden="1">
      <c r="A706" s="102"/>
      <c r="B706" s="102"/>
      <c r="C706" s="117"/>
      <c r="D706" s="102"/>
      <c r="E706" s="103"/>
      <c r="F706" s="102"/>
      <c r="G706" s="102"/>
      <c r="H706" s="102"/>
      <c r="I706" s="102"/>
    </row>
    <row r="707" spans="1:9" s="79" customFormat="1" hidden="1">
      <c r="A707" s="102"/>
      <c r="B707" s="102"/>
      <c r="C707" s="117"/>
      <c r="D707" s="102"/>
      <c r="E707" s="103"/>
      <c r="F707" s="102"/>
      <c r="G707" s="102"/>
      <c r="H707" s="102"/>
      <c r="I707" s="102"/>
    </row>
    <row r="708" spans="1:9" s="79" customFormat="1" hidden="1">
      <c r="A708" s="102"/>
      <c r="B708" s="102"/>
      <c r="C708" s="117"/>
      <c r="D708" s="102"/>
      <c r="E708" s="103"/>
      <c r="F708" s="102"/>
      <c r="G708" s="102"/>
      <c r="H708" s="102"/>
      <c r="I708" s="102"/>
    </row>
    <row r="709" spans="1:9" s="79" customFormat="1" hidden="1">
      <c r="A709" s="102"/>
      <c r="B709" s="102"/>
      <c r="C709" s="117"/>
      <c r="D709" s="102"/>
      <c r="E709" s="103"/>
      <c r="F709" s="102"/>
      <c r="G709" s="102"/>
      <c r="H709" s="102"/>
      <c r="I709" s="102"/>
    </row>
    <row r="710" spans="1:9" s="79" customFormat="1" hidden="1">
      <c r="A710" s="102"/>
      <c r="B710" s="102"/>
      <c r="C710" s="117"/>
      <c r="D710" s="102"/>
      <c r="E710" s="103"/>
      <c r="F710" s="102"/>
      <c r="G710" s="102"/>
      <c r="H710" s="102"/>
      <c r="I710" s="102"/>
    </row>
    <row r="711" spans="1:9" s="79" customFormat="1" hidden="1">
      <c r="A711" s="102"/>
      <c r="B711" s="102"/>
      <c r="C711" s="117"/>
      <c r="D711" s="102"/>
      <c r="E711" s="103"/>
      <c r="F711" s="102"/>
      <c r="G711" s="102"/>
      <c r="H711" s="102"/>
      <c r="I711" s="102"/>
    </row>
    <row r="712" spans="1:9" s="79" customFormat="1" hidden="1">
      <c r="A712" s="102"/>
      <c r="B712" s="102"/>
      <c r="C712" s="117"/>
      <c r="D712" s="102"/>
      <c r="E712" s="103"/>
      <c r="F712" s="102"/>
      <c r="G712" s="102"/>
      <c r="H712" s="102"/>
      <c r="I712" s="102"/>
    </row>
    <row r="713" spans="1:9" s="79" customFormat="1" hidden="1">
      <c r="A713" s="102"/>
      <c r="B713" s="102"/>
      <c r="C713" s="117"/>
      <c r="D713" s="102"/>
      <c r="E713" s="103"/>
      <c r="F713" s="102"/>
      <c r="G713" s="102"/>
      <c r="H713" s="102"/>
      <c r="I713" s="102"/>
    </row>
    <row r="714" spans="1:9" s="79" customFormat="1" hidden="1">
      <c r="A714" s="102"/>
      <c r="B714" s="102"/>
      <c r="C714" s="117"/>
      <c r="D714" s="102"/>
      <c r="E714" s="103"/>
      <c r="F714" s="102"/>
      <c r="G714" s="102"/>
      <c r="H714" s="102"/>
      <c r="I714" s="102"/>
    </row>
    <row r="715" spans="1:9" s="79" customFormat="1" hidden="1">
      <c r="A715" s="102"/>
      <c r="B715" s="102"/>
      <c r="C715" s="117"/>
      <c r="D715" s="102"/>
      <c r="E715" s="103"/>
      <c r="F715" s="102"/>
      <c r="G715" s="102"/>
      <c r="H715" s="102"/>
      <c r="I715" s="102"/>
    </row>
    <row r="716" spans="1:9" s="79" customFormat="1" hidden="1">
      <c r="A716" s="101"/>
      <c r="B716" s="101"/>
      <c r="C716" s="118"/>
      <c r="D716" s="101"/>
      <c r="E716" s="103"/>
      <c r="F716" s="101"/>
      <c r="G716" s="101"/>
      <c r="H716" s="101"/>
      <c r="I716" s="101"/>
    </row>
    <row r="717" spans="1:9" s="79" customFormat="1" hidden="1">
      <c r="A717" s="102"/>
      <c r="B717" s="102"/>
      <c r="C717" s="117"/>
      <c r="D717" s="101"/>
      <c r="E717" s="103"/>
      <c r="F717" s="101"/>
      <c r="G717" s="102"/>
      <c r="H717" s="102"/>
      <c r="I717" s="102"/>
    </row>
    <row r="718" spans="1:9" s="79" customFormat="1" hidden="1">
      <c r="A718" s="102"/>
      <c r="B718" s="102"/>
      <c r="C718" s="117"/>
      <c r="D718" s="101"/>
      <c r="E718" s="103"/>
      <c r="F718" s="101"/>
      <c r="G718" s="102"/>
      <c r="H718" s="102"/>
      <c r="I718" s="102"/>
    </row>
    <row r="719" spans="1:9" s="79" customFormat="1" hidden="1">
      <c r="A719" s="102"/>
      <c r="B719" s="102"/>
      <c r="C719" s="117"/>
      <c r="D719" s="101"/>
      <c r="E719" s="103"/>
      <c r="F719" s="101"/>
      <c r="G719" s="102"/>
      <c r="H719" s="102"/>
      <c r="I719" s="102"/>
    </row>
    <row r="720" spans="1:9" s="79" customFormat="1" hidden="1">
      <c r="A720" s="101"/>
      <c r="B720" s="102"/>
      <c r="C720" s="117"/>
      <c r="D720" s="102"/>
      <c r="E720" s="103"/>
      <c r="F720" s="102"/>
      <c r="G720" s="102"/>
      <c r="H720" s="102"/>
      <c r="I720" s="101"/>
    </row>
    <row r="721" spans="1:9" s="79" customFormat="1" hidden="1">
      <c r="A721" s="101"/>
      <c r="B721" s="102"/>
      <c r="C721" s="117"/>
      <c r="D721" s="102"/>
      <c r="E721" s="103"/>
      <c r="F721" s="102"/>
      <c r="G721" s="102"/>
      <c r="H721" s="102"/>
      <c r="I721" s="101"/>
    </row>
    <row r="722" spans="1:9" s="79" customFormat="1" hidden="1">
      <c r="A722" s="101"/>
      <c r="B722" s="102"/>
      <c r="C722" s="117"/>
      <c r="D722" s="102"/>
      <c r="E722" s="103"/>
      <c r="F722" s="102"/>
      <c r="G722" s="102"/>
      <c r="H722" s="102"/>
      <c r="I722" s="101"/>
    </row>
    <row r="723" spans="1:9" s="79" customFormat="1" hidden="1">
      <c r="A723" s="101"/>
      <c r="B723" s="101"/>
      <c r="C723" s="118"/>
      <c r="D723" s="101"/>
      <c r="E723" s="103"/>
      <c r="F723" s="101"/>
      <c r="G723" s="101"/>
      <c r="H723" s="101"/>
      <c r="I723" s="101"/>
    </row>
    <row r="724" spans="1:9" s="79" customFormat="1" hidden="1">
      <c r="A724" s="101"/>
      <c r="B724" s="101"/>
      <c r="C724" s="118"/>
      <c r="D724" s="101"/>
      <c r="E724" s="103"/>
      <c r="F724" s="101"/>
      <c r="G724" s="101"/>
      <c r="H724" s="102"/>
      <c r="I724" s="102"/>
    </row>
    <row r="725" spans="1:9" s="79" customFormat="1" hidden="1">
      <c r="A725" s="101"/>
      <c r="B725" s="101"/>
      <c r="C725" s="118"/>
      <c r="D725" s="101"/>
      <c r="E725" s="103"/>
      <c r="F725" s="101"/>
      <c r="G725" s="101"/>
      <c r="H725" s="101"/>
      <c r="I725" s="101"/>
    </row>
    <row r="726" spans="1:9" s="79" customFormat="1" hidden="1">
      <c r="A726" s="101"/>
      <c r="B726" s="101"/>
      <c r="C726" s="118"/>
      <c r="D726" s="101"/>
      <c r="E726" s="103"/>
      <c r="F726" s="101"/>
      <c r="G726" s="101"/>
      <c r="H726" s="101"/>
      <c r="I726" s="101"/>
    </row>
    <row r="727" spans="1:9" s="79" customFormat="1" hidden="1">
      <c r="A727" s="101"/>
      <c r="B727" s="101"/>
      <c r="C727" s="118"/>
      <c r="D727" s="101"/>
      <c r="E727" s="103"/>
      <c r="F727" s="101"/>
      <c r="G727" s="101"/>
      <c r="H727" s="101"/>
      <c r="I727" s="101"/>
    </row>
    <row r="728" spans="1:9" s="79" customFormat="1" hidden="1">
      <c r="A728" s="102"/>
      <c r="B728" s="102"/>
      <c r="C728" s="117"/>
      <c r="D728" s="102"/>
      <c r="E728" s="103"/>
      <c r="F728" s="102"/>
      <c r="G728" s="102"/>
      <c r="H728" s="102"/>
      <c r="I728" s="102"/>
    </row>
    <row r="729" spans="1:9" s="79" customFormat="1" hidden="1">
      <c r="A729" s="102"/>
      <c r="B729" s="102"/>
      <c r="C729" s="117"/>
      <c r="D729" s="102"/>
      <c r="E729" s="103"/>
      <c r="F729" s="102"/>
      <c r="G729" s="102"/>
      <c r="H729" s="102"/>
      <c r="I729" s="102"/>
    </row>
    <row r="730" spans="1:9" s="79" customFormat="1" hidden="1">
      <c r="A730" s="102"/>
      <c r="B730" s="102"/>
      <c r="C730" s="117"/>
      <c r="D730" s="102"/>
      <c r="E730" s="103"/>
      <c r="F730" s="102"/>
      <c r="G730" s="102"/>
      <c r="H730" s="102"/>
      <c r="I730" s="102"/>
    </row>
    <row r="731" spans="1:9" s="79" customFormat="1" hidden="1">
      <c r="A731" s="102"/>
      <c r="B731" s="102"/>
      <c r="C731" s="117"/>
      <c r="D731" s="102"/>
      <c r="E731" s="103"/>
      <c r="F731" s="102"/>
      <c r="G731" s="102"/>
      <c r="H731" s="102"/>
      <c r="I731" s="102"/>
    </row>
    <row r="732" spans="1:9" s="79" customFormat="1" hidden="1">
      <c r="A732" s="102"/>
      <c r="B732" s="102"/>
      <c r="C732" s="117"/>
      <c r="D732" s="102"/>
      <c r="E732" s="103"/>
      <c r="F732" s="102"/>
      <c r="G732" s="102"/>
      <c r="H732" s="102"/>
      <c r="I732" s="102"/>
    </row>
    <row r="733" spans="1:9" s="79" customFormat="1" hidden="1">
      <c r="A733" s="102"/>
      <c r="B733" s="102"/>
      <c r="C733" s="117"/>
      <c r="D733" s="102"/>
      <c r="E733" s="103"/>
      <c r="F733" s="102"/>
      <c r="G733" s="102"/>
      <c r="H733" s="102"/>
      <c r="I733" s="102"/>
    </row>
    <row r="734" spans="1:9" s="79" customFormat="1" hidden="1">
      <c r="A734" s="102"/>
      <c r="B734" s="102"/>
      <c r="C734" s="117"/>
      <c r="D734" s="102"/>
      <c r="E734" s="103"/>
      <c r="F734" s="102"/>
      <c r="G734" s="102"/>
      <c r="H734" s="102"/>
      <c r="I734" s="102"/>
    </row>
    <row r="735" spans="1:9" s="79" customFormat="1" hidden="1">
      <c r="A735" s="102"/>
      <c r="B735" s="102"/>
      <c r="C735" s="117"/>
      <c r="D735" s="102"/>
      <c r="E735" s="103"/>
      <c r="F735" s="102"/>
      <c r="G735" s="102"/>
      <c r="H735" s="102"/>
      <c r="I735" s="102"/>
    </row>
    <row r="736" spans="1:9" s="79" customFormat="1" hidden="1">
      <c r="A736" s="102"/>
      <c r="B736" s="102"/>
      <c r="C736" s="117"/>
      <c r="D736" s="102"/>
      <c r="E736" s="103"/>
      <c r="F736" s="102"/>
      <c r="G736" s="102"/>
      <c r="H736" s="102"/>
      <c r="I736" s="102"/>
    </row>
    <row r="737" spans="1:9" s="79" customFormat="1" hidden="1">
      <c r="A737" s="102"/>
      <c r="B737" s="102"/>
      <c r="C737" s="117"/>
      <c r="D737" s="102"/>
      <c r="E737" s="103"/>
      <c r="F737" s="102"/>
      <c r="G737" s="102"/>
      <c r="H737" s="102"/>
      <c r="I737" s="102"/>
    </row>
    <row r="738" spans="1:9" s="79" customFormat="1" hidden="1">
      <c r="A738" s="102"/>
      <c r="B738" s="102"/>
      <c r="C738" s="117"/>
      <c r="D738" s="102"/>
      <c r="E738" s="103"/>
      <c r="F738" s="102"/>
      <c r="G738" s="102"/>
      <c r="H738" s="102"/>
      <c r="I738" s="102"/>
    </row>
    <row r="739" spans="1:9" s="79" customFormat="1" hidden="1">
      <c r="A739" s="102"/>
      <c r="B739" s="102"/>
      <c r="C739" s="117"/>
      <c r="D739" s="102"/>
      <c r="E739" s="103"/>
      <c r="F739" s="102"/>
      <c r="G739" s="102"/>
      <c r="H739" s="102"/>
      <c r="I739" s="102"/>
    </row>
    <row r="740" spans="1:9" s="79" customFormat="1" hidden="1">
      <c r="A740" s="102"/>
      <c r="B740" s="102"/>
      <c r="C740" s="117"/>
      <c r="D740" s="102"/>
      <c r="E740" s="103"/>
      <c r="F740" s="102"/>
      <c r="G740" s="102"/>
      <c r="H740" s="102"/>
      <c r="I740" s="102"/>
    </row>
    <row r="741" spans="1:9" s="79" customFormat="1" hidden="1">
      <c r="A741" s="102"/>
      <c r="B741" s="102"/>
      <c r="C741" s="117"/>
      <c r="D741" s="102"/>
      <c r="E741" s="103"/>
      <c r="F741" s="102"/>
      <c r="G741" s="102"/>
      <c r="H741" s="102"/>
      <c r="I741" s="102"/>
    </row>
    <row r="742" spans="1:9" hidden="1">
      <c r="A742" s="252" t="s">
        <v>55</v>
      </c>
      <c r="B742" s="252"/>
      <c r="C742" s="252"/>
      <c r="D742" s="252"/>
      <c r="E742" s="252"/>
      <c r="F742" s="252"/>
      <c r="G742" s="252"/>
      <c r="H742" s="252"/>
      <c r="I742" s="252"/>
    </row>
    <row r="743" spans="1:9" hidden="1">
      <c r="A743" s="252"/>
      <c r="B743" s="252"/>
      <c r="C743" s="252"/>
      <c r="D743" s="252"/>
      <c r="E743" s="252"/>
      <c r="F743" s="252"/>
      <c r="G743" s="252"/>
      <c r="H743" s="252"/>
      <c r="I743" s="252"/>
    </row>
    <row r="744" spans="1:9" s="49" customFormat="1" ht="12.75" hidden="1" customHeight="1">
      <c r="A744" s="83"/>
      <c r="B744" s="83"/>
      <c r="C744" s="111"/>
      <c r="D744" s="83"/>
      <c r="E744" s="89"/>
      <c r="F744" s="83"/>
      <c r="G744" s="83"/>
      <c r="H744" s="83"/>
      <c r="I744" s="83"/>
    </row>
    <row r="745" spans="1:9" s="49" customFormat="1" hidden="1">
      <c r="A745" s="80"/>
      <c r="B745" s="80"/>
      <c r="C745" s="112"/>
      <c r="D745" s="80"/>
      <c r="E745" s="81"/>
      <c r="F745" s="77"/>
      <c r="G745" s="77"/>
      <c r="H745" s="77"/>
      <c r="I745" s="77"/>
    </row>
    <row r="746" spans="1:9" s="49" customFormat="1" hidden="1">
      <c r="A746" s="80"/>
      <c r="B746" s="80"/>
      <c r="C746" s="112"/>
      <c r="D746" s="80"/>
      <c r="E746" s="81"/>
      <c r="F746" s="77"/>
      <c r="G746" s="77"/>
      <c r="H746" s="77"/>
      <c r="I746" s="77"/>
    </row>
    <row r="747" spans="1:9" s="49" customFormat="1" hidden="1">
      <c r="A747" s="80"/>
      <c r="B747" s="80"/>
      <c r="C747" s="112"/>
      <c r="D747" s="80"/>
      <c r="E747" s="81"/>
      <c r="F747" s="77"/>
      <c r="G747" s="77"/>
      <c r="H747" s="77"/>
      <c r="I747" s="77"/>
    </row>
    <row r="748" spans="1:9" s="49" customFormat="1" hidden="1">
      <c r="A748" s="80"/>
      <c r="B748" s="80"/>
      <c r="C748" s="112"/>
      <c r="D748" s="80"/>
      <c r="E748" s="81"/>
      <c r="F748" s="77"/>
      <c r="G748" s="77"/>
      <c r="H748" s="77"/>
      <c r="I748" s="77"/>
    </row>
    <row r="749" spans="1:9" s="49" customFormat="1" hidden="1">
      <c r="A749" s="80"/>
      <c r="B749" s="80"/>
      <c r="C749" s="112"/>
      <c r="D749" s="80"/>
      <c r="E749" s="81"/>
      <c r="F749" s="77"/>
      <c r="G749" s="77"/>
      <c r="H749" s="77"/>
      <c r="I749" s="77"/>
    </row>
    <row r="750" spans="1:9" s="49" customFormat="1" hidden="1">
      <c r="A750" s="80"/>
      <c r="B750" s="80"/>
      <c r="C750" s="112"/>
      <c r="D750" s="80"/>
      <c r="E750" s="81"/>
      <c r="F750" s="77"/>
      <c r="G750" s="77"/>
      <c r="H750" s="77"/>
      <c r="I750" s="77"/>
    </row>
    <row r="751" spans="1:9" ht="13.5" hidden="1" thickBot="1">
      <c r="A751" s="84"/>
      <c r="B751" s="84"/>
      <c r="C751" s="113"/>
      <c r="D751" s="84"/>
      <c r="E751" s="90"/>
      <c r="F751" s="84"/>
      <c r="G751" s="84"/>
      <c r="H751" s="84"/>
      <c r="I751" s="84"/>
    </row>
    <row r="752" spans="1:9" ht="26.25" hidden="1" thickTop="1">
      <c r="A752" s="255" t="s">
        <v>59</v>
      </c>
      <c r="B752" s="256"/>
      <c r="C752" s="114" t="s">
        <v>0</v>
      </c>
      <c r="D752" s="86" t="s">
        <v>60</v>
      </c>
      <c r="E752" s="91" t="s">
        <v>3</v>
      </c>
      <c r="F752" s="86" t="s">
        <v>8</v>
      </c>
      <c r="G752" s="86" t="s">
        <v>1</v>
      </c>
      <c r="H752" s="87" t="s">
        <v>5</v>
      </c>
      <c r="I752" s="88" t="s">
        <v>6</v>
      </c>
    </row>
    <row r="753" spans="1:21" hidden="1">
      <c r="A753" s="295" t="str">
        <f>CONCATENATE(A696)</f>
        <v>Vánoční turnaj Chomutov</v>
      </c>
      <c r="B753" s="296"/>
      <c r="C753" s="299" t="str">
        <f>CONCATENATE(C696)</f>
        <v>14.12.2019</v>
      </c>
      <c r="D753" s="263">
        <f>D696+1</f>
        <v>506</v>
      </c>
      <c r="E753" s="293" t="str">
        <f>CONCATENATE(E696)</f>
        <v>B příp 28 kg</v>
      </c>
      <c r="F753" s="290" t="str">
        <f>CONCATENATE(F696)</f>
        <v>ř.ř.</v>
      </c>
      <c r="G753" s="290" t="str">
        <f>CONCATENATE(G696)</f>
        <v>5</v>
      </c>
      <c r="H753" s="275"/>
      <c r="I753" s="290" t="str">
        <f>CONCATENATE(I696)</f>
        <v>1</v>
      </c>
    </row>
    <row r="754" spans="1:21" ht="13.5" hidden="1" thickBot="1">
      <c r="A754" s="297"/>
      <c r="B754" s="298"/>
      <c r="C754" s="300"/>
      <c r="D754" s="264"/>
      <c r="E754" s="294"/>
      <c r="F754" s="291"/>
      <c r="G754" s="291"/>
      <c r="H754" s="276"/>
      <c r="I754" s="291"/>
    </row>
    <row r="755" spans="1:21" ht="14.25" hidden="1" thickTop="1" thickBot="1">
      <c r="A755" s="84"/>
      <c r="B755" s="84"/>
      <c r="C755" s="113"/>
      <c r="D755" s="84"/>
      <c r="E755" s="90"/>
      <c r="F755" s="84"/>
      <c r="G755" s="84"/>
      <c r="H755" s="84"/>
      <c r="I755" s="84"/>
    </row>
    <row r="756" spans="1:21" ht="13.5" hidden="1" thickTop="1">
      <c r="A756" s="279" t="s">
        <v>61</v>
      </c>
      <c r="B756" s="280"/>
      <c r="C756" s="280"/>
      <c r="D756" s="281"/>
      <c r="E756" s="282"/>
      <c r="F756" s="255" t="s">
        <v>62</v>
      </c>
      <c r="G756" s="256"/>
      <c r="H756" s="256"/>
      <c r="I756" s="283"/>
    </row>
    <row r="757" spans="1:21" hidden="1">
      <c r="A757" s="284" t="s">
        <v>7</v>
      </c>
      <c r="B757" s="285"/>
      <c r="C757" s="115" t="s">
        <v>63</v>
      </c>
      <c r="D757" s="99" t="s">
        <v>4</v>
      </c>
      <c r="E757" s="282"/>
      <c r="F757" s="284" t="s">
        <v>7</v>
      </c>
      <c r="G757" s="285"/>
      <c r="H757" s="98" t="s">
        <v>63</v>
      </c>
      <c r="I757" s="99" t="s">
        <v>4</v>
      </c>
      <c r="L757" s="104" t="s">
        <v>93</v>
      </c>
      <c r="M757" s="104" t="s">
        <v>94</v>
      </c>
      <c r="N757" s="104" t="s">
        <v>95</v>
      </c>
      <c r="O757" s="104" t="s">
        <v>96</v>
      </c>
      <c r="P757" s="104" t="s">
        <v>97</v>
      </c>
      <c r="Q757" s="104" t="s">
        <v>98</v>
      </c>
      <c r="R757" s="104" t="s">
        <v>99</v>
      </c>
      <c r="S757" s="104" t="s">
        <v>100</v>
      </c>
      <c r="T757" s="104"/>
      <c r="U757" s="104"/>
    </row>
    <row r="758" spans="1:21" hidden="1">
      <c r="A758" s="301" t="str">
        <f>CONCATENATE(L758,M758,N758,O758)</f>
        <v>Jméno 15</v>
      </c>
      <c r="B758" s="302"/>
      <c r="C758" s="307" t="str">
        <f>CONCATENATE(L759,M759,N759,O759)</f>
        <v>odd 15</v>
      </c>
      <c r="D758" s="288">
        <v>15</v>
      </c>
      <c r="E758" s="282"/>
      <c r="F758" s="301" t="str">
        <f>CONCATENATE(P758,Q758,R758,S758)</f>
        <v>Jméno 16</v>
      </c>
      <c r="G758" s="302"/>
      <c r="H758" s="305" t="str">
        <f>CONCATENATE(P759,Q759,R759,S759)</f>
        <v>odd 16</v>
      </c>
      <c r="I758" s="277">
        <v>16</v>
      </c>
      <c r="K758" t="s">
        <v>7</v>
      </c>
      <c r="L758" t="str">
        <f>IF($D758='Vážní listina'!$A$6,'Vážní listina'!$B$6,IF($D758='Vážní listina'!$A$7,'Vážní listina'!$B$7,IF($D758='Vážní listina'!$A$8,'Vážní listina'!$B$8,IF($D758='Vážní listina'!$A$9,'Vážní listina'!$B$9,IF($D758='Vážní listina'!$A$10,'Vážní listina'!$B$10,IF($D758='Vážní listina'!$A$11,'Vážní listina'!$B$11,""))))))</f>
        <v/>
      </c>
      <c r="M758" t="str">
        <f>IF($D758='Vážní listina'!$A$12,'Vážní listina'!$B$12,IF($D758='Vážní listina'!$A$13,'Vážní listina'!$B$13,IF($D758='Vážní listina'!$A$14,'Vážní listina'!$B$14,IF($D758='Vážní listina'!$A$15,'Vážní listina'!$B$15,IF($D758='Vážní listina'!$A$16,'Vážní listina'!$B$16,IF($D758='Vážní listina'!$A$17,'Vážní listina'!$B$17,""))))))</f>
        <v/>
      </c>
      <c r="N758" t="str">
        <f>IF($D758='Vážní listina'!$A$18,'Vážní listina'!$B$18,IF($D758='Vážní listina'!$A$19,'Vážní listina'!$B$19,IF($D758='Vážní listina'!$A$20,'Vážní listina'!$B$20,IF($D758='Vážní listina'!$A$21,'Vážní listina'!$B$21,IF($D758='Vážní listina'!$A$22,'Vážní listina'!$B$22,IF($D758='Vážní listina'!$A$23,'Vážní listina'!$B$23,""))))))</f>
        <v>Jméno 15</v>
      </c>
      <c r="O758" t="str">
        <f>IF($D758='Vážní listina'!$A$24,'Vážní listina'!$B$24,IF($D758='Vážní listina'!$A$25,'Vážní listina'!$B$25,IF($D758='Vážní listina'!$A$26,'Vážní listina'!$B$26,IF($D758='Vážní listina'!$A$27,'Vážní listina'!$B$27,IF($D758='Vážní listina'!$A$28,'Vážní listina'!$B$28,IF($D758='Vážní listina'!$A$29,'Vážní listina'!$B$29,""))))))</f>
        <v/>
      </c>
      <c r="P758" t="str">
        <f>IF($I758='Vážní listina'!$A$6,'Vážní listina'!$B$6,IF($I758='Vážní listina'!$A$7,'Vážní listina'!$B$7,IF($I758='Vážní listina'!$A$8,'Vážní listina'!$B$8,IF($I758='Vážní listina'!$A$9,'Vážní listina'!$B$9,IF($I758='Vážní listina'!$A$10,'Vážní listina'!$B$10,IF($I758='Vážní listina'!$A$11,'Vážní listina'!$B$11,""))))))</f>
        <v/>
      </c>
      <c r="Q758" t="str">
        <f>IF($I758='Vážní listina'!$A$12,'Vážní listina'!$B$12,IF($I758='Vážní listina'!$A$13,'Vážní listina'!$B$13,IF($I758='Vážní listina'!$A$14,'Vážní listina'!$B$14,IF($I758='Vážní listina'!$A$15,'Vážní listina'!$B$15,IF($I758='Vážní listina'!$A$16,'Vážní listina'!$B$16,IF($I758='Vážní listina'!$A$17,'Vážní listina'!$B$17,""))))))</f>
        <v/>
      </c>
      <c r="R758" t="str">
        <f>IF($I758='Vážní listina'!$A$18,'Vážní listina'!$B$18,IF($I758='Vážní listina'!$A$19,'Vážní listina'!$B$19,IF($I758='Vážní listina'!$A$20,'Vážní listina'!$B$20,IF($I758='Vážní listina'!$A$21,'Vážní listina'!$B$21,IF($I758='Vážní listina'!$A$22,'Vážní listina'!$B$22,IF($I758='Vážní listina'!$A$23,'Vážní listina'!$B$23,""))))))</f>
        <v>Jméno 16</v>
      </c>
      <c r="S758" t="str">
        <f>IF($I758='Vážní listina'!$A$24,'Vážní listina'!$B$24,IF($I758='Vážní listina'!$A$25,'Vážní listina'!$B$25,IF($I758='Vážní listina'!$A$26,'Vážní listina'!$B$26,IF($I758='Vážní listina'!$A$27,'Vážní listina'!$B$27,IF($I758='Vážní listina'!$A$28,'Vážní listina'!$B$28,IF($I758='Vážní listina'!$A$29,'Vážní listina'!$B$29,""))))))</f>
        <v/>
      </c>
    </row>
    <row r="759" spans="1:21" ht="13.5" hidden="1" thickBot="1">
      <c r="A759" s="303"/>
      <c r="B759" s="304"/>
      <c r="C759" s="308"/>
      <c r="D759" s="289"/>
      <c r="E759" s="282"/>
      <c r="F759" s="303"/>
      <c r="G759" s="304"/>
      <c r="H759" s="306"/>
      <c r="I759" s="278"/>
      <c r="K759" t="s">
        <v>2</v>
      </c>
      <c r="L759" t="str">
        <f>IF($D758='Vážní listina'!$A$6,'Vážní listina'!$C$6,IF($D758='Vážní listina'!$A$7,'Vážní listina'!$C$7,IF($D758='Vážní listina'!$A$8,'Vážní listina'!$C$8,IF($D758='Vážní listina'!$A$9,'Vážní listina'!$C$9,IF($D758='Vážní listina'!$A$10,'Vážní listina'!$C$10,IF($D758='Vážní listina'!$A$11,'Vážní listina'!$C$11,""))))))</f>
        <v/>
      </c>
      <c r="M759" t="str">
        <f>IF($D758='Vážní listina'!$A$12,'Vážní listina'!$C$12,IF($D758='Vážní listina'!$A$13,'Vážní listina'!$C$13,IF($D758='Vážní listina'!$A$14,'Vážní listina'!$C$14,IF($D758='Vážní listina'!$A$15,'Vážní listina'!$C$15,IF($D758='Vážní listina'!$A$16,'Vážní listina'!$C$16,IF($D758='Vážní listina'!$A$17,'Vážní listina'!$C$17,""))))))</f>
        <v/>
      </c>
      <c r="N759" t="str">
        <f>IF($D758='Vážní listina'!$A$18,'Vážní listina'!$C$18,IF($D758='Vážní listina'!$A$19,'Vážní listina'!$C$19,IF($D758='Vážní listina'!$A$20,'Vážní listina'!$C$20,IF($D758='Vážní listina'!$A$21,'Vážní listina'!$C$21,IF($D758='Vážní listina'!$A$22,'Vážní listina'!$C$22,IF($D758='Vážní listina'!$A$23,'Vážní listina'!$C$23,""))))))</f>
        <v>odd 15</v>
      </c>
      <c r="O759" t="str">
        <f>IF($D758='Vážní listina'!$A$24,'Vážní listina'!$C$24,IF($D758='Vážní listina'!$A$25,'Vážní listina'!$C$25,IF($D758='Vážní listina'!$A$26,'Vážní listina'!$C$26,IF($D758='Vážní listina'!$A$27,'Vážní listina'!$C$27,IF($D758='Vážní listina'!$A$28,'Vážní listina'!$C$28,IF($D758='Vážní listina'!$A$29,'Vážní listina'!$C$29,""))))))</f>
        <v/>
      </c>
      <c r="P759" t="str">
        <f>IF($I758='Vážní listina'!$A$6,'Vážní listina'!$C$6,IF($I758='Vážní listina'!$A$7,'Vážní listina'!$C$7,IF($I758='Vážní listina'!$A$8,'Vážní listina'!$C$8,IF($I758='Vážní listina'!$A$9,'Vážní listina'!$C$9,IF($I758='Vážní listina'!$A$10,'Vážní listina'!$C$10,IF($I758='Vážní listina'!$A$11,'Vážní listina'!$C$11,""))))))</f>
        <v/>
      </c>
      <c r="Q759" t="str">
        <f>IF($I758='Vážní listina'!$A$12,'Vážní listina'!$C$12,IF($I758='Vážní listina'!$A$13,'Vážní listina'!$C$13,IF($I758='Vážní listina'!$A$14,'Vážní listina'!$C$14,IF($I758='Vážní listina'!$A$15,'Vážní listina'!$C$15,IF($I758='Vážní listina'!$A$16,'Vážní listina'!$C$16,IF($I758='Vážní listina'!$A$17,'Vážní listina'!$C$17,""))))))</f>
        <v/>
      </c>
      <c r="R759" t="str">
        <f>IF($I758='Vážní listina'!$A$18,'Vážní listina'!$C$18,IF($I758='Vážní listina'!$A$19,'Vážní listina'!$C$19,IF($I758='Vážní listina'!$A$20,'Vážní listina'!$C$20,IF($I758='Vážní listina'!$A$21,'Vážní listina'!$C$21,IF($I758='Vážní listina'!$A$22,'Vážní listina'!$C$22,IF($I758='Vážní listina'!$A$23,'Vážní listina'!$C$23,""))))))</f>
        <v>odd 16</v>
      </c>
      <c r="S759" t="str">
        <f>IF($I758='Vážní listina'!$A$24,'Vážní listina'!$C$24,IF($I758='Vážní listina'!$A$25,'Vážní listina'!$C$25,IF($I758='Vážní listina'!$A$26,'Vážní listina'!$C$26,IF($I758='Vážní listina'!$A$27,'Vážní listina'!$C$27,IF($I758='Vážní listina'!$A$28,'Vážní listina'!$C$28,IF($I758='Vážní listina'!$A$29,'Vážní listina'!$C$29,""))))))</f>
        <v/>
      </c>
    </row>
    <row r="760" spans="1:21" ht="13.5" hidden="1" thickTop="1">
      <c r="A760" s="100"/>
      <c r="B760" s="100"/>
      <c r="C760" s="116"/>
      <c r="D760" s="100"/>
      <c r="E760" s="97"/>
      <c r="F760" s="100"/>
      <c r="G760" s="100"/>
      <c r="H760" s="100"/>
      <c r="I760" s="100"/>
    </row>
    <row r="761" spans="1:21" s="79" customFormat="1" hidden="1">
      <c r="A761" s="101"/>
      <c r="B761" s="102"/>
      <c r="C761" s="117"/>
      <c r="D761" s="102"/>
      <c r="E761" s="103"/>
      <c r="F761" s="102"/>
      <c r="G761" s="102"/>
      <c r="H761" s="102"/>
      <c r="I761" s="101"/>
    </row>
    <row r="762" spans="1:21" s="79" customFormat="1" hidden="1">
      <c r="A762" s="102"/>
      <c r="B762" s="102"/>
      <c r="C762" s="117"/>
      <c r="D762" s="102"/>
      <c r="E762" s="103"/>
      <c r="F762" s="102"/>
      <c r="G762" s="102"/>
      <c r="H762" s="102"/>
      <c r="I762" s="102"/>
    </row>
    <row r="763" spans="1:21" s="79" customFormat="1" hidden="1">
      <c r="A763" s="102"/>
      <c r="B763" s="102"/>
      <c r="C763" s="117"/>
      <c r="D763" s="102"/>
      <c r="E763" s="103"/>
      <c r="F763" s="102"/>
      <c r="G763" s="102"/>
      <c r="H763" s="102"/>
      <c r="I763" s="102"/>
    </row>
    <row r="764" spans="1:21" s="79" customFormat="1" hidden="1">
      <c r="A764" s="102"/>
      <c r="B764" s="102"/>
      <c r="C764" s="117"/>
      <c r="D764" s="102"/>
      <c r="E764" s="103"/>
      <c r="F764" s="102"/>
      <c r="G764" s="102"/>
      <c r="H764" s="102"/>
      <c r="I764" s="102"/>
    </row>
    <row r="765" spans="1:21" s="79" customFormat="1" hidden="1">
      <c r="A765" s="102"/>
      <c r="B765" s="102"/>
      <c r="C765" s="117"/>
      <c r="D765" s="102"/>
      <c r="E765" s="103"/>
      <c r="F765" s="102"/>
      <c r="G765" s="102"/>
      <c r="H765" s="102"/>
      <c r="I765" s="102"/>
    </row>
    <row r="766" spans="1:21" s="79" customFormat="1" hidden="1">
      <c r="A766" s="102"/>
      <c r="B766" s="102"/>
      <c r="C766" s="117"/>
      <c r="D766" s="102"/>
      <c r="E766" s="103"/>
      <c r="F766" s="102"/>
      <c r="G766" s="102"/>
      <c r="H766" s="102"/>
      <c r="I766" s="102"/>
    </row>
    <row r="767" spans="1:21" s="79" customFormat="1" hidden="1">
      <c r="A767" s="102"/>
      <c r="B767" s="102"/>
      <c r="C767" s="117"/>
      <c r="D767" s="102"/>
      <c r="E767" s="103"/>
      <c r="F767" s="102"/>
      <c r="G767" s="102"/>
      <c r="H767" s="102"/>
      <c r="I767" s="102"/>
    </row>
    <row r="768" spans="1:21" s="79" customFormat="1" hidden="1">
      <c r="A768" s="102"/>
      <c r="B768" s="102"/>
      <c r="C768" s="117"/>
      <c r="D768" s="102"/>
      <c r="E768" s="103"/>
      <c r="F768" s="102"/>
      <c r="G768" s="102"/>
      <c r="H768" s="102"/>
      <c r="I768" s="102"/>
    </row>
    <row r="769" spans="1:9" s="79" customFormat="1" hidden="1">
      <c r="A769" s="102"/>
      <c r="B769" s="102"/>
      <c r="C769" s="117"/>
      <c r="D769" s="102"/>
      <c r="E769" s="103"/>
      <c r="F769" s="102"/>
      <c r="G769" s="102"/>
      <c r="H769" s="102"/>
      <c r="I769" s="102"/>
    </row>
    <row r="770" spans="1:9" s="79" customFormat="1" hidden="1">
      <c r="A770" s="102"/>
      <c r="B770" s="102"/>
      <c r="C770" s="117"/>
      <c r="D770" s="102"/>
      <c r="E770" s="103"/>
      <c r="F770" s="102"/>
      <c r="G770" s="102"/>
      <c r="H770" s="102"/>
      <c r="I770" s="102"/>
    </row>
    <row r="771" spans="1:9" s="79" customFormat="1" hidden="1">
      <c r="A771" s="102"/>
      <c r="B771" s="102"/>
      <c r="C771" s="117"/>
      <c r="D771" s="102"/>
      <c r="E771" s="103"/>
      <c r="F771" s="102"/>
      <c r="G771" s="102"/>
      <c r="H771" s="102"/>
      <c r="I771" s="102"/>
    </row>
    <row r="772" spans="1:9" s="79" customFormat="1" hidden="1">
      <c r="A772" s="102"/>
      <c r="B772" s="102"/>
      <c r="C772" s="117"/>
      <c r="D772" s="102"/>
      <c r="E772" s="103"/>
      <c r="F772" s="102"/>
      <c r="G772" s="102"/>
      <c r="H772" s="102"/>
      <c r="I772" s="102"/>
    </row>
    <row r="773" spans="1:9" s="79" customFormat="1" hidden="1">
      <c r="A773" s="101"/>
      <c r="B773" s="101"/>
      <c r="C773" s="118"/>
      <c r="D773" s="101"/>
      <c r="E773" s="103"/>
      <c r="F773" s="101"/>
      <c r="G773" s="101"/>
      <c r="H773" s="101"/>
      <c r="I773" s="101"/>
    </row>
    <row r="774" spans="1:9" s="79" customFormat="1" hidden="1">
      <c r="A774" s="102"/>
      <c r="B774" s="102"/>
      <c r="C774" s="117"/>
      <c r="D774" s="101"/>
      <c r="E774" s="103"/>
      <c r="F774" s="101"/>
      <c r="G774" s="102"/>
      <c r="H774" s="102"/>
      <c r="I774" s="102"/>
    </row>
    <row r="775" spans="1:9" s="79" customFormat="1" hidden="1">
      <c r="A775" s="102"/>
      <c r="B775" s="102"/>
      <c r="C775" s="117"/>
      <c r="D775" s="101"/>
      <c r="E775" s="103"/>
      <c r="F775" s="101"/>
      <c r="G775" s="102"/>
      <c r="H775" s="102"/>
      <c r="I775" s="102"/>
    </row>
    <row r="776" spans="1:9" s="79" customFormat="1" hidden="1">
      <c r="A776" s="102"/>
      <c r="B776" s="102"/>
      <c r="C776" s="117"/>
      <c r="D776" s="101"/>
      <c r="E776" s="103"/>
      <c r="F776" s="101"/>
      <c r="G776" s="102"/>
      <c r="H776" s="102"/>
      <c r="I776" s="102"/>
    </row>
    <row r="777" spans="1:9" s="79" customFormat="1" hidden="1">
      <c r="A777" s="101"/>
      <c r="B777" s="102"/>
      <c r="C777" s="117"/>
      <c r="D777" s="102"/>
      <c r="E777" s="103"/>
      <c r="F777" s="102"/>
      <c r="G777" s="102"/>
      <c r="H777" s="102"/>
      <c r="I777" s="101"/>
    </row>
    <row r="778" spans="1:9" s="79" customFormat="1" hidden="1">
      <c r="A778" s="101"/>
      <c r="B778" s="102"/>
      <c r="C778" s="117"/>
      <c r="D778" s="102"/>
      <c r="E778" s="103"/>
      <c r="F778" s="102"/>
      <c r="G778" s="102"/>
      <c r="H778" s="102"/>
      <c r="I778" s="101"/>
    </row>
    <row r="779" spans="1:9" s="79" customFormat="1" hidden="1">
      <c r="A779" s="101"/>
      <c r="B779" s="102"/>
      <c r="C779" s="117"/>
      <c r="D779" s="102"/>
      <c r="E779" s="103"/>
      <c r="F779" s="102"/>
      <c r="G779" s="102"/>
      <c r="H779" s="102"/>
      <c r="I779" s="101"/>
    </row>
    <row r="780" spans="1:9" s="79" customFormat="1" hidden="1">
      <c r="A780" s="101"/>
      <c r="B780" s="101"/>
      <c r="C780" s="118"/>
      <c r="D780" s="101"/>
      <c r="E780" s="103"/>
      <c r="F780" s="101"/>
      <c r="G780" s="101"/>
      <c r="H780" s="101"/>
      <c r="I780" s="101"/>
    </row>
    <row r="781" spans="1:9" s="79" customFormat="1" hidden="1">
      <c r="A781" s="101"/>
      <c r="B781" s="101"/>
      <c r="C781" s="118"/>
      <c r="D781" s="101"/>
      <c r="E781" s="103"/>
      <c r="F781" s="101"/>
      <c r="G781" s="101"/>
      <c r="H781" s="102"/>
      <c r="I781" s="102"/>
    </row>
    <row r="782" spans="1:9" s="79" customFormat="1" hidden="1">
      <c r="A782" s="101"/>
      <c r="B782" s="101"/>
      <c r="C782" s="118"/>
      <c r="D782" s="101"/>
      <c r="E782" s="103"/>
      <c r="F782" s="101"/>
      <c r="G782" s="101"/>
      <c r="H782" s="101"/>
      <c r="I782" s="101"/>
    </row>
    <row r="783" spans="1:9" s="79" customFormat="1" hidden="1">
      <c r="A783" s="101"/>
      <c r="B783" s="101"/>
      <c r="C783" s="118"/>
      <c r="D783" s="101"/>
      <c r="E783" s="103"/>
      <c r="F783" s="101"/>
      <c r="G783" s="101"/>
      <c r="H783" s="101"/>
      <c r="I783" s="101"/>
    </row>
    <row r="784" spans="1:9" s="79" customFormat="1" hidden="1">
      <c r="A784" s="101"/>
      <c r="B784" s="101"/>
      <c r="C784" s="118"/>
      <c r="D784" s="101"/>
      <c r="E784" s="103"/>
      <c r="F784" s="101"/>
      <c r="G784" s="101"/>
      <c r="H784" s="101"/>
      <c r="I784" s="101"/>
    </row>
    <row r="785" spans="1:9" s="79" customFormat="1" hidden="1">
      <c r="A785" s="102"/>
      <c r="B785" s="102"/>
      <c r="C785" s="117"/>
      <c r="D785" s="102"/>
      <c r="E785" s="103"/>
      <c r="F785" s="102"/>
      <c r="G785" s="102"/>
      <c r="H785" s="102"/>
      <c r="I785" s="102"/>
    </row>
    <row r="786" spans="1:9" s="79" customFormat="1" hidden="1">
      <c r="A786" s="102"/>
      <c r="B786" s="102"/>
      <c r="C786" s="117"/>
      <c r="D786" s="102"/>
      <c r="E786" s="103"/>
      <c r="F786" s="102"/>
      <c r="G786" s="102"/>
      <c r="H786" s="102"/>
      <c r="I786" s="102"/>
    </row>
    <row r="787" spans="1:9" s="79" customFormat="1" hidden="1">
      <c r="A787" s="102"/>
      <c r="B787" s="102"/>
      <c r="C787" s="117"/>
      <c r="D787" s="102"/>
      <c r="E787" s="103"/>
      <c r="F787" s="102"/>
      <c r="G787" s="102"/>
      <c r="H787" s="102"/>
      <c r="I787" s="102"/>
    </row>
    <row r="788" spans="1:9" s="79" customFormat="1" hidden="1">
      <c r="A788" s="102"/>
      <c r="B788" s="102"/>
      <c r="C788" s="117"/>
      <c r="D788" s="102"/>
      <c r="E788" s="103"/>
      <c r="F788" s="102"/>
      <c r="G788" s="102"/>
      <c r="H788" s="102"/>
      <c r="I788" s="102"/>
    </row>
    <row r="789" spans="1:9" s="79" customFormat="1" hidden="1">
      <c r="A789" s="102"/>
      <c r="B789" s="102"/>
      <c r="C789" s="117"/>
      <c r="D789" s="102"/>
      <c r="E789" s="103"/>
      <c r="F789" s="102"/>
      <c r="G789" s="102"/>
      <c r="H789" s="102"/>
      <c r="I789" s="102"/>
    </row>
    <row r="790" spans="1:9" s="79" customFormat="1" hidden="1">
      <c r="A790" s="102"/>
      <c r="B790" s="102"/>
      <c r="C790" s="117"/>
      <c r="D790" s="102"/>
      <c r="E790" s="103"/>
      <c r="F790" s="102"/>
      <c r="G790" s="102"/>
      <c r="H790" s="102"/>
      <c r="I790" s="102"/>
    </row>
    <row r="791" spans="1:9" s="79" customFormat="1" hidden="1">
      <c r="A791" s="102"/>
      <c r="B791" s="102"/>
      <c r="C791" s="117"/>
      <c r="D791" s="102"/>
      <c r="E791" s="103"/>
      <c r="F791" s="102"/>
      <c r="G791" s="102"/>
      <c r="H791" s="102"/>
      <c r="I791" s="102"/>
    </row>
    <row r="792" spans="1:9" s="79" customFormat="1" hidden="1">
      <c r="A792" s="102"/>
      <c r="B792" s="102"/>
      <c r="C792" s="117"/>
      <c r="D792" s="102"/>
      <c r="E792" s="103"/>
      <c r="F792" s="102"/>
      <c r="G792" s="102"/>
      <c r="H792" s="102"/>
      <c r="I792" s="102"/>
    </row>
    <row r="793" spans="1:9" s="79" customFormat="1" hidden="1">
      <c r="A793" s="102"/>
      <c r="B793" s="102"/>
      <c r="C793" s="117"/>
      <c r="D793" s="102"/>
      <c r="E793" s="103"/>
      <c r="F793" s="102"/>
      <c r="G793" s="102"/>
      <c r="H793" s="102"/>
      <c r="I793" s="102"/>
    </row>
    <row r="794" spans="1:9" s="79" customFormat="1" hidden="1">
      <c r="A794" s="102"/>
      <c r="B794" s="102"/>
      <c r="C794" s="117"/>
      <c r="D794" s="102"/>
      <c r="E794" s="103"/>
      <c r="F794" s="102"/>
      <c r="G794" s="102"/>
      <c r="H794" s="102"/>
      <c r="I794" s="102"/>
    </row>
    <row r="795" spans="1:9" s="79" customFormat="1" hidden="1">
      <c r="A795" s="102"/>
      <c r="B795" s="102"/>
      <c r="C795" s="117"/>
      <c r="D795" s="102"/>
      <c r="E795" s="103"/>
      <c r="F795" s="102"/>
      <c r="G795" s="102"/>
      <c r="H795" s="102"/>
      <c r="I795" s="102"/>
    </row>
    <row r="796" spans="1:9" s="79" customFormat="1" hidden="1">
      <c r="A796" s="102"/>
      <c r="B796" s="102"/>
      <c r="C796" s="117"/>
      <c r="D796" s="102"/>
      <c r="E796" s="103"/>
      <c r="F796" s="102"/>
      <c r="G796" s="102"/>
      <c r="H796" s="102"/>
      <c r="I796" s="102"/>
    </row>
    <row r="797" spans="1:9" s="79" customFormat="1" hidden="1">
      <c r="A797" s="102"/>
      <c r="B797" s="102"/>
      <c r="C797" s="117"/>
      <c r="D797" s="102"/>
      <c r="E797" s="103"/>
      <c r="F797" s="102"/>
      <c r="G797" s="102"/>
      <c r="H797" s="102"/>
      <c r="I797" s="102"/>
    </row>
    <row r="798" spans="1:9" s="79" customFormat="1" hidden="1">
      <c r="A798" s="102"/>
      <c r="B798" s="102"/>
      <c r="C798" s="117"/>
      <c r="D798" s="102"/>
      <c r="E798" s="103"/>
      <c r="F798" s="102"/>
      <c r="G798" s="102"/>
      <c r="H798" s="102"/>
      <c r="I798" s="102"/>
    </row>
    <row r="799" spans="1:9" hidden="1">
      <c r="A799" s="252" t="s">
        <v>55</v>
      </c>
      <c r="B799" s="252"/>
      <c r="C799" s="252"/>
      <c r="D799" s="252"/>
      <c r="E799" s="252"/>
      <c r="F799" s="252"/>
      <c r="G799" s="252"/>
      <c r="H799" s="252"/>
      <c r="I799" s="252"/>
    </row>
    <row r="800" spans="1:9" hidden="1">
      <c r="A800" s="252"/>
      <c r="B800" s="252"/>
      <c r="C800" s="252"/>
      <c r="D800" s="252"/>
      <c r="E800" s="252"/>
      <c r="F800" s="252"/>
      <c r="G800" s="252"/>
      <c r="H800" s="252"/>
      <c r="I800" s="252"/>
    </row>
    <row r="801" spans="1:21" s="49" customFormat="1" ht="12.75" hidden="1" customHeight="1">
      <c r="A801" s="83"/>
      <c r="B801" s="83"/>
      <c r="C801" s="111"/>
      <c r="D801" s="83"/>
      <c r="E801" s="89"/>
      <c r="F801" s="83"/>
      <c r="G801" s="83"/>
      <c r="H801" s="83"/>
      <c r="I801" s="83"/>
    </row>
    <row r="802" spans="1:21" s="49" customFormat="1" hidden="1">
      <c r="A802" s="80"/>
      <c r="B802" s="80"/>
      <c r="C802" s="112"/>
      <c r="D802" s="80"/>
      <c r="E802" s="81"/>
      <c r="F802" s="77"/>
      <c r="G802" s="77"/>
      <c r="H802" s="77"/>
      <c r="I802" s="77"/>
    </row>
    <row r="803" spans="1:21" s="49" customFormat="1" hidden="1">
      <c r="A803" s="80"/>
      <c r="B803" s="80"/>
      <c r="C803" s="112"/>
      <c r="D803" s="80"/>
      <c r="E803" s="81"/>
      <c r="F803" s="77"/>
      <c r="G803" s="77"/>
      <c r="H803" s="77"/>
      <c r="I803" s="77"/>
    </row>
    <row r="804" spans="1:21" s="49" customFormat="1" hidden="1">
      <c r="A804" s="80"/>
      <c r="B804" s="80"/>
      <c r="C804" s="112"/>
      <c r="D804" s="80"/>
      <c r="E804" s="81"/>
      <c r="F804" s="77"/>
      <c r="G804" s="77"/>
      <c r="H804" s="77"/>
      <c r="I804" s="77"/>
    </row>
    <row r="805" spans="1:21" s="49" customFormat="1" hidden="1">
      <c r="A805" s="80"/>
      <c r="B805" s="80"/>
      <c r="C805" s="112"/>
      <c r="D805" s="80"/>
      <c r="E805" s="81"/>
      <c r="F805" s="77"/>
      <c r="G805" s="77"/>
      <c r="H805" s="77"/>
      <c r="I805" s="77"/>
    </row>
    <row r="806" spans="1:21" s="49" customFormat="1" hidden="1">
      <c r="A806" s="80"/>
      <c r="B806" s="80"/>
      <c r="C806" s="112"/>
      <c r="D806" s="80"/>
      <c r="E806" s="81"/>
      <c r="F806" s="77"/>
      <c r="G806" s="77"/>
      <c r="H806" s="77"/>
      <c r="I806" s="77"/>
    </row>
    <row r="807" spans="1:21" s="49" customFormat="1" hidden="1">
      <c r="A807" s="80"/>
      <c r="B807" s="80"/>
      <c r="C807" s="112"/>
      <c r="D807" s="80"/>
      <c r="E807" s="81"/>
      <c r="F807" s="77"/>
      <c r="G807" s="77"/>
      <c r="H807" s="77"/>
      <c r="I807" s="77"/>
    </row>
    <row r="808" spans="1:21" ht="13.5" hidden="1" thickBot="1">
      <c r="A808" s="84"/>
      <c r="B808" s="84"/>
      <c r="C808" s="113"/>
      <c r="D808" s="84"/>
      <c r="E808" s="90"/>
      <c r="F808" s="84"/>
      <c r="G808" s="84"/>
      <c r="H808" s="84"/>
      <c r="I808" s="84"/>
    </row>
    <row r="809" spans="1:21" ht="26.25" hidden="1" thickTop="1">
      <c r="A809" s="255" t="s">
        <v>59</v>
      </c>
      <c r="B809" s="256"/>
      <c r="C809" s="114" t="s">
        <v>0</v>
      </c>
      <c r="D809" s="86" t="s">
        <v>60</v>
      </c>
      <c r="E809" s="91" t="s">
        <v>3</v>
      </c>
      <c r="F809" s="86" t="s">
        <v>8</v>
      </c>
      <c r="G809" s="86" t="s">
        <v>1</v>
      </c>
      <c r="H809" s="87" t="s">
        <v>5</v>
      </c>
      <c r="I809" s="88" t="s">
        <v>6</v>
      </c>
    </row>
    <row r="810" spans="1:21" hidden="1">
      <c r="A810" s="295" t="str">
        <f>CONCATENATE(A753)</f>
        <v>Vánoční turnaj Chomutov</v>
      </c>
      <c r="B810" s="296"/>
      <c r="C810" s="299" t="str">
        <f>CONCATENATE(C753)</f>
        <v>14.12.2019</v>
      </c>
      <c r="D810" s="263">
        <f>D753+1</f>
        <v>507</v>
      </c>
      <c r="E810" s="293" t="str">
        <f>CONCATENATE(E753)</f>
        <v>B příp 28 kg</v>
      </c>
      <c r="F810" s="290" t="str">
        <f>CONCATENATE(F753)</f>
        <v>ř.ř.</v>
      </c>
      <c r="G810" s="290" t="str">
        <f>CONCATENATE(G753)</f>
        <v>5</v>
      </c>
      <c r="H810" s="275"/>
      <c r="I810" s="290" t="str">
        <f>CONCATENATE(I753)</f>
        <v>1</v>
      </c>
    </row>
    <row r="811" spans="1:21" ht="13.5" hidden="1" thickBot="1">
      <c r="A811" s="297"/>
      <c r="B811" s="298"/>
      <c r="C811" s="300"/>
      <c r="D811" s="264"/>
      <c r="E811" s="294"/>
      <c r="F811" s="291"/>
      <c r="G811" s="291"/>
      <c r="H811" s="276"/>
      <c r="I811" s="291"/>
    </row>
    <row r="812" spans="1:21" ht="14.25" hidden="1" thickTop="1" thickBot="1">
      <c r="A812" s="84"/>
      <c r="B812" s="84"/>
      <c r="C812" s="113"/>
      <c r="D812" s="84"/>
      <c r="E812" s="90"/>
      <c r="F812" s="84"/>
      <c r="G812" s="84"/>
      <c r="H812" s="84"/>
      <c r="I812" s="84"/>
    </row>
    <row r="813" spans="1:21" ht="13.5" hidden="1" thickTop="1">
      <c r="A813" s="279" t="s">
        <v>61</v>
      </c>
      <c r="B813" s="280"/>
      <c r="C813" s="280"/>
      <c r="D813" s="281"/>
      <c r="E813" s="282"/>
      <c r="F813" s="255" t="s">
        <v>62</v>
      </c>
      <c r="G813" s="256"/>
      <c r="H813" s="256"/>
      <c r="I813" s="283"/>
    </row>
    <row r="814" spans="1:21" hidden="1">
      <c r="A814" s="284" t="s">
        <v>7</v>
      </c>
      <c r="B814" s="285"/>
      <c r="C814" s="115" t="s">
        <v>63</v>
      </c>
      <c r="D814" s="99" t="s">
        <v>4</v>
      </c>
      <c r="E814" s="282"/>
      <c r="F814" s="284" t="s">
        <v>7</v>
      </c>
      <c r="G814" s="285"/>
      <c r="H814" s="98" t="s">
        <v>63</v>
      </c>
      <c r="I814" s="99" t="s">
        <v>4</v>
      </c>
      <c r="L814" s="104" t="s">
        <v>93</v>
      </c>
      <c r="M814" s="104" t="s">
        <v>94</v>
      </c>
      <c r="N814" s="104" t="s">
        <v>95</v>
      </c>
      <c r="O814" s="104" t="s">
        <v>96</v>
      </c>
      <c r="P814" s="104" t="s">
        <v>97</v>
      </c>
      <c r="Q814" s="104" t="s">
        <v>98</v>
      </c>
      <c r="R814" s="104" t="s">
        <v>99</v>
      </c>
      <c r="S814" s="104" t="s">
        <v>100</v>
      </c>
      <c r="T814" s="104"/>
      <c r="U814" s="104"/>
    </row>
    <row r="815" spans="1:21" hidden="1">
      <c r="A815" s="301" t="str">
        <f>CONCATENATE(L815,M815,N815,O815)</f>
        <v>Jméno 15</v>
      </c>
      <c r="B815" s="302"/>
      <c r="C815" s="307" t="str">
        <f>CONCATENATE(L816,M816,N816,O816)</f>
        <v>odd 15</v>
      </c>
      <c r="D815" s="288">
        <v>15</v>
      </c>
      <c r="E815" s="282"/>
      <c r="F815" s="301" t="str">
        <f>CONCATENATE(P815,Q815,R815,S815)</f>
        <v>Jméno 16</v>
      </c>
      <c r="G815" s="302"/>
      <c r="H815" s="305" t="str">
        <f>CONCATENATE(P816,Q816,R816,S816)</f>
        <v>odd 16</v>
      </c>
      <c r="I815" s="277">
        <v>16</v>
      </c>
      <c r="K815" t="s">
        <v>7</v>
      </c>
      <c r="L815" t="str">
        <f>IF($D815='Vážní listina'!$A$6,'Vážní listina'!$B$6,IF($D815='Vážní listina'!$A$7,'Vážní listina'!$B$7,IF($D815='Vážní listina'!$A$8,'Vážní listina'!$B$8,IF($D815='Vážní listina'!$A$9,'Vážní listina'!$B$9,IF($D815='Vážní listina'!$A$10,'Vážní listina'!$B$10,IF($D815='Vážní listina'!$A$11,'Vážní listina'!$B$11,""))))))</f>
        <v/>
      </c>
      <c r="M815" t="str">
        <f>IF($D815='Vážní listina'!$A$12,'Vážní listina'!$B$12,IF($D815='Vážní listina'!$A$13,'Vážní listina'!$B$13,IF($D815='Vážní listina'!$A$14,'Vážní listina'!$B$14,IF($D815='Vážní listina'!$A$15,'Vážní listina'!$B$15,IF($D815='Vážní listina'!$A$16,'Vážní listina'!$B$16,IF($D815='Vážní listina'!$A$17,'Vážní listina'!$B$17,""))))))</f>
        <v/>
      </c>
      <c r="N815" t="str">
        <f>IF($D815='Vážní listina'!$A$18,'Vážní listina'!$B$18,IF($D815='Vážní listina'!$A$19,'Vážní listina'!$B$19,IF($D815='Vážní listina'!$A$20,'Vážní listina'!$B$20,IF($D815='Vážní listina'!$A$21,'Vážní listina'!$B$21,IF($D815='Vážní listina'!$A$22,'Vážní listina'!$B$22,IF($D815='Vážní listina'!$A$23,'Vážní listina'!$B$23,""))))))</f>
        <v>Jméno 15</v>
      </c>
      <c r="O815" t="str">
        <f>IF($D815='Vážní listina'!$A$24,'Vážní listina'!$B$24,IF($D815='Vážní listina'!$A$25,'Vážní listina'!$B$25,IF($D815='Vážní listina'!$A$26,'Vážní listina'!$B$26,IF($D815='Vážní listina'!$A$27,'Vážní listina'!$B$27,IF($D815='Vážní listina'!$A$28,'Vážní listina'!$B$28,IF($D815='Vážní listina'!$A$29,'Vážní listina'!$B$29,""))))))</f>
        <v/>
      </c>
      <c r="P815" t="str">
        <f>IF($I815='Vážní listina'!$A$6,'Vážní listina'!$B$6,IF($I815='Vážní listina'!$A$7,'Vážní listina'!$B$7,IF($I815='Vážní listina'!$A$8,'Vážní listina'!$B$8,IF($I815='Vážní listina'!$A$9,'Vážní listina'!$B$9,IF($I815='Vážní listina'!$A$10,'Vážní listina'!$B$10,IF($I815='Vážní listina'!$A$11,'Vážní listina'!$B$11,""))))))</f>
        <v/>
      </c>
      <c r="Q815" t="str">
        <f>IF($I815='Vážní listina'!$A$12,'Vážní listina'!$B$12,IF($I815='Vážní listina'!$A$13,'Vážní listina'!$B$13,IF($I815='Vážní listina'!$A$14,'Vážní listina'!$B$14,IF($I815='Vážní listina'!$A$15,'Vážní listina'!$B$15,IF($I815='Vážní listina'!$A$16,'Vážní listina'!$B$16,IF($I815='Vážní listina'!$A$17,'Vážní listina'!$B$17,""))))))</f>
        <v/>
      </c>
      <c r="R815" t="str">
        <f>IF($I815='Vážní listina'!$A$18,'Vážní listina'!$B$18,IF($I815='Vážní listina'!$A$19,'Vážní listina'!$B$19,IF($I815='Vážní listina'!$A$20,'Vážní listina'!$B$20,IF($I815='Vážní listina'!$A$21,'Vážní listina'!$B$21,IF($I815='Vážní listina'!$A$22,'Vážní listina'!$B$22,IF($I815='Vážní listina'!$A$23,'Vážní listina'!$B$23,""))))))</f>
        <v>Jméno 16</v>
      </c>
      <c r="S815" t="str">
        <f>IF($I815='Vážní listina'!$A$24,'Vážní listina'!$B$24,IF($I815='Vážní listina'!$A$25,'Vážní listina'!$B$25,IF($I815='Vážní listina'!$A$26,'Vážní listina'!$B$26,IF($I815='Vážní listina'!$A$27,'Vážní listina'!$B$27,IF($I815='Vážní listina'!$A$28,'Vážní listina'!$B$28,IF($I815='Vážní listina'!$A$29,'Vážní listina'!$B$29,""))))))</f>
        <v/>
      </c>
    </row>
    <row r="816" spans="1:21" ht="13.5" hidden="1" thickBot="1">
      <c r="A816" s="303"/>
      <c r="B816" s="304"/>
      <c r="C816" s="308"/>
      <c r="D816" s="289"/>
      <c r="E816" s="282"/>
      <c r="F816" s="303"/>
      <c r="G816" s="304"/>
      <c r="H816" s="306"/>
      <c r="I816" s="278"/>
      <c r="K816" t="s">
        <v>2</v>
      </c>
      <c r="L816" t="str">
        <f>IF($D815='Vážní listina'!$A$6,'Vážní listina'!$C$6,IF($D815='Vážní listina'!$A$7,'Vážní listina'!$C$7,IF($D815='Vážní listina'!$A$8,'Vážní listina'!$C$8,IF($D815='Vážní listina'!$A$9,'Vážní listina'!$C$9,IF($D815='Vážní listina'!$A$10,'Vážní listina'!$C$10,IF($D815='Vážní listina'!$A$11,'Vážní listina'!$C$11,""))))))</f>
        <v/>
      </c>
      <c r="M816" t="str">
        <f>IF($D815='Vážní listina'!$A$12,'Vážní listina'!$C$12,IF($D815='Vážní listina'!$A$13,'Vážní listina'!$C$13,IF($D815='Vážní listina'!$A$14,'Vážní listina'!$C$14,IF($D815='Vážní listina'!$A$15,'Vážní listina'!$C$15,IF($D815='Vážní listina'!$A$16,'Vážní listina'!$C$16,IF($D815='Vážní listina'!$A$17,'Vážní listina'!$C$17,""))))))</f>
        <v/>
      </c>
      <c r="N816" t="str">
        <f>IF($D815='Vážní listina'!$A$18,'Vážní listina'!$C$18,IF($D815='Vážní listina'!$A$19,'Vážní listina'!$C$19,IF($D815='Vážní listina'!$A$20,'Vážní listina'!$C$20,IF($D815='Vážní listina'!$A$21,'Vážní listina'!$C$21,IF($D815='Vážní listina'!$A$22,'Vážní listina'!$C$22,IF($D815='Vážní listina'!$A$23,'Vážní listina'!$C$23,""))))))</f>
        <v>odd 15</v>
      </c>
      <c r="O816" t="str">
        <f>IF($D815='Vážní listina'!$A$24,'Vážní listina'!$C$24,IF($D815='Vážní listina'!$A$25,'Vážní listina'!$C$25,IF($D815='Vážní listina'!$A$26,'Vážní listina'!$C$26,IF($D815='Vážní listina'!$A$27,'Vážní listina'!$C$27,IF($D815='Vážní listina'!$A$28,'Vážní listina'!$C$28,IF($D815='Vážní listina'!$A$29,'Vážní listina'!$C$29,""))))))</f>
        <v/>
      </c>
      <c r="P816" t="str">
        <f>IF($I815='Vážní listina'!$A$6,'Vážní listina'!$C$6,IF($I815='Vážní listina'!$A$7,'Vážní listina'!$C$7,IF($I815='Vážní listina'!$A$8,'Vážní listina'!$C$8,IF($I815='Vážní listina'!$A$9,'Vážní listina'!$C$9,IF($I815='Vážní listina'!$A$10,'Vážní listina'!$C$10,IF($I815='Vážní listina'!$A$11,'Vážní listina'!$C$11,""))))))</f>
        <v/>
      </c>
      <c r="Q816" t="str">
        <f>IF($I815='Vážní listina'!$A$12,'Vážní listina'!$C$12,IF($I815='Vážní listina'!$A$13,'Vážní listina'!$C$13,IF($I815='Vážní listina'!$A$14,'Vážní listina'!$C$14,IF($I815='Vážní listina'!$A$15,'Vážní listina'!$C$15,IF($I815='Vážní listina'!$A$16,'Vážní listina'!$C$16,IF($I815='Vážní listina'!$A$17,'Vážní listina'!$C$17,""))))))</f>
        <v/>
      </c>
      <c r="R816" t="str">
        <f>IF($I815='Vážní listina'!$A$18,'Vážní listina'!$C$18,IF($I815='Vážní listina'!$A$19,'Vážní listina'!$C$19,IF($I815='Vážní listina'!$A$20,'Vážní listina'!$C$20,IF($I815='Vážní listina'!$A$21,'Vážní listina'!$C$21,IF($I815='Vážní listina'!$A$22,'Vážní listina'!$C$22,IF($I815='Vážní listina'!$A$23,'Vážní listina'!$C$23,""))))))</f>
        <v>odd 16</v>
      </c>
      <c r="S816" t="str">
        <f>IF($I815='Vážní listina'!$A$24,'Vážní listina'!$C$24,IF($I815='Vážní listina'!$A$25,'Vážní listina'!$C$25,IF($I815='Vážní listina'!$A$26,'Vážní listina'!$C$26,IF($I815='Vážní listina'!$A$27,'Vážní listina'!$C$27,IF($I815='Vážní listina'!$A$28,'Vážní listina'!$C$28,IF($I815='Vážní listina'!$A$29,'Vážní listina'!$C$29,""))))))</f>
        <v/>
      </c>
    </row>
    <row r="817" spans="1:9" ht="13.5" hidden="1" thickTop="1">
      <c r="A817" s="100"/>
      <c r="B817" s="100"/>
      <c r="C817" s="116"/>
      <c r="D817" s="100"/>
      <c r="E817" s="97"/>
      <c r="F817" s="100"/>
      <c r="G817" s="100"/>
      <c r="H817" s="100"/>
      <c r="I817" s="100"/>
    </row>
    <row r="818" spans="1:9" s="79" customFormat="1" hidden="1">
      <c r="A818" s="101"/>
      <c r="B818" s="102"/>
      <c r="C818" s="117"/>
      <c r="D818" s="102"/>
      <c r="E818" s="103"/>
      <c r="F818" s="102"/>
      <c r="G818" s="102"/>
      <c r="H818" s="102"/>
      <c r="I818" s="101"/>
    </row>
    <row r="819" spans="1:9" s="79" customFormat="1" hidden="1">
      <c r="A819" s="102"/>
      <c r="B819" s="102"/>
      <c r="C819" s="117"/>
      <c r="D819" s="102"/>
      <c r="E819" s="103"/>
      <c r="F819" s="102"/>
      <c r="G819" s="102"/>
      <c r="H819" s="102"/>
      <c r="I819" s="102"/>
    </row>
    <row r="820" spans="1:9" s="79" customFormat="1" hidden="1">
      <c r="A820" s="102"/>
      <c r="B820" s="102"/>
      <c r="C820" s="117"/>
      <c r="D820" s="102"/>
      <c r="E820" s="103"/>
      <c r="F820" s="102"/>
      <c r="G820" s="102"/>
      <c r="H820" s="102"/>
      <c r="I820" s="102"/>
    </row>
    <row r="821" spans="1:9" s="79" customFormat="1" hidden="1">
      <c r="A821" s="102"/>
      <c r="B821" s="102"/>
      <c r="C821" s="117"/>
      <c r="D821" s="102"/>
      <c r="E821" s="103"/>
      <c r="F821" s="102"/>
      <c r="G821" s="102"/>
      <c r="H821" s="102"/>
      <c r="I821" s="102"/>
    </row>
    <row r="822" spans="1:9" s="79" customFormat="1" hidden="1">
      <c r="A822" s="102"/>
      <c r="B822" s="102"/>
      <c r="C822" s="117"/>
      <c r="D822" s="102"/>
      <c r="E822" s="103"/>
      <c r="F822" s="102"/>
      <c r="G822" s="102"/>
      <c r="H822" s="102"/>
      <c r="I822" s="102"/>
    </row>
    <row r="823" spans="1:9" s="79" customFormat="1" hidden="1">
      <c r="A823" s="102"/>
      <c r="B823" s="102"/>
      <c r="C823" s="117"/>
      <c r="D823" s="102"/>
      <c r="E823" s="103"/>
      <c r="F823" s="102"/>
      <c r="G823" s="102"/>
      <c r="H823" s="102"/>
      <c r="I823" s="102"/>
    </row>
    <row r="824" spans="1:9" s="79" customFormat="1" hidden="1">
      <c r="A824" s="102"/>
      <c r="B824" s="102"/>
      <c r="C824" s="117"/>
      <c r="D824" s="102"/>
      <c r="E824" s="103"/>
      <c r="F824" s="102"/>
      <c r="G824" s="102"/>
      <c r="H824" s="102"/>
      <c r="I824" s="102"/>
    </row>
    <row r="825" spans="1:9" s="79" customFormat="1" hidden="1">
      <c r="A825" s="102"/>
      <c r="B825" s="102"/>
      <c r="C825" s="117"/>
      <c r="D825" s="102"/>
      <c r="E825" s="103"/>
      <c r="F825" s="102"/>
      <c r="G825" s="102"/>
      <c r="H825" s="102"/>
      <c r="I825" s="102"/>
    </row>
    <row r="826" spans="1:9" s="79" customFormat="1" hidden="1">
      <c r="A826" s="102"/>
      <c r="B826" s="102"/>
      <c r="C826" s="117"/>
      <c r="D826" s="102"/>
      <c r="E826" s="103"/>
      <c r="F826" s="102"/>
      <c r="G826" s="102"/>
      <c r="H826" s="102"/>
      <c r="I826" s="102"/>
    </row>
    <row r="827" spans="1:9" s="79" customFormat="1" hidden="1">
      <c r="A827" s="102"/>
      <c r="B827" s="102"/>
      <c r="C827" s="117"/>
      <c r="D827" s="102"/>
      <c r="E827" s="103"/>
      <c r="F827" s="102"/>
      <c r="G827" s="102"/>
      <c r="H827" s="102"/>
      <c r="I827" s="102"/>
    </row>
    <row r="828" spans="1:9" s="79" customFormat="1" hidden="1">
      <c r="A828" s="102"/>
      <c r="B828" s="102"/>
      <c r="C828" s="117"/>
      <c r="D828" s="102"/>
      <c r="E828" s="103"/>
      <c r="F828" s="102"/>
      <c r="G828" s="102"/>
      <c r="H828" s="102"/>
      <c r="I828" s="102"/>
    </row>
    <row r="829" spans="1:9" s="79" customFormat="1" hidden="1">
      <c r="A829" s="102"/>
      <c r="B829" s="102"/>
      <c r="C829" s="117"/>
      <c r="D829" s="102"/>
      <c r="E829" s="103"/>
      <c r="F829" s="102"/>
      <c r="G829" s="102"/>
      <c r="H829" s="102"/>
      <c r="I829" s="102"/>
    </row>
    <row r="830" spans="1:9" s="79" customFormat="1" hidden="1">
      <c r="A830" s="101"/>
      <c r="B830" s="101"/>
      <c r="C830" s="118"/>
      <c r="D830" s="101"/>
      <c r="E830" s="103"/>
      <c r="F830" s="101"/>
      <c r="G830" s="101"/>
      <c r="H830" s="101"/>
      <c r="I830" s="101"/>
    </row>
    <row r="831" spans="1:9" s="79" customFormat="1" hidden="1">
      <c r="A831" s="102"/>
      <c r="B831" s="102"/>
      <c r="C831" s="117"/>
      <c r="D831" s="101"/>
      <c r="E831" s="103"/>
      <c r="F831" s="101"/>
      <c r="G831" s="102"/>
      <c r="H831" s="102"/>
      <c r="I831" s="102"/>
    </row>
    <row r="832" spans="1:9" s="79" customFormat="1" hidden="1">
      <c r="A832" s="102"/>
      <c r="B832" s="102"/>
      <c r="C832" s="117"/>
      <c r="D832" s="101"/>
      <c r="E832" s="103"/>
      <c r="F832" s="101"/>
      <c r="G832" s="102"/>
      <c r="H832" s="102"/>
      <c r="I832" s="102"/>
    </row>
    <row r="833" spans="1:9" s="79" customFormat="1" hidden="1">
      <c r="A833" s="102"/>
      <c r="B833" s="102"/>
      <c r="C833" s="117"/>
      <c r="D833" s="101"/>
      <c r="E833" s="103"/>
      <c r="F833" s="101"/>
      <c r="G833" s="102"/>
      <c r="H833" s="102"/>
      <c r="I833" s="102"/>
    </row>
    <row r="834" spans="1:9" s="79" customFormat="1" hidden="1">
      <c r="A834" s="101"/>
      <c r="B834" s="102"/>
      <c r="C834" s="117"/>
      <c r="D834" s="102"/>
      <c r="E834" s="103"/>
      <c r="F834" s="102"/>
      <c r="G834" s="102"/>
      <c r="H834" s="102"/>
      <c r="I834" s="101"/>
    </row>
    <row r="835" spans="1:9" s="79" customFormat="1" hidden="1">
      <c r="A835" s="101"/>
      <c r="B835" s="102"/>
      <c r="C835" s="117"/>
      <c r="D835" s="102"/>
      <c r="E835" s="103"/>
      <c r="F835" s="102"/>
      <c r="G835" s="102"/>
      <c r="H835" s="102"/>
      <c r="I835" s="101"/>
    </row>
    <row r="836" spans="1:9" s="79" customFormat="1" hidden="1">
      <c r="A836" s="101"/>
      <c r="B836" s="102"/>
      <c r="C836" s="117"/>
      <c r="D836" s="102"/>
      <c r="E836" s="103"/>
      <c r="F836" s="102"/>
      <c r="G836" s="102"/>
      <c r="H836" s="102"/>
      <c r="I836" s="101"/>
    </row>
    <row r="837" spans="1:9" s="79" customFormat="1" hidden="1">
      <c r="A837" s="101"/>
      <c r="B837" s="101"/>
      <c r="C837" s="118"/>
      <c r="D837" s="101"/>
      <c r="E837" s="103"/>
      <c r="F837" s="101"/>
      <c r="G837" s="101"/>
      <c r="H837" s="101"/>
      <c r="I837" s="101"/>
    </row>
    <row r="838" spans="1:9" s="79" customFormat="1" hidden="1">
      <c r="A838" s="101"/>
      <c r="B838" s="101"/>
      <c r="C838" s="118"/>
      <c r="D838" s="101"/>
      <c r="E838" s="103"/>
      <c r="F838" s="101"/>
      <c r="G838" s="101"/>
      <c r="H838" s="102"/>
      <c r="I838" s="102"/>
    </row>
    <row r="839" spans="1:9" s="79" customFormat="1" hidden="1">
      <c r="A839" s="101"/>
      <c r="B839" s="101"/>
      <c r="C839" s="118"/>
      <c r="D839" s="101"/>
      <c r="E839" s="103"/>
      <c r="F839" s="101"/>
      <c r="G839" s="101"/>
      <c r="H839" s="101"/>
      <c r="I839" s="101"/>
    </row>
    <row r="840" spans="1:9" s="79" customFormat="1" hidden="1">
      <c r="A840" s="101"/>
      <c r="B840" s="101"/>
      <c r="C840" s="118"/>
      <c r="D840" s="101"/>
      <c r="E840" s="103"/>
      <c r="F840" s="101"/>
      <c r="G840" s="101"/>
      <c r="H840" s="101"/>
      <c r="I840" s="101"/>
    </row>
    <row r="841" spans="1:9" s="79" customFormat="1" hidden="1">
      <c r="A841" s="101"/>
      <c r="B841" s="101"/>
      <c r="C841" s="118"/>
      <c r="D841" s="101"/>
      <c r="E841" s="103"/>
      <c r="F841" s="101"/>
      <c r="G841" s="101"/>
      <c r="H841" s="101"/>
      <c r="I841" s="101"/>
    </row>
    <row r="842" spans="1:9" s="79" customFormat="1" hidden="1">
      <c r="A842" s="102"/>
      <c r="B842" s="102"/>
      <c r="C842" s="117"/>
      <c r="D842" s="102"/>
      <c r="E842" s="103"/>
      <c r="F842" s="102"/>
      <c r="G842" s="102"/>
      <c r="H842" s="102"/>
      <c r="I842" s="102"/>
    </row>
    <row r="843" spans="1:9" s="79" customFormat="1" hidden="1">
      <c r="A843" s="102"/>
      <c r="B843" s="102"/>
      <c r="C843" s="117"/>
      <c r="D843" s="102"/>
      <c r="E843" s="103"/>
      <c r="F843" s="102"/>
      <c r="G843" s="102"/>
      <c r="H843" s="102"/>
      <c r="I843" s="102"/>
    </row>
    <row r="844" spans="1:9" s="79" customFormat="1" hidden="1">
      <c r="A844" s="102"/>
      <c r="B844" s="102"/>
      <c r="C844" s="117"/>
      <c r="D844" s="102"/>
      <c r="E844" s="103"/>
      <c r="F844" s="102"/>
      <c r="G844" s="102"/>
      <c r="H844" s="102"/>
      <c r="I844" s="102"/>
    </row>
    <row r="845" spans="1:9" s="79" customFormat="1" hidden="1">
      <c r="A845" s="102"/>
      <c r="B845" s="102"/>
      <c r="C845" s="117"/>
      <c r="D845" s="102"/>
      <c r="E845" s="103"/>
      <c r="F845" s="102"/>
      <c r="G845" s="102"/>
      <c r="H845" s="102"/>
      <c r="I845" s="102"/>
    </row>
    <row r="846" spans="1:9" s="79" customFormat="1" hidden="1">
      <c r="A846" s="102"/>
      <c r="B846" s="102"/>
      <c r="C846" s="117"/>
      <c r="D846" s="102"/>
      <c r="E846" s="103"/>
      <c r="F846" s="102"/>
      <c r="G846" s="102"/>
      <c r="H846" s="102"/>
      <c r="I846" s="102"/>
    </row>
    <row r="847" spans="1:9" s="79" customFormat="1" hidden="1">
      <c r="A847" s="102"/>
      <c r="B847" s="102"/>
      <c r="C847" s="117"/>
      <c r="D847" s="102"/>
      <c r="E847" s="103"/>
      <c r="F847" s="102"/>
      <c r="G847" s="102"/>
      <c r="H847" s="102"/>
      <c r="I847" s="102"/>
    </row>
    <row r="848" spans="1:9" s="79" customFormat="1" hidden="1">
      <c r="A848" s="102"/>
      <c r="B848" s="102"/>
      <c r="C848" s="117"/>
      <c r="D848" s="102"/>
      <c r="E848" s="103"/>
      <c r="F848" s="102"/>
      <c r="G848" s="102"/>
      <c r="H848" s="102"/>
      <c r="I848" s="102"/>
    </row>
    <row r="849" spans="1:9" s="79" customFormat="1" hidden="1">
      <c r="A849" s="102"/>
      <c r="B849" s="102"/>
      <c r="C849" s="117"/>
      <c r="D849" s="102"/>
      <c r="E849" s="103"/>
      <c r="F849" s="102"/>
      <c r="G849" s="102"/>
      <c r="H849" s="102"/>
      <c r="I849" s="102"/>
    </row>
    <row r="850" spans="1:9" s="79" customFormat="1" hidden="1">
      <c r="A850" s="102"/>
      <c r="B850" s="102"/>
      <c r="C850" s="117"/>
      <c r="D850" s="102"/>
      <c r="E850" s="103"/>
      <c r="F850" s="102"/>
      <c r="G850" s="102"/>
      <c r="H850" s="102"/>
      <c r="I850" s="102"/>
    </row>
    <row r="851" spans="1:9" s="79" customFormat="1" hidden="1">
      <c r="A851" s="102"/>
      <c r="B851" s="102"/>
      <c r="C851" s="117"/>
      <c r="D851" s="102"/>
      <c r="E851" s="103"/>
      <c r="F851" s="102"/>
      <c r="G851" s="102"/>
      <c r="H851" s="102"/>
      <c r="I851" s="102"/>
    </row>
    <row r="852" spans="1:9" s="79" customFormat="1" hidden="1">
      <c r="A852" s="102"/>
      <c r="B852" s="102"/>
      <c r="C852" s="117"/>
      <c r="D852" s="102"/>
      <c r="E852" s="103"/>
      <c r="F852" s="102"/>
      <c r="G852" s="102"/>
      <c r="H852" s="102"/>
      <c r="I852" s="102"/>
    </row>
    <row r="853" spans="1:9" s="79" customFormat="1" hidden="1">
      <c r="A853" s="102"/>
      <c r="B853" s="102"/>
      <c r="C853" s="117"/>
      <c r="D853" s="102"/>
      <c r="E853" s="103"/>
      <c r="F853" s="102"/>
      <c r="G853" s="102"/>
      <c r="H853" s="102"/>
      <c r="I853" s="102"/>
    </row>
    <row r="854" spans="1:9" s="79" customFormat="1" hidden="1">
      <c r="A854" s="102"/>
      <c r="B854" s="102"/>
      <c r="C854" s="117"/>
      <c r="D854" s="102"/>
      <c r="E854" s="103"/>
      <c r="F854" s="102"/>
      <c r="G854" s="102"/>
      <c r="H854" s="102"/>
      <c r="I854" s="102"/>
    </row>
    <row r="855" spans="1:9" s="79" customFormat="1" hidden="1">
      <c r="A855" s="102"/>
      <c r="B855" s="102"/>
      <c r="C855" s="117"/>
      <c r="D855" s="102"/>
      <c r="E855" s="103"/>
      <c r="F855" s="102"/>
      <c r="G855" s="102"/>
      <c r="H855" s="102"/>
      <c r="I855" s="102"/>
    </row>
    <row r="856" spans="1:9" hidden="1">
      <c r="A856" s="252" t="s">
        <v>55</v>
      </c>
      <c r="B856" s="252"/>
      <c r="C856" s="252"/>
      <c r="D856" s="252"/>
      <c r="E856" s="252"/>
      <c r="F856" s="252"/>
      <c r="G856" s="252"/>
      <c r="H856" s="252"/>
      <c r="I856" s="252"/>
    </row>
    <row r="857" spans="1:9" hidden="1">
      <c r="A857" s="252"/>
      <c r="B857" s="252"/>
      <c r="C857" s="252"/>
      <c r="D857" s="252"/>
      <c r="E857" s="252"/>
      <c r="F857" s="252"/>
      <c r="G857" s="252"/>
      <c r="H857" s="252"/>
      <c r="I857" s="252"/>
    </row>
    <row r="858" spans="1:9" s="49" customFormat="1" ht="12.75" hidden="1" customHeight="1">
      <c r="A858" s="83"/>
      <c r="B858" s="83"/>
      <c r="C858" s="111"/>
      <c r="D858" s="83"/>
      <c r="E858" s="89"/>
      <c r="F858" s="83"/>
      <c r="G858" s="83"/>
      <c r="H858" s="83"/>
      <c r="I858" s="83"/>
    </row>
    <row r="859" spans="1:9" s="49" customFormat="1" hidden="1">
      <c r="A859" s="80"/>
      <c r="B859" s="80"/>
      <c r="C859" s="112"/>
      <c r="D859" s="80"/>
      <c r="E859" s="81"/>
      <c r="F859" s="77"/>
      <c r="G859" s="77"/>
      <c r="H859" s="77"/>
      <c r="I859" s="77"/>
    </row>
    <row r="860" spans="1:9" s="49" customFormat="1" hidden="1">
      <c r="A860" s="80"/>
      <c r="B860" s="80"/>
      <c r="C860" s="112"/>
      <c r="D860" s="80"/>
      <c r="E860" s="81"/>
      <c r="F860" s="77"/>
      <c r="G860" s="77"/>
      <c r="H860" s="77"/>
      <c r="I860" s="77"/>
    </row>
    <row r="861" spans="1:9" s="49" customFormat="1" hidden="1">
      <c r="A861" s="80"/>
      <c r="B861" s="80"/>
      <c r="C861" s="112"/>
      <c r="D861" s="80"/>
      <c r="E861" s="81"/>
      <c r="F861" s="77"/>
      <c r="G861" s="77"/>
      <c r="H861" s="77"/>
      <c r="I861" s="77"/>
    </row>
    <row r="862" spans="1:9" s="49" customFormat="1" hidden="1">
      <c r="A862" s="80"/>
      <c r="B862" s="80"/>
      <c r="C862" s="112"/>
      <c r="D862" s="80"/>
      <c r="E862" s="81"/>
      <c r="F862" s="77"/>
      <c r="G862" s="77"/>
      <c r="H862" s="77"/>
      <c r="I862" s="77"/>
    </row>
    <row r="863" spans="1:9" s="49" customFormat="1" hidden="1">
      <c r="A863" s="80"/>
      <c r="B863" s="80"/>
      <c r="C863" s="112"/>
      <c r="D863" s="80"/>
      <c r="E863" s="81"/>
      <c r="F863" s="77"/>
      <c r="G863" s="77"/>
      <c r="H863" s="77"/>
      <c r="I863" s="77"/>
    </row>
    <row r="864" spans="1:9" s="49" customFormat="1" hidden="1">
      <c r="A864" s="80"/>
      <c r="B864" s="80"/>
      <c r="C864" s="112"/>
      <c r="D864" s="80"/>
      <c r="E864" s="81"/>
      <c r="F864" s="77"/>
      <c r="G864" s="77"/>
      <c r="H864" s="77"/>
      <c r="I864" s="77"/>
    </row>
    <row r="865" spans="1:21" ht="13.5" hidden="1" thickBot="1">
      <c r="A865" s="84"/>
      <c r="B865" s="84"/>
      <c r="C865" s="113"/>
      <c r="D865" s="84"/>
      <c r="E865" s="90"/>
      <c r="F865" s="84"/>
      <c r="G865" s="84"/>
      <c r="H865" s="84"/>
      <c r="I865" s="84"/>
    </row>
    <row r="866" spans="1:21" ht="26.25" hidden="1" thickTop="1">
      <c r="A866" s="255" t="s">
        <v>59</v>
      </c>
      <c r="B866" s="256"/>
      <c r="C866" s="114" t="s">
        <v>0</v>
      </c>
      <c r="D866" s="86" t="s">
        <v>60</v>
      </c>
      <c r="E866" s="91" t="s">
        <v>3</v>
      </c>
      <c r="F866" s="86" t="s">
        <v>8</v>
      </c>
      <c r="G866" s="86" t="s">
        <v>1</v>
      </c>
      <c r="H866" s="87" t="s">
        <v>5</v>
      </c>
      <c r="I866" s="88" t="s">
        <v>6</v>
      </c>
    </row>
    <row r="867" spans="1:21" hidden="1">
      <c r="A867" s="295" t="str">
        <f>CONCATENATE(A810)</f>
        <v>Vánoční turnaj Chomutov</v>
      </c>
      <c r="B867" s="296"/>
      <c r="C867" s="299" t="str">
        <f>CONCATENATE(C810)</f>
        <v>14.12.2019</v>
      </c>
      <c r="D867" s="263">
        <f>D810+1</f>
        <v>508</v>
      </c>
      <c r="E867" s="293" t="str">
        <f>CONCATENATE(E810)</f>
        <v>B příp 28 kg</v>
      </c>
      <c r="F867" s="290" t="str">
        <f>CONCATENATE(F810)</f>
        <v>ř.ř.</v>
      </c>
      <c r="G867" s="290" t="str">
        <f>CONCATENATE(G810)</f>
        <v>5</v>
      </c>
      <c r="H867" s="275"/>
      <c r="I867" s="290" t="str">
        <f>CONCATENATE(I810)</f>
        <v>1</v>
      </c>
    </row>
    <row r="868" spans="1:21" ht="13.5" hidden="1" thickBot="1">
      <c r="A868" s="297"/>
      <c r="B868" s="298"/>
      <c r="C868" s="300"/>
      <c r="D868" s="264"/>
      <c r="E868" s="294"/>
      <c r="F868" s="291"/>
      <c r="G868" s="291"/>
      <c r="H868" s="276"/>
      <c r="I868" s="291"/>
    </row>
    <row r="869" spans="1:21" ht="14.25" hidden="1" thickTop="1" thickBot="1">
      <c r="A869" s="84"/>
      <c r="B869" s="84"/>
      <c r="C869" s="113"/>
      <c r="D869" s="84"/>
      <c r="E869" s="90"/>
      <c r="F869" s="84"/>
      <c r="G869" s="84"/>
      <c r="H869" s="84"/>
      <c r="I869" s="84"/>
    </row>
    <row r="870" spans="1:21" ht="13.5" hidden="1" thickTop="1">
      <c r="A870" s="279" t="s">
        <v>61</v>
      </c>
      <c r="B870" s="280"/>
      <c r="C870" s="280"/>
      <c r="D870" s="281"/>
      <c r="E870" s="282"/>
      <c r="F870" s="255" t="s">
        <v>62</v>
      </c>
      <c r="G870" s="256"/>
      <c r="H870" s="256"/>
      <c r="I870" s="283"/>
    </row>
    <row r="871" spans="1:21" hidden="1">
      <c r="A871" s="284" t="s">
        <v>7</v>
      </c>
      <c r="B871" s="285"/>
      <c r="C871" s="115" t="s">
        <v>63</v>
      </c>
      <c r="D871" s="99" t="s">
        <v>4</v>
      </c>
      <c r="E871" s="282"/>
      <c r="F871" s="284" t="s">
        <v>7</v>
      </c>
      <c r="G871" s="285"/>
      <c r="H871" s="98" t="s">
        <v>63</v>
      </c>
      <c r="I871" s="99" t="s">
        <v>4</v>
      </c>
      <c r="L871" s="104" t="s">
        <v>93</v>
      </c>
      <c r="M871" s="104" t="s">
        <v>94</v>
      </c>
      <c r="N871" s="104" t="s">
        <v>95</v>
      </c>
      <c r="O871" s="104" t="s">
        <v>96</v>
      </c>
      <c r="P871" s="104" t="s">
        <v>97</v>
      </c>
      <c r="Q871" s="104" t="s">
        <v>98</v>
      </c>
      <c r="R871" s="104" t="s">
        <v>99</v>
      </c>
      <c r="S871" s="104" t="s">
        <v>100</v>
      </c>
      <c r="T871" s="104"/>
      <c r="U871" s="104"/>
    </row>
    <row r="872" spans="1:21" hidden="1">
      <c r="A872" s="301" t="str">
        <f>CONCATENATE(L872,M872,N872,O872)</f>
        <v>Jméno 15</v>
      </c>
      <c r="B872" s="302"/>
      <c r="C872" s="307" t="str">
        <f>CONCATENATE(L873,M873,N873,O873)</f>
        <v>odd 15</v>
      </c>
      <c r="D872" s="288">
        <v>15</v>
      </c>
      <c r="E872" s="282"/>
      <c r="F872" s="301" t="str">
        <f>CONCATENATE(P872,Q872,R872,S872)</f>
        <v>Jméno 16</v>
      </c>
      <c r="G872" s="302"/>
      <c r="H872" s="305" t="str">
        <f>CONCATENATE(P873,Q873,R873,S873)</f>
        <v>odd 16</v>
      </c>
      <c r="I872" s="277">
        <v>16</v>
      </c>
      <c r="K872" t="s">
        <v>7</v>
      </c>
      <c r="L872" t="str">
        <f>IF($D872='Vážní listina'!$A$6,'Vážní listina'!$B$6,IF($D872='Vážní listina'!$A$7,'Vážní listina'!$B$7,IF($D872='Vážní listina'!$A$8,'Vážní listina'!$B$8,IF($D872='Vážní listina'!$A$9,'Vážní listina'!$B$9,IF($D872='Vážní listina'!$A$10,'Vážní listina'!$B$10,IF($D872='Vážní listina'!$A$11,'Vážní listina'!$B$11,""))))))</f>
        <v/>
      </c>
      <c r="M872" t="str">
        <f>IF($D872='Vážní listina'!$A$12,'Vážní listina'!$B$12,IF($D872='Vážní listina'!$A$13,'Vážní listina'!$B$13,IF($D872='Vážní listina'!$A$14,'Vážní listina'!$B$14,IF($D872='Vážní listina'!$A$15,'Vážní listina'!$B$15,IF($D872='Vážní listina'!$A$16,'Vážní listina'!$B$16,IF($D872='Vážní listina'!$A$17,'Vážní listina'!$B$17,""))))))</f>
        <v/>
      </c>
      <c r="N872" t="str">
        <f>IF($D872='Vážní listina'!$A$18,'Vážní listina'!$B$18,IF($D872='Vážní listina'!$A$19,'Vážní listina'!$B$19,IF($D872='Vážní listina'!$A$20,'Vážní listina'!$B$20,IF($D872='Vážní listina'!$A$21,'Vážní listina'!$B$21,IF($D872='Vážní listina'!$A$22,'Vážní listina'!$B$22,IF($D872='Vážní listina'!$A$23,'Vážní listina'!$B$23,""))))))</f>
        <v>Jméno 15</v>
      </c>
      <c r="O872" t="str">
        <f>IF($D872='Vážní listina'!$A$24,'Vážní listina'!$B$24,IF($D872='Vážní listina'!$A$25,'Vážní listina'!$B$25,IF($D872='Vážní listina'!$A$26,'Vážní listina'!$B$26,IF($D872='Vážní listina'!$A$27,'Vážní listina'!$B$27,IF($D872='Vážní listina'!$A$28,'Vážní listina'!$B$28,IF($D872='Vážní listina'!$A$29,'Vážní listina'!$B$29,""))))))</f>
        <v/>
      </c>
      <c r="P872" t="str">
        <f>IF($I872='Vážní listina'!$A$6,'Vážní listina'!$B$6,IF($I872='Vážní listina'!$A$7,'Vážní listina'!$B$7,IF($I872='Vážní listina'!$A$8,'Vážní listina'!$B$8,IF($I872='Vážní listina'!$A$9,'Vážní listina'!$B$9,IF($I872='Vážní listina'!$A$10,'Vážní listina'!$B$10,IF($I872='Vážní listina'!$A$11,'Vážní listina'!$B$11,""))))))</f>
        <v/>
      </c>
      <c r="Q872" t="str">
        <f>IF($I872='Vážní listina'!$A$12,'Vážní listina'!$B$12,IF($I872='Vážní listina'!$A$13,'Vážní listina'!$B$13,IF($I872='Vážní listina'!$A$14,'Vážní listina'!$B$14,IF($I872='Vážní listina'!$A$15,'Vážní listina'!$B$15,IF($I872='Vážní listina'!$A$16,'Vážní listina'!$B$16,IF($I872='Vážní listina'!$A$17,'Vážní listina'!$B$17,""))))))</f>
        <v/>
      </c>
      <c r="R872" t="str">
        <f>IF($I872='Vážní listina'!$A$18,'Vážní listina'!$B$18,IF($I872='Vážní listina'!$A$19,'Vážní listina'!$B$19,IF($I872='Vážní listina'!$A$20,'Vážní listina'!$B$20,IF($I872='Vážní listina'!$A$21,'Vážní listina'!$B$21,IF($I872='Vážní listina'!$A$22,'Vážní listina'!$B$22,IF($I872='Vážní listina'!$A$23,'Vážní listina'!$B$23,""))))))</f>
        <v>Jméno 16</v>
      </c>
      <c r="S872" t="str">
        <f>IF($I872='Vážní listina'!$A$24,'Vážní listina'!$B$24,IF($I872='Vážní listina'!$A$25,'Vážní listina'!$B$25,IF($I872='Vážní listina'!$A$26,'Vážní listina'!$B$26,IF($I872='Vážní listina'!$A$27,'Vážní listina'!$B$27,IF($I872='Vážní listina'!$A$28,'Vážní listina'!$B$28,IF($I872='Vážní listina'!$A$29,'Vážní listina'!$B$29,""))))))</f>
        <v/>
      </c>
    </row>
    <row r="873" spans="1:21" ht="13.5" hidden="1" thickBot="1">
      <c r="A873" s="303"/>
      <c r="B873" s="304"/>
      <c r="C873" s="308"/>
      <c r="D873" s="289"/>
      <c r="E873" s="282"/>
      <c r="F873" s="303"/>
      <c r="G873" s="304"/>
      <c r="H873" s="306"/>
      <c r="I873" s="278"/>
      <c r="K873" t="s">
        <v>2</v>
      </c>
      <c r="L873" t="str">
        <f>IF($D872='Vážní listina'!$A$6,'Vážní listina'!$C$6,IF($D872='Vážní listina'!$A$7,'Vážní listina'!$C$7,IF($D872='Vážní listina'!$A$8,'Vážní listina'!$C$8,IF($D872='Vážní listina'!$A$9,'Vážní listina'!$C$9,IF($D872='Vážní listina'!$A$10,'Vážní listina'!$C$10,IF($D872='Vážní listina'!$A$11,'Vážní listina'!$C$11,""))))))</f>
        <v/>
      </c>
      <c r="M873" t="str">
        <f>IF($D872='Vážní listina'!$A$12,'Vážní listina'!$C$12,IF($D872='Vážní listina'!$A$13,'Vážní listina'!$C$13,IF($D872='Vážní listina'!$A$14,'Vážní listina'!$C$14,IF($D872='Vážní listina'!$A$15,'Vážní listina'!$C$15,IF($D872='Vážní listina'!$A$16,'Vážní listina'!$C$16,IF($D872='Vážní listina'!$A$17,'Vážní listina'!$C$17,""))))))</f>
        <v/>
      </c>
      <c r="N873" t="str">
        <f>IF($D872='Vážní listina'!$A$18,'Vážní listina'!$C$18,IF($D872='Vážní listina'!$A$19,'Vážní listina'!$C$19,IF($D872='Vážní listina'!$A$20,'Vážní listina'!$C$20,IF($D872='Vážní listina'!$A$21,'Vážní listina'!$C$21,IF($D872='Vážní listina'!$A$22,'Vážní listina'!$C$22,IF($D872='Vážní listina'!$A$23,'Vážní listina'!$C$23,""))))))</f>
        <v>odd 15</v>
      </c>
      <c r="O873" t="str">
        <f>IF($D872='Vážní listina'!$A$24,'Vážní listina'!$C$24,IF($D872='Vážní listina'!$A$25,'Vážní listina'!$C$25,IF($D872='Vážní listina'!$A$26,'Vážní listina'!$C$26,IF($D872='Vážní listina'!$A$27,'Vážní listina'!$C$27,IF($D872='Vážní listina'!$A$28,'Vážní listina'!$C$28,IF($D872='Vážní listina'!$A$29,'Vážní listina'!$C$29,""))))))</f>
        <v/>
      </c>
      <c r="P873" t="str">
        <f>IF($I872='Vážní listina'!$A$6,'Vážní listina'!$C$6,IF($I872='Vážní listina'!$A$7,'Vážní listina'!$C$7,IF($I872='Vážní listina'!$A$8,'Vážní listina'!$C$8,IF($I872='Vážní listina'!$A$9,'Vážní listina'!$C$9,IF($I872='Vážní listina'!$A$10,'Vážní listina'!$C$10,IF($I872='Vážní listina'!$A$11,'Vážní listina'!$C$11,""))))))</f>
        <v/>
      </c>
      <c r="Q873" t="str">
        <f>IF($I872='Vážní listina'!$A$12,'Vážní listina'!$C$12,IF($I872='Vážní listina'!$A$13,'Vážní listina'!$C$13,IF($I872='Vážní listina'!$A$14,'Vážní listina'!$C$14,IF($I872='Vážní listina'!$A$15,'Vážní listina'!$C$15,IF($I872='Vážní listina'!$A$16,'Vážní listina'!$C$16,IF($I872='Vážní listina'!$A$17,'Vážní listina'!$C$17,""))))))</f>
        <v/>
      </c>
      <c r="R873" t="str">
        <f>IF($I872='Vážní listina'!$A$18,'Vážní listina'!$C$18,IF($I872='Vážní listina'!$A$19,'Vážní listina'!$C$19,IF($I872='Vážní listina'!$A$20,'Vážní listina'!$C$20,IF($I872='Vážní listina'!$A$21,'Vážní listina'!$C$21,IF($I872='Vážní listina'!$A$22,'Vážní listina'!$C$22,IF($I872='Vážní listina'!$A$23,'Vážní listina'!$C$23,""))))))</f>
        <v>odd 16</v>
      </c>
      <c r="S873" t="str">
        <f>IF($I872='Vážní listina'!$A$24,'Vážní listina'!$C$24,IF($I872='Vážní listina'!$A$25,'Vážní listina'!$C$25,IF($I872='Vážní listina'!$A$26,'Vážní listina'!$C$26,IF($I872='Vážní listina'!$A$27,'Vážní listina'!$C$27,IF($I872='Vážní listina'!$A$28,'Vážní listina'!$C$28,IF($I872='Vážní listina'!$A$29,'Vážní listina'!$C$29,""))))))</f>
        <v/>
      </c>
    </row>
    <row r="874" spans="1:21" ht="13.5" hidden="1" thickTop="1">
      <c r="A874" s="100"/>
      <c r="B874" s="100"/>
      <c r="C874" s="116"/>
      <c r="D874" s="100"/>
      <c r="E874" s="97"/>
      <c r="F874" s="100"/>
      <c r="G874" s="100"/>
      <c r="H874" s="100"/>
      <c r="I874" s="100"/>
    </row>
    <row r="875" spans="1:21" s="79" customFormat="1" hidden="1">
      <c r="A875" s="101"/>
      <c r="B875" s="102"/>
      <c r="C875" s="117"/>
      <c r="D875" s="102"/>
      <c r="E875" s="103"/>
      <c r="F875" s="102"/>
      <c r="G875" s="102"/>
      <c r="H875" s="102"/>
      <c r="I875" s="101"/>
    </row>
    <row r="876" spans="1:21" s="79" customFormat="1" hidden="1">
      <c r="A876" s="102"/>
      <c r="B876" s="102"/>
      <c r="C876" s="117"/>
      <c r="D876" s="102"/>
      <c r="E876" s="103"/>
      <c r="F876" s="102"/>
      <c r="G876" s="102"/>
      <c r="H876" s="102"/>
      <c r="I876" s="102"/>
    </row>
    <row r="877" spans="1:21" s="79" customFormat="1" hidden="1">
      <c r="A877" s="102"/>
      <c r="B877" s="102"/>
      <c r="C877" s="117"/>
      <c r="D877" s="102"/>
      <c r="E877" s="103"/>
      <c r="F877" s="102"/>
      <c r="G877" s="102"/>
      <c r="H877" s="102"/>
      <c r="I877" s="102"/>
    </row>
    <row r="878" spans="1:21" s="79" customFormat="1" hidden="1">
      <c r="A878" s="102"/>
      <c r="B878" s="102"/>
      <c r="C878" s="117"/>
      <c r="D878" s="102"/>
      <c r="E878" s="103"/>
      <c r="F878" s="102"/>
      <c r="G878" s="102"/>
      <c r="H878" s="102"/>
      <c r="I878" s="102"/>
    </row>
    <row r="879" spans="1:21" s="79" customFormat="1" hidden="1">
      <c r="A879" s="102"/>
      <c r="B879" s="102"/>
      <c r="C879" s="117"/>
      <c r="D879" s="102"/>
      <c r="E879" s="103"/>
      <c r="F879" s="102"/>
      <c r="G879" s="102"/>
      <c r="H879" s="102"/>
      <c r="I879" s="102"/>
    </row>
    <row r="880" spans="1:21" s="79" customFormat="1" hidden="1">
      <c r="A880" s="102"/>
      <c r="B880" s="102"/>
      <c r="C880" s="117"/>
      <c r="D880" s="102"/>
      <c r="E880" s="103"/>
      <c r="F880" s="102"/>
      <c r="G880" s="102"/>
      <c r="H880" s="102"/>
      <c r="I880" s="102"/>
    </row>
    <row r="881" spans="1:9" s="79" customFormat="1" hidden="1">
      <c r="A881" s="102"/>
      <c r="B881" s="102"/>
      <c r="C881" s="117"/>
      <c r="D881" s="102"/>
      <c r="E881" s="103"/>
      <c r="F881" s="102"/>
      <c r="G881" s="102"/>
      <c r="H881" s="102"/>
      <c r="I881" s="102"/>
    </row>
    <row r="882" spans="1:9" s="79" customFormat="1" hidden="1">
      <c r="A882" s="102"/>
      <c r="B882" s="102"/>
      <c r="C882" s="117"/>
      <c r="D882" s="102"/>
      <c r="E882" s="103"/>
      <c r="F882" s="102"/>
      <c r="G882" s="102"/>
      <c r="H882" s="102"/>
      <c r="I882" s="102"/>
    </row>
    <row r="883" spans="1:9" s="79" customFormat="1" hidden="1">
      <c r="A883" s="102"/>
      <c r="B883" s="102"/>
      <c r="C883" s="117"/>
      <c r="D883" s="102"/>
      <c r="E883" s="103"/>
      <c r="F883" s="102"/>
      <c r="G883" s="102"/>
      <c r="H883" s="102"/>
      <c r="I883" s="102"/>
    </row>
    <row r="884" spans="1:9" s="79" customFormat="1" hidden="1">
      <c r="A884" s="102"/>
      <c r="B884" s="102"/>
      <c r="C884" s="117"/>
      <c r="D884" s="102"/>
      <c r="E884" s="103"/>
      <c r="F884" s="102"/>
      <c r="G884" s="102"/>
      <c r="H884" s="102"/>
      <c r="I884" s="102"/>
    </row>
    <row r="885" spans="1:9" s="79" customFormat="1" hidden="1">
      <c r="A885" s="102"/>
      <c r="B885" s="102"/>
      <c r="C885" s="117"/>
      <c r="D885" s="102"/>
      <c r="E885" s="103"/>
      <c r="F885" s="102"/>
      <c r="G885" s="102"/>
      <c r="H885" s="102"/>
      <c r="I885" s="102"/>
    </row>
    <row r="886" spans="1:9" s="79" customFormat="1" hidden="1">
      <c r="A886" s="102"/>
      <c r="B886" s="102"/>
      <c r="C886" s="117"/>
      <c r="D886" s="102"/>
      <c r="E886" s="103"/>
      <c r="F886" s="102"/>
      <c r="G886" s="102"/>
      <c r="H886" s="102"/>
      <c r="I886" s="102"/>
    </row>
    <row r="887" spans="1:9" s="79" customFormat="1" hidden="1">
      <c r="A887" s="101"/>
      <c r="B887" s="101"/>
      <c r="C887" s="118"/>
      <c r="D887" s="101"/>
      <c r="E887" s="103"/>
      <c r="F887" s="101"/>
      <c r="G887" s="101"/>
      <c r="H887" s="101"/>
      <c r="I887" s="101"/>
    </row>
    <row r="888" spans="1:9" s="79" customFormat="1" hidden="1">
      <c r="A888" s="102"/>
      <c r="B888" s="102"/>
      <c r="C888" s="117"/>
      <c r="D888" s="101"/>
      <c r="E888" s="103"/>
      <c r="F888" s="101"/>
      <c r="G888" s="102"/>
      <c r="H888" s="102"/>
      <c r="I888" s="102"/>
    </row>
    <row r="889" spans="1:9" s="79" customFormat="1" hidden="1">
      <c r="A889" s="102"/>
      <c r="B889" s="102"/>
      <c r="C889" s="117"/>
      <c r="D889" s="101"/>
      <c r="E889" s="103"/>
      <c r="F889" s="101"/>
      <c r="G889" s="102"/>
      <c r="H889" s="102"/>
      <c r="I889" s="102"/>
    </row>
    <row r="890" spans="1:9" s="79" customFormat="1" hidden="1">
      <c r="A890" s="102"/>
      <c r="B890" s="102"/>
      <c r="C890" s="117"/>
      <c r="D890" s="101"/>
      <c r="E890" s="103"/>
      <c r="F890" s="101"/>
      <c r="G890" s="102"/>
      <c r="H890" s="102"/>
      <c r="I890" s="102"/>
    </row>
    <row r="891" spans="1:9" s="79" customFormat="1" hidden="1">
      <c r="A891" s="101"/>
      <c r="B891" s="102"/>
      <c r="C891" s="117"/>
      <c r="D891" s="102"/>
      <c r="E891" s="103"/>
      <c r="F891" s="102"/>
      <c r="G891" s="102"/>
      <c r="H891" s="102"/>
      <c r="I891" s="101"/>
    </row>
    <row r="892" spans="1:9" s="79" customFormat="1" hidden="1">
      <c r="A892" s="101"/>
      <c r="B892" s="102"/>
      <c r="C892" s="117"/>
      <c r="D892" s="102"/>
      <c r="E892" s="103"/>
      <c r="F892" s="102"/>
      <c r="G892" s="102"/>
      <c r="H892" s="102"/>
      <c r="I892" s="101"/>
    </row>
    <row r="893" spans="1:9" s="79" customFormat="1" hidden="1">
      <c r="A893" s="101"/>
      <c r="B893" s="102"/>
      <c r="C893" s="117"/>
      <c r="D893" s="102"/>
      <c r="E893" s="103"/>
      <c r="F893" s="102"/>
      <c r="G893" s="102"/>
      <c r="H893" s="102"/>
      <c r="I893" s="101"/>
    </row>
    <row r="894" spans="1:9" s="79" customFormat="1" hidden="1">
      <c r="A894" s="101"/>
      <c r="B894" s="101"/>
      <c r="C894" s="118"/>
      <c r="D894" s="101"/>
      <c r="E894" s="103"/>
      <c r="F894" s="101"/>
      <c r="G894" s="101"/>
      <c r="H894" s="101"/>
      <c r="I894" s="101"/>
    </row>
    <row r="895" spans="1:9" s="79" customFormat="1" hidden="1">
      <c r="A895" s="101"/>
      <c r="B895" s="101"/>
      <c r="C895" s="118"/>
      <c r="D895" s="101"/>
      <c r="E895" s="103"/>
      <c r="F895" s="101"/>
      <c r="G895" s="101"/>
      <c r="H895" s="102"/>
      <c r="I895" s="102"/>
    </row>
    <row r="896" spans="1:9" s="79" customFormat="1" hidden="1">
      <c r="A896" s="101"/>
      <c r="B896" s="101"/>
      <c r="C896" s="118"/>
      <c r="D896" s="101"/>
      <c r="E896" s="103"/>
      <c r="F896" s="101"/>
      <c r="G896" s="101"/>
      <c r="H896" s="101"/>
      <c r="I896" s="101"/>
    </row>
    <row r="897" spans="1:9" s="79" customFormat="1" hidden="1">
      <c r="A897" s="101"/>
      <c r="B897" s="101"/>
      <c r="C897" s="118"/>
      <c r="D897" s="101"/>
      <c r="E897" s="103"/>
      <c r="F897" s="101"/>
      <c r="G897" s="101"/>
      <c r="H897" s="101"/>
      <c r="I897" s="101"/>
    </row>
    <row r="898" spans="1:9" s="79" customFormat="1" hidden="1">
      <c r="A898" s="101"/>
      <c r="B898" s="101"/>
      <c r="C898" s="118"/>
      <c r="D898" s="101"/>
      <c r="E898" s="103"/>
      <c r="F898" s="101"/>
      <c r="G898" s="101"/>
      <c r="H898" s="101"/>
      <c r="I898" s="101"/>
    </row>
    <row r="899" spans="1:9" s="79" customFormat="1" hidden="1">
      <c r="A899" s="102"/>
      <c r="B899" s="102"/>
      <c r="C899" s="117"/>
      <c r="D899" s="102"/>
      <c r="E899" s="103"/>
      <c r="F899" s="102"/>
      <c r="G899" s="102"/>
      <c r="H899" s="102"/>
      <c r="I899" s="102"/>
    </row>
    <row r="900" spans="1:9" s="79" customFormat="1" hidden="1">
      <c r="A900" s="102"/>
      <c r="B900" s="102"/>
      <c r="C900" s="117"/>
      <c r="D900" s="102"/>
      <c r="E900" s="103"/>
      <c r="F900" s="102"/>
      <c r="G900" s="102"/>
      <c r="H900" s="102"/>
      <c r="I900" s="102"/>
    </row>
    <row r="901" spans="1:9" s="79" customFormat="1" hidden="1">
      <c r="A901" s="102"/>
      <c r="B901" s="102"/>
      <c r="C901" s="117"/>
      <c r="D901" s="102"/>
      <c r="E901" s="103"/>
      <c r="F901" s="102"/>
      <c r="G901" s="102"/>
      <c r="H901" s="102"/>
      <c r="I901" s="102"/>
    </row>
    <row r="902" spans="1:9" s="79" customFormat="1" hidden="1">
      <c r="A902" s="102"/>
      <c r="B902" s="102"/>
      <c r="C902" s="117"/>
      <c r="D902" s="102"/>
      <c r="E902" s="103"/>
      <c r="F902" s="102"/>
      <c r="G902" s="102"/>
      <c r="H902" s="102"/>
      <c r="I902" s="102"/>
    </row>
    <row r="903" spans="1:9" s="79" customFormat="1" hidden="1">
      <c r="A903" s="102"/>
      <c r="B903" s="102"/>
      <c r="C903" s="117"/>
      <c r="D903" s="102"/>
      <c r="E903" s="103"/>
      <c r="F903" s="102"/>
      <c r="G903" s="102"/>
      <c r="H903" s="102"/>
      <c r="I903" s="102"/>
    </row>
    <row r="904" spans="1:9" s="79" customFormat="1" hidden="1">
      <c r="A904" s="102"/>
      <c r="B904" s="102"/>
      <c r="C904" s="117"/>
      <c r="D904" s="102"/>
      <c r="E904" s="103"/>
      <c r="F904" s="102"/>
      <c r="G904" s="102"/>
      <c r="H904" s="102"/>
      <c r="I904" s="102"/>
    </row>
    <row r="905" spans="1:9" s="79" customFormat="1" hidden="1">
      <c r="A905" s="102"/>
      <c r="B905" s="102"/>
      <c r="C905" s="117"/>
      <c r="D905" s="102"/>
      <c r="E905" s="103"/>
      <c r="F905" s="102"/>
      <c r="G905" s="102"/>
      <c r="H905" s="102"/>
      <c r="I905" s="102"/>
    </row>
    <row r="906" spans="1:9" s="79" customFormat="1" hidden="1">
      <c r="A906" s="102"/>
      <c r="B906" s="102"/>
      <c r="C906" s="117"/>
      <c r="D906" s="102"/>
      <c r="E906" s="103"/>
      <c r="F906" s="102"/>
      <c r="G906" s="102"/>
      <c r="H906" s="102"/>
      <c r="I906" s="102"/>
    </row>
    <row r="907" spans="1:9" s="49" customFormat="1" ht="12.75" hidden="1" customHeight="1">
      <c r="A907" s="76"/>
      <c r="B907" s="76"/>
      <c r="C907" s="119"/>
      <c r="D907" s="76"/>
      <c r="E907" s="95"/>
      <c r="F907" s="76"/>
      <c r="G907" s="76"/>
      <c r="H907" s="76"/>
      <c r="I907" s="76"/>
    </row>
    <row r="908" spans="1:9" s="49" customFormat="1" hidden="1">
      <c r="A908" s="69"/>
      <c r="B908" s="69"/>
      <c r="C908" s="120"/>
      <c r="D908" s="69"/>
      <c r="E908" s="92"/>
      <c r="F908" s="75"/>
      <c r="G908" s="75"/>
      <c r="H908" s="75"/>
      <c r="I908" s="75"/>
    </row>
    <row r="909" spans="1:9" s="49" customFormat="1" hidden="1">
      <c r="A909" s="69"/>
      <c r="B909" s="69"/>
      <c r="C909" s="120"/>
      <c r="D909" s="69"/>
      <c r="E909" s="92"/>
      <c r="F909" s="75"/>
      <c r="G909" s="75"/>
      <c r="H909" s="75"/>
      <c r="I909" s="75"/>
    </row>
    <row r="910" spans="1:9" s="49" customFormat="1" hidden="1">
      <c r="A910" s="69"/>
      <c r="B910" s="69"/>
      <c r="C910" s="120"/>
      <c r="D910" s="69"/>
      <c r="E910" s="92"/>
      <c r="F910" s="75"/>
      <c r="G910" s="75"/>
      <c r="H910" s="75"/>
      <c r="I910" s="75"/>
    </row>
    <row r="911" spans="1:9" s="49" customFormat="1" hidden="1">
      <c r="A911" s="69"/>
      <c r="B911" s="69"/>
      <c r="C911" s="120"/>
      <c r="D911" s="69"/>
      <c r="E911" s="92"/>
      <c r="F911" s="75"/>
      <c r="G911" s="75"/>
      <c r="H911" s="75"/>
      <c r="I911" s="75"/>
    </row>
    <row r="912" spans="1:9" s="49" customFormat="1" hidden="1">
      <c r="A912" s="69"/>
      <c r="B912" s="69"/>
      <c r="C912" s="120"/>
      <c r="D912" s="69"/>
      <c r="E912" s="92"/>
      <c r="F912" s="75"/>
      <c r="G912" s="75"/>
      <c r="H912" s="75"/>
      <c r="I912" s="75"/>
    </row>
    <row r="913" spans="1:9" s="49" customFormat="1" hidden="1">
      <c r="A913" s="69"/>
      <c r="B913" s="69"/>
      <c r="C913" s="120"/>
      <c r="D913" s="69"/>
      <c r="E913" s="92"/>
      <c r="F913" s="75"/>
      <c r="G913" s="75"/>
      <c r="H913" s="75"/>
      <c r="I913" s="75"/>
    </row>
    <row r="914" spans="1:9" hidden="1">
      <c r="A914" s="50"/>
      <c r="B914" s="50"/>
      <c r="C914" s="121"/>
      <c r="D914" s="50"/>
      <c r="E914" s="93"/>
      <c r="F914" s="50"/>
      <c r="G914" s="50"/>
      <c r="H914" s="50"/>
      <c r="I914" s="50"/>
    </row>
    <row r="915" spans="1:9" hidden="1"/>
    <row r="916" spans="1:9" hidden="1"/>
    <row r="917" spans="1:9" hidden="1"/>
    <row r="918" spans="1:9" hidden="1"/>
    <row r="919" spans="1:9" hidden="1"/>
    <row r="920" spans="1:9" hidden="1"/>
    <row r="921" spans="1:9" hidden="1"/>
    <row r="922" spans="1:9" hidden="1"/>
    <row r="923" spans="1:9" hidden="1"/>
    <row r="924" spans="1:9" hidden="1"/>
    <row r="925" spans="1:9" hidden="1"/>
    <row r="926" spans="1:9" hidden="1"/>
    <row r="927" spans="1:9" hidden="1"/>
    <row r="928" spans="1:9" hidden="1"/>
    <row r="929" hidden="1"/>
    <row r="930" hidden="1"/>
    <row r="931" hidden="1"/>
    <row r="932" hidden="1"/>
    <row r="933" hidden="1"/>
    <row r="934" hidden="1"/>
    <row r="935" hidden="1"/>
    <row r="936" hidden="1"/>
    <row r="937" hidden="1"/>
    <row r="938" hidden="1"/>
    <row r="939" hidden="1"/>
    <row r="940" hidden="1"/>
    <row r="941" hidden="1"/>
    <row r="942" hidden="1"/>
    <row r="943" hidden="1"/>
    <row r="944" hidden="1"/>
    <row r="945" hidden="1"/>
    <row r="946" hidden="1"/>
    <row r="947" hidden="1"/>
    <row r="948" hidden="1"/>
    <row r="949" hidden="1"/>
    <row r="950" hidden="1"/>
    <row r="951" hidden="1"/>
    <row r="952" hidden="1"/>
    <row r="953" ht="13.5" thickTop="1"/>
  </sheetData>
  <mergeCells count="336">
    <mergeCell ref="I867:I868"/>
    <mergeCell ref="A866:B866"/>
    <mergeCell ref="A867:B868"/>
    <mergeCell ref="C867:C868"/>
    <mergeCell ref="D867:D868"/>
    <mergeCell ref="E867:E868"/>
    <mergeCell ref="H872:H873"/>
    <mergeCell ref="F867:F868"/>
    <mergeCell ref="G867:G868"/>
    <mergeCell ref="H867:H868"/>
    <mergeCell ref="I872:I873"/>
    <mergeCell ref="A870:D870"/>
    <mergeCell ref="E870:E873"/>
    <mergeCell ref="F870:I870"/>
    <mergeCell ref="A871:B871"/>
    <mergeCell ref="F871:G871"/>
    <mergeCell ref="A872:B873"/>
    <mergeCell ref="C872:C873"/>
    <mergeCell ref="D872:D873"/>
    <mergeCell ref="F872:G873"/>
    <mergeCell ref="A856:I857"/>
    <mergeCell ref="I815:I816"/>
    <mergeCell ref="A813:D813"/>
    <mergeCell ref="E813:E816"/>
    <mergeCell ref="F813:I813"/>
    <mergeCell ref="A814:B814"/>
    <mergeCell ref="F814:G814"/>
    <mergeCell ref="A815:B816"/>
    <mergeCell ref="C815:C816"/>
    <mergeCell ref="D815:D816"/>
    <mergeCell ref="I810:I811"/>
    <mergeCell ref="A809:B809"/>
    <mergeCell ref="A810:B811"/>
    <mergeCell ref="C810:C811"/>
    <mergeCell ref="D810:D811"/>
    <mergeCell ref="E810:E811"/>
    <mergeCell ref="F815:G816"/>
    <mergeCell ref="H815:H816"/>
    <mergeCell ref="F810:F811"/>
    <mergeCell ref="G810:G811"/>
    <mergeCell ref="H810:H811"/>
    <mergeCell ref="A799:I800"/>
    <mergeCell ref="I758:I759"/>
    <mergeCell ref="A756:D756"/>
    <mergeCell ref="E756:E759"/>
    <mergeCell ref="F756:I756"/>
    <mergeCell ref="A757:B757"/>
    <mergeCell ref="F757:G757"/>
    <mergeCell ref="A758:B759"/>
    <mergeCell ref="C758:C759"/>
    <mergeCell ref="D758:D759"/>
    <mergeCell ref="I753:I754"/>
    <mergeCell ref="A752:B752"/>
    <mergeCell ref="A753:B754"/>
    <mergeCell ref="C753:C754"/>
    <mergeCell ref="D753:D754"/>
    <mergeCell ref="E753:E754"/>
    <mergeCell ref="F758:G759"/>
    <mergeCell ref="H758:H759"/>
    <mergeCell ref="F753:F754"/>
    <mergeCell ref="G753:G754"/>
    <mergeCell ref="H753:H754"/>
    <mergeCell ref="A742:I743"/>
    <mergeCell ref="I701:I702"/>
    <mergeCell ref="A699:D699"/>
    <mergeCell ref="E699:E702"/>
    <mergeCell ref="F699:I699"/>
    <mergeCell ref="A700:B700"/>
    <mergeCell ref="F700:G700"/>
    <mergeCell ref="A701:B702"/>
    <mergeCell ref="C701:C702"/>
    <mergeCell ref="D701:D702"/>
    <mergeCell ref="I696:I697"/>
    <mergeCell ref="A695:B695"/>
    <mergeCell ref="A696:B697"/>
    <mergeCell ref="C696:C697"/>
    <mergeCell ref="D696:D697"/>
    <mergeCell ref="E696:E697"/>
    <mergeCell ref="F701:G702"/>
    <mergeCell ref="H701:H702"/>
    <mergeCell ref="F696:F697"/>
    <mergeCell ref="G696:G697"/>
    <mergeCell ref="H696:H697"/>
    <mergeCell ref="A685:I686"/>
    <mergeCell ref="I644:I645"/>
    <mergeCell ref="A642:D642"/>
    <mergeCell ref="E642:E645"/>
    <mergeCell ref="F642:I642"/>
    <mergeCell ref="A643:B643"/>
    <mergeCell ref="F643:G643"/>
    <mergeCell ref="A644:B645"/>
    <mergeCell ref="C644:C645"/>
    <mergeCell ref="D644:D645"/>
    <mergeCell ref="I639:I640"/>
    <mergeCell ref="A638:B638"/>
    <mergeCell ref="A639:B640"/>
    <mergeCell ref="C639:C640"/>
    <mergeCell ref="D639:D640"/>
    <mergeCell ref="E639:E640"/>
    <mergeCell ref="F644:G645"/>
    <mergeCell ref="H644:H645"/>
    <mergeCell ref="F639:F640"/>
    <mergeCell ref="G639:G640"/>
    <mergeCell ref="H639:H640"/>
    <mergeCell ref="A628:I629"/>
    <mergeCell ref="I587:I588"/>
    <mergeCell ref="A585:D585"/>
    <mergeCell ref="E585:E588"/>
    <mergeCell ref="F585:I585"/>
    <mergeCell ref="A586:B586"/>
    <mergeCell ref="F586:G586"/>
    <mergeCell ref="A587:B588"/>
    <mergeCell ref="C587:C588"/>
    <mergeCell ref="D587:D588"/>
    <mergeCell ref="I582:I583"/>
    <mergeCell ref="A581:B581"/>
    <mergeCell ref="A582:B583"/>
    <mergeCell ref="C582:C583"/>
    <mergeCell ref="D582:D583"/>
    <mergeCell ref="E582:E583"/>
    <mergeCell ref="F587:G588"/>
    <mergeCell ref="H587:H588"/>
    <mergeCell ref="F582:F583"/>
    <mergeCell ref="G582:G583"/>
    <mergeCell ref="H582:H583"/>
    <mergeCell ref="A571:I572"/>
    <mergeCell ref="I530:I531"/>
    <mergeCell ref="A528:D528"/>
    <mergeCell ref="E528:E531"/>
    <mergeCell ref="F528:I528"/>
    <mergeCell ref="A529:B529"/>
    <mergeCell ref="F529:G529"/>
    <mergeCell ref="A530:B531"/>
    <mergeCell ref="C530:C531"/>
    <mergeCell ref="D530:D531"/>
    <mergeCell ref="I525:I526"/>
    <mergeCell ref="A524:B524"/>
    <mergeCell ref="A525:B526"/>
    <mergeCell ref="C525:C526"/>
    <mergeCell ref="D525:D526"/>
    <mergeCell ref="E525:E526"/>
    <mergeCell ref="F530:G531"/>
    <mergeCell ref="H530:H531"/>
    <mergeCell ref="F525:F526"/>
    <mergeCell ref="G525:G526"/>
    <mergeCell ref="H525:H526"/>
    <mergeCell ref="A514:I515"/>
    <mergeCell ref="I473:I474"/>
    <mergeCell ref="A471:D471"/>
    <mergeCell ref="E471:E474"/>
    <mergeCell ref="F471:I471"/>
    <mergeCell ref="A472:B472"/>
    <mergeCell ref="F472:G472"/>
    <mergeCell ref="A473:B474"/>
    <mergeCell ref="C473:C474"/>
    <mergeCell ref="D473:D474"/>
    <mergeCell ref="I468:I469"/>
    <mergeCell ref="A467:B467"/>
    <mergeCell ref="A468:B469"/>
    <mergeCell ref="C468:C469"/>
    <mergeCell ref="D468:D469"/>
    <mergeCell ref="E468:E469"/>
    <mergeCell ref="F473:G474"/>
    <mergeCell ref="H473:H474"/>
    <mergeCell ref="F468:F469"/>
    <mergeCell ref="G468:G469"/>
    <mergeCell ref="H468:H469"/>
    <mergeCell ref="A457:I458"/>
    <mergeCell ref="I416:I417"/>
    <mergeCell ref="A414:D414"/>
    <mergeCell ref="E414:E417"/>
    <mergeCell ref="F414:I414"/>
    <mergeCell ref="A415:B415"/>
    <mergeCell ref="F415:G415"/>
    <mergeCell ref="A416:B417"/>
    <mergeCell ref="C416:C417"/>
    <mergeCell ref="D416:D417"/>
    <mergeCell ref="I411:I412"/>
    <mergeCell ref="A410:B410"/>
    <mergeCell ref="A411:B412"/>
    <mergeCell ref="C411:C412"/>
    <mergeCell ref="D411:D412"/>
    <mergeCell ref="E411:E412"/>
    <mergeCell ref="F416:G417"/>
    <mergeCell ref="H416:H417"/>
    <mergeCell ref="F411:F412"/>
    <mergeCell ref="G411:G412"/>
    <mergeCell ref="H411:H412"/>
    <mergeCell ref="A400:I401"/>
    <mergeCell ref="I359:I360"/>
    <mergeCell ref="A357:D357"/>
    <mergeCell ref="E357:E360"/>
    <mergeCell ref="F357:I357"/>
    <mergeCell ref="A358:B358"/>
    <mergeCell ref="F358:G358"/>
    <mergeCell ref="A359:B360"/>
    <mergeCell ref="C359:C360"/>
    <mergeCell ref="D359:D360"/>
    <mergeCell ref="I354:I355"/>
    <mergeCell ref="A353:B353"/>
    <mergeCell ref="A354:B355"/>
    <mergeCell ref="C354:C355"/>
    <mergeCell ref="D354:D355"/>
    <mergeCell ref="E354:E355"/>
    <mergeCell ref="F359:G360"/>
    <mergeCell ref="H359:H360"/>
    <mergeCell ref="F354:F355"/>
    <mergeCell ref="G354:G355"/>
    <mergeCell ref="H354:H355"/>
    <mergeCell ref="A343:I344"/>
    <mergeCell ref="I302:I303"/>
    <mergeCell ref="A300:D300"/>
    <mergeCell ref="E300:E303"/>
    <mergeCell ref="F300:I300"/>
    <mergeCell ref="A301:B301"/>
    <mergeCell ref="F301:G301"/>
    <mergeCell ref="A302:B303"/>
    <mergeCell ref="C302:C303"/>
    <mergeCell ref="D302:D303"/>
    <mergeCell ref="I297:I298"/>
    <mergeCell ref="A296:B296"/>
    <mergeCell ref="A297:B298"/>
    <mergeCell ref="C297:C298"/>
    <mergeCell ref="D297:D298"/>
    <mergeCell ref="E297:E298"/>
    <mergeCell ref="F302:G303"/>
    <mergeCell ref="H302:H303"/>
    <mergeCell ref="F297:F298"/>
    <mergeCell ref="G297:G298"/>
    <mergeCell ref="H297:H298"/>
    <mergeCell ref="A286:I287"/>
    <mergeCell ref="I245:I246"/>
    <mergeCell ref="A243:D243"/>
    <mergeCell ref="E243:E246"/>
    <mergeCell ref="F243:I243"/>
    <mergeCell ref="A244:B244"/>
    <mergeCell ref="F244:G244"/>
    <mergeCell ref="A245:B246"/>
    <mergeCell ref="C245:C246"/>
    <mergeCell ref="D245:D246"/>
    <mergeCell ref="I240:I241"/>
    <mergeCell ref="A239:B239"/>
    <mergeCell ref="A240:B241"/>
    <mergeCell ref="C240:C241"/>
    <mergeCell ref="D240:D241"/>
    <mergeCell ref="E240:E241"/>
    <mergeCell ref="F245:G246"/>
    <mergeCell ref="H245:H246"/>
    <mergeCell ref="F240:F241"/>
    <mergeCell ref="G240:G241"/>
    <mergeCell ref="H240:H241"/>
    <mergeCell ref="A229:I230"/>
    <mergeCell ref="I188:I189"/>
    <mergeCell ref="A186:D186"/>
    <mergeCell ref="E186:E189"/>
    <mergeCell ref="F186:I186"/>
    <mergeCell ref="A187:B187"/>
    <mergeCell ref="F187:G187"/>
    <mergeCell ref="A188:B189"/>
    <mergeCell ref="C188:C189"/>
    <mergeCell ref="D188:D189"/>
    <mergeCell ref="I183:I184"/>
    <mergeCell ref="A182:B182"/>
    <mergeCell ref="A183:B184"/>
    <mergeCell ref="C183:C184"/>
    <mergeCell ref="D183:D184"/>
    <mergeCell ref="E183:E184"/>
    <mergeCell ref="F188:G189"/>
    <mergeCell ref="H188:H189"/>
    <mergeCell ref="F183:F184"/>
    <mergeCell ref="G183:G184"/>
    <mergeCell ref="H183:H184"/>
    <mergeCell ref="A172:I173"/>
    <mergeCell ref="I131:I132"/>
    <mergeCell ref="A129:D129"/>
    <mergeCell ref="E129:E132"/>
    <mergeCell ref="F129:I129"/>
    <mergeCell ref="A130:B130"/>
    <mergeCell ref="F130:G130"/>
    <mergeCell ref="A131:B132"/>
    <mergeCell ref="C131:C132"/>
    <mergeCell ref="D131:D132"/>
    <mergeCell ref="I126:I127"/>
    <mergeCell ref="A125:B125"/>
    <mergeCell ref="A126:B127"/>
    <mergeCell ref="C126:C127"/>
    <mergeCell ref="D126:D127"/>
    <mergeCell ref="E126:E127"/>
    <mergeCell ref="F131:G132"/>
    <mergeCell ref="H131:H132"/>
    <mergeCell ref="F126:F127"/>
    <mergeCell ref="G126:G127"/>
    <mergeCell ref="H126:H127"/>
    <mergeCell ref="A115:I116"/>
    <mergeCell ref="I74:I75"/>
    <mergeCell ref="A72:D72"/>
    <mergeCell ref="E72:E75"/>
    <mergeCell ref="F72:I72"/>
    <mergeCell ref="A73:B73"/>
    <mergeCell ref="F73:G73"/>
    <mergeCell ref="A74:B75"/>
    <mergeCell ref="C74:C75"/>
    <mergeCell ref="D74:D75"/>
    <mergeCell ref="I69:I70"/>
    <mergeCell ref="A68:B68"/>
    <mergeCell ref="A69:B70"/>
    <mergeCell ref="C69:C70"/>
    <mergeCell ref="D69:D70"/>
    <mergeCell ref="E69:E70"/>
    <mergeCell ref="F74:G75"/>
    <mergeCell ref="H74:H75"/>
    <mergeCell ref="F69:F70"/>
    <mergeCell ref="G69:G70"/>
    <mergeCell ref="H69:H70"/>
    <mergeCell ref="A58:I59"/>
    <mergeCell ref="I17:I18"/>
    <mergeCell ref="A15:D15"/>
    <mergeCell ref="E15:E18"/>
    <mergeCell ref="F15:I15"/>
    <mergeCell ref="A16:B16"/>
    <mergeCell ref="F16:G16"/>
    <mergeCell ref="A17:B18"/>
    <mergeCell ref="C17:C18"/>
    <mergeCell ref="D17:D18"/>
    <mergeCell ref="A1:I2"/>
    <mergeCell ref="I12:I13"/>
    <mergeCell ref="A11:B11"/>
    <mergeCell ref="A12:B13"/>
    <mergeCell ref="C12:C13"/>
    <mergeCell ref="D12:D13"/>
    <mergeCell ref="E12:E13"/>
    <mergeCell ref="F17:G18"/>
    <mergeCell ref="H17:H18"/>
    <mergeCell ref="F12:F13"/>
    <mergeCell ref="G12:G13"/>
    <mergeCell ref="H12:H13"/>
  </mergeCells>
  <phoneticPr fontId="14" type="noConversion"/>
  <pageMargins left="0.78740157480314965" right="0.78740157480314965" top="0.59055118110236227" bottom="0.78740157480314965" header="0.51181102362204722" footer="0.51181102362204722"/>
  <pageSetup paperSize="9" orientation="portrait" verticalDpi="300" r:id="rId1"/>
  <headerFooter alignWithMargins="0"/>
  <rowBreaks count="5" manualBreakCount="5">
    <brk id="18" max="16383" man="1"/>
    <brk id="75" max="16383" man="1"/>
    <brk id="189" max="16383" man="1"/>
    <brk id="303" max="16383" man="1"/>
    <brk id="41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I927"/>
  <sheetViews>
    <sheetView view="pageBreakPreview" workbookViewId="0">
      <selection activeCell="O10" sqref="O10"/>
    </sheetView>
  </sheetViews>
  <sheetFormatPr defaultRowHeight="12.75"/>
  <cols>
    <col min="1" max="2" width="9.140625" style="101" customWidth="1"/>
    <col min="3" max="3" width="10.140625" style="101" customWidth="1"/>
    <col min="4" max="4" width="9.140625" style="101" customWidth="1"/>
    <col min="5" max="5" width="9.140625" style="103" customWidth="1"/>
    <col min="6" max="7" width="9.140625" style="101"/>
    <col min="8" max="8" width="10.140625" style="101" customWidth="1"/>
    <col min="9" max="16384" width="9.140625" style="101"/>
  </cols>
  <sheetData>
    <row r="1" spans="1:9">
      <c r="A1" s="252" t="s">
        <v>113</v>
      </c>
      <c r="B1" s="252"/>
      <c r="C1" s="252"/>
      <c r="D1" s="252"/>
      <c r="E1" s="252"/>
      <c r="F1" s="252"/>
      <c r="G1" s="252"/>
      <c r="H1" s="252"/>
      <c r="I1" s="252"/>
    </row>
    <row r="2" spans="1:9">
      <c r="A2" s="252"/>
      <c r="B2" s="252"/>
      <c r="C2" s="252"/>
      <c r="D2" s="252"/>
      <c r="E2" s="252"/>
      <c r="F2" s="252"/>
      <c r="G2" s="252"/>
      <c r="H2" s="252"/>
      <c r="I2" s="252"/>
    </row>
    <row r="3" spans="1:9" ht="24" thickBot="1">
      <c r="A3" s="82"/>
      <c r="B3" s="82"/>
      <c r="C3" s="82"/>
      <c r="D3" s="82"/>
      <c r="E3" s="125"/>
      <c r="F3" s="82"/>
      <c r="G3" s="82"/>
      <c r="H3" s="82"/>
      <c r="I3" s="82"/>
    </row>
    <row r="4" spans="1:9" ht="13.5" thickTop="1">
      <c r="A4" s="309" t="str">
        <f>CONCATENATE([2]List1!$A$56)</f>
        <v>Bodový rozhodčí:</v>
      </c>
      <c r="B4" s="310"/>
      <c r="C4" s="313"/>
      <c r="D4" s="314"/>
      <c r="E4" s="315"/>
      <c r="F4" s="84"/>
      <c r="G4" s="84"/>
      <c r="H4" s="84"/>
      <c r="I4" s="84"/>
    </row>
    <row r="5" spans="1:9">
      <c r="A5" s="311"/>
      <c r="B5" s="312"/>
      <c r="C5" s="316"/>
      <c r="D5" s="317"/>
      <c r="E5" s="318"/>
      <c r="F5" s="84"/>
      <c r="G5" s="84"/>
      <c r="H5" s="84"/>
      <c r="I5" s="84"/>
    </row>
    <row r="6" spans="1:9">
      <c r="A6" s="319" t="str">
        <f>CONCATENATE([2]List1!$A$57)</f>
        <v>Rozhodčí na žíněnce:</v>
      </c>
      <c r="B6" s="320"/>
      <c r="C6" s="321"/>
      <c r="D6" s="322"/>
      <c r="E6" s="323"/>
      <c r="F6" s="84"/>
      <c r="G6" s="84"/>
      <c r="H6" s="84"/>
      <c r="I6" s="84"/>
    </row>
    <row r="7" spans="1:9">
      <c r="A7" s="311"/>
      <c r="B7" s="312"/>
      <c r="C7" s="316"/>
      <c r="D7" s="317"/>
      <c r="E7" s="318"/>
      <c r="F7" s="84"/>
      <c r="G7" s="84"/>
      <c r="H7" s="84"/>
      <c r="I7" s="84"/>
    </row>
    <row r="8" spans="1:9">
      <c r="A8" s="319" t="str">
        <f>CONCATENATE([2]List1!$A$58)</f>
        <v>Předseda žíněnky</v>
      </c>
      <c r="B8" s="320"/>
      <c r="C8" s="321"/>
      <c r="D8" s="322"/>
      <c r="E8" s="323"/>
      <c r="F8" s="84"/>
      <c r="G8" s="84"/>
      <c r="H8" s="84"/>
      <c r="I8" s="84"/>
    </row>
    <row r="9" spans="1:9" ht="13.5" thickBot="1">
      <c r="A9" s="324"/>
      <c r="B9" s="325"/>
      <c r="C9" s="326"/>
      <c r="D9" s="327"/>
      <c r="E9" s="328"/>
      <c r="F9" s="84"/>
      <c r="G9" s="84"/>
      <c r="H9" s="84"/>
      <c r="I9" s="84"/>
    </row>
    <row r="10" spans="1:9" ht="14.25" thickTop="1" thickBot="1">
      <c r="A10" s="84"/>
      <c r="B10" s="84"/>
      <c r="C10" s="84"/>
      <c r="D10" s="84"/>
      <c r="E10" s="90"/>
      <c r="F10" s="84"/>
      <c r="G10" s="84"/>
      <c r="H10" s="84"/>
      <c r="I10" s="84"/>
    </row>
    <row r="11" spans="1:9" ht="26.25" thickTop="1">
      <c r="A11" s="255" t="str">
        <f>CONCATENATE([2]List1!$A$40)</f>
        <v>soutěž</v>
      </c>
      <c r="B11" s="256"/>
      <c r="C11" s="86" t="str">
        <f>CONCATENATE([2]List1!$A$41)</f>
        <v>datum</v>
      </c>
      <c r="D11" s="86" t="str">
        <f>CONCATENATE([2]List1!$A$42)</f>
        <v>č. utkání</v>
      </c>
      <c r="E11" s="91" t="str">
        <f>CONCATENATE([2]List1!$A$43)</f>
        <v>hmotnost</v>
      </c>
      <c r="F11" s="86" t="str">
        <f>CONCATENATE([2]List1!$A$44)</f>
        <v>styl</v>
      </c>
      <c r="G11" s="86" t="str">
        <f>CONCATENATE([2]List1!$A$45)</f>
        <v>kolo</v>
      </c>
      <c r="H11" s="87" t="str">
        <f>CONCATENATE([2]List1!$A$46)</f>
        <v>finále</v>
      </c>
      <c r="I11" s="88" t="str">
        <f>CONCATENATE([2]List1!$A$47)</f>
        <v>žíněnka</v>
      </c>
    </row>
    <row r="12" spans="1:9">
      <c r="A12" s="257" t="str">
        <f>CONCATENATE(Hlasatel!A12)</f>
        <v>Vánoční turnaj Chomutov</v>
      </c>
      <c r="B12" s="258"/>
      <c r="C12" s="265" t="str">
        <f>CONCATENATE(Hlasatel!C12)</f>
        <v>14.12.2019</v>
      </c>
      <c r="D12" s="263">
        <f>ABS(Hlasatel!D12)</f>
        <v>1004</v>
      </c>
      <c r="E12" s="265" t="str">
        <f>CONCATENATE(Hlasatel!E12)</f>
        <v>B příp 28 kg</v>
      </c>
      <c r="F12" s="273" t="str">
        <f>CONCATENATE(Hlasatel!F12)</f>
        <v>ř.ř.</v>
      </c>
      <c r="G12" s="263" t="str">
        <f>CONCATENATE(Hlasatel!G12)</f>
        <v>1</v>
      </c>
      <c r="H12" s="275" t="str">
        <f>CONCATENATE(Hlasatel!H12)</f>
        <v/>
      </c>
      <c r="I12" s="253" t="str">
        <f>CONCATENATE(Hlasatel!I12)</f>
        <v>1</v>
      </c>
    </row>
    <row r="13" spans="1:9" ht="13.5" thickBot="1">
      <c r="A13" s="259"/>
      <c r="B13" s="260"/>
      <c r="C13" s="266"/>
      <c r="D13" s="264"/>
      <c r="E13" s="266"/>
      <c r="F13" s="274"/>
      <c r="G13" s="264"/>
      <c r="H13" s="276"/>
      <c r="I13" s="254"/>
    </row>
    <row r="14" spans="1:9" ht="14.25" thickTop="1" thickBot="1">
      <c r="A14" s="84"/>
      <c r="B14" s="84"/>
      <c r="C14" s="84"/>
      <c r="D14" s="84"/>
      <c r="E14" s="90"/>
      <c r="F14" s="84"/>
      <c r="G14" s="84"/>
      <c r="H14" s="84"/>
      <c r="I14" s="84"/>
    </row>
    <row r="15" spans="1:9" ht="13.5" thickTop="1">
      <c r="A15" s="279" t="str">
        <f>CONCATENATE([2]List1!$A$48)</f>
        <v>červený</v>
      </c>
      <c r="B15" s="280"/>
      <c r="C15" s="280"/>
      <c r="D15" s="281"/>
      <c r="E15" s="282"/>
      <c r="F15" s="255" t="str">
        <f>CONCATENATE([2]List1!$A$49)</f>
        <v>modrý</v>
      </c>
      <c r="G15" s="256"/>
      <c r="H15" s="256"/>
      <c r="I15" s="283"/>
    </row>
    <row r="16" spans="1:9">
      <c r="A16" s="284" t="str">
        <f>CONCATENATE([2]List1!$A$50)</f>
        <v>jméno</v>
      </c>
      <c r="B16" s="285"/>
      <c r="C16" s="98" t="str">
        <f>CONCATENATE([2]List1!$A$51)</f>
        <v>oddíl</v>
      </c>
      <c r="D16" s="99" t="str">
        <f>CONCATENATE([2]List1!$A$52)</f>
        <v>los</v>
      </c>
      <c r="E16" s="282"/>
      <c r="F16" s="284" t="str">
        <f>CONCATENATE([2]List1!$A$50)</f>
        <v>jméno</v>
      </c>
      <c r="G16" s="285"/>
      <c r="H16" s="98" t="str">
        <f>CONCATENATE([2]List1!$A$51)</f>
        <v>oddíl</v>
      </c>
      <c r="I16" s="99" t="str">
        <f>CONCATENATE([2]List1!$A$52)</f>
        <v>los</v>
      </c>
    </row>
    <row r="17" spans="1:9">
      <c r="A17" s="267" t="str">
        <f>CONCATENATE(Hlasatel!A17)</f>
        <v>Körber Tomáš</v>
      </c>
      <c r="B17" s="268"/>
      <c r="C17" s="271" t="str">
        <f>CONCATENATE(Hlasatel!C17)</f>
        <v>Nejdek</v>
      </c>
      <c r="D17" s="277" t="str">
        <f>CONCATENATE(Hlasatel!D17)</f>
        <v>1</v>
      </c>
      <c r="E17" s="282"/>
      <c r="F17" s="267" t="str">
        <f>CONCATENATE(Hlasatel!F17)</f>
        <v>Jonáš Matěj</v>
      </c>
      <c r="G17" s="268"/>
      <c r="H17" s="271" t="str">
        <f>CONCATENATE(Hlasatel!H17)</f>
        <v>CW</v>
      </c>
      <c r="I17" s="277" t="str">
        <f>CONCATENATE(Hlasatel!I17)</f>
        <v>2</v>
      </c>
    </row>
    <row r="18" spans="1:9" ht="13.5" thickBot="1">
      <c r="A18" s="269"/>
      <c r="B18" s="270"/>
      <c r="C18" s="272"/>
      <c r="D18" s="278"/>
      <c r="E18" s="282"/>
      <c r="F18" s="269"/>
      <c r="G18" s="270"/>
      <c r="H18" s="272"/>
      <c r="I18" s="278"/>
    </row>
    <row r="19" spans="1:9" ht="14.25" thickTop="1" thickBot="1">
      <c r="A19" s="126"/>
      <c r="B19" s="126"/>
      <c r="C19" s="126"/>
      <c r="D19" s="126"/>
      <c r="E19" s="97"/>
      <c r="F19" s="126"/>
      <c r="G19" s="126"/>
      <c r="H19" s="126"/>
      <c r="I19" s="126"/>
    </row>
    <row r="20" spans="1:9" ht="13.5" thickTop="1">
      <c r="A20" s="85" t="str">
        <f>CONCATENATE([2]List1!$A$59)</f>
        <v>součet</v>
      </c>
      <c r="B20" s="256" t="str">
        <f>CONCATENATE([2]List1!$A$60)</f>
        <v>body</v>
      </c>
      <c r="C20" s="256"/>
      <c r="D20" s="283"/>
      <c r="E20" s="96" t="str">
        <f>CONCATENATE([2]List1!$A$61)</f>
        <v>kolo</v>
      </c>
      <c r="F20" s="329" t="str">
        <f>CONCATENATE([2]List1!$A$60)</f>
        <v>body</v>
      </c>
      <c r="G20" s="330"/>
      <c r="H20" s="330"/>
      <c r="I20" s="127" t="str">
        <f>CONCATENATE([2]List1!$A$59)</f>
        <v>součet</v>
      </c>
    </row>
    <row r="21" spans="1:9" ht="39.75" customHeight="1">
      <c r="A21" s="331"/>
      <c r="B21" s="334"/>
      <c r="C21" s="334"/>
      <c r="D21" s="335"/>
      <c r="E21" s="340" t="str">
        <f>CONCATENATE([2]List1!$A$62)</f>
        <v>1</v>
      </c>
      <c r="F21" s="284"/>
      <c r="G21" s="285"/>
      <c r="H21" s="285"/>
      <c r="I21" s="341"/>
    </row>
    <row r="22" spans="1:9">
      <c r="A22" s="332"/>
      <c r="B22" s="336"/>
      <c r="C22" s="336"/>
      <c r="D22" s="337"/>
      <c r="E22" s="340"/>
      <c r="F22" s="284"/>
      <c r="G22" s="285"/>
      <c r="H22" s="285"/>
      <c r="I22" s="341"/>
    </row>
    <row r="23" spans="1:9">
      <c r="A23" s="333"/>
      <c r="B23" s="338"/>
      <c r="C23" s="338"/>
      <c r="D23" s="339"/>
      <c r="E23" s="340"/>
      <c r="F23" s="284"/>
      <c r="G23" s="285"/>
      <c r="H23" s="285"/>
      <c r="I23" s="341"/>
    </row>
    <row r="24" spans="1:9" hidden="1">
      <c r="A24" s="284" t="str">
        <f>CONCATENATE([2]List1!$A$65)</f>
        <v>přestávka 30 sekund</v>
      </c>
      <c r="B24" s="285"/>
      <c r="C24" s="285"/>
      <c r="D24" s="341"/>
      <c r="E24" s="123"/>
      <c r="F24" s="284" t="str">
        <f>CONCATENATE([2]List1!$A$65)</f>
        <v>přestávka 30 sekund</v>
      </c>
      <c r="G24" s="285"/>
      <c r="H24" s="285"/>
      <c r="I24" s="341"/>
    </row>
    <row r="25" spans="1:9" hidden="1">
      <c r="A25" s="331"/>
      <c r="B25" s="334"/>
      <c r="C25" s="334"/>
      <c r="D25" s="335"/>
      <c r="E25" s="340" t="str">
        <f>CONCATENATE([2]List1!$A$63)</f>
        <v>2</v>
      </c>
      <c r="F25" s="284"/>
      <c r="G25" s="285"/>
      <c r="H25" s="285"/>
      <c r="I25" s="341"/>
    </row>
    <row r="26" spans="1:9" hidden="1">
      <c r="A26" s="332"/>
      <c r="B26" s="336"/>
      <c r="C26" s="336"/>
      <c r="D26" s="337"/>
      <c r="E26" s="340"/>
      <c r="F26" s="284"/>
      <c r="G26" s="285"/>
      <c r="H26" s="285"/>
      <c r="I26" s="341"/>
    </row>
    <row r="27" spans="1:9" hidden="1">
      <c r="A27" s="333"/>
      <c r="B27" s="338"/>
      <c r="C27" s="338"/>
      <c r="D27" s="339"/>
      <c r="E27" s="340"/>
      <c r="F27" s="284"/>
      <c r="G27" s="285"/>
      <c r="H27" s="285"/>
      <c r="I27" s="341"/>
    </row>
    <row r="28" spans="1:9">
      <c r="A28" s="284" t="str">
        <f>CONCATENATE([2]List1!$A$65)</f>
        <v>přestávka 30 sekund</v>
      </c>
      <c r="B28" s="285"/>
      <c r="C28" s="285"/>
      <c r="D28" s="341"/>
      <c r="E28" s="123"/>
      <c r="F28" s="284" t="str">
        <f>CONCATENATE([2]List1!$A$65)</f>
        <v>přestávka 30 sekund</v>
      </c>
      <c r="G28" s="285"/>
      <c r="H28" s="285"/>
      <c r="I28" s="341"/>
    </row>
    <row r="29" spans="1:9" ht="39.75" customHeight="1">
      <c r="A29" s="331"/>
      <c r="B29" s="334"/>
      <c r="C29" s="334"/>
      <c r="D29" s="335"/>
      <c r="E29" s="340">
        <v>2</v>
      </c>
      <c r="F29" s="284"/>
      <c r="G29" s="285"/>
      <c r="H29" s="285"/>
      <c r="I29" s="341"/>
    </row>
    <row r="30" spans="1:9">
      <c r="A30" s="332"/>
      <c r="B30" s="336"/>
      <c r="C30" s="336"/>
      <c r="D30" s="337"/>
      <c r="E30" s="340"/>
      <c r="F30" s="284"/>
      <c r="G30" s="285"/>
      <c r="H30" s="285"/>
      <c r="I30" s="341"/>
    </row>
    <row r="31" spans="1:9" ht="13.5" thickBot="1">
      <c r="A31" s="342"/>
      <c r="B31" s="343"/>
      <c r="C31" s="343"/>
      <c r="D31" s="344"/>
      <c r="E31" s="340"/>
      <c r="F31" s="345"/>
      <c r="G31" s="346"/>
      <c r="H31" s="346"/>
      <c r="I31" s="347"/>
    </row>
    <row r="32" spans="1:9" ht="14.25" thickTop="1" thickBot="1">
      <c r="A32" s="84"/>
      <c r="B32" s="84"/>
      <c r="C32" s="84"/>
      <c r="D32" s="84"/>
      <c r="E32" s="90"/>
      <c r="F32" s="84"/>
      <c r="G32" s="84"/>
      <c r="H32" s="84"/>
      <c r="I32" s="84"/>
    </row>
    <row r="33" spans="1:9">
      <c r="A33" s="348"/>
      <c r="B33" s="351" t="str">
        <f>CONCATENATE([2]List1!$A$66)</f>
        <v>součet technických bodů červený ve všech kolech</v>
      </c>
      <c r="C33" s="352"/>
      <c r="D33" s="84"/>
      <c r="E33" s="90"/>
      <c r="F33" s="84"/>
      <c r="G33" s="353" t="str">
        <f>CONCATENATE([2]List1!$A$67)</f>
        <v>součet technických bodů modrý ve všech kolech</v>
      </c>
      <c r="H33" s="354"/>
      <c r="I33" s="348"/>
    </row>
    <row r="34" spans="1:9">
      <c r="A34" s="349"/>
      <c r="B34" s="351"/>
      <c r="C34" s="352"/>
      <c r="D34" s="84"/>
      <c r="E34" s="90"/>
      <c r="F34" s="84"/>
      <c r="G34" s="353"/>
      <c r="H34" s="354"/>
      <c r="I34" s="349"/>
    </row>
    <row r="35" spans="1:9" ht="13.5" thickBot="1">
      <c r="A35" s="350"/>
      <c r="B35" s="351"/>
      <c r="C35" s="352"/>
      <c r="D35" s="84"/>
      <c r="E35" s="90"/>
      <c r="F35" s="84"/>
      <c r="G35" s="353"/>
      <c r="H35" s="354"/>
      <c r="I35" s="350"/>
    </row>
    <row r="36" spans="1:9">
      <c r="A36" s="84"/>
      <c r="B36" s="355" t="str">
        <f>CONCATENATE([2]List1!$A$68)</f>
        <v>kvalifikační body červený</v>
      </c>
      <c r="C36" s="356"/>
      <c r="D36" s="357"/>
      <c r="E36" s="90"/>
      <c r="F36" s="357"/>
      <c r="G36" s="358" t="str">
        <f>CONCATENATE([2]List1!$A$69)</f>
        <v>kvalifikační body modrý</v>
      </c>
      <c r="H36" s="358"/>
      <c r="I36" s="84"/>
    </row>
    <row r="37" spans="1:9">
      <c r="A37" s="84"/>
      <c r="B37" s="355"/>
      <c r="C37" s="356"/>
      <c r="D37" s="357"/>
      <c r="E37" s="90"/>
      <c r="F37" s="357"/>
      <c r="G37" s="358"/>
      <c r="H37" s="358"/>
      <c r="I37" s="84"/>
    </row>
    <row r="38" spans="1:9">
      <c r="A38" s="84"/>
      <c r="B38" s="355"/>
      <c r="C38" s="356"/>
      <c r="D38" s="357"/>
      <c r="E38" s="90"/>
      <c r="F38" s="357"/>
      <c r="G38" s="358"/>
      <c r="H38" s="358"/>
      <c r="I38" s="84"/>
    </row>
    <row r="39" spans="1:9" ht="13.5" thickBot="1">
      <c r="A39" s="84"/>
      <c r="B39" s="84"/>
      <c r="C39" s="84"/>
      <c r="D39" s="84"/>
      <c r="E39" s="90"/>
      <c r="F39" s="84"/>
      <c r="G39" s="84"/>
      <c r="H39" s="84"/>
      <c r="I39" s="84"/>
    </row>
    <row r="40" spans="1:9" ht="13.5" thickTop="1">
      <c r="A40" s="128" t="str">
        <f>CONCATENATE([2]List1!$A$70)</f>
        <v>Vítěz:</v>
      </c>
      <c r="B40" s="74"/>
      <c r="C40" s="74"/>
      <c r="D40" s="74"/>
      <c r="E40" s="124"/>
      <c r="F40" s="74"/>
      <c r="G40" s="129"/>
      <c r="H40" s="359" t="str">
        <f>CONCATENATE([2]List1!$A$71)</f>
        <v>Skutečný čas:</v>
      </c>
      <c r="I40" s="360"/>
    </row>
    <row r="41" spans="1:9">
      <c r="A41" s="130"/>
      <c r="B41" s="78"/>
      <c r="C41" s="78"/>
      <c r="D41" s="78"/>
      <c r="E41" s="131"/>
      <c r="F41" s="78"/>
      <c r="G41" s="132"/>
      <c r="H41" s="133"/>
      <c r="I41" s="134"/>
    </row>
    <row r="42" spans="1:9" ht="13.5" thickBot="1">
      <c r="A42" s="135"/>
      <c r="B42" s="136"/>
      <c r="C42" s="136"/>
      <c r="D42" s="136"/>
      <c r="E42" s="137"/>
      <c r="F42" s="136"/>
      <c r="G42" s="138"/>
      <c r="H42" s="139"/>
      <c r="I42" s="140"/>
    </row>
    <row r="43" spans="1:9" ht="13.5" thickTop="1">
      <c r="A43" s="74"/>
      <c r="B43" s="74"/>
      <c r="C43" s="74"/>
      <c r="D43" s="74"/>
      <c r="E43" s="124"/>
      <c r="F43" s="74"/>
      <c r="G43" s="74"/>
      <c r="H43" s="74"/>
      <c r="I43" s="74"/>
    </row>
    <row r="44" spans="1:9">
      <c r="A44" s="361" t="s">
        <v>73</v>
      </c>
      <c r="B44" s="361"/>
      <c r="C44" s="361"/>
      <c r="D44" s="361"/>
      <c r="E44" s="361"/>
      <c r="F44" s="361"/>
      <c r="G44" s="361"/>
      <c r="H44" s="361"/>
      <c r="I44" s="361"/>
    </row>
    <row r="45" spans="1:9">
      <c r="A45" s="361"/>
      <c r="B45" s="361"/>
      <c r="C45" s="361"/>
      <c r="D45" s="361"/>
      <c r="E45" s="361"/>
      <c r="F45" s="361"/>
      <c r="G45" s="361"/>
      <c r="H45" s="361"/>
      <c r="I45" s="361"/>
    </row>
    <row r="46" spans="1:9">
      <c r="A46" s="362" t="str">
        <f>CONCATENATE([2]List1!$A$84)</f>
        <v xml:space="preserve"> 5 : 0</v>
      </c>
      <c r="B46" s="363" t="str">
        <f>CONCATENATE([2]List1!$A$73)</f>
        <v>vítězství na lopatky</v>
      </c>
      <c r="C46" s="364"/>
      <c r="D46" s="365"/>
      <c r="E46" s="90"/>
      <c r="F46" s="362" t="str">
        <f>CONCATENATE([2]List1!$A$84)</f>
        <v xml:space="preserve"> 5 : 0</v>
      </c>
      <c r="G46" s="369" t="str">
        <f>CONCATENATE([2]List1!$A$79)</f>
        <v>vítězství pro nenastoupení soupeře</v>
      </c>
      <c r="H46" s="370"/>
      <c r="I46" s="371"/>
    </row>
    <row r="47" spans="1:9">
      <c r="A47" s="362"/>
      <c r="B47" s="366"/>
      <c r="C47" s="367"/>
      <c r="D47" s="368"/>
      <c r="E47" s="90"/>
      <c r="F47" s="362"/>
      <c r="G47" s="372"/>
      <c r="H47" s="373"/>
      <c r="I47" s="374"/>
    </row>
    <row r="48" spans="1:9" ht="12.75" customHeight="1">
      <c r="A48" s="362" t="str">
        <f>CONCATENATE([2]List1!$A$85)</f>
        <v xml:space="preserve"> 4 : 0 </v>
      </c>
      <c r="B48" s="375" t="str">
        <f>CONCATENATE([2]List1!$A$74)</f>
        <v>technická převaha ve dvou kolech, poražený nemá technické body</v>
      </c>
      <c r="C48" s="375"/>
      <c r="D48" s="375"/>
      <c r="E48" s="90"/>
      <c r="F48" s="376" t="str">
        <f>[2]List1!$C$85</f>
        <v xml:space="preserve"> 5 : 0 </v>
      </c>
      <c r="G48" s="377" t="str">
        <f>CONCATENATE([2]List1!$A$80)</f>
        <v>diskvalifikace pro 3 "O"</v>
      </c>
      <c r="H48" s="377"/>
      <c r="I48" s="377"/>
    </row>
    <row r="49" spans="1:9" ht="12.75" customHeight="1">
      <c r="A49" s="362"/>
      <c r="B49" s="375"/>
      <c r="C49" s="375"/>
      <c r="D49" s="375"/>
      <c r="E49" s="90"/>
      <c r="F49" s="362"/>
      <c r="G49" s="377"/>
      <c r="H49" s="377"/>
      <c r="I49" s="377"/>
    </row>
    <row r="50" spans="1:9" ht="12.75" customHeight="1">
      <c r="A50" s="362" t="str">
        <f>CONCATENATE([2]List1!$A$86)</f>
        <v xml:space="preserve"> 4 : 1 </v>
      </c>
      <c r="B50" s="375" t="str">
        <f>CONCATENATE([2]List1!$A$75)</f>
        <v>technická převaha ve dvou kolech, poražený má technické body</v>
      </c>
      <c r="C50" s="375"/>
      <c r="D50" s="375"/>
      <c r="E50" s="90"/>
      <c r="F50" s="362" t="str">
        <f>CONCATENATE([2]List1!$A$84)</f>
        <v xml:space="preserve"> 5 : 0</v>
      </c>
      <c r="G50" s="377" t="str">
        <f>CONCATENATE([2]List1!$A$81)</f>
        <v>diskvalifikace z celé soutěže</v>
      </c>
      <c r="H50" s="377"/>
      <c r="I50" s="377"/>
    </row>
    <row r="51" spans="1:9" ht="12.75" customHeight="1">
      <c r="A51" s="362"/>
      <c r="B51" s="375"/>
      <c r="C51" s="375"/>
      <c r="D51" s="375"/>
      <c r="E51" s="90"/>
      <c r="F51" s="362"/>
      <c r="G51" s="377"/>
      <c r="H51" s="377"/>
      <c r="I51" s="377"/>
    </row>
    <row r="52" spans="1:9">
      <c r="A52" s="362" t="str">
        <f>CONCATENATE([2]List1!$A$87:$IV$87)</f>
        <v xml:space="preserve"> 3 : 0 </v>
      </c>
      <c r="B52" s="375" t="str">
        <f>CONCATENATE([2]List1!$A$76)</f>
        <v>vítězství na body, poražený nemá technické body</v>
      </c>
      <c r="C52" s="375"/>
      <c r="D52" s="375"/>
      <c r="E52" s="90"/>
      <c r="F52" s="362" t="str">
        <f>CONCATENATE([2]List1!$A$89)</f>
        <v xml:space="preserve"> 0 : 0 </v>
      </c>
      <c r="G52" s="377" t="str">
        <f>CONCATENATE([2]List1!$A$82)</f>
        <v>oba soupeři jsou diskvalifikováni v utkání</v>
      </c>
      <c r="H52" s="377"/>
      <c r="I52" s="377"/>
    </row>
    <row r="53" spans="1:9">
      <c r="A53" s="362"/>
      <c r="B53" s="375"/>
      <c r="C53" s="375"/>
      <c r="D53" s="375"/>
      <c r="E53" s="90"/>
      <c r="F53" s="362"/>
      <c r="G53" s="377"/>
      <c r="H53" s="377"/>
      <c r="I53" s="377"/>
    </row>
    <row r="54" spans="1:9" ht="12.75" customHeight="1">
      <c r="A54" s="362" t="str">
        <f>CONCATENATE([2]List1!$A$88)</f>
        <v xml:space="preserve"> 3 : 1 </v>
      </c>
      <c r="B54" s="375" t="str">
        <f>CONCATENATE([2]List1!$A$77)</f>
        <v>vítězství na body, poražený má technické body</v>
      </c>
      <c r="C54" s="375"/>
      <c r="D54" s="375"/>
      <c r="E54" s="90"/>
      <c r="F54" s="362" t="str">
        <f>CONCATENATE([2]List1!$A$89)</f>
        <v xml:space="preserve"> 0 : 0 </v>
      </c>
      <c r="G54" s="377" t="str">
        <f>CONCATENATE([2]List1!$A$83)</f>
        <v>oba soupeři jsou diskvalifikováni v celé soutěži</v>
      </c>
      <c r="H54" s="377"/>
      <c r="I54" s="377"/>
    </row>
    <row r="55" spans="1:9" ht="12.75" customHeight="1">
      <c r="A55" s="362"/>
      <c r="B55" s="375"/>
      <c r="C55" s="375"/>
      <c r="D55" s="375"/>
      <c r="E55" s="90"/>
      <c r="F55" s="362"/>
      <c r="G55" s="377"/>
      <c r="H55" s="377"/>
      <c r="I55" s="377"/>
    </row>
    <row r="56" spans="1:9">
      <c r="A56" s="362" t="str">
        <f>CONCATENATE([2]List1!$A$84)</f>
        <v xml:space="preserve"> 5 : 0</v>
      </c>
      <c r="B56" s="363" t="str">
        <f>CONCATENATE([2]List1!$A$78)</f>
        <v>vítězství pro zranění soupeře</v>
      </c>
      <c r="C56" s="364"/>
      <c r="D56" s="365"/>
      <c r="E56" s="90"/>
      <c r="F56" s="378" t="str">
        <f>CONCATENATE([2]List1!$A$90)</f>
        <v>Podpis:</v>
      </c>
      <c r="G56" s="379"/>
      <c r="H56" s="379"/>
      <c r="I56" s="380"/>
    </row>
    <row r="57" spans="1:9">
      <c r="A57" s="362"/>
      <c r="B57" s="366"/>
      <c r="C57" s="367"/>
      <c r="D57" s="368"/>
      <c r="E57" s="90"/>
      <c r="F57" s="381"/>
      <c r="G57" s="382"/>
      <c r="H57" s="382"/>
      <c r="I57" s="383"/>
    </row>
    <row r="58" spans="1:9">
      <c r="A58" s="252" t="s">
        <v>113</v>
      </c>
      <c r="B58" s="252"/>
      <c r="C58" s="252"/>
      <c r="D58" s="252"/>
      <c r="E58" s="252"/>
      <c r="F58" s="252"/>
      <c r="G58" s="252"/>
      <c r="H58" s="252"/>
      <c r="I58" s="252"/>
    </row>
    <row r="59" spans="1:9">
      <c r="A59" s="252"/>
      <c r="B59" s="252"/>
      <c r="C59" s="252"/>
      <c r="D59" s="252"/>
      <c r="E59" s="252"/>
      <c r="F59" s="252"/>
      <c r="G59" s="252"/>
      <c r="H59" s="252"/>
      <c r="I59" s="252"/>
    </row>
    <row r="60" spans="1:9" ht="24" thickBot="1">
      <c r="A60" s="82"/>
      <c r="B60" s="82"/>
      <c r="C60" s="82"/>
      <c r="D60" s="82"/>
      <c r="E60" s="125"/>
      <c r="F60" s="82"/>
      <c r="G60" s="82"/>
      <c r="H60" s="82"/>
      <c r="I60" s="82"/>
    </row>
    <row r="61" spans="1:9" ht="13.5" thickTop="1">
      <c r="A61" s="309" t="str">
        <f>CONCATENATE([2]List1!$A$56)</f>
        <v>Bodový rozhodčí:</v>
      </c>
      <c r="B61" s="310"/>
      <c r="C61" s="313"/>
      <c r="D61" s="314"/>
      <c r="E61" s="315"/>
      <c r="F61" s="84"/>
      <c r="G61" s="84"/>
      <c r="H61" s="84"/>
      <c r="I61" s="84"/>
    </row>
    <row r="62" spans="1:9">
      <c r="A62" s="311"/>
      <c r="B62" s="312"/>
      <c r="C62" s="316"/>
      <c r="D62" s="317"/>
      <c r="E62" s="318"/>
      <c r="F62" s="84"/>
      <c r="G62" s="84"/>
      <c r="H62" s="84"/>
      <c r="I62" s="84"/>
    </row>
    <row r="63" spans="1:9">
      <c r="A63" s="319" t="str">
        <f>CONCATENATE([2]List1!$A$57)</f>
        <v>Rozhodčí na žíněnce:</v>
      </c>
      <c r="B63" s="320"/>
      <c r="C63" s="321"/>
      <c r="D63" s="322"/>
      <c r="E63" s="323"/>
      <c r="F63" s="84"/>
      <c r="G63" s="84"/>
      <c r="H63" s="84"/>
      <c r="I63" s="84"/>
    </row>
    <row r="64" spans="1:9">
      <c r="A64" s="311"/>
      <c r="B64" s="312"/>
      <c r="C64" s="316"/>
      <c r="D64" s="317"/>
      <c r="E64" s="318"/>
      <c r="F64" s="84"/>
      <c r="G64" s="84"/>
      <c r="H64" s="84"/>
      <c r="I64" s="84"/>
    </row>
    <row r="65" spans="1:9">
      <c r="A65" s="319" t="str">
        <f>CONCATENATE([2]List1!$A$58)</f>
        <v>Předseda žíněnky</v>
      </c>
      <c r="B65" s="320"/>
      <c r="C65" s="321"/>
      <c r="D65" s="322"/>
      <c r="E65" s="323"/>
      <c r="F65" s="84"/>
      <c r="G65" s="84"/>
      <c r="H65" s="84"/>
      <c r="I65" s="84"/>
    </row>
    <row r="66" spans="1:9" ht="13.5" thickBot="1">
      <c r="A66" s="324"/>
      <c r="B66" s="325"/>
      <c r="C66" s="326"/>
      <c r="D66" s="327"/>
      <c r="E66" s="328"/>
      <c r="F66" s="84"/>
      <c r="G66" s="84"/>
      <c r="H66" s="84"/>
      <c r="I66" s="84"/>
    </row>
    <row r="67" spans="1:9" ht="14.25" thickTop="1" thickBot="1">
      <c r="A67" s="84"/>
      <c r="B67" s="84"/>
      <c r="C67" s="84"/>
      <c r="D67" s="84"/>
      <c r="E67" s="90"/>
      <c r="F67" s="84"/>
      <c r="G67" s="84"/>
      <c r="H67" s="84"/>
      <c r="I67" s="84"/>
    </row>
    <row r="68" spans="1:9" ht="26.25" thickTop="1">
      <c r="A68" s="255" t="str">
        <f>CONCATENATE([2]List1!$A$40)</f>
        <v>soutěž</v>
      </c>
      <c r="B68" s="256"/>
      <c r="C68" s="86" t="str">
        <f>CONCATENATE([2]List1!$A$41)</f>
        <v>datum</v>
      </c>
      <c r="D68" s="86" t="str">
        <f>CONCATENATE([2]List1!$A$42)</f>
        <v>č. utkání</v>
      </c>
      <c r="E68" s="91" t="str">
        <f>CONCATENATE([2]List1!$A$43)</f>
        <v>hmotnost</v>
      </c>
      <c r="F68" s="86" t="str">
        <f>CONCATENATE([2]List1!$A$44)</f>
        <v>styl</v>
      </c>
      <c r="G68" s="86" t="str">
        <f>CONCATENATE([2]List1!$A$45)</f>
        <v>kolo</v>
      </c>
      <c r="H68" s="87" t="str">
        <f>CONCATENATE([2]List1!$A$46)</f>
        <v>finále</v>
      </c>
      <c r="I68" s="88" t="str">
        <f>CONCATENATE([2]List1!$A$47)</f>
        <v>žíněnka</v>
      </c>
    </row>
    <row r="69" spans="1:9">
      <c r="A69" s="257" t="str">
        <f>CONCATENATE(Hlasatel!A69)</f>
        <v>Vánoční turnaj Chomutov</v>
      </c>
      <c r="B69" s="258"/>
      <c r="C69" s="265" t="str">
        <f>CONCATENATE(Hlasatel!C69)</f>
        <v>14.12.2019</v>
      </c>
      <c r="D69" s="263">
        <f>ABS(Hlasatel!D69)</f>
        <v>1023</v>
      </c>
      <c r="E69" s="265" t="str">
        <f>CONCATENATE(Hlasatel!E69)</f>
        <v>B příp 28 kg</v>
      </c>
      <c r="F69" s="273" t="str">
        <f>CONCATENATE(Hlasatel!F69)</f>
        <v>ř.ř.</v>
      </c>
      <c r="G69" s="263" t="str">
        <f>CONCATENATE(Hlasatel!G69)</f>
        <v>2</v>
      </c>
      <c r="H69" s="275" t="str">
        <f>CONCATENATE(Hlasatel!H69)</f>
        <v/>
      </c>
      <c r="I69" s="253" t="str">
        <f>CONCATENATE(Hlasatel!I69)</f>
        <v>1</v>
      </c>
    </row>
    <row r="70" spans="1:9" ht="13.5" thickBot="1">
      <c r="A70" s="259"/>
      <c r="B70" s="260"/>
      <c r="C70" s="266"/>
      <c r="D70" s="264"/>
      <c r="E70" s="266"/>
      <c r="F70" s="274"/>
      <c r="G70" s="264"/>
      <c r="H70" s="276"/>
      <c r="I70" s="254"/>
    </row>
    <row r="71" spans="1:9" ht="14.25" thickTop="1" thickBot="1">
      <c r="A71" s="84"/>
      <c r="B71" s="84"/>
      <c r="C71" s="84"/>
      <c r="D71" s="84"/>
      <c r="E71" s="90"/>
      <c r="F71" s="84"/>
      <c r="G71" s="84"/>
      <c r="H71" s="84"/>
      <c r="I71" s="84"/>
    </row>
    <row r="72" spans="1:9" ht="13.5" thickTop="1">
      <c r="A72" s="279" t="str">
        <f>CONCATENATE([2]List1!$A$48)</f>
        <v>červený</v>
      </c>
      <c r="B72" s="280"/>
      <c r="C72" s="280"/>
      <c r="D72" s="281"/>
      <c r="E72" s="282"/>
      <c r="F72" s="255" t="str">
        <f>CONCATENATE([2]List1!$A$49)</f>
        <v>modrý</v>
      </c>
      <c r="G72" s="256"/>
      <c r="H72" s="256"/>
      <c r="I72" s="283"/>
    </row>
    <row r="73" spans="1:9">
      <c r="A73" s="284" t="str">
        <f>CONCATENATE([2]List1!$A$50)</f>
        <v>jméno</v>
      </c>
      <c r="B73" s="285"/>
      <c r="C73" s="98" t="str">
        <f>CONCATENATE([2]List1!$A$51)</f>
        <v>oddíl</v>
      </c>
      <c r="D73" s="99" t="str">
        <f>CONCATENATE([2]List1!$A$52)</f>
        <v>los</v>
      </c>
      <c r="E73" s="282"/>
      <c r="F73" s="284" t="str">
        <f>CONCATENATE([2]List1!$A$50)</f>
        <v>jméno</v>
      </c>
      <c r="G73" s="285"/>
      <c r="H73" s="98" t="str">
        <f>CONCATENATE([2]List1!$A$51)</f>
        <v>oddíl</v>
      </c>
      <c r="I73" s="99" t="str">
        <f>CONCATENATE([2]List1!$A$52)</f>
        <v>los</v>
      </c>
    </row>
    <row r="74" spans="1:9">
      <c r="A74" s="267" t="str">
        <f>CONCATENATE(Hlasatel!A74)</f>
        <v>Gorjunov Timur</v>
      </c>
      <c r="B74" s="268"/>
      <c r="C74" s="271" t="str">
        <f>CONCATENATE(Hlasatel!C74)</f>
        <v>CW</v>
      </c>
      <c r="D74" s="277" t="str">
        <f>CONCATENATE(Hlasatel!D74)</f>
        <v>3</v>
      </c>
      <c r="E74" s="282"/>
      <c r="F74" s="267" t="str">
        <f>CONCATENATE(Hlasatel!F74)</f>
        <v>Körber Tomáš</v>
      </c>
      <c r="G74" s="268"/>
      <c r="H74" s="271" t="str">
        <f>CONCATENATE(Hlasatel!H74)</f>
        <v>Nejdek</v>
      </c>
      <c r="I74" s="277" t="str">
        <f>CONCATENATE(Hlasatel!I74)</f>
        <v>1</v>
      </c>
    </row>
    <row r="75" spans="1:9" ht="13.5" thickBot="1">
      <c r="A75" s="269"/>
      <c r="B75" s="270"/>
      <c r="C75" s="272"/>
      <c r="D75" s="278"/>
      <c r="E75" s="282"/>
      <c r="F75" s="269"/>
      <c r="G75" s="270"/>
      <c r="H75" s="272"/>
      <c r="I75" s="278"/>
    </row>
    <row r="76" spans="1:9" ht="14.25" thickTop="1" thickBot="1">
      <c r="A76" s="126"/>
      <c r="B76" s="126"/>
      <c r="C76" s="126"/>
      <c r="D76" s="126"/>
      <c r="E76" s="97"/>
      <c r="F76" s="126"/>
      <c r="G76" s="126"/>
      <c r="H76" s="126"/>
      <c r="I76" s="126"/>
    </row>
    <row r="77" spans="1:9" ht="13.5" thickTop="1">
      <c r="A77" s="85" t="str">
        <f>CONCATENATE([2]List1!$A$59)</f>
        <v>součet</v>
      </c>
      <c r="B77" s="256" t="str">
        <f>CONCATENATE([2]List1!$A$60)</f>
        <v>body</v>
      </c>
      <c r="C77" s="256"/>
      <c r="D77" s="283"/>
      <c r="E77" s="96" t="str">
        <f>CONCATENATE([2]List1!$A$61)</f>
        <v>kolo</v>
      </c>
      <c r="F77" s="329" t="str">
        <f>CONCATENATE([2]List1!$A$60)</f>
        <v>body</v>
      </c>
      <c r="G77" s="330"/>
      <c r="H77" s="330"/>
      <c r="I77" s="127" t="str">
        <f>CONCATENATE([2]List1!$A$59)</f>
        <v>součet</v>
      </c>
    </row>
    <row r="78" spans="1:9" ht="39.75" customHeight="1">
      <c r="A78" s="331"/>
      <c r="B78" s="334"/>
      <c r="C78" s="334"/>
      <c r="D78" s="335"/>
      <c r="E78" s="340" t="str">
        <f>CONCATENATE([2]List1!$A$62)</f>
        <v>1</v>
      </c>
      <c r="F78" s="284"/>
      <c r="G78" s="285"/>
      <c r="H78" s="285"/>
      <c r="I78" s="341"/>
    </row>
    <row r="79" spans="1:9">
      <c r="A79" s="332"/>
      <c r="B79" s="336"/>
      <c r="C79" s="336"/>
      <c r="D79" s="337"/>
      <c r="E79" s="340"/>
      <c r="F79" s="284"/>
      <c r="G79" s="285"/>
      <c r="H79" s="285"/>
      <c r="I79" s="341"/>
    </row>
    <row r="80" spans="1:9">
      <c r="A80" s="333"/>
      <c r="B80" s="338"/>
      <c r="C80" s="338"/>
      <c r="D80" s="339"/>
      <c r="E80" s="340"/>
      <c r="F80" s="284"/>
      <c r="G80" s="285"/>
      <c r="H80" s="285"/>
      <c r="I80" s="341"/>
    </row>
    <row r="81" spans="1:9" hidden="1">
      <c r="A81" s="284" t="str">
        <f>CONCATENATE([2]List1!$A$65)</f>
        <v>přestávka 30 sekund</v>
      </c>
      <c r="B81" s="285"/>
      <c r="C81" s="285"/>
      <c r="D81" s="341"/>
      <c r="E81" s="123"/>
      <c r="F81" s="284" t="str">
        <f>CONCATENATE([2]List1!$A$65)</f>
        <v>přestávka 30 sekund</v>
      </c>
      <c r="G81" s="285"/>
      <c r="H81" s="285"/>
      <c r="I81" s="341"/>
    </row>
    <row r="82" spans="1:9" hidden="1">
      <c r="A82" s="331"/>
      <c r="B82" s="334"/>
      <c r="C82" s="334"/>
      <c r="D82" s="335"/>
      <c r="E82" s="340" t="str">
        <f>CONCATENATE([2]List1!$A$63)</f>
        <v>2</v>
      </c>
      <c r="F82" s="284"/>
      <c r="G82" s="285"/>
      <c r="H82" s="285"/>
      <c r="I82" s="341"/>
    </row>
    <row r="83" spans="1:9" hidden="1">
      <c r="A83" s="332"/>
      <c r="B83" s="336"/>
      <c r="C83" s="336"/>
      <c r="D83" s="337"/>
      <c r="E83" s="340"/>
      <c r="F83" s="284"/>
      <c r="G83" s="285"/>
      <c r="H83" s="285"/>
      <c r="I83" s="341"/>
    </row>
    <row r="84" spans="1:9" hidden="1">
      <c r="A84" s="333"/>
      <c r="B84" s="338"/>
      <c r="C84" s="338"/>
      <c r="D84" s="339"/>
      <c r="E84" s="340"/>
      <c r="F84" s="284"/>
      <c r="G84" s="285"/>
      <c r="H84" s="285"/>
      <c r="I84" s="341"/>
    </row>
    <row r="85" spans="1:9">
      <c r="A85" s="284" t="str">
        <f>CONCATENATE([2]List1!$A$65)</f>
        <v>přestávka 30 sekund</v>
      </c>
      <c r="B85" s="285"/>
      <c r="C85" s="285"/>
      <c r="D85" s="341"/>
      <c r="E85" s="123"/>
      <c r="F85" s="284" t="str">
        <f>CONCATENATE([2]List1!$A$65)</f>
        <v>přestávka 30 sekund</v>
      </c>
      <c r="G85" s="285"/>
      <c r="H85" s="285"/>
      <c r="I85" s="341"/>
    </row>
    <row r="86" spans="1:9" ht="39.75" customHeight="1">
      <c r="A86" s="331"/>
      <c r="B86" s="334"/>
      <c r="C86" s="334"/>
      <c r="D86" s="335"/>
      <c r="E86" s="340">
        <v>2</v>
      </c>
      <c r="F86" s="284"/>
      <c r="G86" s="285"/>
      <c r="H86" s="285"/>
      <c r="I86" s="341"/>
    </row>
    <row r="87" spans="1:9">
      <c r="A87" s="332"/>
      <c r="B87" s="336"/>
      <c r="C87" s="336"/>
      <c r="D87" s="337"/>
      <c r="E87" s="340"/>
      <c r="F87" s="284"/>
      <c r="G87" s="285"/>
      <c r="H87" s="285"/>
      <c r="I87" s="341"/>
    </row>
    <row r="88" spans="1:9" ht="13.5" thickBot="1">
      <c r="A88" s="342"/>
      <c r="B88" s="343"/>
      <c r="C88" s="343"/>
      <c r="D88" s="344"/>
      <c r="E88" s="340"/>
      <c r="F88" s="345"/>
      <c r="G88" s="346"/>
      <c r="H88" s="346"/>
      <c r="I88" s="347"/>
    </row>
    <row r="89" spans="1:9" ht="14.25" thickTop="1" thickBot="1">
      <c r="A89" s="84"/>
      <c r="B89" s="84"/>
      <c r="C89" s="84"/>
      <c r="D89" s="84"/>
      <c r="E89" s="90"/>
      <c r="F89" s="84"/>
      <c r="G89" s="84"/>
      <c r="H89" s="84"/>
      <c r="I89" s="84"/>
    </row>
    <row r="90" spans="1:9">
      <c r="A90" s="348"/>
      <c r="B90" s="351" t="str">
        <f>CONCATENATE([2]List1!$A$66)</f>
        <v>součet technických bodů červený ve všech kolech</v>
      </c>
      <c r="C90" s="352"/>
      <c r="D90" s="84"/>
      <c r="E90" s="90"/>
      <c r="F90" s="84"/>
      <c r="G90" s="353" t="str">
        <f>CONCATENATE([2]List1!$A$67)</f>
        <v>součet technických bodů modrý ve všech kolech</v>
      </c>
      <c r="H90" s="354"/>
      <c r="I90" s="348"/>
    </row>
    <row r="91" spans="1:9">
      <c r="A91" s="349"/>
      <c r="B91" s="351"/>
      <c r="C91" s="352"/>
      <c r="D91" s="84"/>
      <c r="E91" s="90"/>
      <c r="F91" s="84"/>
      <c r="G91" s="353"/>
      <c r="H91" s="354"/>
      <c r="I91" s="349"/>
    </row>
    <row r="92" spans="1:9" ht="13.5" thickBot="1">
      <c r="A92" s="350"/>
      <c r="B92" s="351"/>
      <c r="C92" s="352"/>
      <c r="D92" s="84"/>
      <c r="E92" s="90"/>
      <c r="F92" s="84"/>
      <c r="G92" s="353"/>
      <c r="H92" s="354"/>
      <c r="I92" s="350"/>
    </row>
    <row r="93" spans="1:9">
      <c r="A93" s="84"/>
      <c r="B93" s="355" t="str">
        <f>CONCATENATE([2]List1!$A$68)</f>
        <v>kvalifikační body červený</v>
      </c>
      <c r="C93" s="356"/>
      <c r="D93" s="357"/>
      <c r="E93" s="90"/>
      <c r="F93" s="357"/>
      <c r="G93" s="358" t="str">
        <f>CONCATENATE([2]List1!$A$69)</f>
        <v>kvalifikační body modrý</v>
      </c>
      <c r="H93" s="358"/>
      <c r="I93" s="84"/>
    </row>
    <row r="94" spans="1:9">
      <c r="A94" s="84"/>
      <c r="B94" s="355"/>
      <c r="C94" s="356"/>
      <c r="D94" s="357"/>
      <c r="E94" s="90"/>
      <c r="F94" s="357"/>
      <c r="G94" s="358"/>
      <c r="H94" s="358"/>
      <c r="I94" s="84"/>
    </row>
    <row r="95" spans="1:9">
      <c r="A95" s="84"/>
      <c r="B95" s="355"/>
      <c r="C95" s="356"/>
      <c r="D95" s="357"/>
      <c r="E95" s="90"/>
      <c r="F95" s="357"/>
      <c r="G95" s="358"/>
      <c r="H95" s="358"/>
      <c r="I95" s="84"/>
    </row>
    <row r="96" spans="1:9" ht="13.5" thickBot="1">
      <c r="A96" s="84"/>
      <c r="B96" s="84"/>
      <c r="C96" s="84"/>
      <c r="D96" s="84"/>
      <c r="E96" s="90"/>
      <c r="F96" s="84"/>
      <c r="G96" s="84"/>
      <c r="H96" s="84"/>
      <c r="I96" s="84"/>
    </row>
    <row r="97" spans="1:9" ht="13.5" thickTop="1">
      <c r="A97" s="128" t="str">
        <f>CONCATENATE([2]List1!$A$70)</f>
        <v>Vítěz:</v>
      </c>
      <c r="B97" s="74"/>
      <c r="C97" s="74"/>
      <c r="D97" s="74"/>
      <c r="E97" s="124"/>
      <c r="F97" s="74"/>
      <c r="G97" s="129"/>
      <c r="H97" s="359" t="str">
        <f>CONCATENATE([2]List1!$A$71)</f>
        <v>Skutečný čas:</v>
      </c>
      <c r="I97" s="360"/>
    </row>
    <row r="98" spans="1:9">
      <c r="A98" s="130"/>
      <c r="B98" s="78"/>
      <c r="C98" s="78"/>
      <c r="D98" s="78"/>
      <c r="E98" s="131"/>
      <c r="F98" s="78"/>
      <c r="G98" s="132"/>
      <c r="H98" s="133"/>
      <c r="I98" s="134"/>
    </row>
    <row r="99" spans="1:9" ht="13.5" thickBot="1">
      <c r="A99" s="135"/>
      <c r="B99" s="136"/>
      <c r="C99" s="136"/>
      <c r="D99" s="136"/>
      <c r="E99" s="137"/>
      <c r="F99" s="136"/>
      <c r="G99" s="138"/>
      <c r="H99" s="139"/>
      <c r="I99" s="140"/>
    </row>
    <row r="100" spans="1:9" ht="13.5" thickTop="1">
      <c r="A100" s="74"/>
      <c r="B100" s="74"/>
      <c r="C100" s="74"/>
      <c r="D100" s="74"/>
      <c r="E100" s="124"/>
      <c r="F100" s="74"/>
      <c r="G100" s="74"/>
      <c r="H100" s="74"/>
      <c r="I100" s="74"/>
    </row>
    <row r="101" spans="1:9" ht="12.75" customHeight="1">
      <c r="A101" s="361" t="s">
        <v>73</v>
      </c>
      <c r="B101" s="361"/>
      <c r="C101" s="361"/>
      <c r="D101" s="361"/>
      <c r="E101" s="361"/>
      <c r="F101" s="361"/>
      <c r="G101" s="361"/>
      <c r="H101" s="361"/>
      <c r="I101" s="361"/>
    </row>
    <row r="102" spans="1:9" ht="12.75" customHeight="1">
      <c r="A102" s="361"/>
      <c r="B102" s="361"/>
      <c r="C102" s="361"/>
      <c r="D102" s="361"/>
      <c r="E102" s="361"/>
      <c r="F102" s="361"/>
      <c r="G102" s="361"/>
      <c r="H102" s="361"/>
      <c r="I102" s="361"/>
    </row>
    <row r="103" spans="1:9">
      <c r="A103" s="362" t="str">
        <f>CONCATENATE([2]List1!$A$84)</f>
        <v xml:space="preserve"> 5 : 0</v>
      </c>
      <c r="B103" s="363" t="str">
        <f>CONCATENATE([2]List1!$A$73)</f>
        <v>vítězství na lopatky</v>
      </c>
      <c r="C103" s="364"/>
      <c r="D103" s="365"/>
      <c r="E103" s="90"/>
      <c r="F103" s="362" t="str">
        <f>CONCATENATE([2]List1!$A$84)</f>
        <v xml:space="preserve"> 5 : 0</v>
      </c>
      <c r="G103" s="369" t="str">
        <f>CONCATENATE([2]List1!$A$79)</f>
        <v>vítězství pro nenastoupení soupeře</v>
      </c>
      <c r="H103" s="370"/>
      <c r="I103" s="371"/>
    </row>
    <row r="104" spans="1:9">
      <c r="A104" s="362"/>
      <c r="B104" s="366"/>
      <c r="C104" s="367"/>
      <c r="D104" s="368"/>
      <c r="E104" s="90"/>
      <c r="F104" s="362"/>
      <c r="G104" s="372"/>
      <c r="H104" s="373"/>
      <c r="I104" s="374"/>
    </row>
    <row r="105" spans="1:9" ht="12.75" customHeight="1">
      <c r="A105" s="362" t="str">
        <f>CONCATENATE([2]List1!$A$85)</f>
        <v xml:space="preserve"> 4 : 0 </v>
      </c>
      <c r="B105" s="375" t="str">
        <f>CONCATENATE([2]List1!$A$74)</f>
        <v>technická převaha ve dvou kolech, poražený nemá technické body</v>
      </c>
      <c r="C105" s="375"/>
      <c r="D105" s="375"/>
      <c r="E105" s="90"/>
      <c r="F105" s="376" t="str">
        <f>[2]List1!$C$85</f>
        <v xml:space="preserve"> 5 : 0 </v>
      </c>
      <c r="G105" s="377" t="str">
        <f>CONCATENATE([2]List1!$A$80)</f>
        <v>diskvalifikace pro 3 "O"</v>
      </c>
      <c r="H105" s="377"/>
      <c r="I105" s="377"/>
    </row>
    <row r="106" spans="1:9" ht="12.75" customHeight="1">
      <c r="A106" s="362"/>
      <c r="B106" s="375"/>
      <c r="C106" s="375"/>
      <c r="D106" s="375"/>
      <c r="E106" s="90"/>
      <c r="F106" s="362"/>
      <c r="G106" s="377"/>
      <c r="H106" s="377"/>
      <c r="I106" s="377"/>
    </row>
    <row r="107" spans="1:9" ht="12.75" customHeight="1">
      <c r="A107" s="362" t="str">
        <f>CONCATENATE([2]List1!$A$86)</f>
        <v xml:space="preserve"> 4 : 1 </v>
      </c>
      <c r="B107" s="375" t="str">
        <f>CONCATENATE([2]List1!$A$75)</f>
        <v>technická převaha ve dvou kolech, poražený má technické body</v>
      </c>
      <c r="C107" s="375"/>
      <c r="D107" s="375"/>
      <c r="E107" s="90"/>
      <c r="F107" s="362" t="str">
        <f>CONCATENATE([2]List1!$A$84)</f>
        <v xml:space="preserve"> 5 : 0</v>
      </c>
      <c r="G107" s="377" t="str">
        <f>CONCATENATE([2]List1!$A$81)</f>
        <v>diskvalifikace z celé soutěže</v>
      </c>
      <c r="H107" s="377"/>
      <c r="I107" s="377"/>
    </row>
    <row r="108" spans="1:9" ht="12.75" customHeight="1">
      <c r="A108" s="362"/>
      <c r="B108" s="375"/>
      <c r="C108" s="375"/>
      <c r="D108" s="375"/>
      <c r="E108" s="90"/>
      <c r="F108" s="362"/>
      <c r="G108" s="377"/>
      <c r="H108" s="377"/>
      <c r="I108" s="377"/>
    </row>
    <row r="109" spans="1:9">
      <c r="A109" s="362" t="str">
        <f>CONCATENATE([2]List1!$A$87:$IV$87)</f>
        <v xml:space="preserve"> 3 : 0 </v>
      </c>
      <c r="B109" s="375" t="str">
        <f>CONCATENATE([2]List1!$A$76)</f>
        <v>vítězství na body, poražený nemá technické body</v>
      </c>
      <c r="C109" s="375"/>
      <c r="D109" s="375"/>
      <c r="E109" s="90"/>
      <c r="F109" s="362" t="str">
        <f>CONCATENATE([2]List1!$A$89)</f>
        <v xml:space="preserve"> 0 : 0 </v>
      </c>
      <c r="G109" s="377" t="str">
        <f>CONCATENATE([2]List1!$A$82)</f>
        <v>oba soupeři jsou diskvalifikováni v utkání</v>
      </c>
      <c r="H109" s="377"/>
      <c r="I109" s="377"/>
    </row>
    <row r="110" spans="1:9">
      <c r="A110" s="362"/>
      <c r="B110" s="375"/>
      <c r="C110" s="375"/>
      <c r="D110" s="375"/>
      <c r="E110" s="90"/>
      <c r="F110" s="362"/>
      <c r="G110" s="377"/>
      <c r="H110" s="377"/>
      <c r="I110" s="377"/>
    </row>
    <row r="111" spans="1:9" ht="12.75" customHeight="1">
      <c r="A111" s="362" t="str">
        <f>CONCATENATE([2]List1!$A$88)</f>
        <v xml:space="preserve"> 3 : 1 </v>
      </c>
      <c r="B111" s="375" t="str">
        <f>CONCATENATE([2]List1!$A$77)</f>
        <v>vítězství na body, poražený má technické body</v>
      </c>
      <c r="C111" s="375"/>
      <c r="D111" s="375"/>
      <c r="E111" s="90"/>
      <c r="F111" s="362" t="str">
        <f>CONCATENATE([2]List1!$A$89)</f>
        <v xml:space="preserve"> 0 : 0 </v>
      </c>
      <c r="G111" s="377" t="str">
        <f>CONCATENATE([2]List1!$A$83)</f>
        <v>oba soupeři jsou diskvalifikováni v celé soutěži</v>
      </c>
      <c r="H111" s="377"/>
      <c r="I111" s="377"/>
    </row>
    <row r="112" spans="1:9" ht="12.75" customHeight="1">
      <c r="A112" s="362"/>
      <c r="B112" s="375"/>
      <c r="C112" s="375"/>
      <c r="D112" s="375"/>
      <c r="E112" s="90"/>
      <c r="F112" s="362"/>
      <c r="G112" s="377"/>
      <c r="H112" s="377"/>
      <c r="I112" s="377"/>
    </row>
    <row r="113" spans="1:9">
      <c r="A113" s="362" t="str">
        <f>CONCATENATE([2]List1!$A$84)</f>
        <v xml:space="preserve"> 5 : 0</v>
      </c>
      <c r="B113" s="363" t="str">
        <f>CONCATENATE([2]List1!$A$78)</f>
        <v>vítězství pro zranění soupeře</v>
      </c>
      <c r="C113" s="364"/>
      <c r="D113" s="365"/>
      <c r="E113" s="90"/>
      <c r="F113" s="378" t="str">
        <f>CONCATENATE([2]List1!$A$90)</f>
        <v>Podpis:</v>
      </c>
      <c r="G113" s="379"/>
      <c r="H113" s="379"/>
      <c r="I113" s="380"/>
    </row>
    <row r="114" spans="1:9">
      <c r="A114" s="362"/>
      <c r="B114" s="366"/>
      <c r="C114" s="367"/>
      <c r="D114" s="368"/>
      <c r="E114" s="90"/>
      <c r="F114" s="381"/>
      <c r="G114" s="382"/>
      <c r="H114" s="382"/>
      <c r="I114" s="383"/>
    </row>
    <row r="115" spans="1:9">
      <c r="A115" s="252" t="s">
        <v>113</v>
      </c>
      <c r="B115" s="252"/>
      <c r="C115" s="252"/>
      <c r="D115" s="252"/>
      <c r="E115" s="252"/>
      <c r="F115" s="252"/>
      <c r="G115" s="252"/>
      <c r="H115" s="252"/>
      <c r="I115" s="252"/>
    </row>
    <row r="116" spans="1:9">
      <c r="A116" s="252"/>
      <c r="B116" s="252"/>
      <c r="C116" s="252"/>
      <c r="D116" s="252"/>
      <c r="E116" s="252"/>
      <c r="F116" s="252"/>
      <c r="G116" s="252"/>
      <c r="H116" s="252"/>
      <c r="I116" s="252"/>
    </row>
    <row r="117" spans="1:9" ht="24" thickBot="1">
      <c r="A117" s="82"/>
      <c r="B117" s="82"/>
      <c r="C117" s="82"/>
      <c r="D117" s="82"/>
      <c r="E117" s="125"/>
      <c r="F117" s="82"/>
      <c r="G117" s="82"/>
      <c r="H117" s="82"/>
      <c r="I117" s="82"/>
    </row>
    <row r="118" spans="1:9" ht="13.5" thickTop="1">
      <c r="A118" s="309" t="str">
        <f>CONCATENATE([2]List1!$A$56)</f>
        <v>Bodový rozhodčí:</v>
      </c>
      <c r="B118" s="310"/>
      <c r="C118" s="313"/>
      <c r="D118" s="314"/>
      <c r="E118" s="315"/>
      <c r="F118" s="84"/>
      <c r="G118" s="84"/>
      <c r="H118" s="84"/>
      <c r="I118" s="84"/>
    </row>
    <row r="119" spans="1:9">
      <c r="A119" s="311"/>
      <c r="B119" s="312"/>
      <c r="C119" s="316"/>
      <c r="D119" s="317"/>
      <c r="E119" s="318"/>
      <c r="F119" s="84"/>
      <c r="G119" s="84"/>
      <c r="H119" s="84"/>
      <c r="I119" s="84"/>
    </row>
    <row r="120" spans="1:9">
      <c r="A120" s="319" t="str">
        <f>CONCATENATE([2]List1!$A$57)</f>
        <v>Rozhodčí na žíněnce:</v>
      </c>
      <c r="B120" s="320"/>
      <c r="C120" s="321"/>
      <c r="D120" s="322"/>
      <c r="E120" s="323"/>
      <c r="F120" s="84"/>
      <c r="G120" s="84"/>
      <c r="H120" s="84"/>
      <c r="I120" s="84"/>
    </row>
    <row r="121" spans="1:9">
      <c r="A121" s="311"/>
      <c r="B121" s="312"/>
      <c r="C121" s="316"/>
      <c r="D121" s="317"/>
      <c r="E121" s="318"/>
      <c r="F121" s="84"/>
      <c r="G121" s="84"/>
      <c r="H121" s="84"/>
      <c r="I121" s="84"/>
    </row>
    <row r="122" spans="1:9">
      <c r="A122" s="319" t="str">
        <f>CONCATENATE([2]List1!$A$58)</f>
        <v>Předseda žíněnky</v>
      </c>
      <c r="B122" s="320"/>
      <c r="C122" s="321"/>
      <c r="D122" s="322"/>
      <c r="E122" s="323"/>
      <c r="F122" s="84"/>
      <c r="G122" s="84"/>
      <c r="H122" s="84"/>
      <c r="I122" s="84"/>
    </row>
    <row r="123" spans="1:9" ht="13.5" thickBot="1">
      <c r="A123" s="324"/>
      <c r="B123" s="325"/>
      <c r="C123" s="326"/>
      <c r="D123" s="327"/>
      <c r="E123" s="328"/>
      <c r="F123" s="84"/>
      <c r="G123" s="84"/>
      <c r="H123" s="84"/>
      <c r="I123" s="84"/>
    </row>
    <row r="124" spans="1:9" ht="14.25" thickTop="1" thickBot="1">
      <c r="A124" s="84"/>
      <c r="B124" s="84"/>
      <c r="C124" s="84"/>
      <c r="D124" s="84"/>
      <c r="E124" s="90"/>
      <c r="F124" s="84"/>
      <c r="G124" s="84"/>
      <c r="H124" s="84"/>
      <c r="I124" s="84"/>
    </row>
    <row r="125" spans="1:9" ht="26.25" thickTop="1">
      <c r="A125" s="255" t="str">
        <f>CONCATENATE([2]List1!$A$40)</f>
        <v>soutěž</v>
      </c>
      <c r="B125" s="256"/>
      <c r="C125" s="86" t="str">
        <f>CONCATENATE([2]List1!$A$41)</f>
        <v>datum</v>
      </c>
      <c r="D125" s="86" t="str">
        <f>CONCATENATE([2]List1!$A$42)</f>
        <v>č. utkání</v>
      </c>
      <c r="E125" s="91" t="str">
        <f>CONCATENATE([2]List1!$A$43)</f>
        <v>hmotnost</v>
      </c>
      <c r="F125" s="86" t="str">
        <f>CONCATENATE([2]List1!$A$44)</f>
        <v>styl</v>
      </c>
      <c r="G125" s="86" t="str">
        <f>CONCATENATE([2]List1!$A$45)</f>
        <v>kolo</v>
      </c>
      <c r="H125" s="87" t="str">
        <f>CONCATENATE([2]List1!$A$46)</f>
        <v>finále</v>
      </c>
      <c r="I125" s="88" t="str">
        <f>CONCATENATE([2]List1!$A$47)</f>
        <v>žíněnka</v>
      </c>
    </row>
    <row r="126" spans="1:9">
      <c r="A126" s="257" t="str">
        <f>CONCATENATE(Hlasatel!A126)</f>
        <v>Vánoční turnaj Chomutov</v>
      </c>
      <c r="B126" s="258"/>
      <c r="C126" s="265" t="str">
        <f>CONCATENATE(Hlasatel!C126)</f>
        <v>14.12.2019</v>
      </c>
      <c r="D126" s="263">
        <f>ABS(Hlasatel!D126)</f>
        <v>1042</v>
      </c>
      <c r="E126" s="265" t="str">
        <f>CONCATENATE(Hlasatel!E126)</f>
        <v>B příp 28 kg</v>
      </c>
      <c r="F126" s="273" t="str">
        <f>CONCATENATE(Hlasatel!F126)</f>
        <v>ř.ř.</v>
      </c>
      <c r="G126" s="263" t="str">
        <f>CONCATENATE(Hlasatel!G126)</f>
        <v>3</v>
      </c>
      <c r="H126" s="275" t="str">
        <f>CONCATENATE(Hlasatel!H126)</f>
        <v/>
      </c>
      <c r="I126" s="253" t="str">
        <f>CONCATENATE(Hlasatel!I126)</f>
        <v>1</v>
      </c>
    </row>
    <row r="127" spans="1:9" ht="13.5" thickBot="1">
      <c r="A127" s="259"/>
      <c r="B127" s="260"/>
      <c r="C127" s="266"/>
      <c r="D127" s="264"/>
      <c r="E127" s="266"/>
      <c r="F127" s="274"/>
      <c r="G127" s="264"/>
      <c r="H127" s="276"/>
      <c r="I127" s="254"/>
    </row>
    <row r="128" spans="1:9" ht="14.25" thickTop="1" thickBot="1">
      <c r="A128" s="84"/>
      <c r="B128" s="84"/>
      <c r="C128" s="84"/>
      <c r="D128" s="84"/>
      <c r="E128" s="90"/>
      <c r="F128" s="84"/>
      <c r="G128" s="84"/>
      <c r="H128" s="84"/>
      <c r="I128" s="84"/>
    </row>
    <row r="129" spans="1:9" ht="13.5" thickTop="1">
      <c r="A129" s="279" t="str">
        <f>CONCATENATE([2]List1!$A$48)</f>
        <v>červený</v>
      </c>
      <c r="B129" s="280"/>
      <c r="C129" s="280"/>
      <c r="D129" s="281"/>
      <c r="E129" s="282"/>
      <c r="F129" s="255" t="str">
        <f>CONCATENATE([2]List1!$A$49)</f>
        <v>modrý</v>
      </c>
      <c r="G129" s="256"/>
      <c r="H129" s="256"/>
      <c r="I129" s="283"/>
    </row>
    <row r="130" spans="1:9">
      <c r="A130" s="284" t="str">
        <f>CONCATENATE([2]List1!$A$50)</f>
        <v>jméno</v>
      </c>
      <c r="B130" s="285"/>
      <c r="C130" s="98" t="str">
        <f>CONCATENATE([2]List1!$A$51)</f>
        <v>oddíl</v>
      </c>
      <c r="D130" s="99" t="str">
        <f>CONCATENATE([2]List1!$A$52)</f>
        <v>los</v>
      </c>
      <c r="E130" s="282"/>
      <c r="F130" s="284" t="str">
        <f>CONCATENATE([2]List1!$A$50)</f>
        <v>jméno</v>
      </c>
      <c r="G130" s="285"/>
      <c r="H130" s="98" t="str">
        <f>CONCATENATE([2]List1!$A$51)</f>
        <v>oddíl</v>
      </c>
      <c r="I130" s="99" t="str">
        <f>CONCATENATE([2]List1!$A$52)</f>
        <v>los</v>
      </c>
    </row>
    <row r="131" spans="1:9">
      <c r="A131" s="267" t="str">
        <f>CONCATENATE(Hlasatel!A131)</f>
        <v>Jonáš Matěj</v>
      </c>
      <c r="B131" s="268"/>
      <c r="C131" s="271" t="str">
        <f>CONCATENATE(Hlasatel!C131)</f>
        <v>CW</v>
      </c>
      <c r="D131" s="277" t="str">
        <f>CONCATENATE(Hlasatel!D131)</f>
        <v>2</v>
      </c>
      <c r="E131" s="282"/>
      <c r="F131" s="267" t="str">
        <f>CONCATENATE(Hlasatel!F131)</f>
        <v>Gorjunov Timur</v>
      </c>
      <c r="G131" s="268"/>
      <c r="H131" s="271" t="str">
        <f>CONCATENATE(Hlasatel!H131)</f>
        <v>CW</v>
      </c>
      <c r="I131" s="277" t="str">
        <f>CONCATENATE(Hlasatel!I131)</f>
        <v>3</v>
      </c>
    </row>
    <row r="132" spans="1:9" ht="13.5" thickBot="1">
      <c r="A132" s="269"/>
      <c r="B132" s="270"/>
      <c r="C132" s="272"/>
      <c r="D132" s="278"/>
      <c r="E132" s="282"/>
      <c r="F132" s="269"/>
      <c r="G132" s="270"/>
      <c r="H132" s="272"/>
      <c r="I132" s="278"/>
    </row>
    <row r="133" spans="1:9" ht="14.25" thickTop="1" thickBot="1">
      <c r="A133" s="126"/>
      <c r="B133" s="126"/>
      <c r="C133" s="126"/>
      <c r="D133" s="126"/>
      <c r="E133" s="97"/>
      <c r="F133" s="126"/>
      <c r="G133" s="126"/>
      <c r="H133" s="126"/>
      <c r="I133" s="126"/>
    </row>
    <row r="134" spans="1:9" ht="13.5" thickTop="1">
      <c r="A134" s="85" t="str">
        <f>CONCATENATE([2]List1!$A$59)</f>
        <v>součet</v>
      </c>
      <c r="B134" s="256" t="str">
        <f>CONCATENATE([2]List1!$A$60)</f>
        <v>body</v>
      </c>
      <c r="C134" s="256"/>
      <c r="D134" s="283"/>
      <c r="E134" s="96" t="str">
        <f>CONCATENATE([2]List1!$A$61)</f>
        <v>kolo</v>
      </c>
      <c r="F134" s="329" t="str">
        <f>CONCATENATE([2]List1!$A$60)</f>
        <v>body</v>
      </c>
      <c r="G134" s="330"/>
      <c r="H134" s="330"/>
      <c r="I134" s="127" t="str">
        <f>CONCATENATE([2]List1!$A$59)</f>
        <v>součet</v>
      </c>
    </row>
    <row r="135" spans="1:9" ht="39.75" customHeight="1">
      <c r="A135" s="331"/>
      <c r="B135" s="334"/>
      <c r="C135" s="334"/>
      <c r="D135" s="335"/>
      <c r="E135" s="340" t="str">
        <f>CONCATENATE([2]List1!$A$62)</f>
        <v>1</v>
      </c>
      <c r="F135" s="284"/>
      <c r="G135" s="285"/>
      <c r="H135" s="285"/>
      <c r="I135" s="341"/>
    </row>
    <row r="136" spans="1:9">
      <c r="A136" s="332"/>
      <c r="B136" s="336"/>
      <c r="C136" s="336"/>
      <c r="D136" s="337"/>
      <c r="E136" s="340"/>
      <c r="F136" s="284"/>
      <c r="G136" s="285"/>
      <c r="H136" s="285"/>
      <c r="I136" s="341"/>
    </row>
    <row r="137" spans="1:9">
      <c r="A137" s="333"/>
      <c r="B137" s="338"/>
      <c r="C137" s="338"/>
      <c r="D137" s="339"/>
      <c r="E137" s="340"/>
      <c r="F137" s="284"/>
      <c r="G137" s="285"/>
      <c r="H137" s="285"/>
      <c r="I137" s="341"/>
    </row>
    <row r="138" spans="1:9" hidden="1">
      <c r="A138" s="284" t="str">
        <f>CONCATENATE([2]List1!$A$65)</f>
        <v>přestávka 30 sekund</v>
      </c>
      <c r="B138" s="285"/>
      <c r="C138" s="285"/>
      <c r="D138" s="341"/>
      <c r="E138" s="123"/>
      <c r="F138" s="284" t="str">
        <f>CONCATENATE([2]List1!$A$65)</f>
        <v>přestávka 30 sekund</v>
      </c>
      <c r="G138" s="285"/>
      <c r="H138" s="285"/>
      <c r="I138" s="341"/>
    </row>
    <row r="139" spans="1:9" hidden="1">
      <c r="A139" s="331"/>
      <c r="B139" s="334"/>
      <c r="C139" s="334"/>
      <c r="D139" s="335"/>
      <c r="E139" s="340" t="str">
        <f>CONCATENATE([2]List1!$A$63)</f>
        <v>2</v>
      </c>
      <c r="F139" s="284"/>
      <c r="G139" s="285"/>
      <c r="H139" s="285"/>
      <c r="I139" s="341"/>
    </row>
    <row r="140" spans="1:9" hidden="1">
      <c r="A140" s="332"/>
      <c r="B140" s="336"/>
      <c r="C140" s="336"/>
      <c r="D140" s="337"/>
      <c r="E140" s="340"/>
      <c r="F140" s="284"/>
      <c r="G140" s="285"/>
      <c r="H140" s="285"/>
      <c r="I140" s="341"/>
    </row>
    <row r="141" spans="1:9" hidden="1">
      <c r="A141" s="333"/>
      <c r="B141" s="338"/>
      <c r="C141" s="338"/>
      <c r="D141" s="339"/>
      <c r="E141" s="340"/>
      <c r="F141" s="284"/>
      <c r="G141" s="285"/>
      <c r="H141" s="285"/>
      <c r="I141" s="341"/>
    </row>
    <row r="142" spans="1:9">
      <c r="A142" s="284" t="str">
        <f>CONCATENATE([2]List1!$A$65)</f>
        <v>přestávka 30 sekund</v>
      </c>
      <c r="B142" s="285"/>
      <c r="C142" s="285"/>
      <c r="D142" s="341"/>
      <c r="E142" s="123"/>
      <c r="F142" s="284" t="str">
        <f>CONCATENATE([2]List1!$A$65)</f>
        <v>přestávka 30 sekund</v>
      </c>
      <c r="G142" s="285"/>
      <c r="H142" s="285"/>
      <c r="I142" s="341"/>
    </row>
    <row r="143" spans="1:9" ht="39.75" customHeight="1">
      <c r="A143" s="331"/>
      <c r="B143" s="334"/>
      <c r="C143" s="334"/>
      <c r="D143" s="335"/>
      <c r="E143" s="340">
        <v>2</v>
      </c>
      <c r="F143" s="284"/>
      <c r="G143" s="285"/>
      <c r="H143" s="285"/>
      <c r="I143" s="341"/>
    </row>
    <row r="144" spans="1:9">
      <c r="A144" s="332"/>
      <c r="B144" s="336"/>
      <c r="C144" s="336"/>
      <c r="D144" s="337"/>
      <c r="E144" s="340"/>
      <c r="F144" s="284"/>
      <c r="G144" s="285"/>
      <c r="H144" s="285"/>
      <c r="I144" s="341"/>
    </row>
    <row r="145" spans="1:9" ht="13.5" thickBot="1">
      <c r="A145" s="342"/>
      <c r="B145" s="343"/>
      <c r="C145" s="343"/>
      <c r="D145" s="344"/>
      <c r="E145" s="340"/>
      <c r="F145" s="345"/>
      <c r="G145" s="346"/>
      <c r="H145" s="346"/>
      <c r="I145" s="347"/>
    </row>
    <row r="146" spans="1:9" ht="14.25" thickTop="1" thickBot="1">
      <c r="A146" s="84"/>
      <c r="B146" s="84"/>
      <c r="C146" s="84"/>
      <c r="D146" s="84"/>
      <c r="E146" s="90"/>
      <c r="F146" s="84"/>
      <c r="G146" s="84"/>
      <c r="H146" s="84"/>
      <c r="I146" s="84"/>
    </row>
    <row r="147" spans="1:9">
      <c r="A147" s="348"/>
      <c r="B147" s="351" t="str">
        <f>CONCATENATE([2]List1!$A$66)</f>
        <v>součet technických bodů červený ve všech kolech</v>
      </c>
      <c r="C147" s="352"/>
      <c r="D147" s="84"/>
      <c r="E147" s="90"/>
      <c r="F147" s="84"/>
      <c r="G147" s="353" t="str">
        <f>CONCATENATE([2]List1!$A$67)</f>
        <v>součet technických bodů modrý ve všech kolech</v>
      </c>
      <c r="H147" s="354"/>
      <c r="I147" s="348"/>
    </row>
    <row r="148" spans="1:9">
      <c r="A148" s="349"/>
      <c r="B148" s="351"/>
      <c r="C148" s="352"/>
      <c r="D148" s="84"/>
      <c r="E148" s="90"/>
      <c r="F148" s="84"/>
      <c r="G148" s="353"/>
      <c r="H148" s="354"/>
      <c r="I148" s="349"/>
    </row>
    <row r="149" spans="1:9" ht="13.5" thickBot="1">
      <c r="A149" s="350"/>
      <c r="B149" s="351"/>
      <c r="C149" s="352"/>
      <c r="D149" s="84"/>
      <c r="E149" s="90"/>
      <c r="F149" s="84"/>
      <c r="G149" s="353"/>
      <c r="H149" s="354"/>
      <c r="I149" s="350"/>
    </row>
    <row r="150" spans="1:9">
      <c r="A150" s="84"/>
      <c r="B150" s="355" t="str">
        <f>CONCATENATE([2]List1!$A$68)</f>
        <v>kvalifikační body červený</v>
      </c>
      <c r="C150" s="356"/>
      <c r="D150" s="357"/>
      <c r="E150" s="90"/>
      <c r="F150" s="357"/>
      <c r="G150" s="358" t="str">
        <f>CONCATENATE([2]List1!$A$69)</f>
        <v>kvalifikační body modrý</v>
      </c>
      <c r="H150" s="358"/>
      <c r="I150" s="84"/>
    </row>
    <row r="151" spans="1:9">
      <c r="A151" s="84"/>
      <c r="B151" s="355"/>
      <c r="C151" s="356"/>
      <c r="D151" s="357"/>
      <c r="E151" s="90"/>
      <c r="F151" s="357"/>
      <c r="G151" s="358"/>
      <c r="H151" s="358"/>
      <c r="I151" s="84"/>
    </row>
    <row r="152" spans="1:9">
      <c r="A152" s="84"/>
      <c r="B152" s="355"/>
      <c r="C152" s="356"/>
      <c r="D152" s="357"/>
      <c r="E152" s="90"/>
      <c r="F152" s="357"/>
      <c r="G152" s="358"/>
      <c r="H152" s="358"/>
      <c r="I152" s="84"/>
    </row>
    <row r="153" spans="1:9" ht="13.5" thickBot="1">
      <c r="A153" s="84"/>
      <c r="B153" s="84"/>
      <c r="C153" s="84"/>
      <c r="D153" s="84"/>
      <c r="E153" s="90"/>
      <c r="F153" s="84"/>
      <c r="G153" s="84"/>
      <c r="H153" s="84"/>
      <c r="I153" s="84"/>
    </row>
    <row r="154" spans="1:9" ht="13.5" thickTop="1">
      <c r="A154" s="128" t="str">
        <f>CONCATENATE([2]List1!$A$70)</f>
        <v>Vítěz:</v>
      </c>
      <c r="B154" s="74"/>
      <c r="C154" s="74"/>
      <c r="D154" s="74"/>
      <c r="E154" s="124"/>
      <c r="F154" s="74"/>
      <c r="G154" s="129"/>
      <c r="H154" s="359" t="str">
        <f>CONCATENATE([2]List1!$A$71)</f>
        <v>Skutečný čas:</v>
      </c>
      <c r="I154" s="360"/>
    </row>
    <row r="155" spans="1:9">
      <c r="A155" s="130"/>
      <c r="B155" s="78"/>
      <c r="C155" s="78"/>
      <c r="D155" s="78"/>
      <c r="E155" s="131"/>
      <c r="F155" s="78"/>
      <c r="G155" s="132"/>
      <c r="H155" s="133"/>
      <c r="I155" s="134"/>
    </row>
    <row r="156" spans="1:9" ht="13.5" thickBot="1">
      <c r="A156" s="135"/>
      <c r="B156" s="136"/>
      <c r="C156" s="136"/>
      <c r="D156" s="136"/>
      <c r="E156" s="137"/>
      <c r="F156" s="136"/>
      <c r="G156" s="138"/>
      <c r="H156" s="139"/>
      <c r="I156" s="140"/>
    </row>
    <row r="157" spans="1:9" ht="13.5" thickTop="1">
      <c r="A157" s="74"/>
      <c r="B157" s="74"/>
      <c r="C157" s="74"/>
      <c r="D157" s="74"/>
      <c r="E157" s="124"/>
      <c r="F157" s="74"/>
      <c r="G157" s="74"/>
      <c r="H157" s="74"/>
      <c r="I157" s="74"/>
    </row>
    <row r="158" spans="1:9" ht="12.75" customHeight="1">
      <c r="A158" s="361" t="s">
        <v>73</v>
      </c>
      <c r="B158" s="361"/>
      <c r="C158" s="361"/>
      <c r="D158" s="361"/>
      <c r="E158" s="361"/>
      <c r="F158" s="361"/>
      <c r="G158" s="361"/>
      <c r="H158" s="361"/>
      <c r="I158" s="361"/>
    </row>
    <row r="159" spans="1:9" ht="12.75" customHeight="1">
      <c r="A159" s="361"/>
      <c r="B159" s="361"/>
      <c r="C159" s="361"/>
      <c r="D159" s="361"/>
      <c r="E159" s="361"/>
      <c r="F159" s="361"/>
      <c r="G159" s="361"/>
      <c r="H159" s="361"/>
      <c r="I159" s="361"/>
    </row>
    <row r="160" spans="1:9">
      <c r="A160" s="362" t="str">
        <f>CONCATENATE([2]List1!$A$84)</f>
        <v xml:space="preserve"> 5 : 0</v>
      </c>
      <c r="B160" s="363" t="str">
        <f>CONCATENATE([2]List1!$A$73)</f>
        <v>vítězství na lopatky</v>
      </c>
      <c r="C160" s="364"/>
      <c r="D160" s="365"/>
      <c r="E160" s="90"/>
      <c r="F160" s="362" t="str">
        <f>CONCATENATE([2]List1!$A$84)</f>
        <v xml:space="preserve"> 5 : 0</v>
      </c>
      <c r="G160" s="369" t="str">
        <f>CONCATENATE([2]List1!$A$79)</f>
        <v>vítězství pro nenastoupení soupeře</v>
      </c>
      <c r="H160" s="370"/>
      <c r="I160" s="371"/>
    </row>
    <row r="161" spans="1:9">
      <c r="A161" s="362"/>
      <c r="B161" s="366"/>
      <c r="C161" s="367"/>
      <c r="D161" s="368"/>
      <c r="E161" s="90"/>
      <c r="F161" s="362"/>
      <c r="G161" s="372"/>
      <c r="H161" s="373"/>
      <c r="I161" s="374"/>
    </row>
    <row r="162" spans="1:9" ht="12.75" customHeight="1">
      <c r="A162" s="362" t="str">
        <f>CONCATENATE([2]List1!$A$85)</f>
        <v xml:space="preserve"> 4 : 0 </v>
      </c>
      <c r="B162" s="375" t="str">
        <f>CONCATENATE([2]List1!$A$74)</f>
        <v>technická převaha ve dvou kolech, poražený nemá technické body</v>
      </c>
      <c r="C162" s="375"/>
      <c r="D162" s="375"/>
      <c r="E162" s="90"/>
      <c r="F162" s="376" t="str">
        <f>[2]List1!$C$85</f>
        <v xml:space="preserve"> 5 : 0 </v>
      </c>
      <c r="G162" s="377" t="str">
        <f>CONCATENATE([2]List1!$A$80)</f>
        <v>diskvalifikace pro 3 "O"</v>
      </c>
      <c r="H162" s="377"/>
      <c r="I162" s="377"/>
    </row>
    <row r="163" spans="1:9" ht="12.75" customHeight="1">
      <c r="A163" s="362"/>
      <c r="B163" s="375"/>
      <c r="C163" s="375"/>
      <c r="D163" s="375"/>
      <c r="E163" s="90"/>
      <c r="F163" s="362"/>
      <c r="G163" s="377"/>
      <c r="H163" s="377"/>
      <c r="I163" s="377"/>
    </row>
    <row r="164" spans="1:9" ht="12.75" customHeight="1">
      <c r="A164" s="362" t="str">
        <f>CONCATENATE([2]List1!$A$86)</f>
        <v xml:space="preserve"> 4 : 1 </v>
      </c>
      <c r="B164" s="375" t="str">
        <f>CONCATENATE([2]List1!$A$75)</f>
        <v>technická převaha ve dvou kolech, poražený má technické body</v>
      </c>
      <c r="C164" s="375"/>
      <c r="D164" s="375"/>
      <c r="E164" s="90"/>
      <c r="F164" s="362" t="str">
        <f>CONCATENATE([2]List1!$A$84)</f>
        <v xml:space="preserve"> 5 : 0</v>
      </c>
      <c r="G164" s="377" t="str">
        <f>CONCATENATE([2]List1!$A$81)</f>
        <v>diskvalifikace z celé soutěže</v>
      </c>
      <c r="H164" s="377"/>
      <c r="I164" s="377"/>
    </row>
    <row r="165" spans="1:9" ht="12.75" customHeight="1">
      <c r="A165" s="362"/>
      <c r="B165" s="375"/>
      <c r="C165" s="375"/>
      <c r="D165" s="375"/>
      <c r="E165" s="90"/>
      <c r="F165" s="362"/>
      <c r="G165" s="377"/>
      <c r="H165" s="377"/>
      <c r="I165" s="377"/>
    </row>
    <row r="166" spans="1:9">
      <c r="A166" s="362" t="str">
        <f>CONCATENATE([2]List1!$A$87:$IV$87)</f>
        <v xml:space="preserve"> 3 : 0 </v>
      </c>
      <c r="B166" s="375" t="str">
        <f>CONCATENATE([2]List1!$A$76)</f>
        <v>vítězství na body, poražený nemá technické body</v>
      </c>
      <c r="C166" s="375"/>
      <c r="D166" s="375"/>
      <c r="E166" s="90"/>
      <c r="F166" s="362" t="str">
        <f>CONCATENATE([2]List1!$A$89)</f>
        <v xml:space="preserve"> 0 : 0 </v>
      </c>
      <c r="G166" s="377" t="str">
        <f>CONCATENATE([2]List1!$A$82)</f>
        <v>oba soupeři jsou diskvalifikováni v utkání</v>
      </c>
      <c r="H166" s="377"/>
      <c r="I166" s="377"/>
    </row>
    <row r="167" spans="1:9">
      <c r="A167" s="362"/>
      <c r="B167" s="375"/>
      <c r="C167" s="375"/>
      <c r="D167" s="375"/>
      <c r="E167" s="90"/>
      <c r="F167" s="362"/>
      <c r="G167" s="377"/>
      <c r="H167" s="377"/>
      <c r="I167" s="377"/>
    </row>
    <row r="168" spans="1:9" ht="12.75" customHeight="1">
      <c r="A168" s="362" t="str">
        <f>CONCATENATE([2]List1!$A$88)</f>
        <v xml:space="preserve"> 3 : 1 </v>
      </c>
      <c r="B168" s="375" t="str">
        <f>CONCATENATE([2]List1!$A$77)</f>
        <v>vítězství na body, poražený má technické body</v>
      </c>
      <c r="C168" s="375"/>
      <c r="D168" s="375"/>
      <c r="E168" s="90"/>
      <c r="F168" s="362" t="str">
        <f>CONCATENATE([2]List1!$A$89)</f>
        <v xml:space="preserve"> 0 : 0 </v>
      </c>
      <c r="G168" s="377" t="str">
        <f>CONCATENATE([2]List1!$A$83)</f>
        <v>oba soupeři jsou diskvalifikováni v celé soutěži</v>
      </c>
      <c r="H168" s="377"/>
      <c r="I168" s="377"/>
    </row>
    <row r="169" spans="1:9" ht="12.75" customHeight="1">
      <c r="A169" s="362"/>
      <c r="B169" s="375"/>
      <c r="C169" s="375"/>
      <c r="D169" s="375"/>
      <c r="E169" s="90"/>
      <c r="F169" s="362"/>
      <c r="G169" s="377"/>
      <c r="H169" s="377"/>
      <c r="I169" s="377"/>
    </row>
    <row r="170" spans="1:9">
      <c r="A170" s="362" t="str">
        <f>CONCATENATE([2]List1!$A$84)</f>
        <v xml:space="preserve"> 5 : 0</v>
      </c>
      <c r="B170" s="363" t="str">
        <f>CONCATENATE([2]List1!$A$78)</f>
        <v>vítězství pro zranění soupeře</v>
      </c>
      <c r="C170" s="364"/>
      <c r="D170" s="365"/>
      <c r="E170" s="90"/>
      <c r="F170" s="378" t="str">
        <f>CONCATENATE([2]List1!$A$90)</f>
        <v>Podpis:</v>
      </c>
      <c r="G170" s="379"/>
      <c r="H170" s="379"/>
      <c r="I170" s="380"/>
    </row>
    <row r="171" spans="1:9">
      <c r="A171" s="362"/>
      <c r="B171" s="366"/>
      <c r="C171" s="367"/>
      <c r="D171" s="368"/>
      <c r="E171" s="90"/>
      <c r="F171" s="381"/>
      <c r="G171" s="382"/>
      <c r="H171" s="382"/>
      <c r="I171" s="383"/>
    </row>
    <row r="172" spans="1:9" hidden="1">
      <c r="A172" s="252" t="str">
        <f>CONCATENATE([2]List1!$A$55)</f>
        <v>Bodovací lístek SZČR</v>
      </c>
      <c r="B172" s="252"/>
      <c r="C172" s="252"/>
      <c r="D172" s="252"/>
      <c r="E172" s="252"/>
      <c r="F172" s="252"/>
      <c r="G172" s="252"/>
      <c r="H172" s="252"/>
      <c r="I172" s="252"/>
    </row>
    <row r="173" spans="1:9" hidden="1">
      <c r="A173" s="252"/>
      <c r="B173" s="252"/>
      <c r="C173" s="252"/>
      <c r="D173" s="252"/>
      <c r="E173" s="252"/>
      <c r="F173" s="252"/>
      <c r="G173" s="252"/>
      <c r="H173" s="252"/>
      <c r="I173" s="252"/>
    </row>
    <row r="174" spans="1:9" ht="24" hidden="1" thickBot="1">
      <c r="A174" s="82"/>
      <c r="B174" s="82"/>
      <c r="C174" s="82"/>
      <c r="D174" s="82"/>
      <c r="E174" s="125"/>
      <c r="F174" s="82"/>
      <c r="G174" s="82"/>
      <c r="H174" s="82"/>
      <c r="I174" s="82"/>
    </row>
    <row r="175" spans="1:9" ht="13.5" hidden="1" thickTop="1">
      <c r="A175" s="309" t="str">
        <f>CONCATENATE([2]List1!$A$56)</f>
        <v>Bodový rozhodčí:</v>
      </c>
      <c r="B175" s="310"/>
      <c r="C175" s="313"/>
      <c r="D175" s="314"/>
      <c r="E175" s="315"/>
      <c r="F175" s="84"/>
      <c r="G175" s="84"/>
      <c r="H175" s="84"/>
      <c r="I175" s="84"/>
    </row>
    <row r="176" spans="1:9" hidden="1">
      <c r="A176" s="311"/>
      <c r="B176" s="312"/>
      <c r="C176" s="316"/>
      <c r="D176" s="317"/>
      <c r="E176" s="318"/>
      <c r="F176" s="84"/>
      <c r="G176" s="84"/>
      <c r="H176" s="84"/>
      <c r="I176" s="84"/>
    </row>
    <row r="177" spans="1:9" hidden="1">
      <c r="A177" s="319" t="str">
        <f>CONCATENATE([2]List1!$A$57)</f>
        <v>Rozhodčí na žíněnce:</v>
      </c>
      <c r="B177" s="320"/>
      <c r="C177" s="321"/>
      <c r="D177" s="322"/>
      <c r="E177" s="323"/>
      <c r="F177" s="84"/>
      <c r="G177" s="84"/>
      <c r="H177" s="84"/>
      <c r="I177" s="84"/>
    </row>
    <row r="178" spans="1:9" hidden="1">
      <c r="A178" s="311"/>
      <c r="B178" s="312"/>
      <c r="C178" s="316"/>
      <c r="D178" s="317"/>
      <c r="E178" s="318"/>
      <c r="F178" s="84"/>
      <c r="G178" s="84"/>
      <c r="H178" s="84"/>
      <c r="I178" s="84"/>
    </row>
    <row r="179" spans="1:9" hidden="1">
      <c r="A179" s="319" t="str">
        <f>CONCATENATE([2]List1!$A$58)</f>
        <v>Předseda žíněnky</v>
      </c>
      <c r="B179" s="320"/>
      <c r="C179" s="321"/>
      <c r="D179" s="322"/>
      <c r="E179" s="323"/>
      <c r="F179" s="84"/>
      <c r="G179" s="84"/>
      <c r="H179" s="84"/>
      <c r="I179" s="84"/>
    </row>
    <row r="180" spans="1:9" ht="13.5" hidden="1" thickBot="1">
      <c r="A180" s="324"/>
      <c r="B180" s="325"/>
      <c r="C180" s="326"/>
      <c r="D180" s="327"/>
      <c r="E180" s="328"/>
      <c r="F180" s="84"/>
      <c r="G180" s="84"/>
      <c r="H180" s="84"/>
      <c r="I180" s="84"/>
    </row>
    <row r="181" spans="1:9" ht="14.25" hidden="1" thickTop="1" thickBot="1">
      <c r="A181" s="84"/>
      <c r="B181" s="84"/>
      <c r="C181" s="84"/>
      <c r="D181" s="84"/>
      <c r="E181" s="90"/>
      <c r="F181" s="84"/>
      <c r="G181" s="84"/>
      <c r="H181" s="84"/>
      <c r="I181" s="84"/>
    </row>
    <row r="182" spans="1:9" ht="26.25" hidden="1" thickTop="1">
      <c r="A182" s="255" t="str">
        <f>CONCATENATE([2]List1!$A$40)</f>
        <v>soutěž</v>
      </c>
      <c r="B182" s="256"/>
      <c r="C182" s="86" t="str">
        <f>CONCATENATE([2]List1!$A$41)</f>
        <v>datum</v>
      </c>
      <c r="D182" s="86" t="str">
        <f>CONCATENATE([2]List1!$A$42)</f>
        <v>č. utkání</v>
      </c>
      <c r="E182" s="91" t="str">
        <f>CONCATENATE([2]List1!$A$43)</f>
        <v>hmotnost</v>
      </c>
      <c r="F182" s="86" t="str">
        <f>CONCATENATE([2]List1!$A$44)</f>
        <v>styl</v>
      </c>
      <c r="G182" s="86" t="str">
        <f>CONCATENATE([2]List1!$A$45)</f>
        <v>kolo</v>
      </c>
      <c r="H182" s="87" t="str">
        <f>CONCATENATE([2]List1!$A$46)</f>
        <v>finále</v>
      </c>
      <c r="I182" s="88" t="str">
        <f>CONCATENATE([2]List1!$A$47)</f>
        <v>žíněnka</v>
      </c>
    </row>
    <row r="183" spans="1:9" hidden="1">
      <c r="A183" s="295" t="str">
        <f>CONCATENATE(Hlasatel!A183)</f>
        <v>Vánoční turnaj Chomutov</v>
      </c>
      <c r="B183" s="296"/>
      <c r="C183" s="263" t="str">
        <f>CONCATENATE(Hlasatel!C183)</f>
        <v>14.12.2019</v>
      </c>
      <c r="D183" s="263">
        <f>ABS(Hlasatel!D183)</f>
        <v>1043</v>
      </c>
      <c r="E183" s="265" t="str">
        <f>CONCATENATE(Hlasatel!E183)</f>
        <v>B příp 28 kg</v>
      </c>
      <c r="F183" s="263" t="str">
        <f>CONCATENATE(Hlasatel!F183)</f>
        <v>ř.ř.</v>
      </c>
      <c r="G183" s="263" t="str">
        <f>CONCATENATE(Hlasatel!G183)</f>
        <v>3</v>
      </c>
      <c r="H183" s="275" t="str">
        <f>CONCATENATE(Hlasatel!H183)</f>
        <v/>
      </c>
      <c r="I183" s="253" t="str">
        <f>CONCATENATE(Hlasatel!I183)</f>
        <v>1</v>
      </c>
    </row>
    <row r="184" spans="1:9" ht="13.5" hidden="1" thickBot="1">
      <c r="A184" s="297"/>
      <c r="B184" s="298"/>
      <c r="C184" s="264"/>
      <c r="D184" s="264"/>
      <c r="E184" s="266"/>
      <c r="F184" s="264"/>
      <c r="G184" s="264"/>
      <c r="H184" s="276"/>
      <c r="I184" s="254"/>
    </row>
    <row r="185" spans="1:9" ht="14.25" hidden="1" thickTop="1" thickBot="1">
      <c r="A185" s="84"/>
      <c r="B185" s="84"/>
      <c r="C185" s="84"/>
      <c r="D185" s="84"/>
      <c r="E185" s="90"/>
      <c r="F185" s="84"/>
      <c r="G185" s="84"/>
      <c r="H185" s="84"/>
      <c r="I185" s="84"/>
    </row>
    <row r="186" spans="1:9" ht="13.5" hidden="1" thickTop="1">
      <c r="A186" s="279" t="str">
        <f>CONCATENATE([2]List1!$A$48)</f>
        <v>červený</v>
      </c>
      <c r="B186" s="280"/>
      <c r="C186" s="280"/>
      <c r="D186" s="281"/>
      <c r="E186" s="282"/>
      <c r="F186" s="255" t="str">
        <f>CONCATENATE([2]List1!$A$49)</f>
        <v>modrý</v>
      </c>
      <c r="G186" s="256"/>
      <c r="H186" s="256"/>
      <c r="I186" s="283"/>
    </row>
    <row r="187" spans="1:9" hidden="1">
      <c r="A187" s="284" t="str">
        <f>CONCATENATE([2]List1!$A$50)</f>
        <v>jméno</v>
      </c>
      <c r="B187" s="285"/>
      <c r="C187" s="98" t="str">
        <f>CONCATENATE([2]List1!$A$51)</f>
        <v>oddíl</v>
      </c>
      <c r="D187" s="99" t="str">
        <f>CONCATENATE([2]List1!$A$52)</f>
        <v>los</v>
      </c>
      <c r="E187" s="282"/>
      <c r="F187" s="284" t="str">
        <f>CONCATENATE([2]List1!$A$50)</f>
        <v>jméno</v>
      </c>
      <c r="G187" s="285"/>
      <c r="H187" s="98" t="str">
        <f>CONCATENATE([2]List1!$A$51)</f>
        <v>oddíl</v>
      </c>
      <c r="I187" s="99" t="str">
        <f>CONCATENATE([2]List1!$A$52)</f>
        <v>los</v>
      </c>
    </row>
    <row r="188" spans="1:9" hidden="1">
      <c r="A188" s="267" t="str">
        <f>CONCATENATE(Hlasatel!A188)</f>
        <v>Jonáš Matěj</v>
      </c>
      <c r="B188" s="268"/>
      <c r="C188" s="271" t="str">
        <f>CONCATENATE(Hlasatel!C188)</f>
        <v>CW</v>
      </c>
      <c r="D188" s="277" t="str">
        <f>CONCATENATE(Hlasatel!D188)</f>
        <v>2</v>
      </c>
      <c r="E188" s="282"/>
      <c r="F188" s="267" t="str">
        <f>CONCATENATE(Hlasatel!F188)</f>
        <v>Jméno 4</v>
      </c>
      <c r="G188" s="268"/>
      <c r="H188" s="271" t="str">
        <f>CONCATENATE(Hlasatel!H188)</f>
        <v>odd 4</v>
      </c>
      <c r="I188" s="277" t="str">
        <f>CONCATENATE(Hlasatel!I188)</f>
        <v>4</v>
      </c>
    </row>
    <row r="189" spans="1:9" ht="13.5" hidden="1" thickBot="1">
      <c r="A189" s="269"/>
      <c r="B189" s="270"/>
      <c r="C189" s="272"/>
      <c r="D189" s="278"/>
      <c r="E189" s="282"/>
      <c r="F189" s="269"/>
      <c r="G189" s="270"/>
      <c r="H189" s="272"/>
      <c r="I189" s="278"/>
    </row>
    <row r="190" spans="1:9" ht="14.25" hidden="1" thickTop="1" thickBot="1">
      <c r="A190" s="126"/>
      <c r="B190" s="126"/>
      <c r="C190" s="126"/>
      <c r="D190" s="126"/>
      <c r="E190" s="97"/>
      <c r="F190" s="126"/>
      <c r="G190" s="126"/>
      <c r="H190" s="126"/>
      <c r="I190" s="126"/>
    </row>
    <row r="191" spans="1:9" ht="13.5" hidden="1" thickTop="1">
      <c r="A191" s="85" t="str">
        <f>CONCATENATE([2]List1!$A$59)</f>
        <v>součet</v>
      </c>
      <c r="B191" s="256" t="str">
        <f>CONCATENATE([2]List1!$A$60)</f>
        <v>body</v>
      </c>
      <c r="C191" s="256"/>
      <c r="D191" s="283"/>
      <c r="E191" s="96" t="str">
        <f>CONCATENATE([2]List1!$A$61)</f>
        <v>kolo</v>
      </c>
      <c r="F191" s="329" t="str">
        <f>CONCATENATE([2]List1!$A$60)</f>
        <v>body</v>
      </c>
      <c r="G191" s="330"/>
      <c r="H191" s="330"/>
      <c r="I191" s="127" t="str">
        <f>CONCATENATE([2]List1!$A$59)</f>
        <v>součet</v>
      </c>
    </row>
    <row r="192" spans="1:9" hidden="1">
      <c r="A192" s="331"/>
      <c r="B192" s="334"/>
      <c r="C192" s="334"/>
      <c r="D192" s="335"/>
      <c r="E192" s="340" t="str">
        <f>CONCATENATE([2]List1!$A$62)</f>
        <v>1</v>
      </c>
      <c r="F192" s="284"/>
      <c r="G192" s="285"/>
      <c r="H192" s="285"/>
      <c r="I192" s="341"/>
    </row>
    <row r="193" spans="1:9" hidden="1">
      <c r="A193" s="332"/>
      <c r="B193" s="336"/>
      <c r="C193" s="336"/>
      <c r="D193" s="337"/>
      <c r="E193" s="340"/>
      <c r="F193" s="284"/>
      <c r="G193" s="285"/>
      <c r="H193" s="285"/>
      <c r="I193" s="341"/>
    </row>
    <row r="194" spans="1:9" hidden="1">
      <c r="A194" s="333"/>
      <c r="B194" s="338"/>
      <c r="C194" s="338"/>
      <c r="D194" s="339"/>
      <c r="E194" s="340"/>
      <c r="F194" s="284"/>
      <c r="G194" s="285"/>
      <c r="H194" s="285"/>
      <c r="I194" s="341"/>
    </row>
    <row r="195" spans="1:9" hidden="1">
      <c r="A195" s="284" t="str">
        <f>CONCATENATE([2]List1!$A$65)</f>
        <v>přestávka 30 sekund</v>
      </c>
      <c r="B195" s="285"/>
      <c r="C195" s="285"/>
      <c r="D195" s="341"/>
      <c r="E195" s="123"/>
      <c r="F195" s="284" t="str">
        <f>CONCATENATE([2]List1!$A$65)</f>
        <v>přestávka 30 sekund</v>
      </c>
      <c r="G195" s="285"/>
      <c r="H195" s="285"/>
      <c r="I195" s="341"/>
    </row>
    <row r="196" spans="1:9" hidden="1">
      <c r="A196" s="331"/>
      <c r="B196" s="334"/>
      <c r="C196" s="334"/>
      <c r="D196" s="335"/>
      <c r="E196" s="340" t="str">
        <f>CONCATENATE([2]List1!$A$63)</f>
        <v>2</v>
      </c>
      <c r="F196" s="284"/>
      <c r="G196" s="285"/>
      <c r="H196" s="285"/>
      <c r="I196" s="341"/>
    </row>
    <row r="197" spans="1:9" hidden="1">
      <c r="A197" s="332"/>
      <c r="B197" s="336"/>
      <c r="C197" s="336"/>
      <c r="D197" s="337"/>
      <c r="E197" s="340"/>
      <c r="F197" s="284"/>
      <c r="G197" s="285"/>
      <c r="H197" s="285"/>
      <c r="I197" s="341"/>
    </row>
    <row r="198" spans="1:9" hidden="1">
      <c r="A198" s="333"/>
      <c r="B198" s="338"/>
      <c r="C198" s="338"/>
      <c r="D198" s="339"/>
      <c r="E198" s="340"/>
      <c r="F198" s="284"/>
      <c r="G198" s="285"/>
      <c r="H198" s="285"/>
      <c r="I198" s="341"/>
    </row>
    <row r="199" spans="1:9" hidden="1">
      <c r="A199" s="284" t="str">
        <f>CONCATENATE([2]List1!$A$65)</f>
        <v>přestávka 30 sekund</v>
      </c>
      <c r="B199" s="285"/>
      <c r="C199" s="285"/>
      <c r="D199" s="341"/>
      <c r="E199" s="123"/>
      <c r="F199" s="284" t="str">
        <f>CONCATENATE([2]List1!$A$65)</f>
        <v>přestávka 30 sekund</v>
      </c>
      <c r="G199" s="285"/>
      <c r="H199" s="285"/>
      <c r="I199" s="341"/>
    </row>
    <row r="200" spans="1:9" hidden="1">
      <c r="A200" s="331"/>
      <c r="B200" s="334"/>
      <c r="C200" s="334"/>
      <c r="D200" s="335"/>
      <c r="E200" s="340" t="str">
        <f>CONCATENATE([2]List1!$A$64)</f>
        <v>3</v>
      </c>
      <c r="F200" s="284"/>
      <c r="G200" s="285"/>
      <c r="H200" s="285"/>
      <c r="I200" s="341"/>
    </row>
    <row r="201" spans="1:9" hidden="1">
      <c r="A201" s="332"/>
      <c r="B201" s="336"/>
      <c r="C201" s="336"/>
      <c r="D201" s="337"/>
      <c r="E201" s="340"/>
      <c r="F201" s="284"/>
      <c r="G201" s="285"/>
      <c r="H201" s="285"/>
      <c r="I201" s="341"/>
    </row>
    <row r="202" spans="1:9" ht="13.5" hidden="1" thickBot="1">
      <c r="A202" s="342"/>
      <c r="B202" s="343"/>
      <c r="C202" s="343"/>
      <c r="D202" s="344"/>
      <c r="E202" s="340"/>
      <c r="F202" s="345"/>
      <c r="G202" s="346"/>
      <c r="H202" s="346"/>
      <c r="I202" s="347"/>
    </row>
    <row r="203" spans="1:9" ht="14.25" hidden="1" thickTop="1" thickBot="1">
      <c r="A203" s="84"/>
      <c r="B203" s="84"/>
      <c r="C203" s="84"/>
      <c r="D203" s="84"/>
      <c r="E203" s="90"/>
      <c r="F203" s="84"/>
      <c r="G203" s="84"/>
      <c r="H203" s="84"/>
      <c r="I203" s="84"/>
    </row>
    <row r="204" spans="1:9" hidden="1">
      <c r="A204" s="348"/>
      <c r="B204" s="351" t="str">
        <f>CONCATENATE([2]List1!$A$66)</f>
        <v>součet technických bodů červený ve všech kolech</v>
      </c>
      <c r="C204" s="352"/>
      <c r="D204" s="84"/>
      <c r="E204" s="90"/>
      <c r="F204" s="84"/>
      <c r="G204" s="353" t="str">
        <f>CONCATENATE([2]List1!$A$67)</f>
        <v>součet technických bodů modrý ve všech kolech</v>
      </c>
      <c r="H204" s="354"/>
      <c r="I204" s="348"/>
    </row>
    <row r="205" spans="1:9" hidden="1">
      <c r="A205" s="349"/>
      <c r="B205" s="351"/>
      <c r="C205" s="352"/>
      <c r="D205" s="84"/>
      <c r="E205" s="90"/>
      <c r="F205" s="84"/>
      <c r="G205" s="353"/>
      <c r="H205" s="354"/>
      <c r="I205" s="349"/>
    </row>
    <row r="206" spans="1:9" ht="13.5" hidden="1" thickBot="1">
      <c r="A206" s="350"/>
      <c r="B206" s="351"/>
      <c r="C206" s="352"/>
      <c r="D206" s="84"/>
      <c r="E206" s="90"/>
      <c r="F206" s="84"/>
      <c r="G206" s="353"/>
      <c r="H206" s="354"/>
      <c r="I206" s="350"/>
    </row>
    <row r="207" spans="1:9" hidden="1">
      <c r="A207" s="84"/>
      <c r="B207" s="355" t="str">
        <f>CONCATENATE([2]List1!$A$68)</f>
        <v>kvalifikační body červený</v>
      </c>
      <c r="C207" s="356"/>
      <c r="D207" s="357"/>
      <c r="E207" s="90"/>
      <c r="F207" s="357"/>
      <c r="G207" s="358" t="str">
        <f>CONCATENATE([2]List1!$A$69)</f>
        <v>kvalifikační body modrý</v>
      </c>
      <c r="H207" s="358"/>
      <c r="I207" s="84"/>
    </row>
    <row r="208" spans="1:9" hidden="1">
      <c r="A208" s="84"/>
      <c r="B208" s="355"/>
      <c r="C208" s="356"/>
      <c r="D208" s="357"/>
      <c r="E208" s="90"/>
      <c r="F208" s="357"/>
      <c r="G208" s="358"/>
      <c r="H208" s="358"/>
      <c r="I208" s="84"/>
    </row>
    <row r="209" spans="1:9" hidden="1">
      <c r="A209" s="84"/>
      <c r="B209" s="355"/>
      <c r="C209" s="356"/>
      <c r="D209" s="357"/>
      <c r="E209" s="90"/>
      <c r="F209" s="357"/>
      <c r="G209" s="358"/>
      <c r="H209" s="358"/>
      <c r="I209" s="84"/>
    </row>
    <row r="210" spans="1:9" ht="13.5" hidden="1" thickBot="1">
      <c r="A210" s="84"/>
      <c r="B210" s="84"/>
      <c r="C210" s="84"/>
      <c r="D210" s="84"/>
      <c r="E210" s="90"/>
      <c r="F210" s="84"/>
      <c r="G210" s="84"/>
      <c r="H210" s="84"/>
      <c r="I210" s="84"/>
    </row>
    <row r="211" spans="1:9" ht="13.5" hidden="1" thickTop="1">
      <c r="A211" s="128" t="str">
        <f>CONCATENATE([2]List1!$A$70)</f>
        <v>Vítěz:</v>
      </c>
      <c r="B211" s="74"/>
      <c r="C211" s="74"/>
      <c r="D211" s="74"/>
      <c r="E211" s="124"/>
      <c r="F211" s="74"/>
      <c r="G211" s="129"/>
      <c r="H211" s="359" t="str">
        <f>CONCATENATE([2]List1!$A$71)</f>
        <v>Skutečný čas:</v>
      </c>
      <c r="I211" s="360"/>
    </row>
    <row r="212" spans="1:9" hidden="1">
      <c r="A212" s="130"/>
      <c r="B212" s="78"/>
      <c r="C212" s="78"/>
      <c r="D212" s="78"/>
      <c r="E212" s="131"/>
      <c r="F212" s="78"/>
      <c r="G212" s="132"/>
      <c r="H212" s="133"/>
      <c r="I212" s="134"/>
    </row>
    <row r="213" spans="1:9" ht="13.5" hidden="1" thickBot="1">
      <c r="A213" s="135"/>
      <c r="B213" s="136"/>
      <c r="C213" s="136"/>
      <c r="D213" s="136"/>
      <c r="E213" s="137"/>
      <c r="F213" s="136"/>
      <c r="G213" s="138"/>
      <c r="H213" s="139"/>
      <c r="I213" s="140"/>
    </row>
    <row r="214" spans="1:9" ht="13.5" hidden="1" thickTop="1">
      <c r="A214" s="74"/>
      <c r="B214" s="74"/>
      <c r="C214" s="74"/>
      <c r="D214" s="74"/>
      <c r="E214" s="124"/>
      <c r="F214" s="74"/>
      <c r="G214" s="74"/>
      <c r="H214" s="74"/>
      <c r="I214" s="74"/>
    </row>
    <row r="215" spans="1:9" hidden="1">
      <c r="A215" s="361" t="str">
        <f>CONCATENATE([2]List1!$A$72)</f>
        <v>Kvalifikace do tabulky:</v>
      </c>
      <c r="B215" s="361"/>
      <c r="C215" s="361"/>
      <c r="D215" s="361"/>
      <c r="E215" s="361"/>
      <c r="F215" s="361"/>
      <c r="G215" s="361"/>
      <c r="H215" s="361"/>
      <c r="I215" s="361"/>
    </row>
    <row r="216" spans="1:9" hidden="1">
      <c r="A216" s="361"/>
      <c r="B216" s="361"/>
      <c r="C216" s="361"/>
      <c r="D216" s="361"/>
      <c r="E216" s="361"/>
      <c r="F216" s="361"/>
      <c r="G216" s="361"/>
      <c r="H216" s="361"/>
      <c r="I216" s="361"/>
    </row>
    <row r="217" spans="1:9" hidden="1">
      <c r="A217" s="362" t="str">
        <f>CONCATENATE([2]List1!$A$84)</f>
        <v xml:space="preserve"> 5 : 0</v>
      </c>
      <c r="B217" s="363" t="str">
        <f>CONCATENATE([2]List1!$A$73)</f>
        <v>vítězství na lopatky</v>
      </c>
      <c r="C217" s="364"/>
      <c r="D217" s="365"/>
      <c r="E217" s="90"/>
      <c r="F217" s="362" t="str">
        <f>CONCATENATE([2]List1!$A$84)</f>
        <v xml:space="preserve"> 5 : 0</v>
      </c>
      <c r="G217" s="369" t="str">
        <f>CONCATENATE([2]List1!$A$79)</f>
        <v>vítězství pro nenastoupení soupeře</v>
      </c>
      <c r="H217" s="370"/>
      <c r="I217" s="371"/>
    </row>
    <row r="218" spans="1:9" hidden="1">
      <c r="A218" s="362"/>
      <c r="B218" s="366"/>
      <c r="C218" s="367"/>
      <c r="D218" s="368"/>
      <c r="E218" s="90"/>
      <c r="F218" s="362"/>
      <c r="G218" s="372"/>
      <c r="H218" s="373"/>
      <c r="I218" s="374"/>
    </row>
    <row r="219" spans="1:9" ht="12.75" hidden="1" customHeight="1">
      <c r="A219" s="362" t="str">
        <f>CONCATENATE([2]List1!$A$85)</f>
        <v xml:space="preserve"> 4 : 0 </v>
      </c>
      <c r="B219" s="375" t="str">
        <f>CONCATENATE([2]List1!$A$74)</f>
        <v>technická převaha ve dvou kolech, poražený nemá technické body</v>
      </c>
      <c r="C219" s="375"/>
      <c r="D219" s="375"/>
      <c r="E219" s="90"/>
      <c r="F219" s="362" t="str">
        <f>CONCATENATE([2]List1!$A$84)</f>
        <v xml:space="preserve"> 5 : 0</v>
      </c>
      <c r="G219" s="377" t="str">
        <f>CONCATENATE([2]List1!$A$80)</f>
        <v>diskvalifikace pro 3 "O"</v>
      </c>
      <c r="H219" s="377"/>
      <c r="I219" s="377"/>
    </row>
    <row r="220" spans="1:9" ht="12.75" hidden="1" customHeight="1">
      <c r="A220" s="362"/>
      <c r="B220" s="375"/>
      <c r="C220" s="375"/>
      <c r="D220" s="375"/>
      <c r="E220" s="90"/>
      <c r="F220" s="362"/>
      <c r="G220" s="377"/>
      <c r="H220" s="377"/>
      <c r="I220" s="377"/>
    </row>
    <row r="221" spans="1:9" ht="12.75" hidden="1" customHeight="1">
      <c r="A221" s="362" t="str">
        <f>CONCATENATE([2]List1!$A$86)</f>
        <v xml:space="preserve"> 4 : 1 </v>
      </c>
      <c r="B221" s="375" t="str">
        <f>CONCATENATE([2]List1!$A$75)</f>
        <v>technická převaha ve dvou kolech, poražený má technické body</v>
      </c>
      <c r="C221" s="375"/>
      <c r="D221" s="375"/>
      <c r="E221" s="90"/>
      <c r="F221" s="362" t="str">
        <f>CONCATENATE([2]List1!$A$84)</f>
        <v xml:space="preserve"> 5 : 0</v>
      </c>
      <c r="G221" s="377" t="str">
        <f>CONCATENATE([2]List1!$A$81)</f>
        <v>diskvalifikace z celé soutěže</v>
      </c>
      <c r="H221" s="377"/>
      <c r="I221" s="377"/>
    </row>
    <row r="222" spans="1:9" ht="12.75" hidden="1" customHeight="1">
      <c r="A222" s="362"/>
      <c r="B222" s="375"/>
      <c r="C222" s="375"/>
      <c r="D222" s="375"/>
      <c r="E222" s="90"/>
      <c r="F222" s="362"/>
      <c r="G222" s="377"/>
      <c r="H222" s="377"/>
      <c r="I222" s="377"/>
    </row>
    <row r="223" spans="1:9" hidden="1">
      <c r="A223" s="362" t="str">
        <f>CONCATENATE([2]List1!$A$87:$IV$87)</f>
        <v xml:space="preserve"> 3 : 0 </v>
      </c>
      <c r="B223" s="375" t="str">
        <f>CONCATENATE([2]List1!$A$76)</f>
        <v>vítězství na body, poražený nemá technické body</v>
      </c>
      <c r="C223" s="375"/>
      <c r="D223" s="375"/>
      <c r="E223" s="90"/>
      <c r="F223" s="362" t="str">
        <f>CONCATENATE([2]List1!$A$89)</f>
        <v xml:space="preserve"> 0 : 0 </v>
      </c>
      <c r="G223" s="377" t="str">
        <f>CONCATENATE([2]List1!$A$82)</f>
        <v>oba soupeři jsou diskvalifikováni v utkání</v>
      </c>
      <c r="H223" s="377"/>
      <c r="I223" s="377"/>
    </row>
    <row r="224" spans="1:9" hidden="1">
      <c r="A224" s="362"/>
      <c r="B224" s="375"/>
      <c r="C224" s="375"/>
      <c r="D224" s="375"/>
      <c r="E224" s="90"/>
      <c r="F224" s="362"/>
      <c r="G224" s="377"/>
      <c r="H224" s="377"/>
      <c r="I224" s="377"/>
    </row>
    <row r="225" spans="1:9" ht="12.75" hidden="1" customHeight="1">
      <c r="A225" s="362" t="str">
        <f>CONCATENATE([2]List1!$A$88)</f>
        <v xml:space="preserve"> 3 : 1 </v>
      </c>
      <c r="B225" s="375" t="str">
        <f>CONCATENATE([2]List1!$A$77)</f>
        <v>vítězství na body, poražený má technické body</v>
      </c>
      <c r="C225" s="375"/>
      <c r="D225" s="375"/>
      <c r="E225" s="90"/>
      <c r="F225" s="362" t="str">
        <f>CONCATENATE([2]List1!$A$89)</f>
        <v xml:space="preserve"> 0 : 0 </v>
      </c>
      <c r="G225" s="377" t="str">
        <f>CONCATENATE([2]List1!$A$83)</f>
        <v>oba soupeři jsou diskvalifikováni v celé soutěži</v>
      </c>
      <c r="H225" s="377"/>
      <c r="I225" s="377"/>
    </row>
    <row r="226" spans="1:9" ht="12.75" hidden="1" customHeight="1">
      <c r="A226" s="362"/>
      <c r="B226" s="375"/>
      <c r="C226" s="375"/>
      <c r="D226" s="375"/>
      <c r="E226" s="90"/>
      <c r="F226" s="362"/>
      <c r="G226" s="377"/>
      <c r="H226" s="377"/>
      <c r="I226" s="377"/>
    </row>
    <row r="227" spans="1:9" hidden="1">
      <c r="A227" s="362" t="str">
        <f>CONCATENATE([2]List1!$A$84)</f>
        <v xml:space="preserve"> 5 : 0</v>
      </c>
      <c r="B227" s="363" t="str">
        <f>CONCATENATE([2]List1!$A$78)</f>
        <v>vítězství pro zranění soupeře</v>
      </c>
      <c r="C227" s="364"/>
      <c r="D227" s="365"/>
      <c r="E227" s="90"/>
      <c r="F227" s="378" t="str">
        <f>CONCATENATE([2]List1!$A$90)</f>
        <v>Podpis:</v>
      </c>
      <c r="G227" s="379"/>
      <c r="H227" s="379"/>
      <c r="I227" s="380"/>
    </row>
    <row r="228" spans="1:9" hidden="1">
      <c r="A228" s="362"/>
      <c r="B228" s="366"/>
      <c r="C228" s="367"/>
      <c r="D228" s="368"/>
      <c r="E228" s="90"/>
      <c r="F228" s="381"/>
      <c r="G228" s="382"/>
      <c r="H228" s="382"/>
      <c r="I228" s="383"/>
    </row>
    <row r="229" spans="1:9" hidden="1">
      <c r="A229" s="252" t="str">
        <f>CONCATENATE([2]List1!$A$55)</f>
        <v>Bodovací lístek SZČR</v>
      </c>
      <c r="B229" s="252"/>
      <c r="C229" s="252"/>
      <c r="D229" s="252"/>
      <c r="E229" s="252"/>
      <c r="F229" s="252"/>
      <c r="G229" s="252"/>
      <c r="H229" s="252"/>
      <c r="I229" s="252"/>
    </row>
    <row r="230" spans="1:9" hidden="1">
      <c r="A230" s="252"/>
      <c r="B230" s="252"/>
      <c r="C230" s="252"/>
      <c r="D230" s="252"/>
      <c r="E230" s="252"/>
      <c r="F230" s="252"/>
      <c r="G230" s="252"/>
      <c r="H230" s="252"/>
      <c r="I230" s="252"/>
    </row>
    <row r="231" spans="1:9" ht="24" hidden="1" thickBot="1">
      <c r="A231" s="82"/>
      <c r="B231" s="82"/>
      <c r="C231" s="82"/>
      <c r="D231" s="82"/>
      <c r="E231" s="125"/>
      <c r="F231" s="82"/>
      <c r="G231" s="82"/>
      <c r="H231" s="82"/>
      <c r="I231" s="82"/>
    </row>
    <row r="232" spans="1:9" ht="13.5" hidden="1" thickTop="1">
      <c r="A232" s="309" t="str">
        <f>CONCATENATE([2]List1!$A$56)</f>
        <v>Bodový rozhodčí:</v>
      </c>
      <c r="B232" s="310"/>
      <c r="C232" s="313"/>
      <c r="D232" s="314"/>
      <c r="E232" s="315"/>
      <c r="F232" s="84"/>
      <c r="G232" s="84"/>
      <c r="H232" s="84"/>
      <c r="I232" s="84"/>
    </row>
    <row r="233" spans="1:9" hidden="1">
      <c r="A233" s="311"/>
      <c r="B233" s="312"/>
      <c r="C233" s="316"/>
      <c r="D233" s="317"/>
      <c r="E233" s="318"/>
      <c r="F233" s="84"/>
      <c r="G233" s="84"/>
      <c r="H233" s="84"/>
      <c r="I233" s="84"/>
    </row>
    <row r="234" spans="1:9" hidden="1">
      <c r="A234" s="319" t="str">
        <f>CONCATENATE([2]List1!$A$57)</f>
        <v>Rozhodčí na žíněnce:</v>
      </c>
      <c r="B234" s="320"/>
      <c r="C234" s="321"/>
      <c r="D234" s="322"/>
      <c r="E234" s="323"/>
      <c r="F234" s="84"/>
      <c r="G234" s="84"/>
      <c r="H234" s="84"/>
      <c r="I234" s="84"/>
    </row>
    <row r="235" spans="1:9" hidden="1">
      <c r="A235" s="311"/>
      <c r="B235" s="312"/>
      <c r="C235" s="316"/>
      <c r="D235" s="317"/>
      <c r="E235" s="318"/>
      <c r="F235" s="84"/>
      <c r="G235" s="84"/>
      <c r="H235" s="84"/>
      <c r="I235" s="84"/>
    </row>
    <row r="236" spans="1:9" hidden="1">
      <c r="A236" s="319" t="str">
        <f>CONCATENATE([2]List1!$A$58)</f>
        <v>Předseda žíněnky</v>
      </c>
      <c r="B236" s="320"/>
      <c r="C236" s="321"/>
      <c r="D236" s="322"/>
      <c r="E236" s="323"/>
      <c r="F236" s="84"/>
      <c r="G236" s="84"/>
      <c r="H236" s="84"/>
      <c r="I236" s="84"/>
    </row>
    <row r="237" spans="1:9" ht="13.5" hidden="1" thickBot="1">
      <c r="A237" s="324"/>
      <c r="B237" s="325"/>
      <c r="C237" s="326"/>
      <c r="D237" s="327"/>
      <c r="E237" s="328"/>
      <c r="F237" s="84"/>
      <c r="G237" s="84"/>
      <c r="H237" s="84"/>
      <c r="I237" s="84"/>
    </row>
    <row r="238" spans="1:9" ht="14.25" hidden="1" thickTop="1" thickBot="1">
      <c r="A238" s="84"/>
      <c r="B238" s="84"/>
      <c r="C238" s="84"/>
      <c r="D238" s="84"/>
      <c r="E238" s="90"/>
      <c r="F238" s="84"/>
      <c r="G238" s="84"/>
      <c r="H238" s="84"/>
      <c r="I238" s="84"/>
    </row>
    <row r="239" spans="1:9" ht="26.25" hidden="1" thickTop="1">
      <c r="A239" s="255" t="str">
        <f>CONCATENATE([2]List1!$A$40)</f>
        <v>soutěž</v>
      </c>
      <c r="B239" s="256"/>
      <c r="C239" s="86" t="str">
        <f>CONCATENATE([2]List1!$A$41)</f>
        <v>datum</v>
      </c>
      <c r="D239" s="86" t="str">
        <f>CONCATENATE([2]List1!$A$42)</f>
        <v>č. utkání</v>
      </c>
      <c r="E239" s="91" t="str">
        <f>CONCATENATE([2]List1!$A$43)</f>
        <v>hmotnost</v>
      </c>
      <c r="F239" s="86" t="str">
        <f>CONCATENATE([2]List1!$A$44)</f>
        <v>styl</v>
      </c>
      <c r="G239" s="86" t="str">
        <f>CONCATENATE([2]List1!$A$45)</f>
        <v>kolo</v>
      </c>
      <c r="H239" s="87" t="str">
        <f>CONCATENATE([2]List1!$A$46)</f>
        <v>finále</v>
      </c>
      <c r="I239" s="88" t="str">
        <f>CONCATENATE([2]List1!$A$47)</f>
        <v>žíněnka</v>
      </c>
    </row>
    <row r="240" spans="1:9" hidden="1">
      <c r="A240" s="295" t="str">
        <f>CONCATENATE(Hlasatel!A240)</f>
        <v>Vánoční turnaj Chomutov</v>
      </c>
      <c r="B240" s="296"/>
      <c r="C240" s="263" t="str">
        <f>CONCATENATE(Hlasatel!C240)</f>
        <v>14.12.2019</v>
      </c>
      <c r="D240" s="263">
        <f>ABS(Hlasatel!D240)</f>
        <v>301</v>
      </c>
      <c r="E240" s="265" t="str">
        <f>CONCATENATE(Hlasatel!E240)</f>
        <v>B příp 28 kg</v>
      </c>
      <c r="F240" s="263" t="str">
        <f>CONCATENATE(Hlasatel!F240)</f>
        <v>ř.ř.</v>
      </c>
      <c r="G240" s="263" t="str">
        <f>CONCATENATE(Hlasatel!G240)</f>
        <v>3</v>
      </c>
      <c r="H240" s="275" t="str">
        <f>CONCATENATE(Hlasatel!H240)</f>
        <v/>
      </c>
      <c r="I240" s="253" t="str">
        <f>CONCATENATE(Hlasatel!I240)</f>
        <v>1</v>
      </c>
    </row>
    <row r="241" spans="1:9" ht="13.5" hidden="1" thickBot="1">
      <c r="A241" s="297"/>
      <c r="B241" s="298"/>
      <c r="C241" s="264"/>
      <c r="D241" s="264"/>
      <c r="E241" s="266"/>
      <c r="F241" s="264"/>
      <c r="G241" s="264"/>
      <c r="H241" s="276"/>
      <c r="I241" s="254"/>
    </row>
    <row r="242" spans="1:9" ht="14.25" hidden="1" thickTop="1" thickBot="1">
      <c r="A242" s="84"/>
      <c r="B242" s="84"/>
      <c r="C242" s="84"/>
      <c r="D242" s="84"/>
      <c r="E242" s="90"/>
      <c r="F242" s="84"/>
      <c r="G242" s="84"/>
      <c r="H242" s="84"/>
      <c r="I242" s="84"/>
    </row>
    <row r="243" spans="1:9" ht="13.5" hidden="1" thickTop="1">
      <c r="A243" s="279" t="str">
        <f>CONCATENATE([2]List1!$A$48)</f>
        <v>červený</v>
      </c>
      <c r="B243" s="280"/>
      <c r="C243" s="280"/>
      <c r="D243" s="281"/>
      <c r="E243" s="282"/>
      <c r="F243" s="255" t="str">
        <f>CONCATENATE([2]List1!$A$49)</f>
        <v>modrý</v>
      </c>
      <c r="G243" s="256"/>
      <c r="H243" s="256"/>
      <c r="I243" s="283"/>
    </row>
    <row r="244" spans="1:9" hidden="1">
      <c r="A244" s="284" t="str">
        <f>CONCATENATE([2]List1!$A$50)</f>
        <v>jméno</v>
      </c>
      <c r="B244" s="285"/>
      <c r="C244" s="98" t="str">
        <f>CONCATENATE([2]List1!$A$51)</f>
        <v>oddíl</v>
      </c>
      <c r="D244" s="99" t="str">
        <f>CONCATENATE([2]List1!$A$52)</f>
        <v>los</v>
      </c>
      <c r="E244" s="282"/>
      <c r="F244" s="284" t="str">
        <f>CONCATENATE([2]List1!$A$50)</f>
        <v>jméno</v>
      </c>
      <c r="G244" s="285"/>
      <c r="H244" s="98" t="str">
        <f>CONCATENATE([2]List1!$A$51)</f>
        <v>oddíl</v>
      </c>
      <c r="I244" s="99" t="str">
        <f>CONCATENATE([2]List1!$A$52)</f>
        <v>los</v>
      </c>
    </row>
    <row r="245" spans="1:9" hidden="1">
      <c r="A245" s="267" t="str">
        <f>CONCATENATE(Hlasatel!A245)</f>
        <v>Körber Tomáš</v>
      </c>
      <c r="B245" s="268"/>
      <c r="C245" s="271" t="str">
        <f>CONCATENATE(Hlasatel!C245)</f>
        <v>Nejdek</v>
      </c>
      <c r="D245" s="277" t="str">
        <f>CONCATENATE(Hlasatel!D245)</f>
        <v>1</v>
      </c>
      <c r="E245" s="282"/>
      <c r="F245" s="267" t="str">
        <f>CONCATENATE(Hlasatel!F245)</f>
        <v>Jméno 4</v>
      </c>
      <c r="G245" s="268"/>
      <c r="H245" s="271" t="str">
        <f>CONCATENATE(Hlasatel!H245)</f>
        <v>odd 4</v>
      </c>
      <c r="I245" s="277" t="str">
        <f>CONCATENATE(Hlasatel!I245)</f>
        <v>4</v>
      </c>
    </row>
    <row r="246" spans="1:9" ht="13.5" hidden="1" thickBot="1">
      <c r="A246" s="269"/>
      <c r="B246" s="270"/>
      <c r="C246" s="272"/>
      <c r="D246" s="278"/>
      <c r="E246" s="282"/>
      <c r="F246" s="269"/>
      <c r="G246" s="270"/>
      <c r="H246" s="272"/>
      <c r="I246" s="278"/>
    </row>
    <row r="247" spans="1:9" ht="14.25" hidden="1" thickTop="1" thickBot="1">
      <c r="A247" s="126"/>
      <c r="B247" s="126"/>
      <c r="C247" s="126"/>
      <c r="D247" s="126"/>
      <c r="E247" s="97"/>
      <c r="F247" s="126"/>
      <c r="G247" s="126"/>
      <c r="H247" s="126"/>
      <c r="I247" s="126"/>
    </row>
    <row r="248" spans="1:9" ht="13.5" hidden="1" thickTop="1">
      <c r="A248" s="85" t="str">
        <f>CONCATENATE([2]List1!$A$59)</f>
        <v>součet</v>
      </c>
      <c r="B248" s="256" t="str">
        <f>CONCATENATE([2]List1!$A$60)</f>
        <v>body</v>
      </c>
      <c r="C248" s="256"/>
      <c r="D248" s="283"/>
      <c r="E248" s="96" t="str">
        <f>CONCATENATE([2]List1!$A$61)</f>
        <v>kolo</v>
      </c>
      <c r="F248" s="329" t="str">
        <f>CONCATENATE([2]List1!$A$60)</f>
        <v>body</v>
      </c>
      <c r="G248" s="330"/>
      <c r="H248" s="330"/>
      <c r="I248" s="127" t="str">
        <f>CONCATENATE([2]List1!$A$59)</f>
        <v>součet</v>
      </c>
    </row>
    <row r="249" spans="1:9" hidden="1">
      <c r="A249" s="331"/>
      <c r="B249" s="334"/>
      <c r="C249" s="334"/>
      <c r="D249" s="335"/>
      <c r="E249" s="340" t="str">
        <f>CONCATENATE([2]List1!$A$62)</f>
        <v>1</v>
      </c>
      <c r="F249" s="284"/>
      <c r="G249" s="285"/>
      <c r="H249" s="285"/>
      <c r="I249" s="341"/>
    </row>
    <row r="250" spans="1:9" hidden="1">
      <c r="A250" s="332"/>
      <c r="B250" s="336"/>
      <c r="C250" s="336"/>
      <c r="D250" s="337"/>
      <c r="E250" s="340"/>
      <c r="F250" s="284"/>
      <c r="G250" s="285"/>
      <c r="H250" s="285"/>
      <c r="I250" s="341"/>
    </row>
    <row r="251" spans="1:9" hidden="1">
      <c r="A251" s="333"/>
      <c r="B251" s="338"/>
      <c r="C251" s="338"/>
      <c r="D251" s="339"/>
      <c r="E251" s="340"/>
      <c r="F251" s="284"/>
      <c r="G251" s="285"/>
      <c r="H251" s="285"/>
      <c r="I251" s="341"/>
    </row>
    <row r="252" spans="1:9" hidden="1">
      <c r="A252" s="284" t="str">
        <f>CONCATENATE([2]List1!$A$65)</f>
        <v>přestávka 30 sekund</v>
      </c>
      <c r="B252" s="285"/>
      <c r="C252" s="285"/>
      <c r="D252" s="341"/>
      <c r="E252" s="123"/>
      <c r="F252" s="284" t="str">
        <f>CONCATENATE([2]List1!$A$65)</f>
        <v>přestávka 30 sekund</v>
      </c>
      <c r="G252" s="285"/>
      <c r="H252" s="285"/>
      <c r="I252" s="341"/>
    </row>
    <row r="253" spans="1:9" hidden="1">
      <c r="A253" s="331"/>
      <c r="B253" s="334"/>
      <c r="C253" s="334"/>
      <c r="D253" s="335"/>
      <c r="E253" s="340" t="str">
        <f>CONCATENATE([2]List1!$A$63)</f>
        <v>2</v>
      </c>
      <c r="F253" s="284"/>
      <c r="G253" s="285"/>
      <c r="H253" s="285"/>
      <c r="I253" s="341"/>
    </row>
    <row r="254" spans="1:9" hidden="1">
      <c r="A254" s="332"/>
      <c r="B254" s="336"/>
      <c r="C254" s="336"/>
      <c r="D254" s="337"/>
      <c r="E254" s="340"/>
      <c r="F254" s="284"/>
      <c r="G254" s="285"/>
      <c r="H254" s="285"/>
      <c r="I254" s="341"/>
    </row>
    <row r="255" spans="1:9" hidden="1">
      <c r="A255" s="333"/>
      <c r="B255" s="338"/>
      <c r="C255" s="338"/>
      <c r="D255" s="339"/>
      <c r="E255" s="340"/>
      <c r="F255" s="284"/>
      <c r="G255" s="285"/>
      <c r="H255" s="285"/>
      <c r="I255" s="341"/>
    </row>
    <row r="256" spans="1:9" hidden="1">
      <c r="A256" s="284" t="str">
        <f>CONCATENATE([2]List1!$A$65)</f>
        <v>přestávka 30 sekund</v>
      </c>
      <c r="B256" s="285"/>
      <c r="C256" s="285"/>
      <c r="D256" s="341"/>
      <c r="E256" s="123"/>
      <c r="F256" s="284" t="str">
        <f>CONCATENATE([2]List1!$A$65)</f>
        <v>přestávka 30 sekund</v>
      </c>
      <c r="G256" s="285"/>
      <c r="H256" s="285"/>
      <c r="I256" s="341"/>
    </row>
    <row r="257" spans="1:9" hidden="1">
      <c r="A257" s="331"/>
      <c r="B257" s="334"/>
      <c r="C257" s="334"/>
      <c r="D257" s="335"/>
      <c r="E257" s="340" t="str">
        <f>CONCATENATE([2]List1!$A$64)</f>
        <v>3</v>
      </c>
      <c r="F257" s="284"/>
      <c r="G257" s="285"/>
      <c r="H257" s="285"/>
      <c r="I257" s="341"/>
    </row>
    <row r="258" spans="1:9" hidden="1">
      <c r="A258" s="332"/>
      <c r="B258" s="336"/>
      <c r="C258" s="336"/>
      <c r="D258" s="337"/>
      <c r="E258" s="340"/>
      <c r="F258" s="284"/>
      <c r="G258" s="285"/>
      <c r="H258" s="285"/>
      <c r="I258" s="341"/>
    </row>
    <row r="259" spans="1:9" ht="13.5" hidden="1" thickBot="1">
      <c r="A259" s="342"/>
      <c r="B259" s="343"/>
      <c r="C259" s="343"/>
      <c r="D259" s="344"/>
      <c r="E259" s="340"/>
      <c r="F259" s="345"/>
      <c r="G259" s="346"/>
      <c r="H259" s="346"/>
      <c r="I259" s="347"/>
    </row>
    <row r="260" spans="1:9" ht="14.25" hidden="1" thickTop="1" thickBot="1">
      <c r="A260" s="84"/>
      <c r="B260" s="84"/>
      <c r="C260" s="84"/>
      <c r="D260" s="84"/>
      <c r="E260" s="90"/>
      <c r="F260" s="84"/>
      <c r="G260" s="84"/>
      <c r="H260" s="84"/>
      <c r="I260" s="84"/>
    </row>
    <row r="261" spans="1:9" hidden="1">
      <c r="A261" s="348"/>
      <c r="B261" s="351" t="str">
        <f>CONCATENATE([2]List1!$A$66)</f>
        <v>součet technických bodů červený ve všech kolech</v>
      </c>
      <c r="C261" s="352"/>
      <c r="D261" s="84"/>
      <c r="E261" s="90"/>
      <c r="F261" s="84"/>
      <c r="G261" s="353" t="str">
        <f>CONCATENATE([2]List1!$A$67)</f>
        <v>součet technických bodů modrý ve všech kolech</v>
      </c>
      <c r="H261" s="354"/>
      <c r="I261" s="348"/>
    </row>
    <row r="262" spans="1:9" hidden="1">
      <c r="A262" s="349"/>
      <c r="B262" s="351"/>
      <c r="C262" s="352"/>
      <c r="D262" s="84"/>
      <c r="E262" s="90"/>
      <c r="F262" s="84"/>
      <c r="G262" s="353"/>
      <c r="H262" s="354"/>
      <c r="I262" s="349"/>
    </row>
    <row r="263" spans="1:9" ht="13.5" hidden="1" thickBot="1">
      <c r="A263" s="350"/>
      <c r="B263" s="351"/>
      <c r="C263" s="352"/>
      <c r="D263" s="84"/>
      <c r="E263" s="90"/>
      <c r="F263" s="84"/>
      <c r="G263" s="353"/>
      <c r="H263" s="354"/>
      <c r="I263" s="350"/>
    </row>
    <row r="264" spans="1:9" hidden="1">
      <c r="A264" s="84"/>
      <c r="B264" s="355" t="str">
        <f>CONCATENATE([2]List1!$A$68)</f>
        <v>kvalifikační body červený</v>
      </c>
      <c r="C264" s="356"/>
      <c r="D264" s="357"/>
      <c r="E264" s="90"/>
      <c r="F264" s="357"/>
      <c r="G264" s="358" t="str">
        <f>CONCATENATE([2]List1!$A$69)</f>
        <v>kvalifikační body modrý</v>
      </c>
      <c r="H264" s="358"/>
      <c r="I264" s="84"/>
    </row>
    <row r="265" spans="1:9" hidden="1">
      <c r="A265" s="84"/>
      <c r="B265" s="355"/>
      <c r="C265" s="356"/>
      <c r="D265" s="357"/>
      <c r="E265" s="90"/>
      <c r="F265" s="357"/>
      <c r="G265" s="358"/>
      <c r="H265" s="358"/>
      <c r="I265" s="84"/>
    </row>
    <row r="266" spans="1:9" hidden="1">
      <c r="A266" s="84"/>
      <c r="B266" s="355"/>
      <c r="C266" s="356"/>
      <c r="D266" s="357"/>
      <c r="E266" s="90"/>
      <c r="F266" s="357"/>
      <c r="G266" s="358"/>
      <c r="H266" s="358"/>
      <c r="I266" s="84"/>
    </row>
    <row r="267" spans="1:9" ht="13.5" hidden="1" thickBot="1">
      <c r="A267" s="84"/>
      <c r="B267" s="84"/>
      <c r="C267" s="84"/>
      <c r="D267" s="84"/>
      <c r="E267" s="90"/>
      <c r="F267" s="84"/>
      <c r="G267" s="84"/>
      <c r="H267" s="84"/>
      <c r="I267" s="84"/>
    </row>
    <row r="268" spans="1:9" ht="13.5" hidden="1" thickTop="1">
      <c r="A268" s="128" t="str">
        <f>CONCATENATE([2]List1!$A$70)</f>
        <v>Vítěz:</v>
      </c>
      <c r="B268" s="74"/>
      <c r="C268" s="74"/>
      <c r="D268" s="74"/>
      <c r="E268" s="124"/>
      <c r="F268" s="74"/>
      <c r="G268" s="129"/>
      <c r="H268" s="359" t="str">
        <f>CONCATENATE([2]List1!$A$71)</f>
        <v>Skutečný čas:</v>
      </c>
      <c r="I268" s="360"/>
    </row>
    <row r="269" spans="1:9" hidden="1">
      <c r="A269" s="130"/>
      <c r="B269" s="78"/>
      <c r="C269" s="78"/>
      <c r="D269" s="78"/>
      <c r="E269" s="131"/>
      <c r="F269" s="78"/>
      <c r="G269" s="132"/>
      <c r="H269" s="133"/>
      <c r="I269" s="134"/>
    </row>
    <row r="270" spans="1:9" ht="13.5" hidden="1" thickBot="1">
      <c r="A270" s="135"/>
      <c r="B270" s="136"/>
      <c r="C270" s="136"/>
      <c r="D270" s="136"/>
      <c r="E270" s="137"/>
      <c r="F270" s="136"/>
      <c r="G270" s="138"/>
      <c r="H270" s="139"/>
      <c r="I270" s="140"/>
    </row>
    <row r="271" spans="1:9" ht="13.5" hidden="1" thickTop="1">
      <c r="A271" s="74"/>
      <c r="B271" s="74"/>
      <c r="C271" s="74"/>
      <c r="D271" s="74"/>
      <c r="E271" s="124"/>
      <c r="F271" s="74"/>
      <c r="G271" s="74"/>
      <c r="H271" s="74"/>
      <c r="I271" s="74"/>
    </row>
    <row r="272" spans="1:9" hidden="1">
      <c r="A272" s="361" t="str">
        <f>CONCATENATE([2]List1!$A$72)</f>
        <v>Kvalifikace do tabulky:</v>
      </c>
      <c r="B272" s="361"/>
      <c r="C272" s="361"/>
      <c r="D272" s="361"/>
      <c r="E272" s="361"/>
      <c r="F272" s="361"/>
      <c r="G272" s="361"/>
      <c r="H272" s="361"/>
      <c r="I272" s="361"/>
    </row>
    <row r="273" spans="1:9" hidden="1">
      <c r="A273" s="361"/>
      <c r="B273" s="361"/>
      <c r="C273" s="361"/>
      <c r="D273" s="361"/>
      <c r="E273" s="361"/>
      <c r="F273" s="361"/>
      <c r="G273" s="361"/>
      <c r="H273" s="361"/>
      <c r="I273" s="361"/>
    </row>
    <row r="274" spans="1:9" hidden="1">
      <c r="A274" s="362" t="str">
        <f>CONCATENATE([2]List1!$A$84)</f>
        <v xml:space="preserve"> 5 : 0</v>
      </c>
      <c r="B274" s="363" t="str">
        <f>CONCATENATE([2]List1!$A$73)</f>
        <v>vítězství na lopatky</v>
      </c>
      <c r="C274" s="364"/>
      <c r="D274" s="365"/>
      <c r="E274" s="90"/>
      <c r="F274" s="362" t="str">
        <f>CONCATENATE([2]List1!$A$84)</f>
        <v xml:space="preserve"> 5 : 0</v>
      </c>
      <c r="G274" s="369" t="str">
        <f>CONCATENATE([2]List1!$A$79)</f>
        <v>vítězství pro nenastoupení soupeře</v>
      </c>
      <c r="H274" s="370"/>
      <c r="I274" s="371"/>
    </row>
    <row r="275" spans="1:9" hidden="1">
      <c r="A275" s="362"/>
      <c r="B275" s="366"/>
      <c r="C275" s="367"/>
      <c r="D275" s="368"/>
      <c r="E275" s="90"/>
      <c r="F275" s="362"/>
      <c r="G275" s="372"/>
      <c r="H275" s="373"/>
      <c r="I275" s="374"/>
    </row>
    <row r="276" spans="1:9" ht="12.75" hidden="1" customHeight="1">
      <c r="A276" s="362" t="str">
        <f>CONCATENATE([2]List1!$A$85)</f>
        <v xml:space="preserve"> 4 : 0 </v>
      </c>
      <c r="B276" s="375" t="str">
        <f>CONCATENATE([2]List1!$A$74)</f>
        <v>technická převaha ve dvou kolech, poražený nemá technické body</v>
      </c>
      <c r="C276" s="375"/>
      <c r="D276" s="375"/>
      <c r="E276" s="90"/>
      <c r="F276" s="362" t="str">
        <f>CONCATENATE([2]List1!$A$84)</f>
        <v xml:space="preserve"> 5 : 0</v>
      </c>
      <c r="G276" s="377" t="str">
        <f>CONCATENATE([2]List1!$A$80)</f>
        <v>diskvalifikace pro 3 "O"</v>
      </c>
      <c r="H276" s="377"/>
      <c r="I276" s="377"/>
    </row>
    <row r="277" spans="1:9" ht="12.75" hidden="1" customHeight="1">
      <c r="A277" s="362"/>
      <c r="B277" s="375"/>
      <c r="C277" s="375"/>
      <c r="D277" s="375"/>
      <c r="E277" s="90"/>
      <c r="F277" s="362"/>
      <c r="G277" s="377"/>
      <c r="H277" s="377"/>
      <c r="I277" s="377"/>
    </row>
    <row r="278" spans="1:9" ht="12.75" hidden="1" customHeight="1">
      <c r="A278" s="362" t="str">
        <f>CONCATENATE([2]List1!$A$86)</f>
        <v xml:space="preserve"> 4 : 1 </v>
      </c>
      <c r="B278" s="375" t="str">
        <f>CONCATENATE([2]List1!$A$75)</f>
        <v>technická převaha ve dvou kolech, poražený má technické body</v>
      </c>
      <c r="C278" s="375"/>
      <c r="D278" s="375"/>
      <c r="E278" s="90"/>
      <c r="F278" s="362" t="str">
        <f>CONCATENATE([2]List1!$A$84)</f>
        <v xml:space="preserve"> 5 : 0</v>
      </c>
      <c r="G278" s="377" t="str">
        <f>CONCATENATE([2]List1!$A$81)</f>
        <v>diskvalifikace z celé soutěže</v>
      </c>
      <c r="H278" s="377"/>
      <c r="I278" s="377"/>
    </row>
    <row r="279" spans="1:9" ht="12.75" hidden="1" customHeight="1">
      <c r="A279" s="362"/>
      <c r="B279" s="375"/>
      <c r="C279" s="375"/>
      <c r="D279" s="375"/>
      <c r="E279" s="90"/>
      <c r="F279" s="362"/>
      <c r="G279" s="377"/>
      <c r="H279" s="377"/>
      <c r="I279" s="377"/>
    </row>
    <row r="280" spans="1:9" hidden="1">
      <c r="A280" s="362" t="str">
        <f>CONCATENATE([2]List1!$A$87:$IV$87)</f>
        <v xml:space="preserve"> 3 : 0 </v>
      </c>
      <c r="B280" s="375" t="str">
        <f>CONCATENATE([2]List1!$A$76)</f>
        <v>vítězství na body, poražený nemá technické body</v>
      </c>
      <c r="C280" s="375"/>
      <c r="D280" s="375"/>
      <c r="E280" s="90"/>
      <c r="F280" s="362" t="str">
        <f>CONCATENATE([2]List1!$A$89)</f>
        <v xml:space="preserve"> 0 : 0 </v>
      </c>
      <c r="G280" s="377" t="str">
        <f>CONCATENATE([2]List1!$A$82)</f>
        <v>oba soupeři jsou diskvalifikováni v utkání</v>
      </c>
      <c r="H280" s="377"/>
      <c r="I280" s="377"/>
    </row>
    <row r="281" spans="1:9" hidden="1">
      <c r="A281" s="362"/>
      <c r="B281" s="375"/>
      <c r="C281" s="375"/>
      <c r="D281" s="375"/>
      <c r="E281" s="90"/>
      <c r="F281" s="362"/>
      <c r="G281" s="377"/>
      <c r="H281" s="377"/>
      <c r="I281" s="377"/>
    </row>
    <row r="282" spans="1:9" ht="12.75" hidden="1" customHeight="1">
      <c r="A282" s="362" t="str">
        <f>CONCATENATE([2]List1!$A$88)</f>
        <v xml:space="preserve"> 3 : 1 </v>
      </c>
      <c r="B282" s="375" t="str">
        <f>CONCATENATE([2]List1!$A$77)</f>
        <v>vítězství na body, poražený má technické body</v>
      </c>
      <c r="C282" s="375"/>
      <c r="D282" s="375"/>
      <c r="E282" s="90"/>
      <c r="F282" s="362" t="str">
        <f>CONCATENATE([2]List1!$A$89)</f>
        <v xml:space="preserve"> 0 : 0 </v>
      </c>
      <c r="G282" s="377" t="str">
        <f>CONCATENATE([2]List1!$A$83)</f>
        <v>oba soupeři jsou diskvalifikováni v celé soutěži</v>
      </c>
      <c r="H282" s="377"/>
      <c r="I282" s="377"/>
    </row>
    <row r="283" spans="1:9" ht="12.75" hidden="1" customHeight="1">
      <c r="A283" s="362"/>
      <c r="B283" s="375"/>
      <c r="C283" s="375"/>
      <c r="D283" s="375"/>
      <c r="E283" s="90"/>
      <c r="F283" s="362"/>
      <c r="G283" s="377"/>
      <c r="H283" s="377"/>
      <c r="I283" s="377"/>
    </row>
    <row r="284" spans="1:9" hidden="1">
      <c r="A284" s="362" t="str">
        <f>CONCATENATE([2]List1!$A$84)</f>
        <v xml:space="preserve"> 5 : 0</v>
      </c>
      <c r="B284" s="363" t="str">
        <f>CONCATENATE([2]List1!$A$78)</f>
        <v>vítězství pro zranění soupeře</v>
      </c>
      <c r="C284" s="364"/>
      <c r="D284" s="365"/>
      <c r="E284" s="90"/>
      <c r="F284" s="378" t="str">
        <f>CONCATENATE([2]List1!$A$90)</f>
        <v>Podpis:</v>
      </c>
      <c r="G284" s="379"/>
      <c r="H284" s="379"/>
      <c r="I284" s="380"/>
    </row>
    <row r="285" spans="1:9" hidden="1">
      <c r="A285" s="362"/>
      <c r="B285" s="366"/>
      <c r="C285" s="367"/>
      <c r="D285" s="368"/>
      <c r="E285" s="90"/>
      <c r="F285" s="381"/>
      <c r="G285" s="382"/>
      <c r="H285" s="382"/>
      <c r="I285" s="383"/>
    </row>
    <row r="286" spans="1:9" hidden="1">
      <c r="A286" s="252" t="str">
        <f>CONCATENATE([2]List1!$A$55)</f>
        <v>Bodovací lístek SZČR</v>
      </c>
      <c r="B286" s="252"/>
      <c r="C286" s="252"/>
      <c r="D286" s="252"/>
      <c r="E286" s="252"/>
      <c r="F286" s="252"/>
      <c r="G286" s="252"/>
      <c r="H286" s="252"/>
      <c r="I286" s="252"/>
    </row>
    <row r="287" spans="1:9" hidden="1">
      <c r="A287" s="252"/>
      <c r="B287" s="252"/>
      <c r="C287" s="252"/>
      <c r="D287" s="252"/>
      <c r="E287" s="252"/>
      <c r="F287" s="252"/>
      <c r="G287" s="252"/>
      <c r="H287" s="252"/>
      <c r="I287" s="252"/>
    </row>
    <row r="288" spans="1:9" ht="24" hidden="1" thickBot="1">
      <c r="A288" s="82"/>
      <c r="B288" s="82"/>
      <c r="C288" s="82"/>
      <c r="D288" s="82"/>
      <c r="E288" s="125"/>
      <c r="F288" s="82"/>
      <c r="G288" s="82"/>
      <c r="H288" s="82"/>
      <c r="I288" s="82"/>
    </row>
    <row r="289" spans="1:9" ht="13.5" hidden="1" thickTop="1">
      <c r="A289" s="309" t="str">
        <f>CONCATENATE([2]List1!$A$56)</f>
        <v>Bodový rozhodčí:</v>
      </c>
      <c r="B289" s="310"/>
      <c r="C289" s="313"/>
      <c r="D289" s="314"/>
      <c r="E289" s="315"/>
      <c r="F289" s="84"/>
      <c r="G289" s="84"/>
      <c r="H289" s="84"/>
      <c r="I289" s="84"/>
    </row>
    <row r="290" spans="1:9" hidden="1">
      <c r="A290" s="311"/>
      <c r="B290" s="312"/>
      <c r="C290" s="316"/>
      <c r="D290" s="317"/>
      <c r="E290" s="318"/>
      <c r="F290" s="84"/>
      <c r="G290" s="84"/>
      <c r="H290" s="84"/>
      <c r="I290" s="84"/>
    </row>
    <row r="291" spans="1:9" hidden="1">
      <c r="A291" s="319" t="str">
        <f>CONCATENATE([2]List1!$A$57)</f>
        <v>Rozhodčí na žíněnce:</v>
      </c>
      <c r="B291" s="320"/>
      <c r="C291" s="321"/>
      <c r="D291" s="322"/>
      <c r="E291" s="323"/>
      <c r="F291" s="84"/>
      <c r="G291" s="84"/>
      <c r="H291" s="84"/>
      <c r="I291" s="84"/>
    </row>
    <row r="292" spans="1:9" hidden="1">
      <c r="A292" s="311"/>
      <c r="B292" s="312"/>
      <c r="C292" s="316"/>
      <c r="D292" s="317"/>
      <c r="E292" s="318"/>
      <c r="F292" s="84"/>
      <c r="G292" s="84"/>
      <c r="H292" s="84"/>
      <c r="I292" s="84"/>
    </row>
    <row r="293" spans="1:9" hidden="1">
      <c r="A293" s="319" t="str">
        <f>CONCATENATE([2]List1!$A$58)</f>
        <v>Předseda žíněnky</v>
      </c>
      <c r="B293" s="320"/>
      <c r="C293" s="321"/>
      <c r="D293" s="322"/>
      <c r="E293" s="323"/>
      <c r="F293" s="84"/>
      <c r="G293" s="84"/>
      <c r="H293" s="84"/>
      <c r="I293" s="84"/>
    </row>
    <row r="294" spans="1:9" ht="13.5" hidden="1" thickBot="1">
      <c r="A294" s="324"/>
      <c r="B294" s="325"/>
      <c r="C294" s="326"/>
      <c r="D294" s="327"/>
      <c r="E294" s="328"/>
      <c r="F294" s="84"/>
      <c r="G294" s="84"/>
      <c r="H294" s="84"/>
      <c r="I294" s="84"/>
    </row>
    <row r="295" spans="1:9" ht="14.25" hidden="1" thickTop="1" thickBot="1">
      <c r="A295" s="84"/>
      <c r="B295" s="84"/>
      <c r="C295" s="84"/>
      <c r="D295" s="84"/>
      <c r="E295" s="90"/>
      <c r="F295" s="84"/>
      <c r="G295" s="84"/>
      <c r="H295" s="84"/>
      <c r="I295" s="84"/>
    </row>
    <row r="296" spans="1:9" ht="26.25" hidden="1" thickTop="1">
      <c r="A296" s="255" t="str">
        <f>CONCATENATE([2]List1!$A$40)</f>
        <v>soutěž</v>
      </c>
      <c r="B296" s="256"/>
      <c r="C296" s="86" t="str">
        <f>CONCATENATE([2]List1!$A$41)</f>
        <v>datum</v>
      </c>
      <c r="D296" s="86" t="str">
        <f>CONCATENATE([2]List1!$A$42)</f>
        <v>č. utkání</v>
      </c>
      <c r="E296" s="91" t="str">
        <f>CONCATENATE([2]List1!$A$43)</f>
        <v>hmotnost</v>
      </c>
      <c r="F296" s="86" t="str">
        <f>CONCATENATE([2]List1!$A$44)</f>
        <v>styl</v>
      </c>
      <c r="G296" s="86" t="str">
        <f>CONCATENATE([2]List1!$A$45)</f>
        <v>kolo</v>
      </c>
      <c r="H296" s="87" t="str">
        <f>CONCATENATE([2]List1!$A$46)</f>
        <v>finále</v>
      </c>
      <c r="I296" s="88" t="str">
        <f>CONCATENATE([2]List1!$A$47)</f>
        <v>žíněnka</v>
      </c>
    </row>
    <row r="297" spans="1:9" hidden="1">
      <c r="A297" s="295" t="str">
        <f>CONCATENATE(Hlasatel!A297)</f>
        <v>Vánoční turnaj Chomutov</v>
      </c>
      <c r="B297" s="296"/>
      <c r="C297" s="263" t="str">
        <f>CONCATENATE(Hlasatel!C297)</f>
        <v>14.12.2019</v>
      </c>
      <c r="D297" s="263">
        <f>ABS(Hlasatel!D297)</f>
        <v>302</v>
      </c>
      <c r="E297" s="265" t="str">
        <f>CONCATENATE(Hlasatel!E297)</f>
        <v>B příp 28 kg</v>
      </c>
      <c r="F297" s="263" t="str">
        <f>CONCATENATE(Hlasatel!F297)</f>
        <v>ř.ř.</v>
      </c>
      <c r="G297" s="263" t="str">
        <f>CONCATENATE(Hlasatel!G297)</f>
        <v>3</v>
      </c>
      <c r="H297" s="275" t="str">
        <f>CONCATENATE(Hlasatel!H297)</f>
        <v/>
      </c>
      <c r="I297" s="253" t="str">
        <f>CONCATENATE(Hlasatel!I297)</f>
        <v>1</v>
      </c>
    </row>
    <row r="298" spans="1:9" ht="13.5" hidden="1" thickBot="1">
      <c r="A298" s="297"/>
      <c r="B298" s="298"/>
      <c r="C298" s="264"/>
      <c r="D298" s="264"/>
      <c r="E298" s="266"/>
      <c r="F298" s="264"/>
      <c r="G298" s="264"/>
      <c r="H298" s="276"/>
      <c r="I298" s="254"/>
    </row>
    <row r="299" spans="1:9" ht="14.25" hidden="1" thickTop="1" thickBot="1">
      <c r="A299" s="84"/>
      <c r="B299" s="84"/>
      <c r="C299" s="84"/>
      <c r="D299" s="84"/>
      <c r="E299" s="90"/>
      <c r="F299" s="84"/>
      <c r="G299" s="84"/>
      <c r="H299" s="84"/>
      <c r="I299" s="84"/>
    </row>
    <row r="300" spans="1:9" ht="13.5" hidden="1" thickTop="1">
      <c r="A300" s="279" t="str">
        <f>CONCATENATE([2]List1!$A$48)</f>
        <v>červený</v>
      </c>
      <c r="B300" s="280"/>
      <c r="C300" s="280"/>
      <c r="D300" s="281"/>
      <c r="E300" s="282"/>
      <c r="F300" s="255" t="str">
        <f>CONCATENATE([2]List1!$A$49)</f>
        <v>modrý</v>
      </c>
      <c r="G300" s="256"/>
      <c r="H300" s="256"/>
      <c r="I300" s="283"/>
    </row>
    <row r="301" spans="1:9" hidden="1">
      <c r="A301" s="284" t="str">
        <f>CONCATENATE([2]List1!$A$50)</f>
        <v>jméno</v>
      </c>
      <c r="B301" s="285"/>
      <c r="C301" s="98" t="str">
        <f>CONCATENATE([2]List1!$A$51)</f>
        <v>oddíl</v>
      </c>
      <c r="D301" s="99" t="str">
        <f>CONCATENATE([2]List1!$A$52)</f>
        <v>los</v>
      </c>
      <c r="E301" s="282"/>
      <c r="F301" s="284" t="str">
        <f>CONCATENATE([2]List1!$A$50)</f>
        <v>jméno</v>
      </c>
      <c r="G301" s="285"/>
      <c r="H301" s="98" t="str">
        <f>CONCATENATE([2]List1!$A$51)</f>
        <v>oddíl</v>
      </c>
      <c r="I301" s="99" t="str">
        <f>CONCATENATE([2]List1!$A$52)</f>
        <v>los</v>
      </c>
    </row>
    <row r="302" spans="1:9" hidden="1">
      <c r="A302" s="267" t="str">
        <f>CONCATENATE(Hlasatel!A302)</f>
        <v>Jonáš Matěj</v>
      </c>
      <c r="B302" s="268"/>
      <c r="C302" s="271" t="str">
        <f>CONCATENATE(Hlasatel!C302)</f>
        <v>CW</v>
      </c>
      <c r="D302" s="277" t="str">
        <f>CONCATENATE(Hlasatel!D302)</f>
        <v>2</v>
      </c>
      <c r="E302" s="282"/>
      <c r="F302" s="267" t="str">
        <f>CONCATENATE(Hlasatel!F302)</f>
        <v>Gorjunov Timur</v>
      </c>
      <c r="G302" s="268"/>
      <c r="H302" s="271" t="str">
        <f>CONCATENATE(Hlasatel!H302)</f>
        <v>CW</v>
      </c>
      <c r="I302" s="277" t="str">
        <f>CONCATENATE(Hlasatel!I302)</f>
        <v>3</v>
      </c>
    </row>
    <row r="303" spans="1:9" ht="13.5" hidden="1" thickBot="1">
      <c r="A303" s="269"/>
      <c r="B303" s="270"/>
      <c r="C303" s="272"/>
      <c r="D303" s="278"/>
      <c r="E303" s="282"/>
      <c r="F303" s="269"/>
      <c r="G303" s="270"/>
      <c r="H303" s="272"/>
      <c r="I303" s="278"/>
    </row>
    <row r="304" spans="1:9" ht="14.25" hidden="1" thickTop="1" thickBot="1">
      <c r="A304" s="126"/>
      <c r="B304" s="126"/>
      <c r="C304" s="126"/>
      <c r="D304" s="126"/>
      <c r="E304" s="97"/>
      <c r="F304" s="126"/>
      <c r="G304" s="126"/>
      <c r="H304" s="126"/>
      <c r="I304" s="126"/>
    </row>
    <row r="305" spans="1:9" ht="13.5" hidden="1" thickTop="1">
      <c r="A305" s="85" t="str">
        <f>CONCATENATE([2]List1!$A$59)</f>
        <v>součet</v>
      </c>
      <c r="B305" s="256" t="str">
        <f>CONCATENATE([2]List1!$A$60)</f>
        <v>body</v>
      </c>
      <c r="C305" s="256"/>
      <c r="D305" s="283"/>
      <c r="E305" s="96" t="str">
        <f>CONCATENATE([2]List1!$A$61)</f>
        <v>kolo</v>
      </c>
      <c r="F305" s="329" t="str">
        <f>CONCATENATE([2]List1!$A$60)</f>
        <v>body</v>
      </c>
      <c r="G305" s="330"/>
      <c r="H305" s="330"/>
      <c r="I305" s="127" t="str">
        <f>CONCATENATE([2]List1!$A$59)</f>
        <v>součet</v>
      </c>
    </row>
    <row r="306" spans="1:9" hidden="1">
      <c r="A306" s="331"/>
      <c r="B306" s="334"/>
      <c r="C306" s="334"/>
      <c r="D306" s="335"/>
      <c r="E306" s="340" t="str">
        <f>CONCATENATE([2]List1!$A$62)</f>
        <v>1</v>
      </c>
      <c r="F306" s="284"/>
      <c r="G306" s="285"/>
      <c r="H306" s="285"/>
      <c r="I306" s="341"/>
    </row>
    <row r="307" spans="1:9" hidden="1">
      <c r="A307" s="332"/>
      <c r="B307" s="336"/>
      <c r="C307" s="336"/>
      <c r="D307" s="337"/>
      <c r="E307" s="340"/>
      <c r="F307" s="284"/>
      <c r="G307" s="285"/>
      <c r="H307" s="285"/>
      <c r="I307" s="341"/>
    </row>
    <row r="308" spans="1:9" hidden="1">
      <c r="A308" s="333"/>
      <c r="B308" s="338"/>
      <c r="C308" s="338"/>
      <c r="D308" s="339"/>
      <c r="E308" s="340"/>
      <c r="F308" s="284"/>
      <c r="G308" s="285"/>
      <c r="H308" s="285"/>
      <c r="I308" s="341"/>
    </row>
    <row r="309" spans="1:9" hidden="1">
      <c r="A309" s="284" t="str">
        <f>CONCATENATE([2]List1!$A$65)</f>
        <v>přestávka 30 sekund</v>
      </c>
      <c r="B309" s="285"/>
      <c r="C309" s="285"/>
      <c r="D309" s="341"/>
      <c r="E309" s="123"/>
      <c r="F309" s="284" t="str">
        <f>CONCATENATE([2]List1!$A$65)</f>
        <v>přestávka 30 sekund</v>
      </c>
      <c r="G309" s="285"/>
      <c r="H309" s="285"/>
      <c r="I309" s="341"/>
    </row>
    <row r="310" spans="1:9" hidden="1">
      <c r="A310" s="331"/>
      <c r="B310" s="334"/>
      <c r="C310" s="334"/>
      <c r="D310" s="335"/>
      <c r="E310" s="340" t="str">
        <f>CONCATENATE([2]List1!$A$63)</f>
        <v>2</v>
      </c>
      <c r="F310" s="284"/>
      <c r="G310" s="285"/>
      <c r="H310" s="285"/>
      <c r="I310" s="341"/>
    </row>
    <row r="311" spans="1:9" hidden="1">
      <c r="A311" s="332"/>
      <c r="B311" s="336"/>
      <c r="C311" s="336"/>
      <c r="D311" s="337"/>
      <c r="E311" s="340"/>
      <c r="F311" s="284"/>
      <c r="G311" s="285"/>
      <c r="H311" s="285"/>
      <c r="I311" s="341"/>
    </row>
    <row r="312" spans="1:9" hidden="1">
      <c r="A312" s="333"/>
      <c r="B312" s="338"/>
      <c r="C312" s="338"/>
      <c r="D312" s="339"/>
      <c r="E312" s="340"/>
      <c r="F312" s="284"/>
      <c r="G312" s="285"/>
      <c r="H312" s="285"/>
      <c r="I312" s="341"/>
    </row>
    <row r="313" spans="1:9" hidden="1">
      <c r="A313" s="284" t="str">
        <f>CONCATENATE([2]List1!$A$65)</f>
        <v>přestávka 30 sekund</v>
      </c>
      <c r="B313" s="285"/>
      <c r="C313" s="285"/>
      <c r="D313" s="341"/>
      <c r="E313" s="123"/>
      <c r="F313" s="284" t="str">
        <f>CONCATENATE([2]List1!$A$65)</f>
        <v>přestávka 30 sekund</v>
      </c>
      <c r="G313" s="285"/>
      <c r="H313" s="285"/>
      <c r="I313" s="341"/>
    </row>
    <row r="314" spans="1:9" hidden="1">
      <c r="A314" s="331"/>
      <c r="B314" s="334"/>
      <c r="C314" s="334"/>
      <c r="D314" s="335"/>
      <c r="E314" s="340" t="str">
        <f>CONCATENATE([2]List1!$A$64)</f>
        <v>3</v>
      </c>
      <c r="F314" s="284"/>
      <c r="G314" s="285"/>
      <c r="H314" s="285"/>
      <c r="I314" s="341"/>
    </row>
    <row r="315" spans="1:9" hidden="1">
      <c r="A315" s="332"/>
      <c r="B315" s="336"/>
      <c r="C315" s="336"/>
      <c r="D315" s="337"/>
      <c r="E315" s="340"/>
      <c r="F315" s="284"/>
      <c r="G315" s="285"/>
      <c r="H315" s="285"/>
      <c r="I315" s="341"/>
    </row>
    <row r="316" spans="1:9" ht="13.5" hidden="1" thickBot="1">
      <c r="A316" s="342"/>
      <c r="B316" s="343"/>
      <c r="C316" s="343"/>
      <c r="D316" s="344"/>
      <c r="E316" s="340"/>
      <c r="F316" s="345"/>
      <c r="G316" s="346"/>
      <c r="H316" s="346"/>
      <c r="I316" s="347"/>
    </row>
    <row r="317" spans="1:9" ht="14.25" hidden="1" thickTop="1" thickBot="1">
      <c r="A317" s="84"/>
      <c r="B317" s="84"/>
      <c r="C317" s="84"/>
      <c r="D317" s="84"/>
      <c r="E317" s="90"/>
      <c r="F317" s="84"/>
      <c r="G317" s="84"/>
      <c r="H317" s="84"/>
      <c r="I317" s="84"/>
    </row>
    <row r="318" spans="1:9" hidden="1">
      <c r="A318" s="348"/>
      <c r="B318" s="351" t="str">
        <f>CONCATENATE([2]List1!$A$66)</f>
        <v>součet technických bodů červený ve všech kolech</v>
      </c>
      <c r="C318" s="352"/>
      <c r="D318" s="84"/>
      <c r="E318" s="90"/>
      <c r="F318" s="84"/>
      <c r="G318" s="353" t="str">
        <f>CONCATENATE([2]List1!$A$67)</f>
        <v>součet technických bodů modrý ve všech kolech</v>
      </c>
      <c r="H318" s="354"/>
      <c r="I318" s="348"/>
    </row>
    <row r="319" spans="1:9" hidden="1">
      <c r="A319" s="349"/>
      <c r="B319" s="351"/>
      <c r="C319" s="352"/>
      <c r="D319" s="84"/>
      <c r="E319" s="90"/>
      <c r="F319" s="84"/>
      <c r="G319" s="353"/>
      <c r="H319" s="354"/>
      <c r="I319" s="349"/>
    </row>
    <row r="320" spans="1:9" ht="13.5" hidden="1" thickBot="1">
      <c r="A320" s="350"/>
      <c r="B320" s="351"/>
      <c r="C320" s="352"/>
      <c r="D320" s="84"/>
      <c r="E320" s="90"/>
      <c r="F320" s="84"/>
      <c r="G320" s="353"/>
      <c r="H320" s="354"/>
      <c r="I320" s="350"/>
    </row>
    <row r="321" spans="1:9" hidden="1">
      <c r="A321" s="84"/>
      <c r="B321" s="355" t="str">
        <f>CONCATENATE([2]List1!$A$68)</f>
        <v>kvalifikační body červený</v>
      </c>
      <c r="C321" s="356"/>
      <c r="D321" s="357"/>
      <c r="E321" s="90"/>
      <c r="F321" s="357"/>
      <c r="G321" s="358" t="str">
        <f>CONCATENATE([2]List1!$A$69)</f>
        <v>kvalifikační body modrý</v>
      </c>
      <c r="H321" s="358"/>
      <c r="I321" s="84"/>
    </row>
    <row r="322" spans="1:9" hidden="1">
      <c r="A322" s="84"/>
      <c r="B322" s="355"/>
      <c r="C322" s="356"/>
      <c r="D322" s="357"/>
      <c r="E322" s="90"/>
      <c r="F322" s="357"/>
      <c r="G322" s="358"/>
      <c r="H322" s="358"/>
      <c r="I322" s="84"/>
    </row>
    <row r="323" spans="1:9" hidden="1">
      <c r="A323" s="84"/>
      <c r="B323" s="355"/>
      <c r="C323" s="356"/>
      <c r="D323" s="357"/>
      <c r="E323" s="90"/>
      <c r="F323" s="357"/>
      <c r="G323" s="358"/>
      <c r="H323" s="358"/>
      <c r="I323" s="84"/>
    </row>
    <row r="324" spans="1:9" ht="13.5" hidden="1" thickBot="1">
      <c r="A324" s="84"/>
      <c r="B324" s="84"/>
      <c r="C324" s="84"/>
      <c r="D324" s="84"/>
      <c r="E324" s="90"/>
      <c r="F324" s="84"/>
      <c r="G324" s="84"/>
      <c r="H324" s="84"/>
      <c r="I324" s="84"/>
    </row>
    <row r="325" spans="1:9" ht="13.5" hidden="1" thickTop="1">
      <c r="A325" s="128" t="str">
        <f>CONCATENATE([2]List1!$A$70)</f>
        <v>Vítěz:</v>
      </c>
      <c r="B325" s="74"/>
      <c r="C325" s="74"/>
      <c r="D325" s="74"/>
      <c r="E325" s="124"/>
      <c r="F325" s="74"/>
      <c r="G325" s="129"/>
      <c r="H325" s="359" t="str">
        <f>CONCATENATE([2]List1!$A$71)</f>
        <v>Skutečný čas:</v>
      </c>
      <c r="I325" s="360"/>
    </row>
    <row r="326" spans="1:9" hidden="1">
      <c r="A326" s="130"/>
      <c r="B326" s="78"/>
      <c r="C326" s="78"/>
      <c r="D326" s="78"/>
      <c r="E326" s="131"/>
      <c r="F326" s="78"/>
      <c r="G326" s="132"/>
      <c r="H326" s="133"/>
      <c r="I326" s="134"/>
    </row>
    <row r="327" spans="1:9" ht="13.5" hidden="1" thickBot="1">
      <c r="A327" s="135"/>
      <c r="B327" s="136"/>
      <c r="C327" s="136"/>
      <c r="D327" s="136"/>
      <c r="E327" s="137"/>
      <c r="F327" s="136"/>
      <c r="G327" s="138"/>
      <c r="H327" s="139"/>
      <c r="I327" s="140"/>
    </row>
    <row r="328" spans="1:9" ht="13.5" hidden="1" thickTop="1">
      <c r="A328" s="74"/>
      <c r="B328" s="74"/>
      <c r="C328" s="74"/>
      <c r="D328" s="74"/>
      <c r="E328" s="124"/>
      <c r="F328" s="74"/>
      <c r="G328" s="74"/>
      <c r="H328" s="74"/>
      <c r="I328" s="74"/>
    </row>
    <row r="329" spans="1:9" hidden="1">
      <c r="A329" s="361" t="str">
        <f>CONCATENATE([2]List1!$A$72)</f>
        <v>Kvalifikace do tabulky:</v>
      </c>
      <c r="B329" s="361"/>
      <c r="C329" s="361"/>
      <c r="D329" s="361"/>
      <c r="E329" s="361"/>
      <c r="F329" s="361"/>
      <c r="G329" s="361"/>
      <c r="H329" s="361"/>
      <c r="I329" s="361"/>
    </row>
    <row r="330" spans="1:9" hidden="1">
      <c r="A330" s="361"/>
      <c r="B330" s="361"/>
      <c r="C330" s="361"/>
      <c r="D330" s="361"/>
      <c r="E330" s="361"/>
      <c r="F330" s="361"/>
      <c r="G330" s="361"/>
      <c r="H330" s="361"/>
      <c r="I330" s="361"/>
    </row>
    <row r="331" spans="1:9" hidden="1">
      <c r="A331" s="362" t="str">
        <f>CONCATENATE([2]List1!$A$84)</f>
        <v xml:space="preserve"> 5 : 0</v>
      </c>
      <c r="B331" s="363" t="str">
        <f>CONCATENATE([2]List1!$A$73)</f>
        <v>vítězství na lopatky</v>
      </c>
      <c r="C331" s="364"/>
      <c r="D331" s="365"/>
      <c r="E331" s="90"/>
      <c r="F331" s="362" t="str">
        <f>CONCATENATE([2]List1!$A$84)</f>
        <v xml:space="preserve"> 5 : 0</v>
      </c>
      <c r="G331" s="369" t="str">
        <f>CONCATENATE([2]List1!$A$79)</f>
        <v>vítězství pro nenastoupení soupeře</v>
      </c>
      <c r="H331" s="370"/>
      <c r="I331" s="371"/>
    </row>
    <row r="332" spans="1:9" hidden="1">
      <c r="A332" s="362"/>
      <c r="B332" s="366"/>
      <c r="C332" s="367"/>
      <c r="D332" s="368"/>
      <c r="E332" s="90"/>
      <c r="F332" s="362"/>
      <c r="G332" s="372"/>
      <c r="H332" s="373"/>
      <c r="I332" s="374"/>
    </row>
    <row r="333" spans="1:9" ht="12.75" hidden="1" customHeight="1">
      <c r="A333" s="362" t="str">
        <f>CONCATENATE([2]List1!$A$85)</f>
        <v xml:space="preserve"> 4 : 0 </v>
      </c>
      <c r="B333" s="375" t="str">
        <f>CONCATENATE([2]List1!$A$74)</f>
        <v>technická převaha ve dvou kolech, poražený nemá technické body</v>
      </c>
      <c r="C333" s="375"/>
      <c r="D333" s="375"/>
      <c r="E333" s="90"/>
      <c r="F333" s="362" t="str">
        <f>CONCATENATE([2]List1!$A$84)</f>
        <v xml:space="preserve"> 5 : 0</v>
      </c>
      <c r="G333" s="377" t="str">
        <f>CONCATENATE([2]List1!$A$80)</f>
        <v>diskvalifikace pro 3 "O"</v>
      </c>
      <c r="H333" s="377"/>
      <c r="I333" s="377"/>
    </row>
    <row r="334" spans="1:9" ht="12.75" hidden="1" customHeight="1">
      <c r="A334" s="362"/>
      <c r="B334" s="375"/>
      <c r="C334" s="375"/>
      <c r="D334" s="375"/>
      <c r="E334" s="90"/>
      <c r="F334" s="362"/>
      <c r="G334" s="377"/>
      <c r="H334" s="377"/>
      <c r="I334" s="377"/>
    </row>
    <row r="335" spans="1:9" ht="12.75" hidden="1" customHeight="1">
      <c r="A335" s="362" t="str">
        <f>CONCATENATE([2]List1!$A$86)</f>
        <v xml:space="preserve"> 4 : 1 </v>
      </c>
      <c r="B335" s="375" t="str">
        <f>CONCATENATE([2]List1!$A$75)</f>
        <v>technická převaha ve dvou kolech, poražený má technické body</v>
      </c>
      <c r="C335" s="375"/>
      <c r="D335" s="375"/>
      <c r="E335" s="90"/>
      <c r="F335" s="362" t="str">
        <f>CONCATENATE([2]List1!$A$84)</f>
        <v xml:space="preserve"> 5 : 0</v>
      </c>
      <c r="G335" s="377" t="str">
        <f>CONCATENATE([2]List1!$A$81)</f>
        <v>diskvalifikace z celé soutěže</v>
      </c>
      <c r="H335" s="377"/>
      <c r="I335" s="377"/>
    </row>
    <row r="336" spans="1:9" ht="12.75" hidden="1" customHeight="1">
      <c r="A336" s="362"/>
      <c r="B336" s="375"/>
      <c r="C336" s="375"/>
      <c r="D336" s="375"/>
      <c r="E336" s="90"/>
      <c r="F336" s="362"/>
      <c r="G336" s="377"/>
      <c r="H336" s="377"/>
      <c r="I336" s="377"/>
    </row>
    <row r="337" spans="1:9" hidden="1">
      <c r="A337" s="362" t="str">
        <f>CONCATENATE([2]List1!$A$87:$IV$87)</f>
        <v xml:space="preserve"> 3 : 0 </v>
      </c>
      <c r="B337" s="375" t="str">
        <f>CONCATENATE([2]List1!$A$76)</f>
        <v>vítězství na body, poražený nemá technické body</v>
      </c>
      <c r="C337" s="375"/>
      <c r="D337" s="375"/>
      <c r="E337" s="90"/>
      <c r="F337" s="362" t="str">
        <f>CONCATENATE([2]List1!$A$89)</f>
        <v xml:space="preserve"> 0 : 0 </v>
      </c>
      <c r="G337" s="377" t="str">
        <f>CONCATENATE([2]List1!$A$82)</f>
        <v>oba soupeři jsou diskvalifikováni v utkání</v>
      </c>
      <c r="H337" s="377"/>
      <c r="I337" s="377"/>
    </row>
    <row r="338" spans="1:9" hidden="1">
      <c r="A338" s="362"/>
      <c r="B338" s="375"/>
      <c r="C338" s="375"/>
      <c r="D338" s="375"/>
      <c r="E338" s="90"/>
      <c r="F338" s="362"/>
      <c r="G338" s="377"/>
      <c r="H338" s="377"/>
      <c r="I338" s="377"/>
    </row>
    <row r="339" spans="1:9" ht="12.75" hidden="1" customHeight="1">
      <c r="A339" s="362" t="str">
        <f>CONCATENATE([2]List1!$A$88)</f>
        <v xml:space="preserve"> 3 : 1 </v>
      </c>
      <c r="B339" s="375" t="str">
        <f>CONCATENATE([2]List1!$A$77)</f>
        <v>vítězství na body, poražený má technické body</v>
      </c>
      <c r="C339" s="375"/>
      <c r="D339" s="375"/>
      <c r="E339" s="90"/>
      <c r="F339" s="362" t="str">
        <f>CONCATENATE([2]List1!$A$89)</f>
        <v xml:space="preserve"> 0 : 0 </v>
      </c>
      <c r="G339" s="377" t="str">
        <f>CONCATENATE([2]List1!$A$83)</f>
        <v>oba soupeři jsou diskvalifikováni v celé soutěži</v>
      </c>
      <c r="H339" s="377"/>
      <c r="I339" s="377"/>
    </row>
    <row r="340" spans="1:9" ht="12.75" hidden="1" customHeight="1">
      <c r="A340" s="362"/>
      <c r="B340" s="375"/>
      <c r="C340" s="375"/>
      <c r="D340" s="375"/>
      <c r="E340" s="90"/>
      <c r="F340" s="362"/>
      <c r="G340" s="377"/>
      <c r="H340" s="377"/>
      <c r="I340" s="377"/>
    </row>
    <row r="341" spans="1:9" hidden="1">
      <c r="A341" s="362" t="str">
        <f>CONCATENATE([2]List1!$A$84)</f>
        <v xml:space="preserve"> 5 : 0</v>
      </c>
      <c r="B341" s="363" t="str">
        <f>CONCATENATE([2]List1!$A$78)</f>
        <v>vítězství pro zranění soupeře</v>
      </c>
      <c r="C341" s="364"/>
      <c r="D341" s="365"/>
      <c r="E341" s="90"/>
      <c r="F341" s="378" t="str">
        <f>CONCATENATE([2]List1!$A$90)</f>
        <v>Podpis:</v>
      </c>
      <c r="G341" s="379"/>
      <c r="H341" s="379"/>
      <c r="I341" s="380"/>
    </row>
    <row r="342" spans="1:9" hidden="1">
      <c r="A342" s="362"/>
      <c r="B342" s="366"/>
      <c r="C342" s="367"/>
      <c r="D342" s="368"/>
      <c r="E342" s="90"/>
      <c r="F342" s="381"/>
      <c r="G342" s="382"/>
      <c r="H342" s="382"/>
      <c r="I342" s="383"/>
    </row>
    <row r="343" spans="1:9" hidden="1">
      <c r="A343" s="252" t="str">
        <f>CONCATENATE([2]List1!$A$55)</f>
        <v>Bodovací lístek SZČR</v>
      </c>
      <c r="B343" s="252"/>
      <c r="C343" s="252"/>
      <c r="D343" s="252"/>
      <c r="E343" s="252"/>
      <c r="F343" s="252"/>
      <c r="G343" s="252"/>
      <c r="H343" s="252"/>
      <c r="I343" s="252"/>
    </row>
    <row r="344" spans="1:9" hidden="1">
      <c r="A344" s="252"/>
      <c r="B344" s="252"/>
      <c r="C344" s="252"/>
      <c r="D344" s="252"/>
      <c r="E344" s="252"/>
      <c r="F344" s="252"/>
      <c r="G344" s="252"/>
      <c r="H344" s="252"/>
      <c r="I344" s="252"/>
    </row>
    <row r="345" spans="1:9" ht="24" hidden="1" thickBot="1">
      <c r="A345" s="82"/>
      <c r="B345" s="82"/>
      <c r="C345" s="82"/>
      <c r="D345" s="82"/>
      <c r="E345" s="125"/>
      <c r="F345" s="82"/>
      <c r="G345" s="82"/>
      <c r="H345" s="82"/>
      <c r="I345" s="82"/>
    </row>
    <row r="346" spans="1:9" ht="13.5" hidden="1" thickTop="1">
      <c r="A346" s="309" t="str">
        <f>CONCATENATE([2]List1!$A$56)</f>
        <v>Bodový rozhodčí:</v>
      </c>
      <c r="B346" s="310"/>
      <c r="C346" s="313"/>
      <c r="D346" s="314"/>
      <c r="E346" s="315"/>
      <c r="F346" s="84"/>
      <c r="G346" s="84"/>
      <c r="H346" s="84"/>
      <c r="I346" s="84"/>
    </row>
    <row r="347" spans="1:9" hidden="1">
      <c r="A347" s="311"/>
      <c r="B347" s="312"/>
      <c r="C347" s="316"/>
      <c r="D347" s="317"/>
      <c r="E347" s="318"/>
      <c r="F347" s="84"/>
      <c r="G347" s="84"/>
      <c r="H347" s="84"/>
      <c r="I347" s="84"/>
    </row>
    <row r="348" spans="1:9" hidden="1">
      <c r="A348" s="319" t="str">
        <f>CONCATENATE([2]List1!$A$57)</f>
        <v>Rozhodčí na žíněnce:</v>
      </c>
      <c r="B348" s="320"/>
      <c r="C348" s="321"/>
      <c r="D348" s="322"/>
      <c r="E348" s="323"/>
      <c r="F348" s="84"/>
      <c r="G348" s="84"/>
      <c r="H348" s="84"/>
      <c r="I348" s="84"/>
    </row>
    <row r="349" spans="1:9" hidden="1">
      <c r="A349" s="311"/>
      <c r="B349" s="312"/>
      <c r="C349" s="316"/>
      <c r="D349" s="317"/>
      <c r="E349" s="318"/>
      <c r="F349" s="84"/>
      <c r="G349" s="84"/>
      <c r="H349" s="84"/>
      <c r="I349" s="84"/>
    </row>
    <row r="350" spans="1:9" hidden="1">
      <c r="A350" s="319" t="str">
        <f>CONCATENATE([2]List1!$A$58)</f>
        <v>Předseda žíněnky</v>
      </c>
      <c r="B350" s="320"/>
      <c r="C350" s="321"/>
      <c r="D350" s="322"/>
      <c r="E350" s="323"/>
      <c r="F350" s="84"/>
      <c r="G350" s="84"/>
      <c r="H350" s="84"/>
      <c r="I350" s="84"/>
    </row>
    <row r="351" spans="1:9" ht="13.5" hidden="1" thickBot="1">
      <c r="A351" s="324"/>
      <c r="B351" s="325"/>
      <c r="C351" s="326"/>
      <c r="D351" s="327"/>
      <c r="E351" s="328"/>
      <c r="F351" s="84"/>
      <c r="G351" s="84"/>
      <c r="H351" s="84"/>
      <c r="I351" s="84"/>
    </row>
    <row r="352" spans="1:9" ht="14.25" hidden="1" thickTop="1" thickBot="1">
      <c r="A352" s="84"/>
      <c r="B352" s="84"/>
      <c r="C352" s="84"/>
      <c r="D352" s="84"/>
      <c r="E352" s="90"/>
      <c r="F352" s="84"/>
      <c r="G352" s="84"/>
      <c r="H352" s="84"/>
      <c r="I352" s="84"/>
    </row>
    <row r="353" spans="1:9" ht="26.25" hidden="1" thickTop="1">
      <c r="A353" s="255" t="str">
        <f>CONCATENATE([2]List1!$A$40)</f>
        <v>soutěž</v>
      </c>
      <c r="B353" s="256"/>
      <c r="C353" s="86" t="str">
        <f>CONCATENATE([2]List1!$A$41)</f>
        <v>datum</v>
      </c>
      <c r="D353" s="86" t="str">
        <f>CONCATENATE([2]List1!$A$42)</f>
        <v>č. utkání</v>
      </c>
      <c r="E353" s="91" t="str">
        <f>CONCATENATE([2]List1!$A$43)</f>
        <v>hmotnost</v>
      </c>
      <c r="F353" s="86" t="str">
        <f>CONCATENATE([2]List1!$A$44)</f>
        <v>styl</v>
      </c>
      <c r="G353" s="86" t="str">
        <f>CONCATENATE([2]List1!$A$45)</f>
        <v>kolo</v>
      </c>
      <c r="H353" s="87" t="str">
        <f>CONCATENATE([2]List1!$A$46)</f>
        <v>finále</v>
      </c>
      <c r="I353" s="88" t="str">
        <f>CONCATENATE([2]List1!$A$47)</f>
        <v>žíněnka</v>
      </c>
    </row>
    <row r="354" spans="1:9" hidden="1">
      <c r="A354" s="295" t="str">
        <f>CONCATENATE(Hlasatel!A354)</f>
        <v>Vánoční turnaj Chomutov</v>
      </c>
      <c r="B354" s="296"/>
      <c r="C354" s="263" t="str">
        <f>CONCATENATE(Hlasatel!C354)</f>
        <v>14.12.2019</v>
      </c>
      <c r="D354" s="263">
        <f>ABS(Hlasatel!D354)</f>
        <v>401</v>
      </c>
      <c r="E354" s="265" t="str">
        <f>CONCATENATE(Hlasatel!E354)</f>
        <v>B příp 28 kg</v>
      </c>
      <c r="F354" s="263" t="str">
        <f>CONCATENATE(Hlasatel!F354)</f>
        <v>ř.ř.</v>
      </c>
      <c r="G354" s="263" t="str">
        <f>CONCATENATE(Hlasatel!G354)</f>
        <v>4</v>
      </c>
      <c r="H354" s="275" t="str">
        <f>CONCATENATE(Hlasatel!H354)</f>
        <v/>
      </c>
      <c r="I354" s="253" t="str">
        <f>CONCATENATE(Hlasatel!I354)</f>
        <v>1</v>
      </c>
    </row>
    <row r="355" spans="1:9" ht="13.5" hidden="1" thickBot="1">
      <c r="A355" s="297"/>
      <c r="B355" s="298"/>
      <c r="C355" s="264"/>
      <c r="D355" s="264"/>
      <c r="E355" s="266"/>
      <c r="F355" s="264"/>
      <c r="G355" s="264"/>
      <c r="H355" s="276"/>
      <c r="I355" s="254"/>
    </row>
    <row r="356" spans="1:9" ht="14.25" hidden="1" thickTop="1" thickBot="1">
      <c r="A356" s="84"/>
      <c r="B356" s="84"/>
      <c r="C356" s="84"/>
      <c r="D356" s="84"/>
      <c r="E356" s="90"/>
      <c r="F356" s="84"/>
      <c r="G356" s="84"/>
      <c r="H356" s="84"/>
      <c r="I356" s="84"/>
    </row>
    <row r="357" spans="1:9" ht="13.5" hidden="1" thickTop="1">
      <c r="A357" s="279" t="str">
        <f>CONCATENATE([2]List1!$A$48)</f>
        <v>červený</v>
      </c>
      <c r="B357" s="280"/>
      <c r="C357" s="280"/>
      <c r="D357" s="281"/>
      <c r="E357" s="282"/>
      <c r="F357" s="255" t="str">
        <f>CONCATENATE([2]List1!$A$49)</f>
        <v>modrý</v>
      </c>
      <c r="G357" s="256"/>
      <c r="H357" s="256"/>
      <c r="I357" s="283"/>
    </row>
    <row r="358" spans="1:9" hidden="1">
      <c r="A358" s="284" t="str">
        <f>CONCATENATE([2]List1!$A$50)</f>
        <v>jméno</v>
      </c>
      <c r="B358" s="285"/>
      <c r="C358" s="98" t="str">
        <f>CONCATENATE([2]List1!$A$51)</f>
        <v>oddíl</v>
      </c>
      <c r="D358" s="99" t="str">
        <f>CONCATENATE([2]List1!$A$52)</f>
        <v>los</v>
      </c>
      <c r="E358" s="282"/>
      <c r="F358" s="284" t="str">
        <f>CONCATENATE([2]List1!$A$50)</f>
        <v>jméno</v>
      </c>
      <c r="G358" s="285"/>
      <c r="H358" s="98" t="str">
        <f>CONCATENATE([2]List1!$A$51)</f>
        <v>oddíl</v>
      </c>
      <c r="I358" s="99" t="str">
        <f>CONCATENATE([2]List1!$A$52)</f>
        <v>los</v>
      </c>
    </row>
    <row r="359" spans="1:9" hidden="1">
      <c r="A359" s="267" t="str">
        <f>CONCATENATE(Hlasatel!A359)</f>
        <v>Gorjunov Timur</v>
      </c>
      <c r="B359" s="268"/>
      <c r="C359" s="271" t="str">
        <f>CONCATENATE(Hlasatel!C359)</f>
        <v>CW</v>
      </c>
      <c r="D359" s="277" t="str">
        <f>CONCATENATE(Hlasatel!D359)</f>
        <v>3</v>
      </c>
      <c r="E359" s="282"/>
      <c r="F359" s="267" t="str">
        <f>CONCATENATE(Hlasatel!F359)</f>
        <v>Körber Tomáš</v>
      </c>
      <c r="G359" s="268"/>
      <c r="H359" s="271" t="str">
        <f>CONCATENATE(Hlasatel!H359)</f>
        <v>Nejdek</v>
      </c>
      <c r="I359" s="277" t="str">
        <f>CONCATENATE(Hlasatel!I359)</f>
        <v>1</v>
      </c>
    </row>
    <row r="360" spans="1:9" ht="13.5" hidden="1" thickBot="1">
      <c r="A360" s="269"/>
      <c r="B360" s="270"/>
      <c r="C360" s="272"/>
      <c r="D360" s="278"/>
      <c r="E360" s="282"/>
      <c r="F360" s="269"/>
      <c r="G360" s="270"/>
      <c r="H360" s="272"/>
      <c r="I360" s="278"/>
    </row>
    <row r="361" spans="1:9" ht="14.25" hidden="1" thickTop="1" thickBot="1">
      <c r="A361" s="126"/>
      <c r="B361" s="126"/>
      <c r="C361" s="126"/>
      <c r="D361" s="126"/>
      <c r="E361" s="97"/>
      <c r="F361" s="126"/>
      <c r="G361" s="126"/>
      <c r="H361" s="126"/>
      <c r="I361" s="126"/>
    </row>
    <row r="362" spans="1:9" ht="13.5" hidden="1" thickTop="1">
      <c r="A362" s="85" t="str">
        <f>CONCATENATE([2]List1!$A$59)</f>
        <v>součet</v>
      </c>
      <c r="B362" s="256" t="str">
        <f>CONCATENATE([2]List1!$A$60)</f>
        <v>body</v>
      </c>
      <c r="C362" s="256"/>
      <c r="D362" s="283"/>
      <c r="E362" s="96" t="str">
        <f>CONCATENATE([2]List1!$A$61)</f>
        <v>kolo</v>
      </c>
      <c r="F362" s="329" t="str">
        <f>CONCATENATE([2]List1!$A$60)</f>
        <v>body</v>
      </c>
      <c r="G362" s="330"/>
      <c r="H362" s="330"/>
      <c r="I362" s="127" t="str">
        <f>CONCATENATE([2]List1!$A$59)</f>
        <v>součet</v>
      </c>
    </row>
    <row r="363" spans="1:9" hidden="1">
      <c r="A363" s="331"/>
      <c r="B363" s="334"/>
      <c r="C363" s="334"/>
      <c r="D363" s="335"/>
      <c r="E363" s="340" t="str">
        <f>CONCATENATE([2]List1!$A$62)</f>
        <v>1</v>
      </c>
      <c r="F363" s="284"/>
      <c r="G363" s="285"/>
      <c r="H363" s="285"/>
      <c r="I363" s="341"/>
    </row>
    <row r="364" spans="1:9" hidden="1">
      <c r="A364" s="332"/>
      <c r="B364" s="336"/>
      <c r="C364" s="336"/>
      <c r="D364" s="337"/>
      <c r="E364" s="340"/>
      <c r="F364" s="284"/>
      <c r="G364" s="285"/>
      <c r="H364" s="285"/>
      <c r="I364" s="341"/>
    </row>
    <row r="365" spans="1:9" hidden="1">
      <c r="A365" s="333"/>
      <c r="B365" s="338"/>
      <c r="C365" s="338"/>
      <c r="D365" s="339"/>
      <c r="E365" s="340"/>
      <c r="F365" s="284"/>
      <c r="G365" s="285"/>
      <c r="H365" s="285"/>
      <c r="I365" s="341"/>
    </row>
    <row r="366" spans="1:9" hidden="1">
      <c r="A366" s="284" t="str">
        <f>CONCATENATE([2]List1!$A$65)</f>
        <v>přestávka 30 sekund</v>
      </c>
      <c r="B366" s="285"/>
      <c r="C366" s="285"/>
      <c r="D366" s="341"/>
      <c r="E366" s="123"/>
      <c r="F366" s="284" t="str">
        <f>CONCATENATE([2]List1!$A$65)</f>
        <v>přestávka 30 sekund</v>
      </c>
      <c r="G366" s="285"/>
      <c r="H366" s="285"/>
      <c r="I366" s="341"/>
    </row>
    <row r="367" spans="1:9" hidden="1">
      <c r="A367" s="331"/>
      <c r="B367" s="334"/>
      <c r="C367" s="334"/>
      <c r="D367" s="335"/>
      <c r="E367" s="340" t="str">
        <f>CONCATENATE([2]List1!$A$63)</f>
        <v>2</v>
      </c>
      <c r="F367" s="284"/>
      <c r="G367" s="285"/>
      <c r="H367" s="285"/>
      <c r="I367" s="341"/>
    </row>
    <row r="368" spans="1:9" hidden="1">
      <c r="A368" s="332"/>
      <c r="B368" s="336"/>
      <c r="C368" s="336"/>
      <c r="D368" s="337"/>
      <c r="E368" s="340"/>
      <c r="F368" s="284"/>
      <c r="G368" s="285"/>
      <c r="H368" s="285"/>
      <c r="I368" s="341"/>
    </row>
    <row r="369" spans="1:9" hidden="1">
      <c r="A369" s="333"/>
      <c r="B369" s="338"/>
      <c r="C369" s="338"/>
      <c r="D369" s="339"/>
      <c r="E369" s="340"/>
      <c r="F369" s="284"/>
      <c r="G369" s="285"/>
      <c r="H369" s="285"/>
      <c r="I369" s="341"/>
    </row>
    <row r="370" spans="1:9" hidden="1">
      <c r="A370" s="284" t="str">
        <f>CONCATENATE([2]List1!$A$65)</f>
        <v>přestávka 30 sekund</v>
      </c>
      <c r="B370" s="285"/>
      <c r="C370" s="285"/>
      <c r="D370" s="341"/>
      <c r="E370" s="123"/>
      <c r="F370" s="284" t="str">
        <f>CONCATENATE([2]List1!$A$65)</f>
        <v>přestávka 30 sekund</v>
      </c>
      <c r="G370" s="285"/>
      <c r="H370" s="285"/>
      <c r="I370" s="341"/>
    </row>
    <row r="371" spans="1:9" hidden="1">
      <c r="A371" s="331"/>
      <c r="B371" s="334"/>
      <c r="C371" s="334"/>
      <c r="D371" s="335"/>
      <c r="E371" s="340" t="str">
        <f>CONCATENATE([2]List1!$A$64)</f>
        <v>3</v>
      </c>
      <c r="F371" s="284"/>
      <c r="G371" s="285"/>
      <c r="H371" s="285"/>
      <c r="I371" s="341"/>
    </row>
    <row r="372" spans="1:9" hidden="1">
      <c r="A372" s="332"/>
      <c r="B372" s="336"/>
      <c r="C372" s="336"/>
      <c r="D372" s="337"/>
      <c r="E372" s="340"/>
      <c r="F372" s="284"/>
      <c r="G372" s="285"/>
      <c r="H372" s="285"/>
      <c r="I372" s="341"/>
    </row>
    <row r="373" spans="1:9" ht="13.5" hidden="1" thickBot="1">
      <c r="A373" s="342"/>
      <c r="B373" s="343"/>
      <c r="C373" s="343"/>
      <c r="D373" s="344"/>
      <c r="E373" s="340"/>
      <c r="F373" s="345"/>
      <c r="G373" s="346"/>
      <c r="H373" s="346"/>
      <c r="I373" s="347"/>
    </row>
    <row r="374" spans="1:9" ht="14.25" hidden="1" thickTop="1" thickBot="1">
      <c r="A374" s="84"/>
      <c r="B374" s="84"/>
      <c r="C374" s="84"/>
      <c r="D374" s="84"/>
      <c r="E374" s="90"/>
      <c r="F374" s="84"/>
      <c r="G374" s="84"/>
      <c r="H374" s="84"/>
      <c r="I374" s="84"/>
    </row>
    <row r="375" spans="1:9" hidden="1">
      <c r="A375" s="348"/>
      <c r="B375" s="351" t="str">
        <f>CONCATENATE([2]List1!$A$66)</f>
        <v>součet technických bodů červený ve všech kolech</v>
      </c>
      <c r="C375" s="352"/>
      <c r="D375" s="84"/>
      <c r="E375" s="90"/>
      <c r="F375" s="84"/>
      <c r="G375" s="353" t="str">
        <f>CONCATENATE([2]List1!$A$67)</f>
        <v>součet technických bodů modrý ve všech kolech</v>
      </c>
      <c r="H375" s="354"/>
      <c r="I375" s="348"/>
    </row>
    <row r="376" spans="1:9" hidden="1">
      <c r="A376" s="349"/>
      <c r="B376" s="351"/>
      <c r="C376" s="352"/>
      <c r="D376" s="84"/>
      <c r="E376" s="90"/>
      <c r="F376" s="84"/>
      <c r="G376" s="353"/>
      <c r="H376" s="354"/>
      <c r="I376" s="349"/>
    </row>
    <row r="377" spans="1:9" ht="13.5" hidden="1" thickBot="1">
      <c r="A377" s="350"/>
      <c r="B377" s="351"/>
      <c r="C377" s="352"/>
      <c r="D377" s="84"/>
      <c r="E377" s="90"/>
      <c r="F377" s="84"/>
      <c r="G377" s="353"/>
      <c r="H377" s="354"/>
      <c r="I377" s="350"/>
    </row>
    <row r="378" spans="1:9" hidden="1">
      <c r="A378" s="84"/>
      <c r="B378" s="355" t="str">
        <f>CONCATENATE([2]List1!$A$68)</f>
        <v>kvalifikační body červený</v>
      </c>
      <c r="C378" s="356"/>
      <c r="D378" s="357"/>
      <c r="E378" s="90"/>
      <c r="F378" s="357"/>
      <c r="G378" s="358" t="str">
        <f>CONCATENATE([2]List1!$A$69)</f>
        <v>kvalifikační body modrý</v>
      </c>
      <c r="H378" s="358"/>
      <c r="I378" s="84"/>
    </row>
    <row r="379" spans="1:9" hidden="1">
      <c r="A379" s="84"/>
      <c r="B379" s="355"/>
      <c r="C379" s="356"/>
      <c r="D379" s="357"/>
      <c r="E379" s="90"/>
      <c r="F379" s="357"/>
      <c r="G379" s="358"/>
      <c r="H379" s="358"/>
      <c r="I379" s="84"/>
    </row>
    <row r="380" spans="1:9" hidden="1">
      <c r="A380" s="84"/>
      <c r="B380" s="355"/>
      <c r="C380" s="356"/>
      <c r="D380" s="357"/>
      <c r="E380" s="90"/>
      <c r="F380" s="357"/>
      <c r="G380" s="358"/>
      <c r="H380" s="358"/>
      <c r="I380" s="84"/>
    </row>
    <row r="381" spans="1:9" ht="13.5" hidden="1" thickBot="1">
      <c r="A381" s="84"/>
      <c r="B381" s="84"/>
      <c r="C381" s="84"/>
      <c r="D381" s="84"/>
      <c r="E381" s="90"/>
      <c r="F381" s="84"/>
      <c r="G381" s="84"/>
      <c r="H381" s="84"/>
      <c r="I381" s="84"/>
    </row>
    <row r="382" spans="1:9" ht="13.5" hidden="1" thickTop="1">
      <c r="A382" s="128" t="str">
        <f>CONCATENATE([2]List1!$A$70)</f>
        <v>Vítěz:</v>
      </c>
      <c r="B382" s="74"/>
      <c r="C382" s="74"/>
      <c r="D382" s="74"/>
      <c r="E382" s="124"/>
      <c r="F382" s="74"/>
      <c r="G382" s="129"/>
      <c r="H382" s="359" t="str">
        <f>CONCATENATE([2]List1!$A$71)</f>
        <v>Skutečný čas:</v>
      </c>
      <c r="I382" s="360"/>
    </row>
    <row r="383" spans="1:9" hidden="1">
      <c r="A383" s="130"/>
      <c r="B383" s="78"/>
      <c r="C383" s="78"/>
      <c r="D383" s="78"/>
      <c r="E383" s="131"/>
      <c r="F383" s="78"/>
      <c r="G383" s="132"/>
      <c r="H383" s="133"/>
      <c r="I383" s="134"/>
    </row>
    <row r="384" spans="1:9" ht="13.5" hidden="1" thickBot="1">
      <c r="A384" s="135"/>
      <c r="B384" s="136"/>
      <c r="C384" s="136"/>
      <c r="D384" s="136"/>
      <c r="E384" s="137"/>
      <c r="F384" s="136"/>
      <c r="G384" s="138"/>
      <c r="H384" s="139"/>
      <c r="I384" s="140"/>
    </row>
    <row r="385" spans="1:9" ht="13.5" hidden="1" thickTop="1">
      <c r="A385" s="74"/>
      <c r="B385" s="74"/>
      <c r="C385" s="74"/>
      <c r="D385" s="74"/>
      <c r="E385" s="124"/>
      <c r="F385" s="74"/>
      <c r="G385" s="74"/>
      <c r="H385" s="74"/>
      <c r="I385" s="74"/>
    </row>
    <row r="386" spans="1:9" hidden="1">
      <c r="A386" s="361" t="str">
        <f>CONCATENATE([2]List1!$A$72)</f>
        <v>Kvalifikace do tabulky:</v>
      </c>
      <c r="B386" s="361"/>
      <c r="C386" s="361"/>
      <c r="D386" s="361"/>
      <c r="E386" s="361"/>
      <c r="F386" s="361"/>
      <c r="G386" s="361"/>
      <c r="H386" s="361"/>
      <c r="I386" s="361"/>
    </row>
    <row r="387" spans="1:9" hidden="1">
      <c r="A387" s="361"/>
      <c r="B387" s="361"/>
      <c r="C387" s="361"/>
      <c r="D387" s="361"/>
      <c r="E387" s="361"/>
      <c r="F387" s="361"/>
      <c r="G387" s="361"/>
      <c r="H387" s="361"/>
      <c r="I387" s="361"/>
    </row>
    <row r="388" spans="1:9" hidden="1">
      <c r="A388" s="362" t="str">
        <f>CONCATENATE([2]List1!$A$84)</f>
        <v xml:space="preserve"> 5 : 0</v>
      </c>
      <c r="B388" s="363" t="str">
        <f>CONCATENATE([2]List1!$A$73)</f>
        <v>vítězství na lopatky</v>
      </c>
      <c r="C388" s="364"/>
      <c r="D388" s="365"/>
      <c r="E388" s="90"/>
      <c r="F388" s="362" t="str">
        <f>CONCATENATE([2]List1!$A$84)</f>
        <v xml:space="preserve"> 5 : 0</v>
      </c>
      <c r="G388" s="369" t="str">
        <f>CONCATENATE([2]List1!$A$79)</f>
        <v>vítězství pro nenastoupení soupeře</v>
      </c>
      <c r="H388" s="370"/>
      <c r="I388" s="371"/>
    </row>
    <row r="389" spans="1:9" hidden="1">
      <c r="A389" s="362"/>
      <c r="B389" s="366"/>
      <c r="C389" s="367"/>
      <c r="D389" s="368"/>
      <c r="E389" s="90"/>
      <c r="F389" s="362"/>
      <c r="G389" s="372"/>
      <c r="H389" s="373"/>
      <c r="I389" s="374"/>
    </row>
    <row r="390" spans="1:9" ht="12.75" hidden="1" customHeight="1">
      <c r="A390" s="362" t="str">
        <f>CONCATENATE([2]List1!$A$85)</f>
        <v xml:space="preserve"> 4 : 0 </v>
      </c>
      <c r="B390" s="375" t="str">
        <f>CONCATENATE([2]List1!$A$74)</f>
        <v>technická převaha ve dvou kolech, poražený nemá technické body</v>
      </c>
      <c r="C390" s="375"/>
      <c r="D390" s="375"/>
      <c r="E390" s="90"/>
      <c r="F390" s="362" t="str">
        <f>CONCATENATE([2]List1!$A$84)</f>
        <v xml:space="preserve"> 5 : 0</v>
      </c>
      <c r="G390" s="377" t="str">
        <f>CONCATENATE([2]List1!$A$80)</f>
        <v>diskvalifikace pro 3 "O"</v>
      </c>
      <c r="H390" s="377"/>
      <c r="I390" s="377"/>
    </row>
    <row r="391" spans="1:9" ht="12.75" hidden="1" customHeight="1">
      <c r="A391" s="362"/>
      <c r="B391" s="375"/>
      <c r="C391" s="375"/>
      <c r="D391" s="375"/>
      <c r="E391" s="90"/>
      <c r="F391" s="362"/>
      <c r="G391" s="377"/>
      <c r="H391" s="377"/>
      <c r="I391" s="377"/>
    </row>
    <row r="392" spans="1:9" ht="12.75" hidden="1" customHeight="1">
      <c r="A392" s="362" t="str">
        <f>CONCATENATE([2]List1!$A$86)</f>
        <v xml:space="preserve"> 4 : 1 </v>
      </c>
      <c r="B392" s="375" t="str">
        <f>CONCATENATE([2]List1!$A$75)</f>
        <v>technická převaha ve dvou kolech, poražený má technické body</v>
      </c>
      <c r="C392" s="375"/>
      <c r="D392" s="375"/>
      <c r="E392" s="90"/>
      <c r="F392" s="362" t="str">
        <f>CONCATENATE([2]List1!$A$84)</f>
        <v xml:space="preserve"> 5 : 0</v>
      </c>
      <c r="G392" s="377" t="str">
        <f>CONCATENATE([2]List1!$A$81)</f>
        <v>diskvalifikace z celé soutěže</v>
      </c>
      <c r="H392" s="377"/>
      <c r="I392" s="377"/>
    </row>
    <row r="393" spans="1:9" ht="12.75" hidden="1" customHeight="1">
      <c r="A393" s="362"/>
      <c r="B393" s="375"/>
      <c r="C393" s="375"/>
      <c r="D393" s="375"/>
      <c r="E393" s="90"/>
      <c r="F393" s="362"/>
      <c r="G393" s="377"/>
      <c r="H393" s="377"/>
      <c r="I393" s="377"/>
    </row>
    <row r="394" spans="1:9" hidden="1">
      <c r="A394" s="362" t="str">
        <f>CONCATENATE([2]List1!$A$87:$IV$87)</f>
        <v xml:space="preserve"> 3 : 0 </v>
      </c>
      <c r="B394" s="375" t="str">
        <f>CONCATENATE([2]List1!$A$76)</f>
        <v>vítězství na body, poražený nemá technické body</v>
      </c>
      <c r="C394" s="375"/>
      <c r="D394" s="375"/>
      <c r="E394" s="90"/>
      <c r="F394" s="362" t="str">
        <f>CONCATENATE([2]List1!$A$89)</f>
        <v xml:space="preserve"> 0 : 0 </v>
      </c>
      <c r="G394" s="377" t="str">
        <f>CONCATENATE([2]List1!$A$82)</f>
        <v>oba soupeři jsou diskvalifikováni v utkání</v>
      </c>
      <c r="H394" s="377"/>
      <c r="I394" s="377"/>
    </row>
    <row r="395" spans="1:9" hidden="1">
      <c r="A395" s="362"/>
      <c r="B395" s="375"/>
      <c r="C395" s="375"/>
      <c r="D395" s="375"/>
      <c r="E395" s="90"/>
      <c r="F395" s="362"/>
      <c r="G395" s="377"/>
      <c r="H395" s="377"/>
      <c r="I395" s="377"/>
    </row>
    <row r="396" spans="1:9" ht="12.75" hidden="1" customHeight="1">
      <c r="A396" s="362" t="str">
        <f>CONCATENATE([2]List1!$A$88)</f>
        <v xml:space="preserve"> 3 : 1 </v>
      </c>
      <c r="B396" s="375" t="str">
        <f>CONCATENATE([2]List1!$A$77)</f>
        <v>vítězství na body, poražený má technické body</v>
      </c>
      <c r="C396" s="375"/>
      <c r="D396" s="375"/>
      <c r="E396" s="90"/>
      <c r="F396" s="362" t="str">
        <f>CONCATENATE([2]List1!$A$89)</f>
        <v xml:space="preserve"> 0 : 0 </v>
      </c>
      <c r="G396" s="377" t="str">
        <f>CONCATENATE([2]List1!$A$83)</f>
        <v>oba soupeři jsou diskvalifikováni v celé soutěži</v>
      </c>
      <c r="H396" s="377"/>
      <c r="I396" s="377"/>
    </row>
    <row r="397" spans="1:9" ht="12.75" hidden="1" customHeight="1">
      <c r="A397" s="362"/>
      <c r="B397" s="375"/>
      <c r="C397" s="375"/>
      <c r="D397" s="375"/>
      <c r="E397" s="90"/>
      <c r="F397" s="362"/>
      <c r="G397" s="377"/>
      <c r="H397" s="377"/>
      <c r="I397" s="377"/>
    </row>
    <row r="398" spans="1:9" hidden="1">
      <c r="A398" s="362" t="str">
        <f>CONCATENATE([2]List1!$A$84)</f>
        <v xml:space="preserve"> 5 : 0</v>
      </c>
      <c r="B398" s="363" t="str">
        <f>CONCATENATE([2]List1!$A$78)</f>
        <v>vítězství pro zranění soupeře</v>
      </c>
      <c r="C398" s="364"/>
      <c r="D398" s="365"/>
      <c r="E398" s="90"/>
      <c r="F398" s="378" t="str">
        <f>CONCATENATE([2]List1!$A$90)</f>
        <v>Podpis:</v>
      </c>
      <c r="G398" s="379"/>
      <c r="H398" s="379"/>
      <c r="I398" s="380"/>
    </row>
    <row r="399" spans="1:9" hidden="1">
      <c r="A399" s="362"/>
      <c r="B399" s="366"/>
      <c r="C399" s="367"/>
      <c r="D399" s="368"/>
      <c r="E399" s="90"/>
      <c r="F399" s="381"/>
      <c r="G399" s="382"/>
      <c r="H399" s="382"/>
      <c r="I399" s="383"/>
    </row>
    <row r="400" spans="1:9" hidden="1">
      <c r="A400" s="252" t="str">
        <f>CONCATENATE([2]List1!$A$55)</f>
        <v>Bodovací lístek SZČR</v>
      </c>
      <c r="B400" s="252"/>
      <c r="C400" s="252"/>
      <c r="D400" s="252"/>
      <c r="E400" s="252"/>
      <c r="F400" s="252"/>
      <c r="G400" s="252"/>
      <c r="H400" s="252"/>
      <c r="I400" s="252"/>
    </row>
    <row r="401" spans="1:9" hidden="1">
      <c r="A401" s="252"/>
      <c r="B401" s="252"/>
      <c r="C401" s="252"/>
      <c r="D401" s="252"/>
      <c r="E401" s="252"/>
      <c r="F401" s="252"/>
      <c r="G401" s="252"/>
      <c r="H401" s="252"/>
      <c r="I401" s="252"/>
    </row>
    <row r="402" spans="1:9" ht="24" hidden="1" thickBot="1">
      <c r="A402" s="82"/>
      <c r="B402" s="82"/>
      <c r="C402" s="82"/>
      <c r="D402" s="82"/>
      <c r="E402" s="125"/>
      <c r="F402" s="82"/>
      <c r="G402" s="82"/>
      <c r="H402" s="82"/>
      <c r="I402" s="82"/>
    </row>
    <row r="403" spans="1:9" ht="13.5" hidden="1" thickTop="1">
      <c r="A403" s="309" t="str">
        <f>CONCATENATE([2]List1!$A$56)</f>
        <v>Bodový rozhodčí:</v>
      </c>
      <c r="B403" s="310"/>
      <c r="C403" s="313"/>
      <c r="D403" s="314"/>
      <c r="E403" s="315"/>
      <c r="F403" s="84"/>
      <c r="G403" s="84"/>
      <c r="H403" s="84"/>
      <c r="I403" s="84"/>
    </row>
    <row r="404" spans="1:9" hidden="1">
      <c r="A404" s="311"/>
      <c r="B404" s="312"/>
      <c r="C404" s="316"/>
      <c r="D404" s="317"/>
      <c r="E404" s="318"/>
      <c r="F404" s="84"/>
      <c r="G404" s="84"/>
      <c r="H404" s="84"/>
      <c r="I404" s="84"/>
    </row>
    <row r="405" spans="1:9" hidden="1">
      <c r="A405" s="319" t="str">
        <f>CONCATENATE([2]List1!$A$57)</f>
        <v>Rozhodčí na žíněnce:</v>
      </c>
      <c r="B405" s="320"/>
      <c r="C405" s="321"/>
      <c r="D405" s="322"/>
      <c r="E405" s="323"/>
      <c r="F405" s="84"/>
      <c r="G405" s="84"/>
      <c r="H405" s="84"/>
      <c r="I405" s="84"/>
    </row>
    <row r="406" spans="1:9" hidden="1">
      <c r="A406" s="311"/>
      <c r="B406" s="312"/>
      <c r="C406" s="316"/>
      <c r="D406" s="317"/>
      <c r="E406" s="318"/>
      <c r="F406" s="84"/>
      <c r="G406" s="84"/>
      <c r="H406" s="84"/>
      <c r="I406" s="84"/>
    </row>
    <row r="407" spans="1:9" hidden="1">
      <c r="A407" s="319" t="str">
        <f>CONCATENATE([2]List1!$A$58)</f>
        <v>Předseda žíněnky</v>
      </c>
      <c r="B407" s="320"/>
      <c r="C407" s="321"/>
      <c r="D407" s="322"/>
      <c r="E407" s="323"/>
      <c r="F407" s="84"/>
      <c r="G407" s="84"/>
      <c r="H407" s="84"/>
      <c r="I407" s="84"/>
    </row>
    <row r="408" spans="1:9" ht="13.5" hidden="1" thickBot="1">
      <c r="A408" s="324"/>
      <c r="B408" s="325"/>
      <c r="C408" s="326"/>
      <c r="D408" s="327"/>
      <c r="E408" s="328"/>
      <c r="F408" s="84"/>
      <c r="G408" s="84"/>
      <c r="H408" s="84"/>
      <c r="I408" s="84"/>
    </row>
    <row r="409" spans="1:9" ht="14.25" hidden="1" thickTop="1" thickBot="1">
      <c r="A409" s="84"/>
      <c r="B409" s="84"/>
      <c r="C409" s="84"/>
      <c r="D409" s="84"/>
      <c r="E409" s="90"/>
      <c r="F409" s="84"/>
      <c r="G409" s="84"/>
      <c r="H409" s="84"/>
      <c r="I409" s="84"/>
    </row>
    <row r="410" spans="1:9" ht="26.25" hidden="1" thickTop="1">
      <c r="A410" s="255" t="str">
        <f>CONCATENATE([2]List1!$A$40)</f>
        <v>soutěž</v>
      </c>
      <c r="B410" s="256"/>
      <c r="C410" s="86" t="str">
        <f>CONCATENATE([2]List1!$A$41)</f>
        <v>datum</v>
      </c>
      <c r="D410" s="86" t="str">
        <f>CONCATENATE([2]List1!$A$42)</f>
        <v>č. utkání</v>
      </c>
      <c r="E410" s="91" t="str">
        <f>CONCATENATE([2]List1!$A$43)</f>
        <v>hmotnost</v>
      </c>
      <c r="F410" s="86" t="str">
        <f>CONCATENATE([2]List1!$A$44)</f>
        <v>styl</v>
      </c>
      <c r="G410" s="86" t="str">
        <f>CONCATENATE([2]List1!$A$45)</f>
        <v>kolo</v>
      </c>
      <c r="H410" s="87" t="str">
        <f>CONCATENATE([2]List1!$A$46)</f>
        <v>finále</v>
      </c>
      <c r="I410" s="88" t="str">
        <f>CONCATENATE([2]List1!$A$47)</f>
        <v>žíněnka</v>
      </c>
    </row>
    <row r="411" spans="1:9" hidden="1">
      <c r="A411" s="295" t="str">
        <f>CONCATENATE(Hlasatel!A411)</f>
        <v>Vánoční turnaj Chomutov</v>
      </c>
      <c r="B411" s="296"/>
      <c r="C411" s="263" t="str">
        <f>CONCATENATE(Hlasatel!C411)</f>
        <v>14.12.2019</v>
      </c>
      <c r="D411" s="263">
        <f>ABS(Hlasatel!D411)</f>
        <v>402</v>
      </c>
      <c r="E411" s="265" t="str">
        <f>CONCATENATE(Hlasatel!E411)</f>
        <v>B příp 28 kg</v>
      </c>
      <c r="F411" s="263" t="str">
        <f>CONCATENATE(Hlasatel!F411)</f>
        <v>ř.ř.</v>
      </c>
      <c r="G411" s="263" t="str">
        <f>CONCATENATE(Hlasatel!G411)</f>
        <v>4</v>
      </c>
      <c r="H411" s="275" t="str">
        <f>CONCATENATE(Hlasatel!H411)</f>
        <v/>
      </c>
      <c r="I411" s="253" t="str">
        <f>CONCATENATE(Hlasatel!I411)</f>
        <v>1</v>
      </c>
    </row>
    <row r="412" spans="1:9" ht="13.5" hidden="1" thickBot="1">
      <c r="A412" s="297"/>
      <c r="B412" s="298"/>
      <c r="C412" s="264"/>
      <c r="D412" s="264"/>
      <c r="E412" s="266"/>
      <c r="F412" s="264"/>
      <c r="G412" s="264"/>
      <c r="H412" s="276"/>
      <c r="I412" s="254"/>
    </row>
    <row r="413" spans="1:9" ht="14.25" hidden="1" thickTop="1" thickBot="1">
      <c r="A413" s="84"/>
      <c r="B413" s="84"/>
      <c r="C413" s="84"/>
      <c r="D413" s="84"/>
      <c r="E413" s="90"/>
      <c r="F413" s="84"/>
      <c r="G413" s="84"/>
      <c r="H413" s="84"/>
      <c r="I413" s="84"/>
    </row>
    <row r="414" spans="1:9" ht="13.5" hidden="1" thickTop="1">
      <c r="A414" s="279" t="str">
        <f>CONCATENATE([2]List1!$A$48)</f>
        <v>červený</v>
      </c>
      <c r="B414" s="280"/>
      <c r="C414" s="280"/>
      <c r="D414" s="281"/>
      <c r="E414" s="282"/>
      <c r="F414" s="255" t="str">
        <f>CONCATENATE([2]List1!$A$49)</f>
        <v>modrý</v>
      </c>
      <c r="G414" s="256"/>
      <c r="H414" s="256"/>
      <c r="I414" s="283"/>
    </row>
    <row r="415" spans="1:9" hidden="1">
      <c r="A415" s="284" t="str">
        <f>CONCATENATE([2]List1!$A$50)</f>
        <v>jméno</v>
      </c>
      <c r="B415" s="285"/>
      <c r="C415" s="98" t="str">
        <f>CONCATENATE([2]List1!$A$51)</f>
        <v>oddíl</v>
      </c>
      <c r="D415" s="99" t="str">
        <f>CONCATENATE([2]List1!$A$52)</f>
        <v>los</v>
      </c>
      <c r="E415" s="282"/>
      <c r="F415" s="284" t="str">
        <f>CONCATENATE([2]List1!$A$50)</f>
        <v>jméno</v>
      </c>
      <c r="G415" s="285"/>
      <c r="H415" s="98" t="str">
        <f>CONCATENATE([2]List1!$A$51)</f>
        <v>oddíl</v>
      </c>
      <c r="I415" s="99" t="str">
        <f>CONCATENATE([2]List1!$A$52)</f>
        <v>los</v>
      </c>
    </row>
    <row r="416" spans="1:9" hidden="1">
      <c r="A416" s="267" t="str">
        <f>CONCATENATE(Hlasatel!A416)</f>
        <v>Jméno 4</v>
      </c>
      <c r="B416" s="268"/>
      <c r="C416" s="271" t="str">
        <f>CONCATENATE(Hlasatel!C416)</f>
        <v>odd 4</v>
      </c>
      <c r="D416" s="277" t="str">
        <f>CONCATENATE(Hlasatel!D416)</f>
        <v>4</v>
      </c>
      <c r="E416" s="282"/>
      <c r="F416" s="267" t="str">
        <f>CONCATENATE(Hlasatel!F416)</f>
        <v>Jméno 5</v>
      </c>
      <c r="G416" s="268"/>
      <c r="H416" s="271" t="str">
        <f>CONCATENATE(Hlasatel!H416)</f>
        <v>odd 5</v>
      </c>
      <c r="I416" s="277" t="str">
        <f>CONCATENATE(Hlasatel!I416)</f>
        <v>5</v>
      </c>
    </row>
    <row r="417" spans="1:9" ht="13.5" hidden="1" thickBot="1">
      <c r="A417" s="269"/>
      <c r="B417" s="270"/>
      <c r="C417" s="272"/>
      <c r="D417" s="278"/>
      <c r="E417" s="282"/>
      <c r="F417" s="269"/>
      <c r="G417" s="270"/>
      <c r="H417" s="272"/>
      <c r="I417" s="278"/>
    </row>
    <row r="418" spans="1:9" ht="14.25" hidden="1" thickTop="1" thickBot="1">
      <c r="A418" s="126"/>
      <c r="B418" s="126"/>
      <c r="C418" s="126"/>
      <c r="D418" s="126"/>
      <c r="E418" s="97"/>
      <c r="F418" s="126"/>
      <c r="G418" s="126"/>
      <c r="H418" s="126"/>
      <c r="I418" s="126"/>
    </row>
    <row r="419" spans="1:9" ht="13.5" hidden="1" thickTop="1">
      <c r="A419" s="85" t="str">
        <f>CONCATENATE([2]List1!$A$59)</f>
        <v>součet</v>
      </c>
      <c r="B419" s="256" t="str">
        <f>CONCATENATE([2]List1!$A$60)</f>
        <v>body</v>
      </c>
      <c r="C419" s="256"/>
      <c r="D419" s="283"/>
      <c r="E419" s="96" t="str">
        <f>CONCATENATE([2]List1!$A$61)</f>
        <v>kolo</v>
      </c>
      <c r="F419" s="329" t="str">
        <f>CONCATENATE([2]List1!$A$60)</f>
        <v>body</v>
      </c>
      <c r="G419" s="330"/>
      <c r="H419" s="330"/>
      <c r="I419" s="127" t="str">
        <f>CONCATENATE([2]List1!$A$59)</f>
        <v>součet</v>
      </c>
    </row>
    <row r="420" spans="1:9" hidden="1">
      <c r="A420" s="331"/>
      <c r="B420" s="334"/>
      <c r="C420" s="334"/>
      <c r="D420" s="335"/>
      <c r="E420" s="340" t="str">
        <f>CONCATENATE([2]List1!$A$62)</f>
        <v>1</v>
      </c>
      <c r="F420" s="284"/>
      <c r="G420" s="285"/>
      <c r="H420" s="285"/>
      <c r="I420" s="341"/>
    </row>
    <row r="421" spans="1:9" hidden="1">
      <c r="A421" s="332"/>
      <c r="B421" s="336"/>
      <c r="C421" s="336"/>
      <c r="D421" s="337"/>
      <c r="E421" s="340"/>
      <c r="F421" s="284"/>
      <c r="G421" s="285"/>
      <c r="H421" s="285"/>
      <c r="I421" s="341"/>
    </row>
    <row r="422" spans="1:9" hidden="1">
      <c r="A422" s="333"/>
      <c r="B422" s="338"/>
      <c r="C422" s="338"/>
      <c r="D422" s="339"/>
      <c r="E422" s="340"/>
      <c r="F422" s="284"/>
      <c r="G422" s="285"/>
      <c r="H422" s="285"/>
      <c r="I422" s="341"/>
    </row>
    <row r="423" spans="1:9" hidden="1">
      <c r="A423" s="284" t="str">
        <f>CONCATENATE([2]List1!$A$65)</f>
        <v>přestávka 30 sekund</v>
      </c>
      <c r="B423" s="285"/>
      <c r="C423" s="285"/>
      <c r="D423" s="341"/>
      <c r="E423" s="123"/>
      <c r="F423" s="284" t="str">
        <f>CONCATENATE([2]List1!$A$65)</f>
        <v>přestávka 30 sekund</v>
      </c>
      <c r="G423" s="285"/>
      <c r="H423" s="285"/>
      <c r="I423" s="341"/>
    </row>
    <row r="424" spans="1:9" hidden="1">
      <c r="A424" s="331"/>
      <c r="B424" s="334"/>
      <c r="C424" s="334"/>
      <c r="D424" s="335"/>
      <c r="E424" s="340" t="str">
        <f>CONCATENATE([2]List1!$A$63)</f>
        <v>2</v>
      </c>
      <c r="F424" s="284"/>
      <c r="G424" s="285"/>
      <c r="H424" s="285"/>
      <c r="I424" s="341"/>
    </row>
    <row r="425" spans="1:9" hidden="1">
      <c r="A425" s="332"/>
      <c r="B425" s="336"/>
      <c r="C425" s="336"/>
      <c r="D425" s="337"/>
      <c r="E425" s="340"/>
      <c r="F425" s="284"/>
      <c r="G425" s="285"/>
      <c r="H425" s="285"/>
      <c r="I425" s="341"/>
    </row>
    <row r="426" spans="1:9" hidden="1">
      <c r="A426" s="333"/>
      <c r="B426" s="338"/>
      <c r="C426" s="338"/>
      <c r="D426" s="339"/>
      <c r="E426" s="340"/>
      <c r="F426" s="284"/>
      <c r="G426" s="285"/>
      <c r="H426" s="285"/>
      <c r="I426" s="341"/>
    </row>
    <row r="427" spans="1:9" hidden="1">
      <c r="A427" s="284" t="str">
        <f>CONCATENATE([2]List1!$A$65)</f>
        <v>přestávka 30 sekund</v>
      </c>
      <c r="B427" s="285"/>
      <c r="C427" s="285"/>
      <c r="D427" s="341"/>
      <c r="E427" s="123"/>
      <c r="F427" s="284" t="str">
        <f>CONCATENATE([2]List1!$A$65)</f>
        <v>přestávka 30 sekund</v>
      </c>
      <c r="G427" s="285"/>
      <c r="H427" s="285"/>
      <c r="I427" s="341"/>
    </row>
    <row r="428" spans="1:9" hidden="1">
      <c r="A428" s="331"/>
      <c r="B428" s="334"/>
      <c r="C428" s="334"/>
      <c r="D428" s="335"/>
      <c r="E428" s="340" t="str">
        <f>CONCATENATE([2]List1!$A$64)</f>
        <v>3</v>
      </c>
      <c r="F428" s="284"/>
      <c r="G428" s="285"/>
      <c r="H428" s="285"/>
      <c r="I428" s="341"/>
    </row>
    <row r="429" spans="1:9" hidden="1">
      <c r="A429" s="332"/>
      <c r="B429" s="336"/>
      <c r="C429" s="336"/>
      <c r="D429" s="337"/>
      <c r="E429" s="340"/>
      <c r="F429" s="284"/>
      <c r="G429" s="285"/>
      <c r="H429" s="285"/>
      <c r="I429" s="341"/>
    </row>
    <row r="430" spans="1:9" ht="13.5" hidden="1" thickBot="1">
      <c r="A430" s="342"/>
      <c r="B430" s="343"/>
      <c r="C430" s="343"/>
      <c r="D430" s="344"/>
      <c r="E430" s="340"/>
      <c r="F430" s="345"/>
      <c r="G430" s="346"/>
      <c r="H430" s="346"/>
      <c r="I430" s="347"/>
    </row>
    <row r="431" spans="1:9" ht="14.25" hidden="1" thickTop="1" thickBot="1">
      <c r="A431" s="84"/>
      <c r="B431" s="84"/>
      <c r="C431" s="84"/>
      <c r="D431" s="84"/>
      <c r="E431" s="90"/>
      <c r="F431" s="84"/>
      <c r="G431" s="84"/>
      <c r="H431" s="84"/>
      <c r="I431" s="84"/>
    </row>
    <row r="432" spans="1:9" hidden="1">
      <c r="A432" s="348"/>
      <c r="B432" s="351" t="str">
        <f>CONCATENATE([2]List1!$A$66)</f>
        <v>součet technických bodů červený ve všech kolech</v>
      </c>
      <c r="C432" s="352"/>
      <c r="D432" s="84"/>
      <c r="E432" s="90"/>
      <c r="F432" s="84"/>
      <c r="G432" s="353" t="str">
        <f>CONCATENATE([2]List1!$A$67)</f>
        <v>součet technických bodů modrý ve všech kolech</v>
      </c>
      <c r="H432" s="354"/>
      <c r="I432" s="348"/>
    </row>
    <row r="433" spans="1:9" hidden="1">
      <c r="A433" s="349"/>
      <c r="B433" s="351"/>
      <c r="C433" s="352"/>
      <c r="D433" s="84"/>
      <c r="E433" s="90"/>
      <c r="F433" s="84"/>
      <c r="G433" s="353"/>
      <c r="H433" s="354"/>
      <c r="I433" s="349"/>
    </row>
    <row r="434" spans="1:9" ht="13.5" hidden="1" thickBot="1">
      <c r="A434" s="350"/>
      <c r="B434" s="351"/>
      <c r="C434" s="352"/>
      <c r="D434" s="84"/>
      <c r="E434" s="90"/>
      <c r="F434" s="84"/>
      <c r="G434" s="353"/>
      <c r="H434" s="354"/>
      <c r="I434" s="350"/>
    </row>
    <row r="435" spans="1:9" hidden="1">
      <c r="A435" s="84"/>
      <c r="B435" s="355" t="str">
        <f>CONCATENATE([2]List1!$A$68)</f>
        <v>kvalifikační body červený</v>
      </c>
      <c r="C435" s="356"/>
      <c r="D435" s="357"/>
      <c r="E435" s="90"/>
      <c r="F435" s="357"/>
      <c r="G435" s="358" t="str">
        <f>CONCATENATE([2]List1!$A$69)</f>
        <v>kvalifikační body modrý</v>
      </c>
      <c r="H435" s="358"/>
      <c r="I435" s="84"/>
    </row>
    <row r="436" spans="1:9" hidden="1">
      <c r="A436" s="84"/>
      <c r="B436" s="355"/>
      <c r="C436" s="356"/>
      <c r="D436" s="357"/>
      <c r="E436" s="90"/>
      <c r="F436" s="357"/>
      <c r="G436" s="358"/>
      <c r="H436" s="358"/>
      <c r="I436" s="84"/>
    </row>
    <row r="437" spans="1:9" hidden="1">
      <c r="A437" s="84"/>
      <c r="B437" s="355"/>
      <c r="C437" s="356"/>
      <c r="D437" s="357"/>
      <c r="E437" s="90"/>
      <c r="F437" s="357"/>
      <c r="G437" s="358"/>
      <c r="H437" s="358"/>
      <c r="I437" s="84"/>
    </row>
    <row r="438" spans="1:9" ht="13.5" hidden="1" thickBot="1">
      <c r="A438" s="84"/>
      <c r="B438" s="84"/>
      <c r="C438" s="84"/>
      <c r="D438" s="84"/>
      <c r="E438" s="90"/>
      <c r="F438" s="84"/>
      <c r="G438" s="84"/>
      <c r="H438" s="84"/>
      <c r="I438" s="84"/>
    </row>
    <row r="439" spans="1:9" ht="13.5" hidden="1" thickTop="1">
      <c r="A439" s="128" t="str">
        <f>CONCATENATE([2]List1!$A$70)</f>
        <v>Vítěz:</v>
      </c>
      <c r="B439" s="74"/>
      <c r="C439" s="74"/>
      <c r="D439" s="74"/>
      <c r="E439" s="124"/>
      <c r="F439" s="74"/>
      <c r="G439" s="129"/>
      <c r="H439" s="359" t="str">
        <f>CONCATENATE([2]List1!$A$71)</f>
        <v>Skutečný čas:</v>
      </c>
      <c r="I439" s="360"/>
    </row>
    <row r="440" spans="1:9" hidden="1">
      <c r="A440" s="130"/>
      <c r="B440" s="78"/>
      <c r="C440" s="78"/>
      <c r="D440" s="78"/>
      <c r="E440" s="131"/>
      <c r="F440" s="78"/>
      <c r="G440" s="132"/>
      <c r="H440" s="133"/>
      <c r="I440" s="134"/>
    </row>
    <row r="441" spans="1:9" ht="13.5" hidden="1" thickBot="1">
      <c r="A441" s="135"/>
      <c r="B441" s="136"/>
      <c r="C441" s="136"/>
      <c r="D441" s="136"/>
      <c r="E441" s="137"/>
      <c r="F441" s="136"/>
      <c r="G441" s="138"/>
      <c r="H441" s="139"/>
      <c r="I441" s="140"/>
    </row>
    <row r="442" spans="1:9" ht="13.5" hidden="1" thickTop="1">
      <c r="A442" s="74"/>
      <c r="B442" s="74"/>
      <c r="C442" s="74"/>
      <c r="D442" s="74"/>
      <c r="E442" s="124"/>
      <c r="F442" s="74"/>
      <c r="G442" s="74"/>
      <c r="H442" s="74"/>
      <c r="I442" s="74"/>
    </row>
    <row r="443" spans="1:9" hidden="1">
      <c r="A443" s="361" t="str">
        <f>CONCATENATE([2]List1!$A$72)</f>
        <v>Kvalifikace do tabulky:</v>
      </c>
      <c r="B443" s="361"/>
      <c r="C443" s="361"/>
      <c r="D443" s="361"/>
      <c r="E443" s="361"/>
      <c r="F443" s="361"/>
      <c r="G443" s="361"/>
      <c r="H443" s="361"/>
      <c r="I443" s="361"/>
    </row>
    <row r="444" spans="1:9" hidden="1">
      <c r="A444" s="361"/>
      <c r="B444" s="361"/>
      <c r="C444" s="361"/>
      <c r="D444" s="361"/>
      <c r="E444" s="361"/>
      <c r="F444" s="361"/>
      <c r="G444" s="361"/>
      <c r="H444" s="361"/>
      <c r="I444" s="361"/>
    </row>
    <row r="445" spans="1:9" hidden="1">
      <c r="A445" s="362" t="str">
        <f>CONCATENATE([2]List1!$A$84)</f>
        <v xml:space="preserve"> 5 : 0</v>
      </c>
      <c r="B445" s="363" t="str">
        <f>CONCATENATE([2]List1!$A$73)</f>
        <v>vítězství na lopatky</v>
      </c>
      <c r="C445" s="364"/>
      <c r="D445" s="365"/>
      <c r="E445" s="90"/>
      <c r="F445" s="362" t="str">
        <f>CONCATENATE([2]List1!$A$84)</f>
        <v xml:space="preserve"> 5 : 0</v>
      </c>
      <c r="G445" s="369" t="str">
        <f>CONCATENATE([2]List1!$A$79)</f>
        <v>vítězství pro nenastoupení soupeře</v>
      </c>
      <c r="H445" s="370"/>
      <c r="I445" s="371"/>
    </row>
    <row r="446" spans="1:9" hidden="1">
      <c r="A446" s="362"/>
      <c r="B446" s="366"/>
      <c r="C446" s="367"/>
      <c r="D446" s="368"/>
      <c r="E446" s="90"/>
      <c r="F446" s="362"/>
      <c r="G446" s="372"/>
      <c r="H446" s="373"/>
      <c r="I446" s="374"/>
    </row>
    <row r="447" spans="1:9" ht="12.75" hidden="1" customHeight="1">
      <c r="A447" s="362" t="str">
        <f>CONCATENATE([2]List1!$A$85)</f>
        <v xml:space="preserve"> 4 : 0 </v>
      </c>
      <c r="B447" s="375" t="str">
        <f>CONCATENATE([2]List1!$A$74)</f>
        <v>technická převaha ve dvou kolech, poražený nemá technické body</v>
      </c>
      <c r="C447" s="375"/>
      <c r="D447" s="375"/>
      <c r="E447" s="90"/>
      <c r="F447" s="362" t="str">
        <f>CONCATENATE([2]List1!$A$84)</f>
        <v xml:space="preserve"> 5 : 0</v>
      </c>
      <c r="G447" s="377" t="str">
        <f>CONCATENATE([2]List1!$A$80)</f>
        <v>diskvalifikace pro 3 "O"</v>
      </c>
      <c r="H447" s="377"/>
      <c r="I447" s="377"/>
    </row>
    <row r="448" spans="1:9" ht="12.75" hidden="1" customHeight="1">
      <c r="A448" s="362"/>
      <c r="B448" s="375"/>
      <c r="C448" s="375"/>
      <c r="D448" s="375"/>
      <c r="E448" s="90"/>
      <c r="F448" s="362"/>
      <c r="G448" s="377"/>
      <c r="H448" s="377"/>
      <c r="I448" s="377"/>
    </row>
    <row r="449" spans="1:9" ht="12.75" hidden="1" customHeight="1">
      <c r="A449" s="362" t="str">
        <f>CONCATENATE([2]List1!$A$86)</f>
        <v xml:space="preserve"> 4 : 1 </v>
      </c>
      <c r="B449" s="375" t="str">
        <f>CONCATENATE([2]List1!$A$75)</f>
        <v>technická převaha ve dvou kolech, poražený má technické body</v>
      </c>
      <c r="C449" s="375"/>
      <c r="D449" s="375"/>
      <c r="E449" s="90"/>
      <c r="F449" s="362" t="str">
        <f>CONCATENATE([2]List1!$A$84)</f>
        <v xml:space="preserve"> 5 : 0</v>
      </c>
      <c r="G449" s="377" t="str">
        <f>CONCATENATE([2]List1!$A$81)</f>
        <v>diskvalifikace z celé soutěže</v>
      </c>
      <c r="H449" s="377"/>
      <c r="I449" s="377"/>
    </row>
    <row r="450" spans="1:9" ht="12.75" hidden="1" customHeight="1">
      <c r="A450" s="362"/>
      <c r="B450" s="375"/>
      <c r="C450" s="375"/>
      <c r="D450" s="375"/>
      <c r="E450" s="90"/>
      <c r="F450" s="362"/>
      <c r="G450" s="377"/>
      <c r="H450" s="377"/>
      <c r="I450" s="377"/>
    </row>
    <row r="451" spans="1:9" hidden="1">
      <c r="A451" s="362" t="str">
        <f>CONCATENATE([2]List1!$A$87:$IV$87)</f>
        <v xml:space="preserve"> 3 : 0 </v>
      </c>
      <c r="B451" s="375" t="str">
        <f>CONCATENATE([2]List1!$A$76)</f>
        <v>vítězství na body, poražený nemá technické body</v>
      </c>
      <c r="C451" s="375"/>
      <c r="D451" s="375"/>
      <c r="E451" s="90"/>
      <c r="F451" s="362" t="str">
        <f>CONCATENATE([2]List1!$A$89)</f>
        <v xml:space="preserve"> 0 : 0 </v>
      </c>
      <c r="G451" s="377" t="str">
        <f>CONCATENATE([2]List1!$A$82)</f>
        <v>oba soupeři jsou diskvalifikováni v utkání</v>
      </c>
      <c r="H451" s="377"/>
      <c r="I451" s="377"/>
    </row>
    <row r="452" spans="1:9" hidden="1">
      <c r="A452" s="362"/>
      <c r="B452" s="375"/>
      <c r="C452" s="375"/>
      <c r="D452" s="375"/>
      <c r="E452" s="90"/>
      <c r="F452" s="362"/>
      <c r="G452" s="377"/>
      <c r="H452" s="377"/>
      <c r="I452" s="377"/>
    </row>
    <row r="453" spans="1:9" ht="12.75" hidden="1" customHeight="1">
      <c r="A453" s="362" t="str">
        <f>CONCATENATE([2]List1!$A$88)</f>
        <v xml:space="preserve"> 3 : 1 </v>
      </c>
      <c r="B453" s="375" t="str">
        <f>CONCATENATE([2]List1!$A$77)</f>
        <v>vítězství na body, poražený má technické body</v>
      </c>
      <c r="C453" s="375"/>
      <c r="D453" s="375"/>
      <c r="E453" s="90"/>
      <c r="F453" s="362" t="str">
        <f>CONCATENATE([2]List1!$A$89)</f>
        <v xml:space="preserve"> 0 : 0 </v>
      </c>
      <c r="G453" s="377" t="str">
        <f>CONCATENATE([2]List1!$A$83)</f>
        <v>oba soupeři jsou diskvalifikováni v celé soutěži</v>
      </c>
      <c r="H453" s="377"/>
      <c r="I453" s="377"/>
    </row>
    <row r="454" spans="1:9" ht="12.75" hidden="1" customHeight="1">
      <c r="A454" s="362"/>
      <c r="B454" s="375"/>
      <c r="C454" s="375"/>
      <c r="D454" s="375"/>
      <c r="E454" s="90"/>
      <c r="F454" s="362"/>
      <c r="G454" s="377"/>
      <c r="H454" s="377"/>
      <c r="I454" s="377"/>
    </row>
    <row r="455" spans="1:9" hidden="1">
      <c r="A455" s="362" t="str">
        <f>CONCATENATE([2]List1!$A$84)</f>
        <v xml:space="preserve"> 5 : 0</v>
      </c>
      <c r="B455" s="363" t="str">
        <f>CONCATENATE([2]List1!$A$78)</f>
        <v>vítězství pro zranění soupeře</v>
      </c>
      <c r="C455" s="364"/>
      <c r="D455" s="365"/>
      <c r="E455" s="90"/>
      <c r="F455" s="378" t="str">
        <f>CONCATENATE([2]List1!$A$90)</f>
        <v>Podpis:</v>
      </c>
      <c r="G455" s="379"/>
      <c r="H455" s="379"/>
      <c r="I455" s="380"/>
    </row>
    <row r="456" spans="1:9" hidden="1">
      <c r="A456" s="362"/>
      <c r="B456" s="366"/>
      <c r="C456" s="367"/>
      <c r="D456" s="368"/>
      <c r="E456" s="90"/>
      <c r="F456" s="381"/>
      <c r="G456" s="382"/>
      <c r="H456" s="382"/>
      <c r="I456" s="383"/>
    </row>
    <row r="457" spans="1:9" hidden="1">
      <c r="A457" s="252" t="str">
        <f>CONCATENATE([2]List1!$A$55)</f>
        <v>Bodovací lístek SZČR</v>
      </c>
      <c r="B457" s="252"/>
      <c r="C457" s="252"/>
      <c r="D457" s="252"/>
      <c r="E457" s="252"/>
      <c r="F457" s="252"/>
      <c r="G457" s="252"/>
      <c r="H457" s="252"/>
      <c r="I457" s="252"/>
    </row>
    <row r="458" spans="1:9" hidden="1">
      <c r="A458" s="252"/>
      <c r="B458" s="252"/>
      <c r="C458" s="252"/>
      <c r="D458" s="252"/>
      <c r="E458" s="252"/>
      <c r="F458" s="252"/>
      <c r="G458" s="252"/>
      <c r="H458" s="252"/>
      <c r="I458" s="252"/>
    </row>
    <row r="459" spans="1:9" ht="24" hidden="1" thickBot="1">
      <c r="A459" s="82"/>
      <c r="B459" s="82"/>
      <c r="C459" s="82"/>
      <c r="D459" s="82"/>
      <c r="E459" s="125"/>
      <c r="F459" s="82"/>
      <c r="G459" s="82"/>
      <c r="H459" s="82"/>
      <c r="I459" s="82"/>
    </row>
    <row r="460" spans="1:9" ht="13.5" hidden="1" thickTop="1">
      <c r="A460" s="309" t="str">
        <f>CONCATENATE([2]List1!$A$56)</f>
        <v>Bodový rozhodčí:</v>
      </c>
      <c r="B460" s="310"/>
      <c r="C460" s="313"/>
      <c r="D460" s="314"/>
      <c r="E460" s="315"/>
      <c r="F460" s="84"/>
      <c r="G460" s="84"/>
      <c r="H460" s="84"/>
      <c r="I460" s="84"/>
    </row>
    <row r="461" spans="1:9" hidden="1">
      <c r="A461" s="311"/>
      <c r="B461" s="312"/>
      <c r="C461" s="316"/>
      <c r="D461" s="317"/>
      <c r="E461" s="318"/>
      <c r="F461" s="84"/>
      <c r="G461" s="84"/>
      <c r="H461" s="84"/>
      <c r="I461" s="84"/>
    </row>
    <row r="462" spans="1:9" hidden="1">
      <c r="A462" s="319" t="str">
        <f>CONCATENATE([2]List1!$A$57)</f>
        <v>Rozhodčí na žíněnce:</v>
      </c>
      <c r="B462" s="320"/>
      <c r="C462" s="321"/>
      <c r="D462" s="322"/>
      <c r="E462" s="323"/>
      <c r="F462" s="84"/>
      <c r="G462" s="84"/>
      <c r="H462" s="84"/>
      <c r="I462" s="84"/>
    </row>
    <row r="463" spans="1:9" hidden="1">
      <c r="A463" s="311"/>
      <c r="B463" s="312"/>
      <c r="C463" s="316"/>
      <c r="D463" s="317"/>
      <c r="E463" s="318"/>
      <c r="F463" s="84"/>
      <c r="G463" s="84"/>
      <c r="H463" s="84"/>
      <c r="I463" s="84"/>
    </row>
    <row r="464" spans="1:9" hidden="1">
      <c r="A464" s="319" t="str">
        <f>CONCATENATE([2]List1!$A$58)</f>
        <v>Předseda žíněnky</v>
      </c>
      <c r="B464" s="320"/>
      <c r="C464" s="321"/>
      <c r="D464" s="322"/>
      <c r="E464" s="323"/>
      <c r="F464" s="84"/>
      <c r="G464" s="84"/>
      <c r="H464" s="84"/>
      <c r="I464" s="84"/>
    </row>
    <row r="465" spans="1:9" ht="13.5" hidden="1" thickBot="1">
      <c r="A465" s="324"/>
      <c r="B465" s="325"/>
      <c r="C465" s="326"/>
      <c r="D465" s="327"/>
      <c r="E465" s="328"/>
      <c r="F465" s="84"/>
      <c r="G465" s="84"/>
      <c r="H465" s="84"/>
      <c r="I465" s="84"/>
    </row>
    <row r="466" spans="1:9" ht="14.25" hidden="1" thickTop="1" thickBot="1">
      <c r="A466" s="84"/>
      <c r="B466" s="84"/>
      <c r="C466" s="84"/>
      <c r="D466" s="84"/>
      <c r="E466" s="90"/>
      <c r="F466" s="84"/>
      <c r="G466" s="84"/>
      <c r="H466" s="84"/>
      <c r="I466" s="84"/>
    </row>
    <row r="467" spans="1:9" ht="26.25" hidden="1" thickTop="1">
      <c r="A467" s="255" t="str">
        <f>CONCATENATE([2]List1!$A$40)</f>
        <v>soutěž</v>
      </c>
      <c r="B467" s="256"/>
      <c r="C467" s="86" t="str">
        <f>CONCATENATE([2]List1!$A$41)</f>
        <v>datum</v>
      </c>
      <c r="D467" s="86" t="str">
        <f>CONCATENATE([2]List1!$A$42)</f>
        <v>č. utkání</v>
      </c>
      <c r="E467" s="91" t="str">
        <f>CONCATENATE([2]List1!$A$43)</f>
        <v>hmotnost</v>
      </c>
      <c r="F467" s="86" t="str">
        <f>CONCATENATE([2]List1!$A$44)</f>
        <v>styl</v>
      </c>
      <c r="G467" s="86" t="str">
        <f>CONCATENATE([2]List1!$A$45)</f>
        <v>kolo</v>
      </c>
      <c r="H467" s="87" t="str">
        <f>CONCATENATE([2]List1!$A$46)</f>
        <v>finále</v>
      </c>
      <c r="I467" s="88" t="str">
        <f>CONCATENATE([2]List1!$A$47)</f>
        <v>žíněnka</v>
      </c>
    </row>
    <row r="468" spans="1:9" hidden="1">
      <c r="A468" s="295" t="str">
        <f>CONCATENATE(Hlasatel!A468)</f>
        <v>Vánoční turnaj Chomutov</v>
      </c>
      <c r="B468" s="296"/>
      <c r="C468" s="263" t="str">
        <f>CONCATENATE(Hlasatel!C468)</f>
        <v>14.12.2019</v>
      </c>
      <c r="D468" s="263">
        <f>ABS(Hlasatel!D468)</f>
        <v>501</v>
      </c>
      <c r="E468" s="265" t="str">
        <f>CONCATENATE(Hlasatel!E468)</f>
        <v>B příp 28 kg</v>
      </c>
      <c r="F468" s="263" t="str">
        <f>CONCATENATE(Hlasatel!F468)</f>
        <v>ř.ř.</v>
      </c>
      <c r="G468" s="263" t="str">
        <f>CONCATENATE(Hlasatel!G468)</f>
        <v>5</v>
      </c>
      <c r="H468" s="275" t="str">
        <f>CONCATENATE(Hlasatel!H468)</f>
        <v/>
      </c>
      <c r="I468" s="253" t="str">
        <f>CONCATENATE(Hlasatel!I468)</f>
        <v>1</v>
      </c>
    </row>
    <row r="469" spans="1:9" ht="13.5" hidden="1" thickBot="1">
      <c r="A469" s="297"/>
      <c r="B469" s="298"/>
      <c r="C469" s="264"/>
      <c r="D469" s="264"/>
      <c r="E469" s="266"/>
      <c r="F469" s="264"/>
      <c r="G469" s="264"/>
      <c r="H469" s="276"/>
      <c r="I469" s="254"/>
    </row>
    <row r="470" spans="1:9" ht="14.25" hidden="1" thickTop="1" thickBot="1">
      <c r="A470" s="84"/>
      <c r="B470" s="84"/>
      <c r="C470" s="84"/>
      <c r="D470" s="84"/>
      <c r="E470" s="90"/>
      <c r="F470" s="84"/>
      <c r="G470" s="84"/>
      <c r="H470" s="84"/>
      <c r="I470" s="84"/>
    </row>
    <row r="471" spans="1:9" ht="13.5" hidden="1" thickTop="1">
      <c r="A471" s="279" t="str">
        <f>CONCATENATE([2]List1!$A$48)</f>
        <v>červený</v>
      </c>
      <c r="B471" s="280"/>
      <c r="C471" s="280"/>
      <c r="D471" s="281"/>
      <c r="E471" s="282"/>
      <c r="F471" s="255" t="str">
        <f>CONCATENATE([2]List1!$A$49)</f>
        <v>modrý</v>
      </c>
      <c r="G471" s="256"/>
      <c r="H471" s="256"/>
      <c r="I471" s="283"/>
    </row>
    <row r="472" spans="1:9" hidden="1">
      <c r="A472" s="284" t="str">
        <f>CONCATENATE([2]List1!$A$50)</f>
        <v>jméno</v>
      </c>
      <c r="B472" s="285"/>
      <c r="C472" s="98" t="str">
        <f>CONCATENATE([2]List1!$A$51)</f>
        <v>oddíl</v>
      </c>
      <c r="D472" s="99" t="str">
        <f>CONCATENATE([2]List1!$A$52)</f>
        <v>los</v>
      </c>
      <c r="E472" s="282"/>
      <c r="F472" s="284" t="str">
        <f>CONCATENATE([2]List1!$A$50)</f>
        <v>jméno</v>
      </c>
      <c r="G472" s="285"/>
      <c r="H472" s="98" t="str">
        <f>CONCATENATE([2]List1!$A$51)</f>
        <v>oddíl</v>
      </c>
      <c r="I472" s="99" t="str">
        <f>CONCATENATE([2]List1!$A$52)</f>
        <v>los</v>
      </c>
    </row>
    <row r="473" spans="1:9" hidden="1">
      <c r="A473" s="267" t="str">
        <f>CONCATENATE(Hlasatel!A473)</f>
        <v>Jonáš Matěj</v>
      </c>
      <c r="B473" s="268"/>
      <c r="C473" s="271" t="str">
        <f>CONCATENATE(Hlasatel!C473)</f>
        <v>CW</v>
      </c>
      <c r="D473" s="277" t="str">
        <f>CONCATENATE(Hlasatel!D473)</f>
        <v>2</v>
      </c>
      <c r="E473" s="282"/>
      <c r="F473" s="267" t="str">
        <f>CONCATENATE(Hlasatel!F473)</f>
        <v>Jméno 4</v>
      </c>
      <c r="G473" s="268"/>
      <c r="H473" s="271" t="str">
        <f>CONCATENATE(Hlasatel!H473)</f>
        <v>odd 4</v>
      </c>
      <c r="I473" s="277" t="str">
        <f>CONCATENATE(Hlasatel!I473)</f>
        <v>4</v>
      </c>
    </row>
    <row r="474" spans="1:9" ht="13.5" hidden="1" thickBot="1">
      <c r="A474" s="269"/>
      <c r="B474" s="270"/>
      <c r="C474" s="272"/>
      <c r="D474" s="278"/>
      <c r="E474" s="282"/>
      <c r="F474" s="269"/>
      <c r="G474" s="270"/>
      <c r="H474" s="272"/>
      <c r="I474" s="278"/>
    </row>
    <row r="475" spans="1:9" ht="14.25" hidden="1" thickTop="1" thickBot="1">
      <c r="A475" s="126"/>
      <c r="B475" s="126"/>
      <c r="C475" s="126"/>
      <c r="D475" s="126"/>
      <c r="E475" s="97"/>
      <c r="F475" s="126"/>
      <c r="G475" s="126"/>
      <c r="H475" s="126"/>
      <c r="I475" s="126"/>
    </row>
    <row r="476" spans="1:9" ht="13.5" hidden="1" thickTop="1">
      <c r="A476" s="85" t="str">
        <f>CONCATENATE([2]List1!$A$59)</f>
        <v>součet</v>
      </c>
      <c r="B476" s="256" t="str">
        <f>CONCATENATE([2]List1!$A$60)</f>
        <v>body</v>
      </c>
      <c r="C476" s="256"/>
      <c r="D476" s="283"/>
      <c r="E476" s="96" t="str">
        <f>CONCATENATE([2]List1!$A$61)</f>
        <v>kolo</v>
      </c>
      <c r="F476" s="329" t="str">
        <f>CONCATENATE([2]List1!$A$60)</f>
        <v>body</v>
      </c>
      <c r="G476" s="330"/>
      <c r="H476" s="330"/>
      <c r="I476" s="127" t="str">
        <f>CONCATENATE([2]List1!$A$59)</f>
        <v>součet</v>
      </c>
    </row>
    <row r="477" spans="1:9" hidden="1">
      <c r="A477" s="331"/>
      <c r="B477" s="334"/>
      <c r="C477" s="334"/>
      <c r="D477" s="335"/>
      <c r="E477" s="340" t="str">
        <f>CONCATENATE([2]List1!$A$62)</f>
        <v>1</v>
      </c>
      <c r="F477" s="284"/>
      <c r="G477" s="285"/>
      <c r="H477" s="285"/>
      <c r="I477" s="341"/>
    </row>
    <row r="478" spans="1:9" hidden="1">
      <c r="A478" s="332"/>
      <c r="B478" s="336"/>
      <c r="C478" s="336"/>
      <c r="D478" s="337"/>
      <c r="E478" s="340"/>
      <c r="F478" s="284"/>
      <c r="G478" s="285"/>
      <c r="H478" s="285"/>
      <c r="I478" s="341"/>
    </row>
    <row r="479" spans="1:9" hidden="1">
      <c r="A479" s="333"/>
      <c r="B479" s="338"/>
      <c r="C479" s="338"/>
      <c r="D479" s="339"/>
      <c r="E479" s="340"/>
      <c r="F479" s="284"/>
      <c r="G479" s="285"/>
      <c r="H479" s="285"/>
      <c r="I479" s="341"/>
    </row>
    <row r="480" spans="1:9" hidden="1">
      <c r="A480" s="284" t="str">
        <f>CONCATENATE([2]List1!$A$65)</f>
        <v>přestávka 30 sekund</v>
      </c>
      <c r="B480" s="285"/>
      <c r="C480" s="285"/>
      <c r="D480" s="341"/>
      <c r="E480" s="123"/>
      <c r="F480" s="284" t="str">
        <f>CONCATENATE([2]List1!$A$65)</f>
        <v>přestávka 30 sekund</v>
      </c>
      <c r="G480" s="285"/>
      <c r="H480" s="285"/>
      <c r="I480" s="341"/>
    </row>
    <row r="481" spans="1:9" hidden="1">
      <c r="A481" s="331"/>
      <c r="B481" s="334"/>
      <c r="C481" s="334"/>
      <c r="D481" s="335"/>
      <c r="E481" s="340" t="str">
        <f>CONCATENATE([2]List1!$A$63)</f>
        <v>2</v>
      </c>
      <c r="F481" s="284"/>
      <c r="G481" s="285"/>
      <c r="H481" s="285"/>
      <c r="I481" s="341"/>
    </row>
    <row r="482" spans="1:9" hidden="1">
      <c r="A482" s="332"/>
      <c r="B482" s="336"/>
      <c r="C482" s="336"/>
      <c r="D482" s="337"/>
      <c r="E482" s="340"/>
      <c r="F482" s="284"/>
      <c r="G482" s="285"/>
      <c r="H482" s="285"/>
      <c r="I482" s="341"/>
    </row>
    <row r="483" spans="1:9" hidden="1">
      <c r="A483" s="333"/>
      <c r="B483" s="338"/>
      <c r="C483" s="338"/>
      <c r="D483" s="339"/>
      <c r="E483" s="340"/>
      <c r="F483" s="284"/>
      <c r="G483" s="285"/>
      <c r="H483" s="285"/>
      <c r="I483" s="341"/>
    </row>
    <row r="484" spans="1:9" hidden="1">
      <c r="A484" s="284" t="str">
        <f>CONCATENATE([2]List1!$A$65)</f>
        <v>přestávka 30 sekund</v>
      </c>
      <c r="B484" s="285"/>
      <c r="C484" s="285"/>
      <c r="D484" s="341"/>
      <c r="E484" s="123"/>
      <c r="F484" s="284" t="str">
        <f>CONCATENATE([2]List1!$A$65)</f>
        <v>přestávka 30 sekund</v>
      </c>
      <c r="G484" s="285"/>
      <c r="H484" s="285"/>
      <c r="I484" s="341"/>
    </row>
    <row r="485" spans="1:9" hidden="1">
      <c r="A485" s="331"/>
      <c r="B485" s="334"/>
      <c r="C485" s="334"/>
      <c r="D485" s="335"/>
      <c r="E485" s="340" t="str">
        <f>CONCATENATE([2]List1!$A$64)</f>
        <v>3</v>
      </c>
      <c r="F485" s="284"/>
      <c r="G485" s="285"/>
      <c r="H485" s="285"/>
      <c r="I485" s="341"/>
    </row>
    <row r="486" spans="1:9" hidden="1">
      <c r="A486" s="332"/>
      <c r="B486" s="336"/>
      <c r="C486" s="336"/>
      <c r="D486" s="337"/>
      <c r="E486" s="340"/>
      <c r="F486" s="284"/>
      <c r="G486" s="285"/>
      <c r="H486" s="285"/>
      <c r="I486" s="341"/>
    </row>
    <row r="487" spans="1:9" ht="13.5" hidden="1" thickBot="1">
      <c r="A487" s="342"/>
      <c r="B487" s="343"/>
      <c r="C487" s="343"/>
      <c r="D487" s="344"/>
      <c r="E487" s="340"/>
      <c r="F487" s="345"/>
      <c r="G487" s="346"/>
      <c r="H487" s="346"/>
      <c r="I487" s="347"/>
    </row>
    <row r="488" spans="1:9" ht="14.25" hidden="1" thickTop="1" thickBot="1">
      <c r="A488" s="84"/>
      <c r="B488" s="84"/>
      <c r="C488" s="84"/>
      <c r="D488" s="84"/>
      <c r="E488" s="90"/>
      <c r="F488" s="84"/>
      <c r="G488" s="84"/>
      <c r="H488" s="84"/>
      <c r="I488" s="84"/>
    </row>
    <row r="489" spans="1:9" hidden="1">
      <c r="A489" s="348"/>
      <c r="B489" s="351" t="str">
        <f>CONCATENATE([2]List1!$A$66)</f>
        <v>součet technických bodů červený ve všech kolech</v>
      </c>
      <c r="C489" s="352"/>
      <c r="D489" s="84"/>
      <c r="E489" s="90"/>
      <c r="F489" s="84"/>
      <c r="G489" s="353" t="str">
        <f>CONCATENATE([2]List1!$A$67)</f>
        <v>součet technických bodů modrý ve všech kolech</v>
      </c>
      <c r="H489" s="354"/>
      <c r="I489" s="348"/>
    </row>
    <row r="490" spans="1:9" hidden="1">
      <c r="A490" s="349"/>
      <c r="B490" s="351"/>
      <c r="C490" s="352"/>
      <c r="D490" s="84"/>
      <c r="E490" s="90"/>
      <c r="F490" s="84"/>
      <c r="G490" s="353"/>
      <c r="H490" s="354"/>
      <c r="I490" s="349"/>
    </row>
    <row r="491" spans="1:9" ht="13.5" hidden="1" thickBot="1">
      <c r="A491" s="350"/>
      <c r="B491" s="351"/>
      <c r="C491" s="352"/>
      <c r="D491" s="84"/>
      <c r="E491" s="90"/>
      <c r="F491" s="84"/>
      <c r="G491" s="353"/>
      <c r="H491" s="354"/>
      <c r="I491" s="350"/>
    </row>
    <row r="492" spans="1:9" hidden="1">
      <c r="A492" s="84"/>
      <c r="B492" s="355" t="str">
        <f>CONCATENATE([2]List1!$A$68)</f>
        <v>kvalifikační body červený</v>
      </c>
      <c r="C492" s="356"/>
      <c r="D492" s="357"/>
      <c r="E492" s="90"/>
      <c r="F492" s="357"/>
      <c r="G492" s="358" t="str">
        <f>CONCATENATE([2]List1!$A$69)</f>
        <v>kvalifikační body modrý</v>
      </c>
      <c r="H492" s="358"/>
      <c r="I492" s="84"/>
    </row>
    <row r="493" spans="1:9" hidden="1">
      <c r="A493" s="84"/>
      <c r="B493" s="355"/>
      <c r="C493" s="356"/>
      <c r="D493" s="357"/>
      <c r="E493" s="90"/>
      <c r="F493" s="357"/>
      <c r="G493" s="358"/>
      <c r="H493" s="358"/>
      <c r="I493" s="84"/>
    </row>
    <row r="494" spans="1:9" hidden="1">
      <c r="A494" s="84"/>
      <c r="B494" s="355"/>
      <c r="C494" s="356"/>
      <c r="D494" s="357"/>
      <c r="E494" s="90"/>
      <c r="F494" s="357"/>
      <c r="G494" s="358"/>
      <c r="H494" s="358"/>
      <c r="I494" s="84"/>
    </row>
    <row r="495" spans="1:9" ht="13.5" hidden="1" thickBot="1">
      <c r="A495" s="84"/>
      <c r="B495" s="84"/>
      <c r="C495" s="84"/>
      <c r="D495" s="84"/>
      <c r="E495" s="90"/>
      <c r="F495" s="84"/>
      <c r="G495" s="84"/>
      <c r="H495" s="84"/>
      <c r="I495" s="84"/>
    </row>
    <row r="496" spans="1:9" ht="13.5" hidden="1" thickTop="1">
      <c r="A496" s="128" t="str">
        <f>CONCATENATE([2]List1!$A$70)</f>
        <v>Vítěz:</v>
      </c>
      <c r="B496" s="74"/>
      <c r="C496" s="74"/>
      <c r="D496" s="74"/>
      <c r="E496" s="124"/>
      <c r="F496" s="74"/>
      <c r="G496" s="129"/>
      <c r="H496" s="359" t="str">
        <f>CONCATENATE([2]List1!$A$71)</f>
        <v>Skutečný čas:</v>
      </c>
      <c r="I496" s="360"/>
    </row>
    <row r="497" spans="1:9" hidden="1">
      <c r="A497" s="130"/>
      <c r="B497" s="78"/>
      <c r="C497" s="78"/>
      <c r="D497" s="78"/>
      <c r="E497" s="131"/>
      <c r="F497" s="78"/>
      <c r="G497" s="132"/>
      <c r="H497" s="133"/>
      <c r="I497" s="134"/>
    </row>
    <row r="498" spans="1:9" ht="13.5" hidden="1" thickBot="1">
      <c r="A498" s="135"/>
      <c r="B498" s="136"/>
      <c r="C498" s="136"/>
      <c r="D498" s="136"/>
      <c r="E498" s="137"/>
      <c r="F498" s="136"/>
      <c r="G498" s="138"/>
      <c r="H498" s="139"/>
      <c r="I498" s="140"/>
    </row>
    <row r="499" spans="1:9" ht="13.5" hidden="1" thickTop="1">
      <c r="A499" s="74"/>
      <c r="B499" s="74"/>
      <c r="C499" s="74"/>
      <c r="D499" s="74"/>
      <c r="E499" s="124"/>
      <c r="F499" s="74"/>
      <c r="G499" s="74"/>
      <c r="H499" s="74"/>
      <c r="I499" s="74"/>
    </row>
    <row r="500" spans="1:9" hidden="1">
      <c r="A500" s="361" t="str">
        <f>CONCATENATE([2]List1!$A$72)</f>
        <v>Kvalifikace do tabulky:</v>
      </c>
      <c r="B500" s="361"/>
      <c r="C500" s="361"/>
      <c r="D500" s="361"/>
      <c r="E500" s="361"/>
      <c r="F500" s="361"/>
      <c r="G500" s="361"/>
      <c r="H500" s="361"/>
      <c r="I500" s="361"/>
    </row>
    <row r="501" spans="1:9" hidden="1">
      <c r="A501" s="361"/>
      <c r="B501" s="361"/>
      <c r="C501" s="361"/>
      <c r="D501" s="361"/>
      <c r="E501" s="361"/>
      <c r="F501" s="361"/>
      <c r="G501" s="361"/>
      <c r="H501" s="361"/>
      <c r="I501" s="361"/>
    </row>
    <row r="502" spans="1:9" hidden="1">
      <c r="A502" s="362" t="str">
        <f>CONCATENATE([2]List1!$A$84)</f>
        <v xml:space="preserve"> 5 : 0</v>
      </c>
      <c r="B502" s="363" t="str">
        <f>CONCATENATE([2]List1!$A$73)</f>
        <v>vítězství na lopatky</v>
      </c>
      <c r="C502" s="364"/>
      <c r="D502" s="365"/>
      <c r="E502" s="90"/>
      <c r="F502" s="362" t="str">
        <f>CONCATENATE([2]List1!$A$84)</f>
        <v xml:space="preserve"> 5 : 0</v>
      </c>
      <c r="G502" s="369" t="str">
        <f>CONCATENATE([2]List1!$A$79)</f>
        <v>vítězství pro nenastoupení soupeře</v>
      </c>
      <c r="H502" s="370"/>
      <c r="I502" s="371"/>
    </row>
    <row r="503" spans="1:9" hidden="1">
      <c r="A503" s="362"/>
      <c r="B503" s="366"/>
      <c r="C503" s="367"/>
      <c r="D503" s="368"/>
      <c r="E503" s="90"/>
      <c r="F503" s="362"/>
      <c r="G503" s="372"/>
      <c r="H503" s="373"/>
      <c r="I503" s="374"/>
    </row>
    <row r="504" spans="1:9" ht="12.75" hidden="1" customHeight="1">
      <c r="A504" s="362" t="str">
        <f>CONCATENATE([2]List1!$A$85)</f>
        <v xml:space="preserve"> 4 : 0 </v>
      </c>
      <c r="B504" s="375" t="str">
        <f>CONCATENATE([2]List1!$A$74)</f>
        <v>technická převaha ve dvou kolech, poražený nemá technické body</v>
      </c>
      <c r="C504" s="375"/>
      <c r="D504" s="375"/>
      <c r="E504" s="90"/>
      <c r="F504" s="362" t="str">
        <f>CONCATENATE([2]List1!$A$84)</f>
        <v xml:space="preserve"> 5 : 0</v>
      </c>
      <c r="G504" s="377" t="str">
        <f>CONCATENATE([2]List1!$A$80)</f>
        <v>diskvalifikace pro 3 "O"</v>
      </c>
      <c r="H504" s="377"/>
      <c r="I504" s="377"/>
    </row>
    <row r="505" spans="1:9" ht="12.75" hidden="1" customHeight="1">
      <c r="A505" s="362"/>
      <c r="B505" s="375"/>
      <c r="C505" s="375"/>
      <c r="D505" s="375"/>
      <c r="E505" s="90"/>
      <c r="F505" s="362"/>
      <c r="G505" s="377"/>
      <c r="H505" s="377"/>
      <c r="I505" s="377"/>
    </row>
    <row r="506" spans="1:9" ht="12.75" hidden="1" customHeight="1">
      <c r="A506" s="362" t="str">
        <f>CONCATENATE([2]List1!$A$86)</f>
        <v xml:space="preserve"> 4 : 1 </v>
      </c>
      <c r="B506" s="375" t="str">
        <f>CONCATENATE([2]List1!$A$75)</f>
        <v>technická převaha ve dvou kolech, poražený má technické body</v>
      </c>
      <c r="C506" s="375"/>
      <c r="D506" s="375"/>
      <c r="E506" s="90"/>
      <c r="F506" s="362" t="str">
        <f>CONCATENATE([2]List1!$A$84)</f>
        <v xml:space="preserve"> 5 : 0</v>
      </c>
      <c r="G506" s="377" t="str">
        <f>CONCATENATE([2]List1!$A$81)</f>
        <v>diskvalifikace z celé soutěže</v>
      </c>
      <c r="H506" s="377"/>
      <c r="I506" s="377"/>
    </row>
    <row r="507" spans="1:9" ht="12.75" hidden="1" customHeight="1">
      <c r="A507" s="362"/>
      <c r="B507" s="375"/>
      <c r="C507" s="375"/>
      <c r="D507" s="375"/>
      <c r="E507" s="90"/>
      <c r="F507" s="362"/>
      <c r="G507" s="377"/>
      <c r="H507" s="377"/>
      <c r="I507" s="377"/>
    </row>
    <row r="508" spans="1:9" hidden="1">
      <c r="A508" s="362" t="str">
        <f>CONCATENATE([2]List1!$A$87:$IV$87)</f>
        <v xml:space="preserve"> 3 : 0 </v>
      </c>
      <c r="B508" s="375" t="str">
        <f>CONCATENATE([2]List1!$A$76)</f>
        <v>vítězství na body, poražený nemá technické body</v>
      </c>
      <c r="C508" s="375"/>
      <c r="D508" s="375"/>
      <c r="E508" s="90"/>
      <c r="F508" s="362" t="str">
        <f>CONCATENATE([2]List1!$A$89)</f>
        <v xml:space="preserve"> 0 : 0 </v>
      </c>
      <c r="G508" s="377" t="str">
        <f>CONCATENATE([2]List1!$A$82)</f>
        <v>oba soupeři jsou diskvalifikováni v utkání</v>
      </c>
      <c r="H508" s="377"/>
      <c r="I508" s="377"/>
    </row>
    <row r="509" spans="1:9" hidden="1">
      <c r="A509" s="362"/>
      <c r="B509" s="375"/>
      <c r="C509" s="375"/>
      <c r="D509" s="375"/>
      <c r="E509" s="90"/>
      <c r="F509" s="362"/>
      <c r="G509" s="377"/>
      <c r="H509" s="377"/>
      <c r="I509" s="377"/>
    </row>
    <row r="510" spans="1:9" ht="12.75" hidden="1" customHeight="1">
      <c r="A510" s="362" t="str">
        <f>CONCATENATE([2]List1!$A$88)</f>
        <v xml:space="preserve"> 3 : 1 </v>
      </c>
      <c r="B510" s="375" t="str">
        <f>CONCATENATE([2]List1!$A$77)</f>
        <v>vítězství na body, poražený má technické body</v>
      </c>
      <c r="C510" s="375"/>
      <c r="D510" s="375"/>
      <c r="E510" s="90"/>
      <c r="F510" s="362" t="str">
        <f>CONCATENATE([2]List1!$A$89)</f>
        <v xml:space="preserve"> 0 : 0 </v>
      </c>
      <c r="G510" s="377" t="str">
        <f>CONCATENATE([2]List1!$A$83)</f>
        <v>oba soupeři jsou diskvalifikováni v celé soutěži</v>
      </c>
      <c r="H510" s="377"/>
      <c r="I510" s="377"/>
    </row>
    <row r="511" spans="1:9" ht="12.75" hidden="1" customHeight="1">
      <c r="A511" s="362"/>
      <c r="B511" s="375"/>
      <c r="C511" s="375"/>
      <c r="D511" s="375"/>
      <c r="E511" s="90"/>
      <c r="F511" s="362"/>
      <c r="G511" s="377"/>
      <c r="H511" s="377"/>
      <c r="I511" s="377"/>
    </row>
    <row r="512" spans="1:9" hidden="1">
      <c r="A512" s="362" t="str">
        <f>CONCATENATE([2]List1!$A$84)</f>
        <v xml:space="preserve"> 5 : 0</v>
      </c>
      <c r="B512" s="363" t="str">
        <f>CONCATENATE([2]List1!$A$78)</f>
        <v>vítězství pro zranění soupeře</v>
      </c>
      <c r="C512" s="364"/>
      <c r="D512" s="365"/>
      <c r="E512" s="90"/>
      <c r="F512" s="378" t="str">
        <f>CONCATENATE([2]List1!$A$90)</f>
        <v>Podpis:</v>
      </c>
      <c r="G512" s="379"/>
      <c r="H512" s="379"/>
      <c r="I512" s="380"/>
    </row>
    <row r="513" spans="1:9" hidden="1">
      <c r="A513" s="362"/>
      <c r="B513" s="366"/>
      <c r="C513" s="367"/>
      <c r="D513" s="368"/>
      <c r="E513" s="90"/>
      <c r="F513" s="381"/>
      <c r="G513" s="382"/>
      <c r="H513" s="382"/>
      <c r="I513" s="383"/>
    </row>
    <row r="514" spans="1:9" hidden="1">
      <c r="A514" s="252" t="str">
        <f>CONCATENATE([2]List1!$A$55)</f>
        <v>Bodovací lístek SZČR</v>
      </c>
      <c r="B514" s="252"/>
      <c r="C514" s="252"/>
      <c r="D514" s="252"/>
      <c r="E514" s="252"/>
      <c r="F514" s="252"/>
      <c r="G514" s="252"/>
      <c r="H514" s="252"/>
      <c r="I514" s="252"/>
    </row>
    <row r="515" spans="1:9" hidden="1">
      <c r="A515" s="252"/>
      <c r="B515" s="252"/>
      <c r="C515" s="252"/>
      <c r="D515" s="252"/>
      <c r="E515" s="252"/>
      <c r="F515" s="252"/>
      <c r="G515" s="252"/>
      <c r="H515" s="252"/>
      <c r="I515" s="252"/>
    </row>
    <row r="516" spans="1:9" ht="24" hidden="1" thickBot="1">
      <c r="A516" s="82"/>
      <c r="B516" s="82"/>
      <c r="C516" s="82"/>
      <c r="D516" s="82"/>
      <c r="E516" s="125"/>
      <c r="F516" s="82"/>
      <c r="G516" s="82"/>
      <c r="H516" s="82"/>
      <c r="I516" s="82"/>
    </row>
    <row r="517" spans="1:9" ht="13.5" hidden="1" thickTop="1">
      <c r="A517" s="309" t="str">
        <f>CONCATENATE([2]List1!$A$56)</f>
        <v>Bodový rozhodčí:</v>
      </c>
      <c r="B517" s="310"/>
      <c r="C517" s="313"/>
      <c r="D517" s="314"/>
      <c r="E517" s="315"/>
      <c r="F517" s="84"/>
      <c r="G517" s="84"/>
      <c r="H517" s="84"/>
      <c r="I517" s="84"/>
    </row>
    <row r="518" spans="1:9" hidden="1">
      <c r="A518" s="311"/>
      <c r="B518" s="312"/>
      <c r="C518" s="316"/>
      <c r="D518" s="317"/>
      <c r="E518" s="318"/>
      <c r="F518" s="84"/>
      <c r="G518" s="84"/>
      <c r="H518" s="84"/>
      <c r="I518" s="84"/>
    </row>
    <row r="519" spans="1:9" hidden="1">
      <c r="A519" s="319" t="str">
        <f>CONCATENATE([2]List1!$A$57)</f>
        <v>Rozhodčí na žíněnce:</v>
      </c>
      <c r="B519" s="320"/>
      <c r="C519" s="321"/>
      <c r="D519" s="322"/>
      <c r="E519" s="323"/>
      <c r="F519" s="84"/>
      <c r="G519" s="84"/>
      <c r="H519" s="84"/>
      <c r="I519" s="84"/>
    </row>
    <row r="520" spans="1:9" hidden="1">
      <c r="A520" s="311"/>
      <c r="B520" s="312"/>
      <c r="C520" s="316"/>
      <c r="D520" s="317"/>
      <c r="E520" s="318"/>
      <c r="F520" s="84"/>
      <c r="G520" s="84"/>
      <c r="H520" s="84"/>
      <c r="I520" s="84"/>
    </row>
    <row r="521" spans="1:9" hidden="1">
      <c r="A521" s="319" t="str">
        <f>CONCATENATE([2]List1!$A$58)</f>
        <v>Předseda žíněnky</v>
      </c>
      <c r="B521" s="320"/>
      <c r="C521" s="321"/>
      <c r="D521" s="322"/>
      <c r="E521" s="323"/>
      <c r="F521" s="84"/>
      <c r="G521" s="84"/>
      <c r="H521" s="84"/>
      <c r="I521" s="84"/>
    </row>
    <row r="522" spans="1:9" ht="13.5" hidden="1" thickBot="1">
      <c r="A522" s="324"/>
      <c r="B522" s="325"/>
      <c r="C522" s="326"/>
      <c r="D522" s="327"/>
      <c r="E522" s="328"/>
      <c r="F522" s="84"/>
      <c r="G522" s="84"/>
      <c r="H522" s="84"/>
      <c r="I522" s="84"/>
    </row>
    <row r="523" spans="1:9" ht="14.25" hidden="1" thickTop="1" thickBot="1">
      <c r="A523" s="84"/>
      <c r="B523" s="84"/>
      <c r="C523" s="84"/>
      <c r="D523" s="84"/>
      <c r="E523" s="90"/>
      <c r="F523" s="84"/>
      <c r="G523" s="84"/>
      <c r="H523" s="84"/>
      <c r="I523" s="84"/>
    </row>
    <row r="524" spans="1:9" ht="26.25" hidden="1" thickTop="1">
      <c r="A524" s="255" t="str">
        <f>CONCATENATE([2]List1!$A$40)</f>
        <v>soutěž</v>
      </c>
      <c r="B524" s="256"/>
      <c r="C524" s="86" t="str">
        <f>CONCATENATE([2]List1!$A$41)</f>
        <v>datum</v>
      </c>
      <c r="D524" s="86" t="str">
        <f>CONCATENATE([2]List1!$A$42)</f>
        <v>č. utkání</v>
      </c>
      <c r="E524" s="91" t="str">
        <f>CONCATENATE([2]List1!$A$43)</f>
        <v>hmotnost</v>
      </c>
      <c r="F524" s="86" t="str">
        <f>CONCATENATE([2]List1!$A$44)</f>
        <v>styl</v>
      </c>
      <c r="G524" s="86" t="str">
        <f>CONCATENATE([2]List1!$A$45)</f>
        <v>kolo</v>
      </c>
      <c r="H524" s="87" t="str">
        <f>CONCATENATE([2]List1!$A$46)</f>
        <v>finále</v>
      </c>
      <c r="I524" s="88" t="str">
        <f>CONCATENATE([2]List1!$A$47)</f>
        <v>žíněnka</v>
      </c>
    </row>
    <row r="525" spans="1:9" hidden="1">
      <c r="A525" s="295" t="str">
        <f>CONCATENATE(Hlasatel!A525)</f>
        <v>Vánoční turnaj Chomutov</v>
      </c>
      <c r="B525" s="296"/>
      <c r="C525" s="263" t="str">
        <f>CONCATENATE(Hlasatel!C525)</f>
        <v>14.12.2019</v>
      </c>
      <c r="D525" s="263">
        <f>ABS(Hlasatel!D525)</f>
        <v>502</v>
      </c>
      <c r="E525" s="265" t="str">
        <f>CONCATENATE(Hlasatel!E525)</f>
        <v>B příp 28 kg</v>
      </c>
      <c r="F525" s="263" t="str">
        <f>CONCATENATE(Hlasatel!F525)</f>
        <v>ř.ř.</v>
      </c>
      <c r="G525" s="263" t="str">
        <f>CONCATENATE(Hlasatel!G525)</f>
        <v>5</v>
      </c>
      <c r="H525" s="275" t="str">
        <f>CONCATENATE(Hlasatel!H525)</f>
        <v/>
      </c>
      <c r="I525" s="253" t="str">
        <f>CONCATENATE(Hlasatel!I525)</f>
        <v>1</v>
      </c>
    </row>
    <row r="526" spans="1:9" ht="13.5" hidden="1" thickBot="1">
      <c r="A526" s="297"/>
      <c r="B526" s="298"/>
      <c r="C526" s="264"/>
      <c r="D526" s="264"/>
      <c r="E526" s="266"/>
      <c r="F526" s="264"/>
      <c r="G526" s="264"/>
      <c r="H526" s="276"/>
      <c r="I526" s="254"/>
    </row>
    <row r="527" spans="1:9" ht="14.25" hidden="1" thickTop="1" thickBot="1">
      <c r="A527" s="84"/>
      <c r="B527" s="84"/>
      <c r="C527" s="84"/>
      <c r="D527" s="84"/>
      <c r="E527" s="90"/>
      <c r="F527" s="84"/>
      <c r="G527" s="84"/>
      <c r="H527" s="84"/>
      <c r="I527" s="84"/>
    </row>
    <row r="528" spans="1:9" ht="13.5" hidden="1" thickTop="1">
      <c r="A528" s="279" t="str">
        <f>CONCATENATE([2]List1!$A$48)</f>
        <v>červený</v>
      </c>
      <c r="B528" s="280"/>
      <c r="C528" s="280"/>
      <c r="D528" s="281"/>
      <c r="E528" s="282"/>
      <c r="F528" s="255" t="str">
        <f>CONCATENATE([2]List1!$A$49)</f>
        <v>modrý</v>
      </c>
      <c r="G528" s="256"/>
      <c r="H528" s="256"/>
      <c r="I528" s="283"/>
    </row>
    <row r="529" spans="1:9" hidden="1">
      <c r="A529" s="284" t="str">
        <f>CONCATENATE([2]List1!$A$50)</f>
        <v>jméno</v>
      </c>
      <c r="B529" s="285"/>
      <c r="C529" s="98" t="str">
        <f>CONCATENATE([2]List1!$A$51)</f>
        <v>oddíl</v>
      </c>
      <c r="D529" s="99" t="str">
        <f>CONCATENATE([2]List1!$A$52)</f>
        <v>los</v>
      </c>
      <c r="E529" s="282"/>
      <c r="F529" s="284" t="str">
        <f>CONCATENATE([2]List1!$A$50)</f>
        <v>jméno</v>
      </c>
      <c r="G529" s="285"/>
      <c r="H529" s="98" t="str">
        <f>CONCATENATE([2]List1!$A$51)</f>
        <v>oddíl</v>
      </c>
      <c r="I529" s="99" t="str">
        <f>CONCATENATE([2]List1!$A$52)</f>
        <v>los</v>
      </c>
    </row>
    <row r="530" spans="1:9" hidden="1">
      <c r="A530" s="267" t="str">
        <f>CONCATENATE(Hlasatel!A530)</f>
        <v>Gorjunov Timur</v>
      </c>
      <c r="B530" s="268"/>
      <c r="C530" s="271" t="str">
        <f>CONCATENATE(Hlasatel!C530)</f>
        <v>CW</v>
      </c>
      <c r="D530" s="277" t="str">
        <f>CONCATENATE(Hlasatel!D530)</f>
        <v>3</v>
      </c>
      <c r="E530" s="282"/>
      <c r="F530" s="267" t="str">
        <f>CONCATENATE(Hlasatel!F530)</f>
        <v>Jméno 5</v>
      </c>
      <c r="G530" s="268"/>
      <c r="H530" s="271" t="str">
        <f>CONCATENATE(Hlasatel!H530)</f>
        <v>odd 5</v>
      </c>
      <c r="I530" s="277" t="str">
        <f>CONCATENATE(Hlasatel!I530)</f>
        <v>5</v>
      </c>
    </row>
    <row r="531" spans="1:9" ht="13.5" hidden="1" thickBot="1">
      <c r="A531" s="269"/>
      <c r="B531" s="270"/>
      <c r="C531" s="272"/>
      <c r="D531" s="278"/>
      <c r="E531" s="282"/>
      <c r="F531" s="269"/>
      <c r="G531" s="270"/>
      <c r="H531" s="272"/>
      <c r="I531" s="278"/>
    </row>
    <row r="532" spans="1:9" ht="14.25" hidden="1" thickTop="1" thickBot="1">
      <c r="A532" s="126"/>
      <c r="B532" s="126"/>
      <c r="C532" s="126"/>
      <c r="D532" s="126"/>
      <c r="E532" s="97"/>
      <c r="F532" s="126"/>
      <c r="G532" s="126"/>
      <c r="H532" s="126"/>
      <c r="I532" s="126"/>
    </row>
    <row r="533" spans="1:9" ht="13.5" hidden="1" thickTop="1">
      <c r="A533" s="85" t="str">
        <f>CONCATENATE([2]List1!$A$59)</f>
        <v>součet</v>
      </c>
      <c r="B533" s="256" t="str">
        <f>CONCATENATE([2]List1!$A$60)</f>
        <v>body</v>
      </c>
      <c r="C533" s="256"/>
      <c r="D533" s="283"/>
      <c r="E533" s="96" t="str">
        <f>CONCATENATE([2]List1!$A$61)</f>
        <v>kolo</v>
      </c>
      <c r="F533" s="329" t="str">
        <f>CONCATENATE([2]List1!$A$60)</f>
        <v>body</v>
      </c>
      <c r="G533" s="330"/>
      <c r="H533" s="330"/>
      <c r="I533" s="127" t="str">
        <f>CONCATENATE([2]List1!$A$59)</f>
        <v>součet</v>
      </c>
    </row>
    <row r="534" spans="1:9" hidden="1">
      <c r="A534" s="331"/>
      <c r="B534" s="334"/>
      <c r="C534" s="334"/>
      <c r="D534" s="335"/>
      <c r="E534" s="340" t="str">
        <f>CONCATENATE([2]List1!$A$62)</f>
        <v>1</v>
      </c>
      <c r="F534" s="284"/>
      <c r="G534" s="285"/>
      <c r="H534" s="285"/>
      <c r="I534" s="341"/>
    </row>
    <row r="535" spans="1:9" hidden="1">
      <c r="A535" s="332"/>
      <c r="B535" s="336"/>
      <c r="C535" s="336"/>
      <c r="D535" s="337"/>
      <c r="E535" s="340"/>
      <c r="F535" s="284"/>
      <c r="G535" s="285"/>
      <c r="H535" s="285"/>
      <c r="I535" s="341"/>
    </row>
    <row r="536" spans="1:9" hidden="1">
      <c r="A536" s="333"/>
      <c r="B536" s="338"/>
      <c r="C536" s="338"/>
      <c r="D536" s="339"/>
      <c r="E536" s="340"/>
      <c r="F536" s="284"/>
      <c r="G536" s="285"/>
      <c r="H536" s="285"/>
      <c r="I536" s="341"/>
    </row>
    <row r="537" spans="1:9" hidden="1">
      <c r="A537" s="284" t="str">
        <f>CONCATENATE([2]List1!$A$65)</f>
        <v>přestávka 30 sekund</v>
      </c>
      <c r="B537" s="285"/>
      <c r="C537" s="285"/>
      <c r="D537" s="341"/>
      <c r="E537" s="123"/>
      <c r="F537" s="284" t="str">
        <f>CONCATENATE([2]List1!$A$65)</f>
        <v>přestávka 30 sekund</v>
      </c>
      <c r="G537" s="285"/>
      <c r="H537" s="285"/>
      <c r="I537" s="341"/>
    </row>
    <row r="538" spans="1:9" hidden="1">
      <c r="A538" s="331"/>
      <c r="B538" s="334"/>
      <c r="C538" s="334"/>
      <c r="D538" s="335"/>
      <c r="E538" s="340" t="str">
        <f>CONCATENATE([2]List1!$A$63)</f>
        <v>2</v>
      </c>
      <c r="F538" s="284"/>
      <c r="G538" s="285"/>
      <c r="H538" s="285"/>
      <c r="I538" s="341"/>
    </row>
    <row r="539" spans="1:9" hidden="1">
      <c r="A539" s="332"/>
      <c r="B539" s="336"/>
      <c r="C539" s="336"/>
      <c r="D539" s="337"/>
      <c r="E539" s="340"/>
      <c r="F539" s="284"/>
      <c r="G539" s="285"/>
      <c r="H539" s="285"/>
      <c r="I539" s="341"/>
    </row>
    <row r="540" spans="1:9" hidden="1">
      <c r="A540" s="333"/>
      <c r="B540" s="338"/>
      <c r="C540" s="338"/>
      <c r="D540" s="339"/>
      <c r="E540" s="340"/>
      <c r="F540" s="284"/>
      <c r="G540" s="285"/>
      <c r="H540" s="285"/>
      <c r="I540" s="341"/>
    </row>
    <row r="541" spans="1:9" hidden="1">
      <c r="A541" s="284" t="str">
        <f>CONCATENATE([2]List1!$A$65)</f>
        <v>přestávka 30 sekund</v>
      </c>
      <c r="B541" s="285"/>
      <c r="C541" s="285"/>
      <c r="D541" s="341"/>
      <c r="E541" s="123"/>
      <c r="F541" s="284" t="str">
        <f>CONCATENATE([2]List1!$A$65)</f>
        <v>přestávka 30 sekund</v>
      </c>
      <c r="G541" s="285"/>
      <c r="H541" s="285"/>
      <c r="I541" s="341"/>
    </row>
    <row r="542" spans="1:9" hidden="1">
      <c r="A542" s="331"/>
      <c r="B542" s="334"/>
      <c r="C542" s="334"/>
      <c r="D542" s="335"/>
      <c r="E542" s="340" t="str">
        <f>CONCATENATE([2]List1!$A$64)</f>
        <v>3</v>
      </c>
      <c r="F542" s="284"/>
      <c r="G542" s="285"/>
      <c r="H542" s="285"/>
      <c r="I542" s="341"/>
    </row>
    <row r="543" spans="1:9" hidden="1">
      <c r="A543" s="332"/>
      <c r="B543" s="336"/>
      <c r="C543" s="336"/>
      <c r="D543" s="337"/>
      <c r="E543" s="340"/>
      <c r="F543" s="284"/>
      <c r="G543" s="285"/>
      <c r="H543" s="285"/>
      <c r="I543" s="341"/>
    </row>
    <row r="544" spans="1:9" ht="13.5" hidden="1" thickBot="1">
      <c r="A544" s="342"/>
      <c r="B544" s="343"/>
      <c r="C544" s="343"/>
      <c r="D544" s="344"/>
      <c r="E544" s="340"/>
      <c r="F544" s="345"/>
      <c r="G544" s="346"/>
      <c r="H544" s="346"/>
      <c r="I544" s="347"/>
    </row>
    <row r="545" spans="1:9" ht="14.25" hidden="1" thickTop="1" thickBot="1">
      <c r="A545" s="84"/>
      <c r="B545" s="84"/>
      <c r="C545" s="84"/>
      <c r="D545" s="84"/>
      <c r="E545" s="90"/>
      <c r="F545" s="84"/>
      <c r="G545" s="84"/>
      <c r="H545" s="84"/>
      <c r="I545" s="84"/>
    </row>
    <row r="546" spans="1:9" hidden="1">
      <c r="A546" s="348"/>
      <c r="B546" s="351" t="str">
        <f>CONCATENATE([2]List1!$A$66)</f>
        <v>součet technických bodů červený ve všech kolech</v>
      </c>
      <c r="C546" s="352"/>
      <c r="D546" s="84"/>
      <c r="E546" s="90"/>
      <c r="F546" s="84"/>
      <c r="G546" s="353" t="str">
        <f>CONCATENATE([2]List1!$A$67)</f>
        <v>součet technických bodů modrý ve všech kolech</v>
      </c>
      <c r="H546" s="354"/>
      <c r="I546" s="348"/>
    </row>
    <row r="547" spans="1:9" hidden="1">
      <c r="A547" s="349"/>
      <c r="B547" s="351"/>
      <c r="C547" s="352"/>
      <c r="D547" s="84"/>
      <c r="E547" s="90"/>
      <c r="F547" s="84"/>
      <c r="G547" s="353"/>
      <c r="H547" s="354"/>
      <c r="I547" s="349"/>
    </row>
    <row r="548" spans="1:9" ht="13.5" hidden="1" thickBot="1">
      <c r="A548" s="350"/>
      <c r="B548" s="351"/>
      <c r="C548" s="352"/>
      <c r="D548" s="84"/>
      <c r="E548" s="90"/>
      <c r="F548" s="84"/>
      <c r="G548" s="353"/>
      <c r="H548" s="354"/>
      <c r="I548" s="350"/>
    </row>
    <row r="549" spans="1:9" hidden="1">
      <c r="A549" s="84"/>
      <c r="B549" s="355" t="str">
        <f>CONCATENATE([2]List1!$A$68)</f>
        <v>kvalifikační body červený</v>
      </c>
      <c r="C549" s="356"/>
      <c r="D549" s="357"/>
      <c r="E549" s="90"/>
      <c r="F549" s="357"/>
      <c r="G549" s="358" t="str">
        <f>CONCATENATE([2]List1!$A$69)</f>
        <v>kvalifikační body modrý</v>
      </c>
      <c r="H549" s="358"/>
      <c r="I549" s="84"/>
    </row>
    <row r="550" spans="1:9" hidden="1">
      <c r="A550" s="84"/>
      <c r="B550" s="355"/>
      <c r="C550" s="356"/>
      <c r="D550" s="357"/>
      <c r="E550" s="90"/>
      <c r="F550" s="357"/>
      <c r="G550" s="358"/>
      <c r="H550" s="358"/>
      <c r="I550" s="84"/>
    </row>
    <row r="551" spans="1:9" hidden="1">
      <c r="A551" s="84"/>
      <c r="B551" s="355"/>
      <c r="C551" s="356"/>
      <c r="D551" s="357"/>
      <c r="E551" s="90"/>
      <c r="F551" s="357"/>
      <c r="G551" s="358"/>
      <c r="H551" s="358"/>
      <c r="I551" s="84"/>
    </row>
    <row r="552" spans="1:9" ht="13.5" hidden="1" thickBot="1">
      <c r="A552" s="84"/>
      <c r="B552" s="84"/>
      <c r="C552" s="84"/>
      <c r="D552" s="84"/>
      <c r="E552" s="90"/>
      <c r="F552" s="84"/>
      <c r="G552" s="84"/>
      <c r="H552" s="84"/>
      <c r="I552" s="84"/>
    </row>
    <row r="553" spans="1:9" ht="13.5" hidden="1" thickTop="1">
      <c r="A553" s="128" t="str">
        <f>CONCATENATE([2]List1!$A$70)</f>
        <v>Vítěz:</v>
      </c>
      <c r="B553" s="74"/>
      <c r="C553" s="74"/>
      <c r="D553" s="74"/>
      <c r="E553" s="124"/>
      <c r="F553" s="74"/>
      <c r="G553" s="129"/>
      <c r="H553" s="359" t="str">
        <f>CONCATENATE([2]List1!$A$71)</f>
        <v>Skutečný čas:</v>
      </c>
      <c r="I553" s="360"/>
    </row>
    <row r="554" spans="1:9" hidden="1">
      <c r="A554" s="130"/>
      <c r="B554" s="78"/>
      <c r="C554" s="78"/>
      <c r="D554" s="78"/>
      <c r="E554" s="131"/>
      <c r="F554" s="78"/>
      <c r="G554" s="132"/>
      <c r="H554" s="133"/>
      <c r="I554" s="134"/>
    </row>
    <row r="555" spans="1:9" ht="13.5" hidden="1" thickBot="1">
      <c r="A555" s="135"/>
      <c r="B555" s="136"/>
      <c r="C555" s="136"/>
      <c r="D555" s="136"/>
      <c r="E555" s="137"/>
      <c r="F555" s="136"/>
      <c r="G555" s="138"/>
      <c r="H555" s="139"/>
      <c r="I555" s="140"/>
    </row>
    <row r="556" spans="1:9" ht="13.5" hidden="1" thickTop="1">
      <c r="A556" s="74"/>
      <c r="B556" s="74"/>
      <c r="C556" s="74"/>
      <c r="D556" s="74"/>
      <c r="E556" s="124"/>
      <c r="F556" s="74"/>
      <c r="G556" s="74"/>
      <c r="H556" s="74"/>
      <c r="I556" s="74"/>
    </row>
    <row r="557" spans="1:9" hidden="1">
      <c r="A557" s="361" t="str">
        <f>CONCATENATE([2]List1!$A$72)</f>
        <v>Kvalifikace do tabulky:</v>
      </c>
      <c r="B557" s="361"/>
      <c r="C557" s="361"/>
      <c r="D557" s="361"/>
      <c r="E557" s="361"/>
      <c r="F557" s="361"/>
      <c r="G557" s="361"/>
      <c r="H557" s="361"/>
      <c r="I557" s="361"/>
    </row>
    <row r="558" spans="1:9" hidden="1">
      <c r="A558" s="361"/>
      <c r="B558" s="361"/>
      <c r="C558" s="361"/>
      <c r="D558" s="361"/>
      <c r="E558" s="361"/>
      <c r="F558" s="361"/>
      <c r="G558" s="361"/>
      <c r="H558" s="361"/>
      <c r="I558" s="361"/>
    </row>
    <row r="559" spans="1:9" hidden="1">
      <c r="A559" s="362" t="str">
        <f>CONCATENATE([2]List1!$A$84)</f>
        <v xml:space="preserve"> 5 : 0</v>
      </c>
      <c r="B559" s="363" t="str">
        <f>CONCATENATE([2]List1!$A$73)</f>
        <v>vítězství na lopatky</v>
      </c>
      <c r="C559" s="364"/>
      <c r="D559" s="365"/>
      <c r="E559" s="90"/>
      <c r="F559" s="362" t="str">
        <f>CONCATENATE([2]List1!$A$84)</f>
        <v xml:space="preserve"> 5 : 0</v>
      </c>
      <c r="G559" s="369" t="str">
        <f>CONCATENATE([2]List1!$A$79)</f>
        <v>vítězství pro nenastoupení soupeře</v>
      </c>
      <c r="H559" s="370"/>
      <c r="I559" s="371"/>
    </row>
    <row r="560" spans="1:9" hidden="1">
      <c r="A560" s="362"/>
      <c r="B560" s="366"/>
      <c r="C560" s="367"/>
      <c r="D560" s="368"/>
      <c r="E560" s="90"/>
      <c r="F560" s="362"/>
      <c r="G560" s="372"/>
      <c r="H560" s="373"/>
      <c r="I560" s="374"/>
    </row>
    <row r="561" spans="1:9" ht="12.75" hidden="1" customHeight="1">
      <c r="A561" s="362" t="str">
        <f>CONCATENATE([2]List1!$A$85)</f>
        <v xml:space="preserve"> 4 : 0 </v>
      </c>
      <c r="B561" s="375" t="str">
        <f>CONCATENATE([2]List1!$A$74)</f>
        <v>technická převaha ve dvou kolech, poražený nemá technické body</v>
      </c>
      <c r="C561" s="375"/>
      <c r="D561" s="375"/>
      <c r="E561" s="90"/>
      <c r="F561" s="362" t="str">
        <f>CONCATENATE([2]List1!$A$84)</f>
        <v xml:space="preserve"> 5 : 0</v>
      </c>
      <c r="G561" s="377" t="str">
        <f>CONCATENATE([2]List1!$A$80)</f>
        <v>diskvalifikace pro 3 "O"</v>
      </c>
      <c r="H561" s="377"/>
      <c r="I561" s="377"/>
    </row>
    <row r="562" spans="1:9" ht="12.75" hidden="1" customHeight="1">
      <c r="A562" s="362"/>
      <c r="B562" s="375"/>
      <c r="C562" s="375"/>
      <c r="D562" s="375"/>
      <c r="E562" s="90"/>
      <c r="F562" s="362"/>
      <c r="G562" s="377"/>
      <c r="H562" s="377"/>
      <c r="I562" s="377"/>
    </row>
    <row r="563" spans="1:9" ht="12.75" hidden="1" customHeight="1">
      <c r="A563" s="362" t="str">
        <f>CONCATENATE([2]List1!$A$86)</f>
        <v xml:space="preserve"> 4 : 1 </v>
      </c>
      <c r="B563" s="375" t="str">
        <f>CONCATENATE([2]List1!$A$75)</f>
        <v>technická převaha ve dvou kolech, poražený má technické body</v>
      </c>
      <c r="C563" s="375"/>
      <c r="D563" s="375"/>
      <c r="E563" s="90"/>
      <c r="F563" s="362" t="str">
        <f>CONCATENATE([2]List1!$A$84)</f>
        <v xml:space="preserve"> 5 : 0</v>
      </c>
      <c r="G563" s="377" t="str">
        <f>CONCATENATE([2]List1!$A$81)</f>
        <v>diskvalifikace z celé soutěže</v>
      </c>
      <c r="H563" s="377"/>
      <c r="I563" s="377"/>
    </row>
    <row r="564" spans="1:9" ht="12.75" hidden="1" customHeight="1">
      <c r="A564" s="362"/>
      <c r="B564" s="375"/>
      <c r="C564" s="375"/>
      <c r="D564" s="375"/>
      <c r="E564" s="90"/>
      <c r="F564" s="362"/>
      <c r="G564" s="377"/>
      <c r="H564" s="377"/>
      <c r="I564" s="377"/>
    </row>
    <row r="565" spans="1:9" hidden="1">
      <c r="A565" s="362" t="str">
        <f>CONCATENATE([2]List1!$A$87:$IV$87)</f>
        <v xml:space="preserve"> 3 : 0 </v>
      </c>
      <c r="B565" s="375" t="str">
        <f>CONCATENATE([2]List1!$A$76)</f>
        <v>vítězství na body, poražený nemá technické body</v>
      </c>
      <c r="C565" s="375"/>
      <c r="D565" s="375"/>
      <c r="E565" s="90"/>
      <c r="F565" s="362" t="str">
        <f>CONCATENATE([2]List1!$A$89)</f>
        <v xml:space="preserve"> 0 : 0 </v>
      </c>
      <c r="G565" s="377" t="str">
        <f>CONCATENATE([2]List1!$A$82)</f>
        <v>oba soupeři jsou diskvalifikováni v utkání</v>
      </c>
      <c r="H565" s="377"/>
      <c r="I565" s="377"/>
    </row>
    <row r="566" spans="1:9" hidden="1">
      <c r="A566" s="362"/>
      <c r="B566" s="375"/>
      <c r="C566" s="375"/>
      <c r="D566" s="375"/>
      <c r="E566" s="90"/>
      <c r="F566" s="362"/>
      <c r="G566" s="377"/>
      <c r="H566" s="377"/>
      <c r="I566" s="377"/>
    </row>
    <row r="567" spans="1:9" ht="12.75" hidden="1" customHeight="1">
      <c r="A567" s="362" t="str">
        <f>CONCATENATE([2]List1!$A$88)</f>
        <v xml:space="preserve"> 3 : 1 </v>
      </c>
      <c r="B567" s="375" t="str">
        <f>CONCATENATE([2]List1!$A$77)</f>
        <v>vítězství na body, poražený má technické body</v>
      </c>
      <c r="C567" s="375"/>
      <c r="D567" s="375"/>
      <c r="E567" s="90"/>
      <c r="F567" s="362" t="str">
        <f>CONCATENATE([2]List1!$A$89)</f>
        <v xml:space="preserve"> 0 : 0 </v>
      </c>
      <c r="G567" s="377" t="str">
        <f>CONCATENATE([2]List1!$A$83)</f>
        <v>oba soupeři jsou diskvalifikováni v celé soutěži</v>
      </c>
      <c r="H567" s="377"/>
      <c r="I567" s="377"/>
    </row>
    <row r="568" spans="1:9" ht="12.75" hidden="1" customHeight="1">
      <c r="A568" s="362"/>
      <c r="B568" s="375"/>
      <c r="C568" s="375"/>
      <c r="D568" s="375"/>
      <c r="E568" s="90"/>
      <c r="F568" s="362"/>
      <c r="G568" s="377"/>
      <c r="H568" s="377"/>
      <c r="I568" s="377"/>
    </row>
    <row r="569" spans="1:9" hidden="1">
      <c r="A569" s="362" t="str">
        <f>CONCATENATE([2]List1!$A$84)</f>
        <v xml:space="preserve"> 5 : 0</v>
      </c>
      <c r="B569" s="363" t="str">
        <f>CONCATENATE([2]List1!$A$78)</f>
        <v>vítězství pro zranění soupeře</v>
      </c>
      <c r="C569" s="364"/>
      <c r="D569" s="365"/>
      <c r="E569" s="90"/>
      <c r="F569" s="378" t="str">
        <f>CONCATENATE([2]List1!$A$90)</f>
        <v>Podpis:</v>
      </c>
      <c r="G569" s="379"/>
      <c r="H569" s="379"/>
      <c r="I569" s="380"/>
    </row>
    <row r="570" spans="1:9" hidden="1">
      <c r="A570" s="362"/>
      <c r="B570" s="366"/>
      <c r="C570" s="367"/>
      <c r="D570" s="368"/>
      <c r="E570" s="90"/>
      <c r="F570" s="381"/>
      <c r="G570" s="382"/>
      <c r="H570" s="382"/>
      <c r="I570" s="383"/>
    </row>
    <row r="571" spans="1:9" hidden="1">
      <c r="A571" s="252" t="s">
        <v>55</v>
      </c>
      <c r="B571" s="252"/>
      <c r="C571" s="252"/>
      <c r="D571" s="252"/>
      <c r="E571" s="252"/>
      <c r="F571" s="252"/>
      <c r="G571" s="252"/>
      <c r="H571" s="252"/>
      <c r="I571" s="252"/>
    </row>
    <row r="572" spans="1:9" hidden="1">
      <c r="A572" s="252"/>
      <c r="B572" s="252"/>
      <c r="C572" s="252"/>
      <c r="D572" s="252"/>
      <c r="E572" s="252"/>
      <c r="F572" s="252"/>
      <c r="G572" s="252"/>
      <c r="H572" s="252"/>
      <c r="I572" s="252"/>
    </row>
    <row r="573" spans="1:9" ht="24" hidden="1" thickBot="1">
      <c r="A573" s="82"/>
      <c r="B573" s="82"/>
      <c r="C573" s="82"/>
      <c r="D573" s="82"/>
      <c r="E573" s="125"/>
      <c r="F573" s="82"/>
      <c r="G573" s="82"/>
      <c r="H573" s="82"/>
      <c r="I573" s="82"/>
    </row>
    <row r="574" spans="1:9" ht="13.5" hidden="1" thickTop="1">
      <c r="A574" s="309" t="s">
        <v>56</v>
      </c>
      <c r="B574" s="310"/>
      <c r="C574" s="313"/>
      <c r="D574" s="314"/>
      <c r="E574" s="315"/>
      <c r="F574" s="84"/>
      <c r="G574" s="84"/>
      <c r="H574" s="84"/>
      <c r="I574" s="84"/>
    </row>
    <row r="575" spans="1:9" hidden="1">
      <c r="A575" s="311"/>
      <c r="B575" s="312"/>
      <c r="C575" s="316"/>
      <c r="D575" s="317"/>
      <c r="E575" s="318"/>
      <c r="F575" s="84"/>
      <c r="G575" s="84"/>
      <c r="H575" s="84"/>
      <c r="I575" s="84"/>
    </row>
    <row r="576" spans="1:9" hidden="1">
      <c r="A576" s="319" t="s">
        <v>57</v>
      </c>
      <c r="B576" s="320"/>
      <c r="C576" s="321"/>
      <c r="D576" s="322"/>
      <c r="E576" s="323"/>
      <c r="F576" s="84"/>
      <c r="G576" s="84"/>
      <c r="H576" s="84"/>
      <c r="I576" s="84"/>
    </row>
    <row r="577" spans="1:9" hidden="1">
      <c r="A577" s="311"/>
      <c r="B577" s="312"/>
      <c r="C577" s="316"/>
      <c r="D577" s="317"/>
      <c r="E577" s="318"/>
      <c r="F577" s="84"/>
      <c r="G577" s="84"/>
      <c r="H577" s="84"/>
      <c r="I577" s="84"/>
    </row>
    <row r="578" spans="1:9" hidden="1">
      <c r="A578" s="319" t="s">
        <v>58</v>
      </c>
      <c r="B578" s="320"/>
      <c r="C578" s="321"/>
      <c r="D578" s="322"/>
      <c r="E578" s="323"/>
      <c r="F578" s="84"/>
      <c r="G578" s="84"/>
      <c r="H578" s="84"/>
      <c r="I578" s="84"/>
    </row>
    <row r="579" spans="1:9" ht="13.5" hidden="1" thickBot="1">
      <c r="A579" s="324"/>
      <c r="B579" s="325"/>
      <c r="C579" s="326"/>
      <c r="D579" s="327"/>
      <c r="E579" s="328"/>
      <c r="F579" s="84"/>
      <c r="G579" s="84"/>
      <c r="H579" s="84"/>
      <c r="I579" s="84"/>
    </row>
    <row r="580" spans="1:9" ht="14.25" hidden="1" thickTop="1" thickBot="1">
      <c r="A580" s="84"/>
      <c r="B580" s="84"/>
      <c r="C580" s="84"/>
      <c r="D580" s="84"/>
      <c r="E580" s="90"/>
      <c r="F580" s="84"/>
      <c r="G580" s="84"/>
      <c r="H580" s="84"/>
      <c r="I580" s="84"/>
    </row>
    <row r="581" spans="1:9" ht="26.25" hidden="1" thickTop="1">
      <c r="A581" s="255" t="s">
        <v>59</v>
      </c>
      <c r="B581" s="256"/>
      <c r="C581" s="86" t="s">
        <v>0</v>
      </c>
      <c r="D581" s="86" t="s">
        <v>60</v>
      </c>
      <c r="E581" s="91" t="s">
        <v>3</v>
      </c>
      <c r="F581" s="86" t="s">
        <v>8</v>
      </c>
      <c r="G581" s="86" t="s">
        <v>1</v>
      </c>
      <c r="H581" s="87" t="s">
        <v>5</v>
      </c>
      <c r="I581" s="88" t="s">
        <v>6</v>
      </c>
    </row>
    <row r="582" spans="1:9" hidden="1">
      <c r="A582" s="295" t="str">
        <f>CONCATENATE(Hlasatel!A582)</f>
        <v>Vánoční turnaj Chomutov</v>
      </c>
      <c r="B582" s="296"/>
      <c r="C582" s="263" t="str">
        <f>CONCATENATE(Hlasatel!C582)</f>
        <v>14.12.2019</v>
      </c>
      <c r="D582" s="263">
        <f>ABS(Hlasatel!D582)</f>
        <v>503</v>
      </c>
      <c r="E582" s="265" t="str">
        <f>CONCATENATE(Hlasatel!E582)</f>
        <v>B příp 28 kg</v>
      </c>
      <c r="F582" s="263" t="str">
        <f>CONCATENATE(Hlasatel!F582)</f>
        <v>ř.ř.</v>
      </c>
      <c r="G582" s="263" t="str">
        <f>CONCATENATE(Hlasatel!G582)</f>
        <v>5</v>
      </c>
      <c r="H582" s="275" t="str">
        <f>CONCATENATE(Hlasatel!H582)</f>
        <v/>
      </c>
      <c r="I582" s="253" t="str">
        <f>CONCATENATE(Hlasatel!I582)</f>
        <v>1</v>
      </c>
    </row>
    <row r="583" spans="1:9" ht="13.5" hidden="1" thickBot="1">
      <c r="A583" s="297"/>
      <c r="B583" s="298"/>
      <c r="C583" s="264"/>
      <c r="D583" s="264"/>
      <c r="E583" s="266"/>
      <c r="F583" s="264"/>
      <c r="G583" s="264"/>
      <c r="H583" s="276"/>
      <c r="I583" s="254"/>
    </row>
    <row r="584" spans="1:9" ht="14.25" hidden="1" thickTop="1" thickBot="1">
      <c r="A584" s="84"/>
      <c r="B584" s="84"/>
      <c r="C584" s="84"/>
      <c r="D584" s="84"/>
      <c r="E584" s="90"/>
      <c r="F584" s="84"/>
      <c r="G584" s="84"/>
      <c r="H584" s="84"/>
      <c r="I584" s="84"/>
    </row>
    <row r="585" spans="1:9" ht="13.5" hidden="1" thickTop="1">
      <c r="A585" s="279" t="s">
        <v>61</v>
      </c>
      <c r="B585" s="280"/>
      <c r="C585" s="280"/>
      <c r="D585" s="281"/>
      <c r="E585" s="282"/>
      <c r="F585" s="255" t="s">
        <v>62</v>
      </c>
      <c r="G585" s="256"/>
      <c r="H585" s="256"/>
      <c r="I585" s="283"/>
    </row>
    <row r="586" spans="1:9" hidden="1">
      <c r="A586" s="284" t="s">
        <v>7</v>
      </c>
      <c r="B586" s="285"/>
      <c r="C586" s="98" t="s">
        <v>63</v>
      </c>
      <c r="D586" s="99" t="s">
        <v>4</v>
      </c>
      <c r="E586" s="282"/>
      <c r="F586" s="284" t="s">
        <v>7</v>
      </c>
      <c r="G586" s="285"/>
      <c r="H586" s="98" t="s">
        <v>63</v>
      </c>
      <c r="I586" s="99" t="s">
        <v>4</v>
      </c>
    </row>
    <row r="587" spans="1:9" hidden="1">
      <c r="A587" s="301" t="str">
        <f>CONCATENATE(Hlasatel!A587)</f>
        <v>Jméno 15</v>
      </c>
      <c r="B587" s="302"/>
      <c r="C587" s="305" t="str">
        <f>CONCATENATE(Hlasatel!C587)</f>
        <v>odd 15</v>
      </c>
      <c r="D587" s="277" t="str">
        <f>CONCATENATE(Hlasatel!D587)</f>
        <v>15</v>
      </c>
      <c r="E587" s="282"/>
      <c r="F587" s="301" t="str">
        <f>CONCATENATE(Hlasatel!F587)</f>
        <v>Jméno 16</v>
      </c>
      <c r="G587" s="302"/>
      <c r="H587" s="305" t="str">
        <f>CONCATENATE(Hlasatel!H587)</f>
        <v>odd 16</v>
      </c>
      <c r="I587" s="277" t="str">
        <f>CONCATENATE(Hlasatel!I587)</f>
        <v>16</v>
      </c>
    </row>
    <row r="588" spans="1:9" ht="13.5" hidden="1" thickBot="1">
      <c r="A588" s="303"/>
      <c r="B588" s="304"/>
      <c r="C588" s="306"/>
      <c r="D588" s="278"/>
      <c r="E588" s="282"/>
      <c r="F588" s="303"/>
      <c r="G588" s="304"/>
      <c r="H588" s="306"/>
      <c r="I588" s="278"/>
    </row>
    <row r="589" spans="1:9" ht="14.25" hidden="1" thickTop="1" thickBot="1">
      <c r="A589" s="126"/>
      <c r="B589" s="126"/>
      <c r="C589" s="126"/>
      <c r="D589" s="126"/>
      <c r="E589" s="97"/>
      <c r="F589" s="126"/>
      <c r="G589" s="126"/>
      <c r="H589" s="126"/>
      <c r="I589" s="126"/>
    </row>
    <row r="590" spans="1:9" ht="13.5" hidden="1" thickTop="1">
      <c r="A590" s="85" t="s">
        <v>64</v>
      </c>
      <c r="B590" s="256" t="s">
        <v>65</v>
      </c>
      <c r="C590" s="256"/>
      <c r="D590" s="283"/>
      <c r="E590" s="96" t="s">
        <v>1</v>
      </c>
      <c r="F590" s="329" t="s">
        <v>65</v>
      </c>
      <c r="G590" s="330"/>
      <c r="H590" s="330"/>
      <c r="I590" s="127" t="s">
        <v>64</v>
      </c>
    </row>
    <row r="591" spans="1:9" hidden="1">
      <c r="A591" s="331"/>
      <c r="B591" s="334"/>
      <c r="C591" s="334"/>
      <c r="D591" s="335"/>
      <c r="E591" s="340">
        <v>1</v>
      </c>
      <c r="F591" s="284"/>
      <c r="G591" s="285"/>
      <c r="H591" s="285"/>
      <c r="I591" s="341"/>
    </row>
    <row r="592" spans="1:9" hidden="1">
      <c r="A592" s="332"/>
      <c r="B592" s="336"/>
      <c r="C592" s="336"/>
      <c r="D592" s="337"/>
      <c r="E592" s="340"/>
      <c r="F592" s="284"/>
      <c r="G592" s="285"/>
      <c r="H592" s="285"/>
      <c r="I592" s="341"/>
    </row>
    <row r="593" spans="1:9" hidden="1">
      <c r="A593" s="333"/>
      <c r="B593" s="338"/>
      <c r="C593" s="338"/>
      <c r="D593" s="339"/>
      <c r="E593" s="340"/>
      <c r="F593" s="284"/>
      <c r="G593" s="285"/>
      <c r="H593" s="285"/>
      <c r="I593" s="341"/>
    </row>
    <row r="594" spans="1:9" hidden="1">
      <c r="A594" s="284" t="s">
        <v>66</v>
      </c>
      <c r="B594" s="285"/>
      <c r="C594" s="285"/>
      <c r="D594" s="341"/>
      <c r="E594" s="123"/>
      <c r="F594" s="284" t="s">
        <v>66</v>
      </c>
      <c r="G594" s="285"/>
      <c r="H594" s="285"/>
      <c r="I594" s="341"/>
    </row>
    <row r="595" spans="1:9" hidden="1">
      <c r="A595" s="331"/>
      <c r="B595" s="334"/>
      <c r="C595" s="334"/>
      <c r="D595" s="335"/>
      <c r="E595" s="340">
        <v>2</v>
      </c>
      <c r="F595" s="284"/>
      <c r="G595" s="285"/>
      <c r="H595" s="285"/>
      <c r="I595" s="341"/>
    </row>
    <row r="596" spans="1:9" hidden="1">
      <c r="A596" s="332"/>
      <c r="B596" s="336"/>
      <c r="C596" s="336"/>
      <c r="D596" s="337"/>
      <c r="E596" s="340"/>
      <c r="F596" s="284"/>
      <c r="G596" s="285"/>
      <c r="H596" s="285"/>
      <c r="I596" s="341"/>
    </row>
    <row r="597" spans="1:9" hidden="1">
      <c r="A597" s="333"/>
      <c r="B597" s="338"/>
      <c r="C597" s="338"/>
      <c r="D597" s="339"/>
      <c r="E597" s="340"/>
      <c r="F597" s="284"/>
      <c r="G597" s="285"/>
      <c r="H597" s="285"/>
      <c r="I597" s="341"/>
    </row>
    <row r="598" spans="1:9" hidden="1">
      <c r="A598" s="284" t="s">
        <v>66</v>
      </c>
      <c r="B598" s="285"/>
      <c r="C598" s="285"/>
      <c r="D598" s="341"/>
      <c r="E598" s="123"/>
      <c r="F598" s="284" t="s">
        <v>66</v>
      </c>
      <c r="G598" s="285"/>
      <c r="H598" s="285"/>
      <c r="I598" s="341"/>
    </row>
    <row r="599" spans="1:9" hidden="1">
      <c r="A599" s="331"/>
      <c r="B599" s="334"/>
      <c r="C599" s="334"/>
      <c r="D599" s="335"/>
      <c r="E599" s="340">
        <v>3</v>
      </c>
      <c r="F599" s="284"/>
      <c r="G599" s="285"/>
      <c r="H599" s="285"/>
      <c r="I599" s="341"/>
    </row>
    <row r="600" spans="1:9" hidden="1">
      <c r="A600" s="332"/>
      <c r="B600" s="336"/>
      <c r="C600" s="336"/>
      <c r="D600" s="337"/>
      <c r="E600" s="340"/>
      <c r="F600" s="284"/>
      <c r="G600" s="285"/>
      <c r="H600" s="285"/>
      <c r="I600" s="341"/>
    </row>
    <row r="601" spans="1:9" ht="13.5" hidden="1" thickBot="1">
      <c r="A601" s="342"/>
      <c r="B601" s="343"/>
      <c r="C601" s="343"/>
      <c r="D601" s="344"/>
      <c r="E601" s="340"/>
      <c r="F601" s="345"/>
      <c r="G601" s="346"/>
      <c r="H601" s="346"/>
      <c r="I601" s="347"/>
    </row>
    <row r="602" spans="1:9" ht="14.25" hidden="1" thickTop="1" thickBot="1">
      <c r="A602" s="84"/>
      <c r="B602" s="84"/>
      <c r="C602" s="84"/>
      <c r="D602" s="84"/>
      <c r="E602" s="90"/>
      <c r="F602" s="84"/>
      <c r="G602" s="84"/>
      <c r="H602" s="84"/>
      <c r="I602" s="84"/>
    </row>
    <row r="603" spans="1:9" hidden="1">
      <c r="A603" s="348"/>
      <c r="B603" s="351" t="s">
        <v>67</v>
      </c>
      <c r="C603" s="352"/>
      <c r="D603" s="84"/>
      <c r="E603" s="90"/>
      <c r="F603" s="84"/>
      <c r="G603" s="353" t="s">
        <v>68</v>
      </c>
      <c r="H603" s="354"/>
      <c r="I603" s="348"/>
    </row>
    <row r="604" spans="1:9" hidden="1">
      <c r="A604" s="349"/>
      <c r="B604" s="351"/>
      <c r="C604" s="352"/>
      <c r="D604" s="84"/>
      <c r="E604" s="90"/>
      <c r="F604" s="84"/>
      <c r="G604" s="353"/>
      <c r="H604" s="354"/>
      <c r="I604" s="349"/>
    </row>
    <row r="605" spans="1:9" ht="13.5" hidden="1" thickBot="1">
      <c r="A605" s="350"/>
      <c r="B605" s="351"/>
      <c r="C605" s="352"/>
      <c r="D605" s="84"/>
      <c r="E605" s="90"/>
      <c r="F605" s="84"/>
      <c r="G605" s="353"/>
      <c r="H605" s="354"/>
      <c r="I605" s="350"/>
    </row>
    <row r="606" spans="1:9" hidden="1">
      <c r="A606" s="84"/>
      <c r="B606" s="355" t="s">
        <v>69</v>
      </c>
      <c r="C606" s="356"/>
      <c r="D606" s="357"/>
      <c r="E606" s="90"/>
      <c r="F606" s="357"/>
      <c r="G606" s="358" t="s">
        <v>70</v>
      </c>
      <c r="H606" s="358"/>
      <c r="I606" s="84"/>
    </row>
    <row r="607" spans="1:9" hidden="1">
      <c r="A607" s="84"/>
      <c r="B607" s="355"/>
      <c r="C607" s="356"/>
      <c r="D607" s="357"/>
      <c r="E607" s="90"/>
      <c r="F607" s="357"/>
      <c r="G607" s="358"/>
      <c r="H607" s="358"/>
      <c r="I607" s="84"/>
    </row>
    <row r="608" spans="1:9" hidden="1">
      <c r="A608" s="84"/>
      <c r="B608" s="355"/>
      <c r="C608" s="356"/>
      <c r="D608" s="357"/>
      <c r="E608" s="90"/>
      <c r="F608" s="357"/>
      <c r="G608" s="358"/>
      <c r="H608" s="358"/>
      <c r="I608" s="84"/>
    </row>
    <row r="609" spans="1:9" ht="13.5" hidden="1" thickBot="1">
      <c r="A609" s="84"/>
      <c r="B609" s="84"/>
      <c r="C609" s="84"/>
      <c r="D609" s="84"/>
      <c r="E609" s="90"/>
      <c r="F609" s="84"/>
      <c r="G609" s="84"/>
      <c r="H609" s="84"/>
      <c r="I609" s="84"/>
    </row>
    <row r="610" spans="1:9" ht="13.5" hidden="1" thickTop="1">
      <c r="A610" s="128" t="s">
        <v>71</v>
      </c>
      <c r="B610" s="74"/>
      <c r="C610" s="74"/>
      <c r="D610" s="74"/>
      <c r="E610" s="124"/>
      <c r="F610" s="74"/>
      <c r="G610" s="129"/>
      <c r="H610" s="359" t="s">
        <v>72</v>
      </c>
      <c r="I610" s="360"/>
    </row>
    <row r="611" spans="1:9" hidden="1">
      <c r="A611" s="130"/>
      <c r="B611" s="78"/>
      <c r="C611" s="78"/>
      <c r="D611" s="78"/>
      <c r="E611" s="131"/>
      <c r="F611" s="78"/>
      <c r="G611" s="132"/>
      <c r="H611" s="133"/>
      <c r="I611" s="134"/>
    </row>
    <row r="612" spans="1:9" ht="13.5" hidden="1" thickBot="1">
      <c r="A612" s="135"/>
      <c r="B612" s="136"/>
      <c r="C612" s="136"/>
      <c r="D612" s="136"/>
      <c r="E612" s="137"/>
      <c r="F612" s="136"/>
      <c r="G612" s="138"/>
      <c r="H612" s="139"/>
      <c r="I612" s="140"/>
    </row>
    <row r="613" spans="1:9" ht="13.5" hidden="1" thickTop="1">
      <c r="A613" s="74"/>
      <c r="B613" s="74"/>
      <c r="C613" s="74"/>
      <c r="D613" s="74"/>
      <c r="E613" s="124"/>
      <c r="F613" s="74"/>
      <c r="G613" s="74"/>
      <c r="H613" s="74"/>
      <c r="I613" s="74"/>
    </row>
    <row r="614" spans="1:9" hidden="1">
      <c r="A614" s="361" t="s">
        <v>73</v>
      </c>
      <c r="B614" s="361"/>
      <c r="C614" s="361"/>
      <c r="D614" s="361"/>
      <c r="E614" s="361"/>
      <c r="F614" s="361"/>
      <c r="G614" s="361"/>
      <c r="H614" s="361"/>
      <c r="I614" s="361"/>
    </row>
    <row r="615" spans="1:9" hidden="1">
      <c r="A615" s="361"/>
      <c r="B615" s="361"/>
      <c r="C615" s="361"/>
      <c r="D615" s="361"/>
      <c r="E615" s="361"/>
      <c r="F615" s="361"/>
      <c r="G615" s="361"/>
      <c r="H615" s="361"/>
      <c r="I615" s="361"/>
    </row>
    <row r="616" spans="1:9" hidden="1">
      <c r="A616" s="376" t="s">
        <v>74</v>
      </c>
      <c r="B616" s="363" t="s">
        <v>75</v>
      </c>
      <c r="C616" s="364"/>
      <c r="D616" s="365"/>
      <c r="E616" s="90"/>
      <c r="F616" s="376" t="s">
        <v>88</v>
      </c>
      <c r="G616" s="384" t="s">
        <v>76</v>
      </c>
      <c r="H616" s="385"/>
      <c r="I616" s="386"/>
    </row>
    <row r="617" spans="1:9" hidden="1">
      <c r="A617" s="376"/>
      <c r="B617" s="366"/>
      <c r="C617" s="367"/>
      <c r="D617" s="368"/>
      <c r="E617" s="90"/>
      <c r="F617" s="376"/>
      <c r="G617" s="387"/>
      <c r="H617" s="388"/>
      <c r="I617" s="389"/>
    </row>
    <row r="618" spans="1:9" hidden="1">
      <c r="A618" s="376" t="s">
        <v>89</v>
      </c>
      <c r="B618" s="375" t="s">
        <v>77</v>
      </c>
      <c r="C618" s="375"/>
      <c r="D618" s="375"/>
      <c r="E618" s="90"/>
      <c r="F618" s="376" t="s">
        <v>88</v>
      </c>
      <c r="G618" s="377" t="s">
        <v>78</v>
      </c>
      <c r="H618" s="377"/>
      <c r="I618" s="377"/>
    </row>
    <row r="619" spans="1:9" hidden="1">
      <c r="A619" s="376"/>
      <c r="B619" s="375"/>
      <c r="C619" s="375"/>
      <c r="D619" s="375"/>
      <c r="E619" s="90"/>
      <c r="F619" s="376"/>
      <c r="G619" s="377"/>
      <c r="H619" s="377"/>
      <c r="I619" s="377"/>
    </row>
    <row r="620" spans="1:9" hidden="1">
      <c r="A620" s="376" t="s">
        <v>90</v>
      </c>
      <c r="B620" s="375" t="s">
        <v>79</v>
      </c>
      <c r="C620" s="375"/>
      <c r="D620" s="375"/>
      <c r="E620" s="90"/>
      <c r="F620" s="376" t="s">
        <v>88</v>
      </c>
      <c r="G620" s="377" t="s">
        <v>80</v>
      </c>
      <c r="H620" s="377"/>
      <c r="I620" s="377"/>
    </row>
    <row r="621" spans="1:9" hidden="1">
      <c r="A621" s="376"/>
      <c r="B621" s="375"/>
      <c r="C621" s="375"/>
      <c r="D621" s="375"/>
      <c r="E621" s="90"/>
      <c r="F621" s="376"/>
      <c r="G621" s="377"/>
      <c r="H621" s="377"/>
      <c r="I621" s="377"/>
    </row>
    <row r="622" spans="1:9" hidden="1">
      <c r="A622" s="376" t="s">
        <v>91</v>
      </c>
      <c r="B622" s="375" t="s">
        <v>81</v>
      </c>
      <c r="C622" s="375"/>
      <c r="D622" s="375"/>
      <c r="E622" s="90"/>
      <c r="F622" s="376" t="s">
        <v>82</v>
      </c>
      <c r="G622" s="377" t="s">
        <v>83</v>
      </c>
      <c r="H622" s="377"/>
      <c r="I622" s="377"/>
    </row>
    <row r="623" spans="1:9" hidden="1">
      <c r="A623" s="376"/>
      <c r="B623" s="375"/>
      <c r="C623" s="375"/>
      <c r="D623" s="375"/>
      <c r="E623" s="90"/>
      <c r="F623" s="376"/>
      <c r="G623" s="377"/>
      <c r="H623" s="377"/>
      <c r="I623" s="377"/>
    </row>
    <row r="624" spans="1:9" hidden="1">
      <c r="A624" s="376" t="s">
        <v>92</v>
      </c>
      <c r="B624" s="375" t="s">
        <v>84</v>
      </c>
      <c r="C624" s="375"/>
      <c r="D624" s="375"/>
      <c r="E624" s="90"/>
      <c r="F624" s="376" t="s">
        <v>82</v>
      </c>
      <c r="G624" s="377" t="s">
        <v>85</v>
      </c>
      <c r="H624" s="377"/>
      <c r="I624" s="377"/>
    </row>
    <row r="625" spans="1:9" hidden="1">
      <c r="A625" s="376"/>
      <c r="B625" s="375"/>
      <c r="C625" s="375"/>
      <c r="D625" s="375"/>
      <c r="E625" s="90"/>
      <c r="F625" s="376"/>
      <c r="G625" s="377"/>
      <c r="H625" s="377"/>
      <c r="I625" s="377"/>
    </row>
    <row r="626" spans="1:9" hidden="1">
      <c r="A626" s="376" t="s">
        <v>88</v>
      </c>
      <c r="B626" s="363" t="s">
        <v>86</v>
      </c>
      <c r="C626" s="364"/>
      <c r="D626" s="365"/>
      <c r="E626" s="90"/>
      <c r="F626" s="378" t="s">
        <v>87</v>
      </c>
      <c r="G626" s="379"/>
      <c r="H626" s="379"/>
      <c r="I626" s="380"/>
    </row>
    <row r="627" spans="1:9" hidden="1">
      <c r="A627" s="376"/>
      <c r="B627" s="366"/>
      <c r="C627" s="367"/>
      <c r="D627" s="368"/>
      <c r="E627" s="90"/>
      <c r="F627" s="381"/>
      <c r="G627" s="382"/>
      <c r="H627" s="382"/>
      <c r="I627" s="383"/>
    </row>
    <row r="628" spans="1:9" hidden="1">
      <c r="A628" s="252" t="s">
        <v>55</v>
      </c>
      <c r="B628" s="252"/>
      <c r="C628" s="252"/>
      <c r="D628" s="252"/>
      <c r="E628" s="252"/>
      <c r="F628" s="252"/>
      <c r="G628" s="252"/>
      <c r="H628" s="252"/>
      <c r="I628" s="252"/>
    </row>
    <row r="629" spans="1:9" hidden="1">
      <c r="A629" s="252"/>
      <c r="B629" s="252"/>
      <c r="C629" s="252"/>
      <c r="D629" s="252"/>
      <c r="E629" s="252"/>
      <c r="F629" s="252"/>
      <c r="G629" s="252"/>
      <c r="H629" s="252"/>
      <c r="I629" s="252"/>
    </row>
    <row r="630" spans="1:9" ht="24" hidden="1" thickBot="1">
      <c r="A630" s="82"/>
      <c r="B630" s="82"/>
      <c r="C630" s="82"/>
      <c r="D630" s="82"/>
      <c r="E630" s="125"/>
      <c r="F630" s="82"/>
      <c r="G630" s="82"/>
      <c r="H630" s="82"/>
      <c r="I630" s="82"/>
    </row>
    <row r="631" spans="1:9" ht="13.5" hidden="1" thickTop="1">
      <c r="A631" s="309" t="s">
        <v>56</v>
      </c>
      <c r="B631" s="310"/>
      <c r="C631" s="313"/>
      <c r="D631" s="314"/>
      <c r="E631" s="315"/>
      <c r="F631" s="84"/>
      <c r="G631" s="84"/>
      <c r="H631" s="84"/>
      <c r="I631" s="84"/>
    </row>
    <row r="632" spans="1:9" hidden="1">
      <c r="A632" s="311"/>
      <c r="B632" s="312"/>
      <c r="C632" s="316"/>
      <c r="D632" s="317"/>
      <c r="E632" s="318"/>
      <c r="F632" s="84"/>
      <c r="G632" s="84"/>
      <c r="H632" s="84"/>
      <c r="I632" s="84"/>
    </row>
    <row r="633" spans="1:9" hidden="1">
      <c r="A633" s="319" t="s">
        <v>57</v>
      </c>
      <c r="B633" s="320"/>
      <c r="C633" s="321"/>
      <c r="D633" s="322"/>
      <c r="E633" s="323"/>
      <c r="F633" s="84"/>
      <c r="G633" s="84"/>
      <c r="H633" s="84"/>
      <c r="I633" s="84"/>
    </row>
    <row r="634" spans="1:9" hidden="1">
      <c r="A634" s="311"/>
      <c r="B634" s="312"/>
      <c r="C634" s="316"/>
      <c r="D634" s="317"/>
      <c r="E634" s="318"/>
      <c r="F634" s="84"/>
      <c r="G634" s="84"/>
      <c r="H634" s="84"/>
      <c r="I634" s="84"/>
    </row>
    <row r="635" spans="1:9" hidden="1">
      <c r="A635" s="319" t="s">
        <v>58</v>
      </c>
      <c r="B635" s="320"/>
      <c r="C635" s="321"/>
      <c r="D635" s="322"/>
      <c r="E635" s="323"/>
      <c r="F635" s="84"/>
      <c r="G635" s="84"/>
      <c r="H635" s="84"/>
      <c r="I635" s="84"/>
    </row>
    <row r="636" spans="1:9" ht="13.5" hidden="1" thickBot="1">
      <c r="A636" s="324"/>
      <c r="B636" s="325"/>
      <c r="C636" s="326"/>
      <c r="D636" s="327"/>
      <c r="E636" s="328"/>
      <c r="F636" s="84"/>
      <c r="G636" s="84"/>
      <c r="H636" s="84"/>
      <c r="I636" s="84"/>
    </row>
    <row r="637" spans="1:9" ht="14.25" hidden="1" thickTop="1" thickBot="1">
      <c r="A637" s="84"/>
      <c r="B637" s="84"/>
      <c r="C637" s="84"/>
      <c r="D637" s="84"/>
      <c r="E637" s="90"/>
      <c r="F637" s="84"/>
      <c r="G637" s="84"/>
      <c r="H637" s="84"/>
      <c r="I637" s="84"/>
    </row>
    <row r="638" spans="1:9" ht="26.25" hidden="1" thickTop="1">
      <c r="A638" s="255" t="s">
        <v>59</v>
      </c>
      <c r="B638" s="256"/>
      <c r="C638" s="86" t="s">
        <v>0</v>
      </c>
      <c r="D638" s="86" t="s">
        <v>60</v>
      </c>
      <c r="E638" s="91" t="s">
        <v>3</v>
      </c>
      <c r="F638" s="86" t="s">
        <v>8</v>
      </c>
      <c r="G638" s="86" t="s">
        <v>1</v>
      </c>
      <c r="H638" s="87" t="s">
        <v>5</v>
      </c>
      <c r="I638" s="88" t="s">
        <v>6</v>
      </c>
    </row>
    <row r="639" spans="1:9" hidden="1">
      <c r="A639" s="295" t="str">
        <f>CONCATENATE(Hlasatel!A639)</f>
        <v>Vánoční turnaj Chomutov</v>
      </c>
      <c r="B639" s="296"/>
      <c r="C639" s="263" t="str">
        <f>CONCATENATE(Hlasatel!C639)</f>
        <v>14.12.2019</v>
      </c>
      <c r="D639" s="263">
        <f>ABS(Hlasatel!D639)</f>
        <v>504</v>
      </c>
      <c r="E639" s="265" t="str">
        <f>CONCATENATE(Hlasatel!E639)</f>
        <v>B příp 28 kg</v>
      </c>
      <c r="F639" s="263" t="str">
        <f>CONCATENATE(Hlasatel!F639)</f>
        <v>ř.ř.</v>
      </c>
      <c r="G639" s="263" t="str">
        <f>CONCATENATE(Hlasatel!G639)</f>
        <v>5</v>
      </c>
      <c r="H639" s="275" t="str">
        <f>CONCATENATE(Hlasatel!H639)</f>
        <v/>
      </c>
      <c r="I639" s="253" t="str">
        <f>CONCATENATE(Hlasatel!I639)</f>
        <v>1</v>
      </c>
    </row>
    <row r="640" spans="1:9" ht="13.5" hidden="1" thickBot="1">
      <c r="A640" s="297"/>
      <c r="B640" s="298"/>
      <c r="C640" s="264"/>
      <c r="D640" s="264"/>
      <c r="E640" s="266"/>
      <c r="F640" s="264"/>
      <c r="G640" s="264"/>
      <c r="H640" s="276"/>
      <c r="I640" s="254"/>
    </row>
    <row r="641" spans="1:9" ht="14.25" hidden="1" thickTop="1" thickBot="1">
      <c r="A641" s="84"/>
      <c r="B641" s="84"/>
      <c r="C641" s="84"/>
      <c r="D641" s="84"/>
      <c r="E641" s="90"/>
      <c r="F641" s="84"/>
      <c r="G641" s="84"/>
      <c r="H641" s="84"/>
      <c r="I641" s="84"/>
    </row>
    <row r="642" spans="1:9" ht="13.5" hidden="1" thickTop="1">
      <c r="A642" s="279" t="s">
        <v>61</v>
      </c>
      <c r="B642" s="280"/>
      <c r="C642" s="280"/>
      <c r="D642" s="281"/>
      <c r="E642" s="282"/>
      <c r="F642" s="255" t="s">
        <v>62</v>
      </c>
      <c r="G642" s="256"/>
      <c r="H642" s="256"/>
      <c r="I642" s="283"/>
    </row>
    <row r="643" spans="1:9" hidden="1">
      <c r="A643" s="284" t="s">
        <v>7</v>
      </c>
      <c r="B643" s="285"/>
      <c r="C643" s="98" t="s">
        <v>63</v>
      </c>
      <c r="D643" s="99" t="s">
        <v>4</v>
      </c>
      <c r="E643" s="282"/>
      <c r="F643" s="284" t="s">
        <v>7</v>
      </c>
      <c r="G643" s="285"/>
      <c r="H643" s="98" t="s">
        <v>63</v>
      </c>
      <c r="I643" s="99" t="s">
        <v>4</v>
      </c>
    </row>
    <row r="644" spans="1:9" hidden="1">
      <c r="A644" s="301" t="str">
        <f>CONCATENATE(Hlasatel!A644)</f>
        <v>Jméno 15</v>
      </c>
      <c r="B644" s="302"/>
      <c r="C644" s="305" t="str">
        <f>CONCATENATE(Hlasatel!C644)</f>
        <v>odd 15</v>
      </c>
      <c r="D644" s="277" t="str">
        <f>CONCATENATE(Hlasatel!D644)</f>
        <v>15</v>
      </c>
      <c r="E644" s="282"/>
      <c r="F644" s="301" t="str">
        <f>CONCATENATE(Hlasatel!F644)</f>
        <v>Jméno 16</v>
      </c>
      <c r="G644" s="302"/>
      <c r="H644" s="305" t="str">
        <f>CONCATENATE(Hlasatel!H644)</f>
        <v>odd 16</v>
      </c>
      <c r="I644" s="277" t="str">
        <f>CONCATENATE(Hlasatel!I644)</f>
        <v>16</v>
      </c>
    </row>
    <row r="645" spans="1:9" ht="13.5" hidden="1" thickBot="1">
      <c r="A645" s="303"/>
      <c r="B645" s="304"/>
      <c r="C645" s="306"/>
      <c r="D645" s="278"/>
      <c r="E645" s="282"/>
      <c r="F645" s="303"/>
      <c r="G645" s="304"/>
      <c r="H645" s="306"/>
      <c r="I645" s="278"/>
    </row>
    <row r="646" spans="1:9" ht="14.25" hidden="1" thickTop="1" thickBot="1">
      <c r="A646" s="126"/>
      <c r="B646" s="126"/>
      <c r="C646" s="126"/>
      <c r="D646" s="126"/>
      <c r="E646" s="97"/>
      <c r="F646" s="126"/>
      <c r="G646" s="126"/>
      <c r="H646" s="126"/>
      <c r="I646" s="126"/>
    </row>
    <row r="647" spans="1:9" ht="13.5" hidden="1" thickTop="1">
      <c r="A647" s="85" t="s">
        <v>64</v>
      </c>
      <c r="B647" s="256" t="s">
        <v>65</v>
      </c>
      <c r="C647" s="256"/>
      <c r="D647" s="283"/>
      <c r="E647" s="96" t="s">
        <v>1</v>
      </c>
      <c r="F647" s="329" t="s">
        <v>65</v>
      </c>
      <c r="G647" s="330"/>
      <c r="H647" s="330"/>
      <c r="I647" s="127" t="s">
        <v>64</v>
      </c>
    </row>
    <row r="648" spans="1:9" hidden="1">
      <c r="A648" s="331"/>
      <c r="B648" s="334"/>
      <c r="C648" s="334"/>
      <c r="D648" s="335"/>
      <c r="E648" s="340">
        <v>1</v>
      </c>
      <c r="F648" s="284"/>
      <c r="G648" s="285"/>
      <c r="H648" s="285"/>
      <c r="I648" s="341"/>
    </row>
    <row r="649" spans="1:9" hidden="1">
      <c r="A649" s="332"/>
      <c r="B649" s="336"/>
      <c r="C649" s="336"/>
      <c r="D649" s="337"/>
      <c r="E649" s="340"/>
      <c r="F649" s="284"/>
      <c r="G649" s="285"/>
      <c r="H649" s="285"/>
      <c r="I649" s="341"/>
    </row>
    <row r="650" spans="1:9" hidden="1">
      <c r="A650" s="333"/>
      <c r="B650" s="338"/>
      <c r="C650" s="338"/>
      <c r="D650" s="339"/>
      <c r="E650" s="340"/>
      <c r="F650" s="284"/>
      <c r="G650" s="285"/>
      <c r="H650" s="285"/>
      <c r="I650" s="341"/>
    </row>
    <row r="651" spans="1:9" hidden="1">
      <c r="A651" s="284" t="s">
        <v>66</v>
      </c>
      <c r="B651" s="285"/>
      <c r="C651" s="285"/>
      <c r="D651" s="341"/>
      <c r="E651" s="123"/>
      <c r="F651" s="284" t="s">
        <v>66</v>
      </c>
      <c r="G651" s="285"/>
      <c r="H651" s="285"/>
      <c r="I651" s="341"/>
    </row>
    <row r="652" spans="1:9" hidden="1">
      <c r="A652" s="331"/>
      <c r="B652" s="334"/>
      <c r="C652" s="334"/>
      <c r="D652" s="335"/>
      <c r="E652" s="340">
        <v>2</v>
      </c>
      <c r="F652" s="284"/>
      <c r="G652" s="285"/>
      <c r="H652" s="285"/>
      <c r="I652" s="341"/>
    </row>
    <row r="653" spans="1:9" hidden="1">
      <c r="A653" s="332"/>
      <c r="B653" s="336"/>
      <c r="C653" s="336"/>
      <c r="D653" s="337"/>
      <c r="E653" s="340"/>
      <c r="F653" s="284"/>
      <c r="G653" s="285"/>
      <c r="H653" s="285"/>
      <c r="I653" s="341"/>
    </row>
    <row r="654" spans="1:9" hidden="1">
      <c r="A654" s="333"/>
      <c r="B654" s="338"/>
      <c r="C654" s="338"/>
      <c r="D654" s="339"/>
      <c r="E654" s="340"/>
      <c r="F654" s="284"/>
      <c r="G654" s="285"/>
      <c r="H654" s="285"/>
      <c r="I654" s="341"/>
    </row>
    <row r="655" spans="1:9" hidden="1">
      <c r="A655" s="284" t="s">
        <v>66</v>
      </c>
      <c r="B655" s="285"/>
      <c r="C655" s="285"/>
      <c r="D655" s="341"/>
      <c r="E655" s="123"/>
      <c r="F655" s="284" t="s">
        <v>66</v>
      </c>
      <c r="G655" s="285"/>
      <c r="H655" s="285"/>
      <c r="I655" s="341"/>
    </row>
    <row r="656" spans="1:9" hidden="1">
      <c r="A656" s="331"/>
      <c r="B656" s="334"/>
      <c r="C656" s="334"/>
      <c r="D656" s="335"/>
      <c r="E656" s="340">
        <v>3</v>
      </c>
      <c r="F656" s="284"/>
      <c r="G656" s="285"/>
      <c r="H656" s="285"/>
      <c r="I656" s="341"/>
    </row>
    <row r="657" spans="1:9" hidden="1">
      <c r="A657" s="332"/>
      <c r="B657" s="336"/>
      <c r="C657" s="336"/>
      <c r="D657" s="337"/>
      <c r="E657" s="340"/>
      <c r="F657" s="284"/>
      <c r="G657" s="285"/>
      <c r="H657" s="285"/>
      <c r="I657" s="341"/>
    </row>
    <row r="658" spans="1:9" ht="13.5" hidden="1" thickBot="1">
      <c r="A658" s="342"/>
      <c r="B658" s="343"/>
      <c r="C658" s="343"/>
      <c r="D658" s="344"/>
      <c r="E658" s="340"/>
      <c r="F658" s="345"/>
      <c r="G658" s="346"/>
      <c r="H658" s="346"/>
      <c r="I658" s="347"/>
    </row>
    <row r="659" spans="1:9" ht="14.25" hidden="1" thickTop="1" thickBot="1">
      <c r="A659" s="84"/>
      <c r="B659" s="84"/>
      <c r="C659" s="84"/>
      <c r="D659" s="84"/>
      <c r="E659" s="90"/>
      <c r="F659" s="84"/>
      <c r="G659" s="84"/>
      <c r="H659" s="84"/>
      <c r="I659" s="84"/>
    </row>
    <row r="660" spans="1:9" hidden="1">
      <c r="A660" s="348"/>
      <c r="B660" s="351" t="s">
        <v>67</v>
      </c>
      <c r="C660" s="352"/>
      <c r="D660" s="84"/>
      <c r="E660" s="90"/>
      <c r="F660" s="84"/>
      <c r="G660" s="353" t="s">
        <v>68</v>
      </c>
      <c r="H660" s="354"/>
      <c r="I660" s="348"/>
    </row>
    <row r="661" spans="1:9" hidden="1">
      <c r="A661" s="349"/>
      <c r="B661" s="351"/>
      <c r="C661" s="352"/>
      <c r="D661" s="84"/>
      <c r="E661" s="90"/>
      <c r="F661" s="84"/>
      <c r="G661" s="353"/>
      <c r="H661" s="354"/>
      <c r="I661" s="349"/>
    </row>
    <row r="662" spans="1:9" ht="13.5" hidden="1" thickBot="1">
      <c r="A662" s="350"/>
      <c r="B662" s="351"/>
      <c r="C662" s="352"/>
      <c r="D662" s="84"/>
      <c r="E662" s="90"/>
      <c r="F662" s="84"/>
      <c r="G662" s="353"/>
      <c r="H662" s="354"/>
      <c r="I662" s="350"/>
    </row>
    <row r="663" spans="1:9" hidden="1">
      <c r="A663" s="84"/>
      <c r="B663" s="355" t="s">
        <v>69</v>
      </c>
      <c r="C663" s="356"/>
      <c r="D663" s="357"/>
      <c r="E663" s="90"/>
      <c r="F663" s="357"/>
      <c r="G663" s="358" t="s">
        <v>70</v>
      </c>
      <c r="H663" s="358"/>
      <c r="I663" s="84"/>
    </row>
    <row r="664" spans="1:9" hidden="1">
      <c r="A664" s="84"/>
      <c r="B664" s="355"/>
      <c r="C664" s="356"/>
      <c r="D664" s="357"/>
      <c r="E664" s="90"/>
      <c r="F664" s="357"/>
      <c r="G664" s="358"/>
      <c r="H664" s="358"/>
      <c r="I664" s="84"/>
    </row>
    <row r="665" spans="1:9" hidden="1">
      <c r="A665" s="84"/>
      <c r="B665" s="355"/>
      <c r="C665" s="356"/>
      <c r="D665" s="357"/>
      <c r="E665" s="90"/>
      <c r="F665" s="357"/>
      <c r="G665" s="358"/>
      <c r="H665" s="358"/>
      <c r="I665" s="84"/>
    </row>
    <row r="666" spans="1:9" ht="13.5" hidden="1" thickBot="1">
      <c r="A666" s="84"/>
      <c r="B666" s="84"/>
      <c r="C666" s="84"/>
      <c r="D666" s="84"/>
      <c r="E666" s="90"/>
      <c r="F666" s="84"/>
      <c r="G666" s="84"/>
      <c r="H666" s="84"/>
      <c r="I666" s="84"/>
    </row>
    <row r="667" spans="1:9" ht="13.5" hidden="1" thickTop="1">
      <c r="A667" s="128" t="s">
        <v>71</v>
      </c>
      <c r="B667" s="74"/>
      <c r="C667" s="74"/>
      <c r="D667" s="74"/>
      <c r="E667" s="124"/>
      <c r="F667" s="74"/>
      <c r="G667" s="129"/>
      <c r="H667" s="359" t="s">
        <v>72</v>
      </c>
      <c r="I667" s="360"/>
    </row>
    <row r="668" spans="1:9" hidden="1">
      <c r="A668" s="130"/>
      <c r="B668" s="78"/>
      <c r="C668" s="78"/>
      <c r="D668" s="78"/>
      <c r="E668" s="131"/>
      <c r="F668" s="78"/>
      <c r="G668" s="132"/>
      <c r="H668" s="133"/>
      <c r="I668" s="134"/>
    </row>
    <row r="669" spans="1:9" ht="13.5" hidden="1" thickBot="1">
      <c r="A669" s="135"/>
      <c r="B669" s="136"/>
      <c r="C669" s="136"/>
      <c r="D669" s="136"/>
      <c r="E669" s="137"/>
      <c r="F669" s="136"/>
      <c r="G669" s="138"/>
      <c r="H669" s="139"/>
      <c r="I669" s="140"/>
    </row>
    <row r="670" spans="1:9" ht="13.5" hidden="1" thickTop="1">
      <c r="A670" s="74"/>
      <c r="B670" s="74"/>
      <c r="C670" s="74"/>
      <c r="D670" s="74"/>
      <c r="E670" s="124"/>
      <c r="F670" s="74"/>
      <c r="G670" s="74"/>
      <c r="H670" s="74"/>
      <c r="I670" s="74"/>
    </row>
    <row r="671" spans="1:9" hidden="1">
      <c r="A671" s="361" t="s">
        <v>73</v>
      </c>
      <c r="B671" s="361"/>
      <c r="C671" s="361"/>
      <c r="D671" s="361"/>
      <c r="E671" s="361"/>
      <c r="F671" s="361"/>
      <c r="G671" s="361"/>
      <c r="H671" s="361"/>
      <c r="I671" s="361"/>
    </row>
    <row r="672" spans="1:9" hidden="1">
      <c r="A672" s="361"/>
      <c r="B672" s="361"/>
      <c r="C672" s="361"/>
      <c r="D672" s="361"/>
      <c r="E672" s="361"/>
      <c r="F672" s="361"/>
      <c r="G672" s="361"/>
      <c r="H672" s="361"/>
      <c r="I672" s="361"/>
    </row>
    <row r="673" spans="1:9" hidden="1">
      <c r="A673" s="376" t="s">
        <v>74</v>
      </c>
      <c r="B673" s="363" t="s">
        <v>75</v>
      </c>
      <c r="C673" s="364"/>
      <c r="D673" s="365"/>
      <c r="E673" s="90"/>
      <c r="F673" s="376" t="s">
        <v>88</v>
      </c>
      <c r="G673" s="384" t="s">
        <v>76</v>
      </c>
      <c r="H673" s="385"/>
      <c r="I673" s="386"/>
    </row>
    <row r="674" spans="1:9" hidden="1">
      <c r="A674" s="376"/>
      <c r="B674" s="366"/>
      <c r="C674" s="367"/>
      <c r="D674" s="368"/>
      <c r="E674" s="90"/>
      <c r="F674" s="376"/>
      <c r="G674" s="387"/>
      <c r="H674" s="388"/>
      <c r="I674" s="389"/>
    </row>
    <row r="675" spans="1:9" hidden="1">
      <c r="A675" s="376" t="s">
        <v>89</v>
      </c>
      <c r="B675" s="375" t="s">
        <v>77</v>
      </c>
      <c r="C675" s="375"/>
      <c r="D675" s="375"/>
      <c r="E675" s="90"/>
      <c r="F675" s="376" t="s">
        <v>88</v>
      </c>
      <c r="G675" s="377" t="s">
        <v>78</v>
      </c>
      <c r="H675" s="377"/>
      <c r="I675" s="377"/>
    </row>
    <row r="676" spans="1:9" hidden="1">
      <c r="A676" s="376"/>
      <c r="B676" s="375"/>
      <c r="C676" s="375"/>
      <c r="D676" s="375"/>
      <c r="E676" s="90"/>
      <c r="F676" s="376"/>
      <c r="G676" s="377"/>
      <c r="H676" s="377"/>
      <c r="I676" s="377"/>
    </row>
    <row r="677" spans="1:9" hidden="1">
      <c r="A677" s="376" t="s">
        <v>90</v>
      </c>
      <c r="B677" s="375" t="s">
        <v>79</v>
      </c>
      <c r="C677" s="375"/>
      <c r="D677" s="375"/>
      <c r="E677" s="90"/>
      <c r="F677" s="376" t="s">
        <v>88</v>
      </c>
      <c r="G677" s="377" t="s">
        <v>80</v>
      </c>
      <c r="H677" s="377"/>
      <c r="I677" s="377"/>
    </row>
    <row r="678" spans="1:9" hidden="1">
      <c r="A678" s="376"/>
      <c r="B678" s="375"/>
      <c r="C678" s="375"/>
      <c r="D678" s="375"/>
      <c r="E678" s="90"/>
      <c r="F678" s="376"/>
      <c r="G678" s="377"/>
      <c r="H678" s="377"/>
      <c r="I678" s="377"/>
    </row>
    <row r="679" spans="1:9" hidden="1">
      <c r="A679" s="376" t="s">
        <v>91</v>
      </c>
      <c r="B679" s="375" t="s">
        <v>81</v>
      </c>
      <c r="C679" s="375"/>
      <c r="D679" s="375"/>
      <c r="E679" s="90"/>
      <c r="F679" s="376" t="s">
        <v>82</v>
      </c>
      <c r="G679" s="377" t="s">
        <v>83</v>
      </c>
      <c r="H679" s="377"/>
      <c r="I679" s="377"/>
    </row>
    <row r="680" spans="1:9" hidden="1">
      <c r="A680" s="376"/>
      <c r="B680" s="375"/>
      <c r="C680" s="375"/>
      <c r="D680" s="375"/>
      <c r="E680" s="90"/>
      <c r="F680" s="376"/>
      <c r="G680" s="377"/>
      <c r="H680" s="377"/>
      <c r="I680" s="377"/>
    </row>
    <row r="681" spans="1:9" hidden="1">
      <c r="A681" s="376" t="s">
        <v>92</v>
      </c>
      <c r="B681" s="375" t="s">
        <v>84</v>
      </c>
      <c r="C681" s="375"/>
      <c r="D681" s="375"/>
      <c r="E681" s="90"/>
      <c r="F681" s="376" t="s">
        <v>82</v>
      </c>
      <c r="G681" s="377" t="s">
        <v>85</v>
      </c>
      <c r="H681" s="377"/>
      <c r="I681" s="377"/>
    </row>
    <row r="682" spans="1:9" hidden="1">
      <c r="A682" s="376"/>
      <c r="B682" s="375"/>
      <c r="C682" s="375"/>
      <c r="D682" s="375"/>
      <c r="E682" s="90"/>
      <c r="F682" s="376"/>
      <c r="G682" s="377"/>
      <c r="H682" s="377"/>
      <c r="I682" s="377"/>
    </row>
    <row r="683" spans="1:9" hidden="1">
      <c r="A683" s="376" t="s">
        <v>88</v>
      </c>
      <c r="B683" s="363" t="s">
        <v>86</v>
      </c>
      <c r="C683" s="364"/>
      <c r="D683" s="365"/>
      <c r="E683" s="90"/>
      <c r="F683" s="378" t="s">
        <v>87</v>
      </c>
      <c r="G683" s="379"/>
      <c r="H683" s="379"/>
      <c r="I683" s="380"/>
    </row>
    <row r="684" spans="1:9" hidden="1">
      <c r="A684" s="376"/>
      <c r="B684" s="366"/>
      <c r="C684" s="367"/>
      <c r="D684" s="368"/>
      <c r="E684" s="90"/>
      <c r="F684" s="381"/>
      <c r="G684" s="382"/>
      <c r="H684" s="382"/>
      <c r="I684" s="383"/>
    </row>
    <row r="685" spans="1:9" hidden="1">
      <c r="A685" s="252" t="s">
        <v>55</v>
      </c>
      <c r="B685" s="252"/>
      <c r="C685" s="252"/>
      <c r="D685" s="252"/>
      <c r="E685" s="252"/>
      <c r="F685" s="252"/>
      <c r="G685" s="252"/>
      <c r="H685" s="252"/>
      <c r="I685" s="252"/>
    </row>
    <row r="686" spans="1:9" hidden="1">
      <c r="A686" s="252"/>
      <c r="B686" s="252"/>
      <c r="C686" s="252"/>
      <c r="D686" s="252"/>
      <c r="E686" s="252"/>
      <c r="F686" s="252"/>
      <c r="G686" s="252"/>
      <c r="H686" s="252"/>
      <c r="I686" s="252"/>
    </row>
    <row r="687" spans="1:9" ht="24" hidden="1" thickBot="1">
      <c r="A687" s="82"/>
      <c r="B687" s="82"/>
      <c r="C687" s="82"/>
      <c r="D687" s="82"/>
      <c r="E687" s="125"/>
      <c r="F687" s="82"/>
      <c r="G687" s="82"/>
      <c r="H687" s="82"/>
      <c r="I687" s="82"/>
    </row>
    <row r="688" spans="1:9" ht="13.5" hidden="1" thickTop="1">
      <c r="A688" s="309" t="s">
        <v>56</v>
      </c>
      <c r="B688" s="310"/>
      <c r="C688" s="313"/>
      <c r="D688" s="314"/>
      <c r="E688" s="315"/>
      <c r="F688" s="84"/>
      <c r="G688" s="84"/>
      <c r="H688" s="84"/>
      <c r="I688" s="84"/>
    </row>
    <row r="689" spans="1:9" hidden="1">
      <c r="A689" s="311"/>
      <c r="B689" s="312"/>
      <c r="C689" s="316"/>
      <c r="D689" s="317"/>
      <c r="E689" s="318"/>
      <c r="F689" s="84"/>
      <c r="G689" s="84"/>
      <c r="H689" s="84"/>
      <c r="I689" s="84"/>
    </row>
    <row r="690" spans="1:9" hidden="1">
      <c r="A690" s="319" t="s">
        <v>57</v>
      </c>
      <c r="B690" s="320"/>
      <c r="C690" s="321"/>
      <c r="D690" s="322"/>
      <c r="E690" s="323"/>
      <c r="F690" s="84"/>
      <c r="G690" s="84"/>
      <c r="H690" s="84"/>
      <c r="I690" s="84"/>
    </row>
    <row r="691" spans="1:9" hidden="1">
      <c r="A691" s="311"/>
      <c r="B691" s="312"/>
      <c r="C691" s="316"/>
      <c r="D691" s="317"/>
      <c r="E691" s="318"/>
      <c r="F691" s="84"/>
      <c r="G691" s="84"/>
      <c r="H691" s="84"/>
      <c r="I691" s="84"/>
    </row>
    <row r="692" spans="1:9" hidden="1">
      <c r="A692" s="319" t="s">
        <v>58</v>
      </c>
      <c r="B692" s="320"/>
      <c r="C692" s="321"/>
      <c r="D692" s="322"/>
      <c r="E692" s="323"/>
      <c r="F692" s="84"/>
      <c r="G692" s="84"/>
      <c r="H692" s="84"/>
      <c r="I692" s="84"/>
    </row>
    <row r="693" spans="1:9" ht="13.5" hidden="1" thickBot="1">
      <c r="A693" s="324"/>
      <c r="B693" s="325"/>
      <c r="C693" s="326"/>
      <c r="D693" s="327"/>
      <c r="E693" s="328"/>
      <c r="F693" s="84"/>
      <c r="G693" s="84"/>
      <c r="H693" s="84"/>
      <c r="I693" s="84"/>
    </row>
    <row r="694" spans="1:9" ht="14.25" hidden="1" thickTop="1" thickBot="1">
      <c r="A694" s="84"/>
      <c r="B694" s="84"/>
      <c r="C694" s="84"/>
      <c r="D694" s="84"/>
      <c r="E694" s="90"/>
      <c r="F694" s="84"/>
      <c r="G694" s="84"/>
      <c r="H694" s="84"/>
      <c r="I694" s="84"/>
    </row>
    <row r="695" spans="1:9" ht="26.25" hidden="1" thickTop="1">
      <c r="A695" s="255" t="s">
        <v>59</v>
      </c>
      <c r="B695" s="256"/>
      <c r="C695" s="86" t="s">
        <v>0</v>
      </c>
      <c r="D695" s="86" t="s">
        <v>60</v>
      </c>
      <c r="E695" s="91" t="s">
        <v>3</v>
      </c>
      <c r="F695" s="86" t="s">
        <v>8</v>
      </c>
      <c r="G695" s="86" t="s">
        <v>1</v>
      </c>
      <c r="H695" s="87" t="s">
        <v>5</v>
      </c>
      <c r="I695" s="88" t="s">
        <v>6</v>
      </c>
    </row>
    <row r="696" spans="1:9" hidden="1">
      <c r="A696" s="295"/>
      <c r="B696" s="296"/>
      <c r="C696" s="263"/>
      <c r="D696" s="263"/>
      <c r="E696" s="265"/>
      <c r="F696" s="263"/>
      <c r="G696" s="263"/>
      <c r="H696" s="275"/>
      <c r="I696" s="253"/>
    </row>
    <row r="697" spans="1:9" ht="13.5" hidden="1" thickBot="1">
      <c r="A697" s="297"/>
      <c r="B697" s="298"/>
      <c r="C697" s="264"/>
      <c r="D697" s="264"/>
      <c r="E697" s="266"/>
      <c r="F697" s="264"/>
      <c r="G697" s="264"/>
      <c r="H697" s="276"/>
      <c r="I697" s="254"/>
    </row>
    <row r="698" spans="1:9" ht="14.25" hidden="1" thickTop="1" thickBot="1">
      <c r="A698" s="84"/>
      <c r="B698" s="84"/>
      <c r="C698" s="84"/>
      <c r="D698" s="84"/>
      <c r="E698" s="90"/>
      <c r="F698" s="84"/>
      <c r="G698" s="84"/>
      <c r="H698" s="84"/>
      <c r="I698" s="84"/>
    </row>
    <row r="699" spans="1:9" ht="13.5" hidden="1" thickTop="1">
      <c r="A699" s="279" t="s">
        <v>61</v>
      </c>
      <c r="B699" s="280"/>
      <c r="C699" s="280"/>
      <c r="D699" s="281"/>
      <c r="E699" s="282"/>
      <c r="F699" s="255" t="s">
        <v>62</v>
      </c>
      <c r="G699" s="256"/>
      <c r="H699" s="256"/>
      <c r="I699" s="283"/>
    </row>
    <row r="700" spans="1:9" hidden="1">
      <c r="A700" s="284" t="s">
        <v>7</v>
      </c>
      <c r="B700" s="285"/>
      <c r="C700" s="98" t="s">
        <v>63</v>
      </c>
      <c r="D700" s="99" t="s">
        <v>4</v>
      </c>
      <c r="E700" s="282"/>
      <c r="F700" s="284" t="s">
        <v>7</v>
      </c>
      <c r="G700" s="285"/>
      <c r="H700" s="98" t="s">
        <v>63</v>
      </c>
      <c r="I700" s="99" t="s">
        <v>4</v>
      </c>
    </row>
    <row r="701" spans="1:9" hidden="1">
      <c r="A701" s="295" t="str">
        <f>CONCATENATE(Hlasatel!A701)</f>
        <v>Jméno 15</v>
      </c>
      <c r="B701" s="296"/>
      <c r="C701" s="263" t="str">
        <f>CONCATENATE(Hlasatel!C701)</f>
        <v>odd 15</v>
      </c>
      <c r="D701" s="263">
        <f>ABS(Hlasatel!D701)</f>
        <v>15</v>
      </c>
      <c r="E701" s="282"/>
      <c r="F701" s="263" t="str">
        <f>CONCATENATE(Hlasatel!F701)</f>
        <v>Jméno 16</v>
      </c>
      <c r="G701" s="263" t="str">
        <f>CONCATENATE(Hlasatel!G701)</f>
        <v/>
      </c>
      <c r="H701" s="275" t="str">
        <f>CONCATENATE(Hlasatel!H701)</f>
        <v>odd 16</v>
      </c>
      <c r="I701" s="253" t="str">
        <f>CONCATENATE(Hlasatel!I701)</f>
        <v>16</v>
      </c>
    </row>
    <row r="702" spans="1:9" ht="13.5" hidden="1" thickBot="1">
      <c r="A702" s="297"/>
      <c r="B702" s="298"/>
      <c r="C702" s="264"/>
      <c r="D702" s="264"/>
      <c r="E702" s="282"/>
      <c r="F702" s="264"/>
      <c r="G702" s="264"/>
      <c r="H702" s="276"/>
      <c r="I702" s="254"/>
    </row>
    <row r="703" spans="1:9" ht="14.25" hidden="1" thickTop="1" thickBot="1">
      <c r="A703" s="84"/>
      <c r="B703" s="84"/>
      <c r="C703" s="84"/>
      <c r="D703" s="84"/>
      <c r="E703" s="90"/>
      <c r="F703" s="84"/>
      <c r="G703" s="84"/>
      <c r="H703" s="84"/>
      <c r="I703" s="84"/>
    </row>
    <row r="704" spans="1:9" ht="13.5" hidden="1" thickTop="1">
      <c r="A704" s="279" t="s">
        <v>61</v>
      </c>
      <c r="B704" s="280"/>
      <c r="C704" s="280"/>
      <c r="D704" s="281"/>
      <c r="E704" s="282"/>
      <c r="F704" s="255" t="s">
        <v>62</v>
      </c>
      <c r="G704" s="256"/>
      <c r="H704" s="256"/>
      <c r="I704" s="283"/>
    </row>
    <row r="705" spans="1:9" hidden="1">
      <c r="A705" s="284" t="s">
        <v>7</v>
      </c>
      <c r="B705" s="285"/>
      <c r="C705" s="98" t="s">
        <v>63</v>
      </c>
      <c r="D705" s="99" t="s">
        <v>4</v>
      </c>
      <c r="E705" s="282"/>
      <c r="F705" s="284" t="s">
        <v>7</v>
      </c>
      <c r="G705" s="285"/>
      <c r="H705" s="98" t="s">
        <v>63</v>
      </c>
      <c r="I705" s="99" t="s">
        <v>4</v>
      </c>
    </row>
    <row r="706" spans="1:9" hidden="1">
      <c r="A706" s="301" t="str">
        <f>CONCATENATE(Hlasatel!A706)</f>
        <v/>
      </c>
      <c r="B706" s="302"/>
      <c r="C706" s="305" t="str">
        <f>CONCATENATE(Hlasatel!C706)</f>
        <v/>
      </c>
      <c r="D706" s="277" t="str">
        <f>CONCATENATE(Hlasatel!D706)</f>
        <v/>
      </c>
      <c r="E706" s="282"/>
      <c r="F706" s="301" t="str">
        <f>CONCATENATE(Hlasatel!F706)</f>
        <v/>
      </c>
      <c r="G706" s="302"/>
      <c r="H706" s="305" t="str">
        <f>CONCATENATE(Hlasatel!H706)</f>
        <v/>
      </c>
      <c r="I706" s="277" t="str">
        <f>CONCATENATE(Hlasatel!I706)</f>
        <v/>
      </c>
    </row>
    <row r="707" spans="1:9" ht="13.5" hidden="1" thickBot="1">
      <c r="A707" s="303"/>
      <c r="B707" s="304"/>
      <c r="C707" s="306"/>
      <c r="D707" s="278"/>
      <c r="E707" s="282"/>
      <c r="F707" s="303"/>
      <c r="G707" s="304"/>
      <c r="H707" s="306"/>
      <c r="I707" s="278"/>
    </row>
    <row r="708" spans="1:9" ht="13.5" hidden="1" thickTop="1">
      <c r="A708" s="284" t="s">
        <v>66</v>
      </c>
      <c r="B708" s="285"/>
      <c r="C708" s="285"/>
      <c r="D708" s="341"/>
      <c r="E708" s="123"/>
      <c r="F708" s="284" t="s">
        <v>66</v>
      </c>
      <c r="G708" s="285"/>
      <c r="H708" s="285"/>
      <c r="I708" s="341"/>
    </row>
    <row r="709" spans="1:9" hidden="1">
      <c r="A709" s="331"/>
      <c r="B709" s="334"/>
      <c r="C709" s="334"/>
      <c r="D709" s="335"/>
      <c r="E709" s="340">
        <v>2</v>
      </c>
      <c r="F709" s="284"/>
      <c r="G709" s="285"/>
      <c r="H709" s="285"/>
      <c r="I709" s="341"/>
    </row>
    <row r="710" spans="1:9" hidden="1">
      <c r="A710" s="332"/>
      <c r="B710" s="336"/>
      <c r="C710" s="336"/>
      <c r="D710" s="337"/>
      <c r="E710" s="340"/>
      <c r="F710" s="284"/>
      <c r="G710" s="285"/>
      <c r="H710" s="285"/>
      <c r="I710" s="341"/>
    </row>
    <row r="711" spans="1:9" hidden="1">
      <c r="A711" s="333"/>
      <c r="B711" s="338"/>
      <c r="C711" s="338"/>
      <c r="D711" s="339"/>
      <c r="E711" s="340"/>
      <c r="F711" s="284"/>
      <c r="G711" s="285"/>
      <c r="H711" s="285"/>
      <c r="I711" s="341"/>
    </row>
    <row r="712" spans="1:9" hidden="1">
      <c r="A712" s="284" t="s">
        <v>66</v>
      </c>
      <c r="B712" s="285"/>
      <c r="C712" s="285"/>
      <c r="D712" s="341"/>
      <c r="E712" s="123"/>
      <c r="F712" s="284" t="s">
        <v>66</v>
      </c>
      <c r="G712" s="285"/>
      <c r="H712" s="285"/>
      <c r="I712" s="341"/>
    </row>
    <row r="713" spans="1:9" hidden="1">
      <c r="A713" s="331"/>
      <c r="B713" s="334"/>
      <c r="C713" s="334"/>
      <c r="D713" s="335"/>
      <c r="E713" s="340">
        <v>3</v>
      </c>
      <c r="F713" s="284"/>
      <c r="G713" s="285"/>
      <c r="H713" s="285"/>
      <c r="I713" s="341"/>
    </row>
    <row r="714" spans="1:9" hidden="1">
      <c r="A714" s="332"/>
      <c r="B714" s="336"/>
      <c r="C714" s="336"/>
      <c r="D714" s="337"/>
      <c r="E714" s="340"/>
      <c r="F714" s="284"/>
      <c r="G714" s="285"/>
      <c r="H714" s="285"/>
      <c r="I714" s="341"/>
    </row>
    <row r="715" spans="1:9" ht="13.5" hidden="1" thickBot="1">
      <c r="A715" s="342"/>
      <c r="B715" s="343"/>
      <c r="C715" s="343"/>
      <c r="D715" s="344"/>
      <c r="E715" s="340"/>
      <c r="F715" s="345"/>
      <c r="G715" s="346"/>
      <c r="H715" s="346"/>
      <c r="I715" s="347"/>
    </row>
    <row r="716" spans="1:9" ht="14.25" hidden="1" thickTop="1" thickBot="1">
      <c r="A716" s="84"/>
      <c r="B716" s="84"/>
      <c r="C716" s="84"/>
      <c r="D716" s="84"/>
      <c r="E716" s="90"/>
      <c r="F716" s="84"/>
      <c r="G716" s="84"/>
      <c r="H716" s="84"/>
      <c r="I716" s="84"/>
    </row>
    <row r="717" spans="1:9" hidden="1">
      <c r="A717" s="348"/>
      <c r="B717" s="351" t="s">
        <v>67</v>
      </c>
      <c r="C717" s="352"/>
      <c r="D717" s="84"/>
      <c r="E717" s="90"/>
      <c r="F717" s="84"/>
      <c r="G717" s="353" t="s">
        <v>68</v>
      </c>
      <c r="H717" s="354"/>
      <c r="I717" s="348"/>
    </row>
    <row r="718" spans="1:9" hidden="1">
      <c r="A718" s="349"/>
      <c r="B718" s="351"/>
      <c r="C718" s="352"/>
      <c r="D718" s="84"/>
      <c r="E718" s="90"/>
      <c r="F718" s="84"/>
      <c r="G718" s="353"/>
      <c r="H718" s="354"/>
      <c r="I718" s="349"/>
    </row>
    <row r="719" spans="1:9" ht="13.5" hidden="1" thickBot="1">
      <c r="A719" s="350"/>
      <c r="B719" s="351"/>
      <c r="C719" s="352"/>
      <c r="D719" s="84"/>
      <c r="E719" s="90"/>
      <c r="F719" s="84"/>
      <c r="G719" s="353"/>
      <c r="H719" s="354"/>
      <c r="I719" s="350"/>
    </row>
    <row r="720" spans="1:9" hidden="1">
      <c r="A720" s="84"/>
      <c r="B720" s="355" t="s">
        <v>69</v>
      </c>
      <c r="C720" s="356"/>
      <c r="D720" s="357"/>
      <c r="E720" s="90"/>
      <c r="F720" s="357"/>
      <c r="G720" s="358" t="s">
        <v>70</v>
      </c>
      <c r="H720" s="358"/>
      <c r="I720" s="84"/>
    </row>
    <row r="721" spans="1:9" hidden="1">
      <c r="A721" s="84"/>
      <c r="B721" s="355"/>
      <c r="C721" s="356"/>
      <c r="D721" s="357"/>
      <c r="E721" s="90"/>
      <c r="F721" s="357"/>
      <c r="G721" s="358"/>
      <c r="H721" s="358"/>
      <c r="I721" s="84"/>
    </row>
    <row r="722" spans="1:9" hidden="1">
      <c r="A722" s="84"/>
      <c r="B722" s="355"/>
      <c r="C722" s="356"/>
      <c r="D722" s="357"/>
      <c r="E722" s="90"/>
      <c r="F722" s="357"/>
      <c r="G722" s="358"/>
      <c r="H722" s="358"/>
      <c r="I722" s="84"/>
    </row>
    <row r="723" spans="1:9" ht="13.5" hidden="1" thickBot="1">
      <c r="A723" s="84"/>
      <c r="B723" s="84"/>
      <c r="C723" s="84"/>
      <c r="D723" s="84"/>
      <c r="E723" s="90"/>
      <c r="F723" s="84"/>
      <c r="G723" s="84"/>
      <c r="H723" s="84"/>
      <c r="I723" s="84"/>
    </row>
    <row r="724" spans="1:9" ht="13.5" hidden="1" thickTop="1">
      <c r="A724" s="128" t="s">
        <v>71</v>
      </c>
      <c r="B724" s="74"/>
      <c r="C724" s="74"/>
      <c r="D724" s="74"/>
      <c r="E724" s="124"/>
      <c r="F724" s="74"/>
      <c r="G724" s="129"/>
      <c r="H724" s="359" t="s">
        <v>72</v>
      </c>
      <c r="I724" s="360"/>
    </row>
    <row r="725" spans="1:9" hidden="1">
      <c r="A725" s="130"/>
      <c r="B725" s="78"/>
      <c r="C725" s="78"/>
      <c r="D725" s="78"/>
      <c r="E725" s="131"/>
      <c r="F725" s="78"/>
      <c r="G725" s="132"/>
      <c r="H725" s="133"/>
      <c r="I725" s="134"/>
    </row>
    <row r="726" spans="1:9" ht="13.5" hidden="1" thickBot="1">
      <c r="A726" s="135"/>
      <c r="B726" s="136"/>
      <c r="C726" s="136"/>
      <c r="D726" s="136"/>
      <c r="E726" s="137"/>
      <c r="F726" s="136"/>
      <c r="G726" s="138"/>
      <c r="H726" s="139"/>
      <c r="I726" s="140"/>
    </row>
    <row r="727" spans="1:9" ht="13.5" hidden="1" thickTop="1">
      <c r="A727" s="74"/>
      <c r="B727" s="74"/>
      <c r="C727" s="74"/>
      <c r="D727" s="74"/>
      <c r="E727" s="124"/>
      <c r="F727" s="74"/>
      <c r="G727" s="74"/>
      <c r="H727" s="74"/>
      <c r="I727" s="74"/>
    </row>
    <row r="728" spans="1:9" hidden="1">
      <c r="A728" s="361" t="s">
        <v>73</v>
      </c>
      <c r="B728" s="361"/>
      <c r="C728" s="361"/>
      <c r="D728" s="361"/>
      <c r="E728" s="361"/>
      <c r="F728" s="361"/>
      <c r="G728" s="361"/>
      <c r="H728" s="361"/>
      <c r="I728" s="361"/>
    </row>
    <row r="729" spans="1:9" hidden="1">
      <c r="A729" s="361"/>
      <c r="B729" s="361"/>
      <c r="C729" s="361"/>
      <c r="D729" s="361"/>
      <c r="E729" s="361"/>
      <c r="F729" s="361"/>
      <c r="G729" s="361"/>
      <c r="H729" s="361"/>
      <c r="I729" s="361"/>
    </row>
    <row r="730" spans="1:9" hidden="1">
      <c r="A730" s="376" t="s">
        <v>74</v>
      </c>
      <c r="B730" s="363" t="s">
        <v>75</v>
      </c>
      <c r="C730" s="364"/>
      <c r="D730" s="365"/>
      <c r="E730" s="90"/>
      <c r="F730" s="376" t="s">
        <v>88</v>
      </c>
      <c r="G730" s="384" t="s">
        <v>76</v>
      </c>
      <c r="H730" s="385"/>
      <c r="I730" s="386"/>
    </row>
    <row r="731" spans="1:9" hidden="1">
      <c r="A731" s="376"/>
      <c r="B731" s="366"/>
      <c r="C731" s="367"/>
      <c r="D731" s="368"/>
      <c r="E731" s="90"/>
      <c r="F731" s="376"/>
      <c r="G731" s="387"/>
      <c r="H731" s="388"/>
      <c r="I731" s="389"/>
    </row>
    <row r="732" spans="1:9" hidden="1">
      <c r="A732" s="376" t="s">
        <v>89</v>
      </c>
      <c r="B732" s="375" t="s">
        <v>77</v>
      </c>
      <c r="C732" s="375"/>
      <c r="D732" s="375"/>
      <c r="E732" s="90"/>
      <c r="F732" s="376" t="s">
        <v>88</v>
      </c>
      <c r="G732" s="377" t="s">
        <v>78</v>
      </c>
      <c r="H732" s="377"/>
      <c r="I732" s="377"/>
    </row>
    <row r="733" spans="1:9" hidden="1">
      <c r="A733" s="376"/>
      <c r="B733" s="375"/>
      <c r="C733" s="375"/>
      <c r="D733" s="375"/>
      <c r="E733" s="90"/>
      <c r="F733" s="376"/>
      <c r="G733" s="377"/>
      <c r="H733" s="377"/>
      <c r="I733" s="377"/>
    </row>
    <row r="734" spans="1:9" hidden="1">
      <c r="A734" s="376" t="s">
        <v>90</v>
      </c>
      <c r="B734" s="375" t="s">
        <v>79</v>
      </c>
      <c r="C734" s="375"/>
      <c r="D734" s="375"/>
      <c r="E734" s="90"/>
      <c r="F734" s="376" t="s">
        <v>88</v>
      </c>
      <c r="G734" s="377" t="s">
        <v>80</v>
      </c>
      <c r="H734" s="377"/>
      <c r="I734" s="377"/>
    </row>
    <row r="735" spans="1:9" hidden="1">
      <c r="A735" s="376"/>
      <c r="B735" s="375"/>
      <c r="C735" s="375"/>
      <c r="D735" s="375"/>
      <c r="E735" s="90"/>
      <c r="F735" s="376"/>
      <c r="G735" s="377"/>
      <c r="H735" s="377"/>
      <c r="I735" s="377"/>
    </row>
    <row r="736" spans="1:9" hidden="1">
      <c r="A736" s="376" t="s">
        <v>91</v>
      </c>
      <c r="B736" s="375" t="s">
        <v>81</v>
      </c>
      <c r="C736" s="375"/>
      <c r="D736" s="375"/>
      <c r="E736" s="90"/>
      <c r="F736" s="376" t="s">
        <v>82</v>
      </c>
      <c r="G736" s="377" t="s">
        <v>83</v>
      </c>
      <c r="H736" s="377"/>
      <c r="I736" s="377"/>
    </row>
    <row r="737" spans="1:9" hidden="1">
      <c r="A737" s="376"/>
      <c r="B737" s="375"/>
      <c r="C737" s="375"/>
      <c r="D737" s="375"/>
      <c r="E737" s="90"/>
      <c r="F737" s="376"/>
      <c r="G737" s="377"/>
      <c r="H737" s="377"/>
      <c r="I737" s="377"/>
    </row>
    <row r="738" spans="1:9" hidden="1">
      <c r="A738" s="376" t="s">
        <v>92</v>
      </c>
      <c r="B738" s="375" t="s">
        <v>84</v>
      </c>
      <c r="C738" s="375"/>
      <c r="D738" s="375"/>
      <c r="E738" s="90"/>
      <c r="F738" s="376" t="s">
        <v>82</v>
      </c>
      <c r="G738" s="377" t="s">
        <v>85</v>
      </c>
      <c r="H738" s="377"/>
      <c r="I738" s="377"/>
    </row>
    <row r="739" spans="1:9" hidden="1">
      <c r="A739" s="376"/>
      <c r="B739" s="375"/>
      <c r="C739" s="375"/>
      <c r="D739" s="375"/>
      <c r="E739" s="90"/>
      <c r="F739" s="376"/>
      <c r="G739" s="377"/>
      <c r="H739" s="377"/>
      <c r="I739" s="377"/>
    </row>
    <row r="740" spans="1:9" hidden="1">
      <c r="A740" s="376" t="s">
        <v>88</v>
      </c>
      <c r="B740" s="363" t="s">
        <v>86</v>
      </c>
      <c r="C740" s="364"/>
      <c r="D740" s="365"/>
      <c r="E740" s="90"/>
      <c r="F740" s="378" t="s">
        <v>87</v>
      </c>
      <c r="G740" s="379"/>
      <c r="H740" s="379"/>
      <c r="I740" s="380"/>
    </row>
    <row r="741" spans="1:9" hidden="1">
      <c r="A741" s="376"/>
      <c r="B741" s="366"/>
      <c r="C741" s="367"/>
      <c r="D741" s="368"/>
      <c r="E741" s="90"/>
      <c r="F741" s="381"/>
      <c r="G741" s="382"/>
      <c r="H741" s="382"/>
      <c r="I741" s="383"/>
    </row>
    <row r="742" spans="1:9" hidden="1">
      <c r="A742" s="252" t="s">
        <v>55</v>
      </c>
      <c r="B742" s="252"/>
      <c r="C742" s="252"/>
      <c r="D742" s="252"/>
      <c r="E742" s="252"/>
      <c r="F742" s="252"/>
      <c r="G742" s="252"/>
      <c r="H742" s="252"/>
      <c r="I742" s="252"/>
    </row>
    <row r="743" spans="1:9" hidden="1">
      <c r="A743" s="252"/>
      <c r="B743" s="252"/>
      <c r="C743" s="252"/>
      <c r="D743" s="252"/>
      <c r="E743" s="252"/>
      <c r="F743" s="252"/>
      <c r="G743" s="252"/>
      <c r="H743" s="252"/>
      <c r="I743" s="252"/>
    </row>
    <row r="744" spans="1:9" ht="24" hidden="1" thickBot="1">
      <c r="A744" s="82"/>
      <c r="B744" s="82"/>
      <c r="C744" s="82"/>
      <c r="D744" s="82"/>
      <c r="E744" s="125"/>
      <c r="F744" s="82"/>
      <c r="G744" s="82"/>
      <c r="H744" s="82"/>
      <c r="I744" s="82"/>
    </row>
    <row r="745" spans="1:9" ht="13.5" hidden="1" thickTop="1">
      <c r="A745" s="309" t="s">
        <v>56</v>
      </c>
      <c r="B745" s="310"/>
      <c r="C745" s="313"/>
      <c r="D745" s="314"/>
      <c r="E745" s="315"/>
      <c r="F745" s="84"/>
      <c r="G745" s="84"/>
      <c r="H745" s="84"/>
      <c r="I745" s="84"/>
    </row>
    <row r="746" spans="1:9" hidden="1">
      <c r="A746" s="311"/>
      <c r="B746" s="312"/>
      <c r="C746" s="316"/>
      <c r="D746" s="317"/>
      <c r="E746" s="318"/>
      <c r="F746" s="84"/>
      <c r="G746" s="84"/>
      <c r="H746" s="84"/>
      <c r="I746" s="84"/>
    </row>
    <row r="747" spans="1:9" hidden="1">
      <c r="A747" s="319" t="s">
        <v>57</v>
      </c>
      <c r="B747" s="320"/>
      <c r="C747" s="321"/>
      <c r="D747" s="322"/>
      <c r="E747" s="323"/>
      <c r="F747" s="84"/>
      <c r="G747" s="84"/>
      <c r="H747" s="84"/>
      <c r="I747" s="84"/>
    </row>
    <row r="748" spans="1:9" hidden="1">
      <c r="A748" s="311"/>
      <c r="B748" s="312"/>
      <c r="C748" s="316"/>
      <c r="D748" s="317"/>
      <c r="E748" s="318"/>
      <c r="F748" s="84"/>
      <c r="G748" s="84"/>
      <c r="H748" s="84"/>
      <c r="I748" s="84"/>
    </row>
    <row r="749" spans="1:9" hidden="1">
      <c r="A749" s="319" t="s">
        <v>58</v>
      </c>
      <c r="B749" s="320"/>
      <c r="C749" s="321"/>
      <c r="D749" s="322"/>
      <c r="E749" s="323"/>
      <c r="F749" s="84"/>
      <c r="G749" s="84"/>
      <c r="H749" s="84"/>
      <c r="I749" s="84"/>
    </row>
    <row r="750" spans="1:9" ht="13.5" hidden="1" thickBot="1">
      <c r="A750" s="324"/>
      <c r="B750" s="325"/>
      <c r="C750" s="326"/>
      <c r="D750" s="327"/>
      <c r="E750" s="328"/>
      <c r="F750" s="84"/>
      <c r="G750" s="84"/>
      <c r="H750" s="84"/>
      <c r="I750" s="84"/>
    </row>
    <row r="751" spans="1:9" ht="14.25" hidden="1" thickTop="1" thickBot="1">
      <c r="A751" s="84"/>
      <c r="B751" s="84"/>
      <c r="C751" s="84"/>
      <c r="D751" s="84"/>
      <c r="E751" s="90"/>
      <c r="F751" s="84"/>
      <c r="G751" s="84"/>
      <c r="H751" s="84"/>
      <c r="I751" s="84"/>
    </row>
    <row r="752" spans="1:9" ht="26.25" hidden="1" thickTop="1">
      <c r="A752" s="255" t="s">
        <v>59</v>
      </c>
      <c r="B752" s="256"/>
      <c r="C752" s="86" t="s">
        <v>0</v>
      </c>
      <c r="D752" s="86" t="s">
        <v>60</v>
      </c>
      <c r="E752" s="91" t="s">
        <v>3</v>
      </c>
      <c r="F752" s="86" t="s">
        <v>8</v>
      </c>
      <c r="G752" s="86" t="s">
        <v>1</v>
      </c>
      <c r="H752" s="87" t="s">
        <v>5</v>
      </c>
      <c r="I752" s="88" t="s">
        <v>6</v>
      </c>
    </row>
    <row r="753" spans="1:9" hidden="1">
      <c r="A753" s="295" t="str">
        <f>CONCATENATE(Hlasatel!A753)</f>
        <v>Vánoční turnaj Chomutov</v>
      </c>
      <c r="B753" s="296"/>
      <c r="C753" s="263" t="str">
        <f>CONCATENATE(Hlasatel!C753)</f>
        <v>14.12.2019</v>
      </c>
      <c r="D753" s="263">
        <f>ABS(Hlasatel!D753)</f>
        <v>506</v>
      </c>
      <c r="E753" s="265" t="str">
        <f>CONCATENATE(Hlasatel!E753)</f>
        <v>B příp 28 kg</v>
      </c>
      <c r="F753" s="263" t="str">
        <f>CONCATENATE(Hlasatel!F753)</f>
        <v>ř.ř.</v>
      </c>
      <c r="G753" s="263" t="str">
        <f>CONCATENATE(Hlasatel!G753)</f>
        <v>5</v>
      </c>
      <c r="H753" s="275" t="str">
        <f>CONCATENATE(Hlasatel!H753)</f>
        <v/>
      </c>
      <c r="I753" s="253" t="str">
        <f>CONCATENATE(Hlasatel!I753)</f>
        <v>1</v>
      </c>
    </row>
    <row r="754" spans="1:9" ht="13.5" hidden="1" thickBot="1">
      <c r="A754" s="297"/>
      <c r="B754" s="298"/>
      <c r="C754" s="264"/>
      <c r="D754" s="264"/>
      <c r="E754" s="266"/>
      <c r="F754" s="264"/>
      <c r="G754" s="264"/>
      <c r="H754" s="276"/>
      <c r="I754" s="254"/>
    </row>
    <row r="755" spans="1:9" ht="14.25" hidden="1" thickTop="1" thickBot="1">
      <c r="A755" s="84"/>
      <c r="B755" s="84"/>
      <c r="C755" s="84"/>
      <c r="D755" s="84"/>
      <c r="E755" s="90"/>
      <c r="F755" s="84"/>
      <c r="G755" s="84"/>
      <c r="H755" s="84"/>
      <c r="I755" s="84"/>
    </row>
    <row r="756" spans="1:9" ht="13.5" hidden="1" thickTop="1">
      <c r="A756" s="279" t="s">
        <v>61</v>
      </c>
      <c r="B756" s="280"/>
      <c r="C756" s="280"/>
      <c r="D756" s="281"/>
      <c r="E756" s="282"/>
      <c r="F756" s="255" t="s">
        <v>62</v>
      </c>
      <c r="G756" s="256"/>
      <c r="H756" s="256"/>
      <c r="I756" s="283"/>
    </row>
    <row r="757" spans="1:9" hidden="1">
      <c r="A757" s="284" t="s">
        <v>7</v>
      </c>
      <c r="B757" s="285"/>
      <c r="C757" s="98" t="s">
        <v>63</v>
      </c>
      <c r="D757" s="99" t="s">
        <v>4</v>
      </c>
      <c r="E757" s="282"/>
      <c r="F757" s="284" t="s">
        <v>7</v>
      </c>
      <c r="G757" s="285"/>
      <c r="H757" s="98" t="s">
        <v>63</v>
      </c>
      <c r="I757" s="99" t="s">
        <v>4</v>
      </c>
    </row>
    <row r="758" spans="1:9" hidden="1">
      <c r="A758" s="301" t="str">
        <f>CONCATENATE(Hlasatel!A758)</f>
        <v>Jméno 15</v>
      </c>
      <c r="B758" s="302"/>
      <c r="C758" s="305" t="str">
        <f>CONCATENATE(Hlasatel!C758)</f>
        <v>odd 15</v>
      </c>
      <c r="D758" s="277" t="str">
        <f>CONCATENATE(Hlasatel!D758)</f>
        <v>15</v>
      </c>
      <c r="E758" s="282"/>
      <c r="F758" s="301" t="str">
        <f>CONCATENATE(Hlasatel!F758)</f>
        <v>Jméno 16</v>
      </c>
      <c r="G758" s="302"/>
      <c r="H758" s="305" t="str">
        <f>CONCATENATE(Hlasatel!H758)</f>
        <v>odd 16</v>
      </c>
      <c r="I758" s="277" t="str">
        <f>CONCATENATE(Hlasatel!I758)</f>
        <v>16</v>
      </c>
    </row>
    <row r="759" spans="1:9" ht="13.5" hidden="1" thickBot="1">
      <c r="A759" s="303"/>
      <c r="B759" s="304"/>
      <c r="C759" s="306"/>
      <c r="D759" s="278"/>
      <c r="E759" s="282"/>
      <c r="F759" s="303"/>
      <c r="G759" s="304"/>
      <c r="H759" s="306"/>
      <c r="I759" s="278"/>
    </row>
    <row r="760" spans="1:9" ht="14.25" hidden="1" thickTop="1" thickBot="1">
      <c r="A760" s="126"/>
      <c r="B760" s="126"/>
      <c r="C760" s="126"/>
      <c r="D760" s="126"/>
      <c r="E760" s="97"/>
      <c r="F760" s="126"/>
      <c r="G760" s="126"/>
      <c r="H760" s="126"/>
      <c r="I760" s="126"/>
    </row>
    <row r="761" spans="1:9" ht="13.5" hidden="1" thickTop="1">
      <c r="A761" s="85" t="s">
        <v>64</v>
      </c>
      <c r="B761" s="256" t="s">
        <v>65</v>
      </c>
      <c r="C761" s="256"/>
      <c r="D761" s="283"/>
      <c r="E761" s="96" t="s">
        <v>1</v>
      </c>
      <c r="F761" s="329" t="s">
        <v>65</v>
      </c>
      <c r="G761" s="330"/>
      <c r="H761" s="330"/>
      <c r="I761" s="127" t="s">
        <v>64</v>
      </c>
    </row>
    <row r="762" spans="1:9" hidden="1">
      <c r="A762" s="331"/>
      <c r="B762" s="334"/>
      <c r="C762" s="334"/>
      <c r="D762" s="335"/>
      <c r="E762" s="340">
        <v>1</v>
      </c>
      <c r="F762" s="284"/>
      <c r="G762" s="285"/>
      <c r="H762" s="285"/>
      <c r="I762" s="341"/>
    </row>
    <row r="763" spans="1:9" hidden="1">
      <c r="A763" s="332"/>
      <c r="B763" s="336"/>
      <c r="C763" s="336"/>
      <c r="D763" s="337"/>
      <c r="E763" s="340"/>
      <c r="F763" s="284"/>
      <c r="G763" s="285"/>
      <c r="H763" s="285"/>
      <c r="I763" s="341"/>
    </row>
    <row r="764" spans="1:9" hidden="1">
      <c r="A764" s="333"/>
      <c r="B764" s="338"/>
      <c r="C764" s="338"/>
      <c r="D764" s="339"/>
      <c r="E764" s="340"/>
      <c r="F764" s="284"/>
      <c r="G764" s="285"/>
      <c r="H764" s="285"/>
      <c r="I764" s="341"/>
    </row>
    <row r="765" spans="1:9" hidden="1">
      <c r="A765" s="284" t="s">
        <v>66</v>
      </c>
      <c r="B765" s="285"/>
      <c r="C765" s="285"/>
      <c r="D765" s="341"/>
      <c r="E765" s="123"/>
      <c r="F765" s="284" t="s">
        <v>66</v>
      </c>
      <c r="G765" s="285"/>
      <c r="H765" s="285"/>
      <c r="I765" s="341"/>
    </row>
    <row r="766" spans="1:9" hidden="1">
      <c r="A766" s="331"/>
      <c r="B766" s="334"/>
      <c r="C766" s="334"/>
      <c r="D766" s="335"/>
      <c r="E766" s="340">
        <v>2</v>
      </c>
      <c r="F766" s="284"/>
      <c r="G766" s="285"/>
      <c r="H766" s="285"/>
      <c r="I766" s="341"/>
    </row>
    <row r="767" spans="1:9" hidden="1">
      <c r="A767" s="332"/>
      <c r="B767" s="336"/>
      <c r="C767" s="336"/>
      <c r="D767" s="337"/>
      <c r="E767" s="340"/>
      <c r="F767" s="284"/>
      <c r="G767" s="285"/>
      <c r="H767" s="285"/>
      <c r="I767" s="341"/>
    </row>
    <row r="768" spans="1:9" hidden="1">
      <c r="A768" s="333"/>
      <c r="B768" s="338"/>
      <c r="C768" s="338"/>
      <c r="D768" s="339"/>
      <c r="E768" s="340"/>
      <c r="F768" s="284"/>
      <c r="G768" s="285"/>
      <c r="H768" s="285"/>
      <c r="I768" s="341"/>
    </row>
    <row r="769" spans="1:9" hidden="1">
      <c r="A769" s="284" t="s">
        <v>66</v>
      </c>
      <c r="B769" s="285"/>
      <c r="C769" s="285"/>
      <c r="D769" s="341"/>
      <c r="E769" s="123"/>
      <c r="F769" s="284" t="s">
        <v>66</v>
      </c>
      <c r="G769" s="285"/>
      <c r="H769" s="285"/>
      <c r="I769" s="341"/>
    </row>
    <row r="770" spans="1:9" hidden="1">
      <c r="A770" s="331"/>
      <c r="B770" s="334"/>
      <c r="C770" s="334"/>
      <c r="D770" s="335"/>
      <c r="E770" s="340">
        <v>3</v>
      </c>
      <c r="F770" s="284"/>
      <c r="G770" s="285"/>
      <c r="H770" s="285"/>
      <c r="I770" s="341"/>
    </row>
    <row r="771" spans="1:9" hidden="1">
      <c r="A771" s="332"/>
      <c r="B771" s="336"/>
      <c r="C771" s="336"/>
      <c r="D771" s="337"/>
      <c r="E771" s="340"/>
      <c r="F771" s="284"/>
      <c r="G771" s="285"/>
      <c r="H771" s="285"/>
      <c r="I771" s="341"/>
    </row>
    <row r="772" spans="1:9" ht="13.5" hidden="1" thickBot="1">
      <c r="A772" s="342"/>
      <c r="B772" s="343"/>
      <c r="C772" s="343"/>
      <c r="D772" s="344"/>
      <c r="E772" s="340"/>
      <c r="F772" s="345"/>
      <c r="G772" s="346"/>
      <c r="H772" s="346"/>
      <c r="I772" s="347"/>
    </row>
    <row r="773" spans="1:9" ht="14.25" hidden="1" thickTop="1" thickBot="1">
      <c r="A773" s="84"/>
      <c r="B773" s="84"/>
      <c r="C773" s="84"/>
      <c r="D773" s="84"/>
      <c r="E773" s="90"/>
      <c r="F773" s="84"/>
      <c r="G773" s="84"/>
      <c r="H773" s="84"/>
      <c r="I773" s="84"/>
    </row>
    <row r="774" spans="1:9" hidden="1">
      <c r="A774" s="348"/>
      <c r="B774" s="351" t="s">
        <v>67</v>
      </c>
      <c r="C774" s="352"/>
      <c r="D774" s="84"/>
      <c r="E774" s="90"/>
      <c r="F774" s="84"/>
      <c r="G774" s="353" t="s">
        <v>68</v>
      </c>
      <c r="H774" s="354"/>
      <c r="I774" s="348"/>
    </row>
    <row r="775" spans="1:9" hidden="1">
      <c r="A775" s="349"/>
      <c r="B775" s="351"/>
      <c r="C775" s="352"/>
      <c r="D775" s="84"/>
      <c r="E775" s="90"/>
      <c r="F775" s="84"/>
      <c r="G775" s="353"/>
      <c r="H775" s="354"/>
      <c r="I775" s="349"/>
    </row>
    <row r="776" spans="1:9" ht="13.5" hidden="1" thickBot="1">
      <c r="A776" s="350"/>
      <c r="B776" s="351"/>
      <c r="C776" s="352"/>
      <c r="D776" s="84"/>
      <c r="E776" s="90"/>
      <c r="F776" s="84"/>
      <c r="G776" s="353"/>
      <c r="H776" s="354"/>
      <c r="I776" s="350"/>
    </row>
    <row r="777" spans="1:9" hidden="1">
      <c r="A777" s="84"/>
      <c r="B777" s="355" t="s">
        <v>69</v>
      </c>
      <c r="C777" s="356"/>
      <c r="D777" s="357"/>
      <c r="E777" s="90"/>
      <c r="F777" s="357"/>
      <c r="G777" s="358" t="s">
        <v>70</v>
      </c>
      <c r="H777" s="358"/>
      <c r="I777" s="84"/>
    </row>
    <row r="778" spans="1:9" hidden="1">
      <c r="A778" s="84"/>
      <c r="B778" s="355"/>
      <c r="C778" s="356"/>
      <c r="D778" s="357"/>
      <c r="E778" s="90"/>
      <c r="F778" s="357"/>
      <c r="G778" s="358"/>
      <c r="H778" s="358"/>
      <c r="I778" s="84"/>
    </row>
    <row r="779" spans="1:9" hidden="1">
      <c r="A779" s="84"/>
      <c r="B779" s="355"/>
      <c r="C779" s="356"/>
      <c r="D779" s="357"/>
      <c r="E779" s="90"/>
      <c r="F779" s="357"/>
      <c r="G779" s="358"/>
      <c r="H779" s="358"/>
      <c r="I779" s="84"/>
    </row>
    <row r="780" spans="1:9" ht="13.5" hidden="1" thickBot="1">
      <c r="A780" s="84"/>
      <c r="B780" s="84"/>
      <c r="C780" s="84"/>
      <c r="D780" s="84"/>
      <c r="E780" s="90"/>
      <c r="F780" s="84"/>
      <c r="G780" s="84"/>
      <c r="H780" s="84"/>
      <c r="I780" s="84"/>
    </row>
    <row r="781" spans="1:9" ht="13.5" hidden="1" thickTop="1">
      <c r="A781" s="128" t="s">
        <v>71</v>
      </c>
      <c r="B781" s="74"/>
      <c r="C781" s="74"/>
      <c r="D781" s="74"/>
      <c r="E781" s="124"/>
      <c r="F781" s="74"/>
      <c r="G781" s="129"/>
      <c r="H781" s="359" t="s">
        <v>72</v>
      </c>
      <c r="I781" s="360"/>
    </row>
    <row r="782" spans="1:9" hidden="1">
      <c r="A782" s="130"/>
      <c r="B782" s="78"/>
      <c r="C782" s="78"/>
      <c r="D782" s="78"/>
      <c r="E782" s="131"/>
      <c r="F782" s="78"/>
      <c r="G782" s="132"/>
      <c r="H782" s="133"/>
      <c r="I782" s="134"/>
    </row>
    <row r="783" spans="1:9" ht="13.5" hidden="1" thickBot="1">
      <c r="A783" s="135"/>
      <c r="B783" s="136"/>
      <c r="C783" s="136"/>
      <c r="D783" s="136"/>
      <c r="E783" s="137"/>
      <c r="F783" s="136"/>
      <c r="G783" s="138"/>
      <c r="H783" s="139"/>
      <c r="I783" s="140"/>
    </row>
    <row r="784" spans="1:9" ht="13.5" hidden="1" thickTop="1">
      <c r="A784" s="74"/>
      <c r="B784" s="74"/>
      <c r="C784" s="74"/>
      <c r="D784" s="74"/>
      <c r="E784" s="124"/>
      <c r="F784" s="74"/>
      <c r="G784" s="74"/>
      <c r="H784" s="74"/>
      <c r="I784" s="74"/>
    </row>
    <row r="785" spans="1:9" hidden="1">
      <c r="A785" s="361" t="s">
        <v>73</v>
      </c>
      <c r="B785" s="361"/>
      <c r="C785" s="361"/>
      <c r="D785" s="361"/>
      <c r="E785" s="361"/>
      <c r="F785" s="361"/>
      <c r="G785" s="361"/>
      <c r="H785" s="361"/>
      <c r="I785" s="361"/>
    </row>
    <row r="786" spans="1:9" hidden="1">
      <c r="A786" s="361"/>
      <c r="B786" s="361"/>
      <c r="C786" s="361"/>
      <c r="D786" s="361"/>
      <c r="E786" s="361"/>
      <c r="F786" s="361"/>
      <c r="G786" s="361"/>
      <c r="H786" s="361"/>
      <c r="I786" s="361"/>
    </row>
    <row r="787" spans="1:9" hidden="1">
      <c r="A787" s="376" t="s">
        <v>74</v>
      </c>
      <c r="B787" s="363" t="s">
        <v>75</v>
      </c>
      <c r="C787" s="364"/>
      <c r="D787" s="365"/>
      <c r="E787" s="90"/>
      <c r="F787" s="376" t="s">
        <v>88</v>
      </c>
      <c r="G787" s="384" t="s">
        <v>76</v>
      </c>
      <c r="H787" s="385"/>
      <c r="I787" s="386"/>
    </row>
    <row r="788" spans="1:9" hidden="1">
      <c r="A788" s="376"/>
      <c r="B788" s="366"/>
      <c r="C788" s="367"/>
      <c r="D788" s="368"/>
      <c r="E788" s="90"/>
      <c r="F788" s="376"/>
      <c r="G788" s="387"/>
      <c r="H788" s="388"/>
      <c r="I788" s="389"/>
    </row>
    <row r="789" spans="1:9" hidden="1">
      <c r="A789" s="376" t="s">
        <v>89</v>
      </c>
      <c r="B789" s="375" t="s">
        <v>77</v>
      </c>
      <c r="C789" s="375"/>
      <c r="D789" s="375"/>
      <c r="E789" s="90"/>
      <c r="F789" s="376" t="s">
        <v>88</v>
      </c>
      <c r="G789" s="377" t="s">
        <v>78</v>
      </c>
      <c r="H789" s="377"/>
      <c r="I789" s="377"/>
    </row>
    <row r="790" spans="1:9" hidden="1">
      <c r="A790" s="376"/>
      <c r="B790" s="375"/>
      <c r="C790" s="375"/>
      <c r="D790" s="375"/>
      <c r="E790" s="90"/>
      <c r="F790" s="376"/>
      <c r="G790" s="377"/>
      <c r="H790" s="377"/>
      <c r="I790" s="377"/>
    </row>
    <row r="791" spans="1:9" hidden="1">
      <c r="A791" s="376" t="s">
        <v>90</v>
      </c>
      <c r="B791" s="375" t="s">
        <v>79</v>
      </c>
      <c r="C791" s="375"/>
      <c r="D791" s="375"/>
      <c r="E791" s="90"/>
      <c r="F791" s="376" t="s">
        <v>88</v>
      </c>
      <c r="G791" s="377" t="s">
        <v>80</v>
      </c>
      <c r="H791" s="377"/>
      <c r="I791" s="377"/>
    </row>
    <row r="792" spans="1:9" hidden="1">
      <c r="A792" s="376"/>
      <c r="B792" s="375"/>
      <c r="C792" s="375"/>
      <c r="D792" s="375"/>
      <c r="E792" s="90"/>
      <c r="F792" s="376"/>
      <c r="G792" s="377"/>
      <c r="H792" s="377"/>
      <c r="I792" s="377"/>
    </row>
    <row r="793" spans="1:9" hidden="1">
      <c r="A793" s="376" t="s">
        <v>91</v>
      </c>
      <c r="B793" s="375" t="s">
        <v>81</v>
      </c>
      <c r="C793" s="375"/>
      <c r="D793" s="375"/>
      <c r="E793" s="90"/>
      <c r="F793" s="376" t="s">
        <v>82</v>
      </c>
      <c r="G793" s="377" t="s">
        <v>83</v>
      </c>
      <c r="H793" s="377"/>
      <c r="I793" s="377"/>
    </row>
    <row r="794" spans="1:9" hidden="1">
      <c r="A794" s="376"/>
      <c r="B794" s="375"/>
      <c r="C794" s="375"/>
      <c r="D794" s="375"/>
      <c r="E794" s="90"/>
      <c r="F794" s="376"/>
      <c r="G794" s="377"/>
      <c r="H794" s="377"/>
      <c r="I794" s="377"/>
    </row>
    <row r="795" spans="1:9" hidden="1">
      <c r="A795" s="376" t="s">
        <v>92</v>
      </c>
      <c r="B795" s="375" t="s">
        <v>84</v>
      </c>
      <c r="C795" s="375"/>
      <c r="D795" s="375"/>
      <c r="E795" s="90"/>
      <c r="F795" s="376" t="s">
        <v>82</v>
      </c>
      <c r="G795" s="377" t="s">
        <v>85</v>
      </c>
      <c r="H795" s="377"/>
      <c r="I795" s="377"/>
    </row>
    <row r="796" spans="1:9" hidden="1">
      <c r="A796" s="376"/>
      <c r="B796" s="375"/>
      <c r="C796" s="375"/>
      <c r="D796" s="375"/>
      <c r="E796" s="90"/>
      <c r="F796" s="376"/>
      <c r="G796" s="377"/>
      <c r="H796" s="377"/>
      <c r="I796" s="377"/>
    </row>
    <row r="797" spans="1:9" hidden="1">
      <c r="A797" s="376" t="s">
        <v>88</v>
      </c>
      <c r="B797" s="363" t="s">
        <v>86</v>
      </c>
      <c r="C797" s="364"/>
      <c r="D797" s="365"/>
      <c r="E797" s="90"/>
      <c r="F797" s="378" t="s">
        <v>87</v>
      </c>
      <c r="G797" s="379"/>
      <c r="H797" s="379"/>
      <c r="I797" s="380"/>
    </row>
    <row r="798" spans="1:9" hidden="1">
      <c r="A798" s="376"/>
      <c r="B798" s="366"/>
      <c r="C798" s="367"/>
      <c r="D798" s="368"/>
      <c r="E798" s="90"/>
      <c r="F798" s="381"/>
      <c r="G798" s="382"/>
      <c r="H798" s="382"/>
      <c r="I798" s="383"/>
    </row>
    <row r="799" spans="1:9" hidden="1">
      <c r="A799" s="252" t="s">
        <v>55</v>
      </c>
      <c r="B799" s="252"/>
      <c r="C799" s="252"/>
      <c r="D799" s="252"/>
      <c r="E799" s="252"/>
      <c r="F799" s="252"/>
      <c r="G799" s="252"/>
      <c r="H799" s="252"/>
      <c r="I799" s="252"/>
    </row>
    <row r="800" spans="1:9" hidden="1">
      <c r="A800" s="252"/>
      <c r="B800" s="252"/>
      <c r="C800" s="252"/>
      <c r="D800" s="252"/>
      <c r="E800" s="252"/>
      <c r="F800" s="252"/>
      <c r="G800" s="252"/>
      <c r="H800" s="252"/>
      <c r="I800" s="252"/>
    </row>
    <row r="801" spans="1:9" ht="24" hidden="1" thickBot="1">
      <c r="A801" s="82"/>
      <c r="B801" s="82"/>
      <c r="C801" s="82"/>
      <c r="D801" s="82"/>
      <c r="E801" s="125"/>
      <c r="F801" s="82"/>
      <c r="G801" s="82"/>
      <c r="H801" s="82"/>
      <c r="I801" s="82"/>
    </row>
    <row r="802" spans="1:9" ht="13.5" hidden="1" thickTop="1">
      <c r="A802" s="309" t="s">
        <v>56</v>
      </c>
      <c r="B802" s="310"/>
      <c r="C802" s="313"/>
      <c r="D802" s="314"/>
      <c r="E802" s="315"/>
      <c r="F802" s="84"/>
      <c r="G802" s="84"/>
      <c r="H802" s="84"/>
      <c r="I802" s="84"/>
    </row>
    <row r="803" spans="1:9" hidden="1">
      <c r="A803" s="311"/>
      <c r="B803" s="312"/>
      <c r="C803" s="316"/>
      <c r="D803" s="317"/>
      <c r="E803" s="318"/>
      <c r="F803" s="84"/>
      <c r="G803" s="84"/>
      <c r="H803" s="84"/>
      <c r="I803" s="84"/>
    </row>
    <row r="804" spans="1:9" hidden="1">
      <c r="A804" s="319" t="s">
        <v>57</v>
      </c>
      <c r="B804" s="320"/>
      <c r="C804" s="321"/>
      <c r="D804" s="322"/>
      <c r="E804" s="323"/>
      <c r="F804" s="84"/>
      <c r="G804" s="84"/>
      <c r="H804" s="84"/>
      <c r="I804" s="84"/>
    </row>
    <row r="805" spans="1:9" hidden="1">
      <c r="A805" s="311"/>
      <c r="B805" s="312"/>
      <c r="C805" s="316"/>
      <c r="D805" s="317"/>
      <c r="E805" s="318"/>
      <c r="F805" s="84"/>
      <c r="G805" s="84"/>
      <c r="H805" s="84"/>
      <c r="I805" s="84"/>
    </row>
    <row r="806" spans="1:9" hidden="1">
      <c r="A806" s="319" t="s">
        <v>58</v>
      </c>
      <c r="B806" s="320"/>
      <c r="C806" s="321"/>
      <c r="D806" s="322"/>
      <c r="E806" s="323"/>
      <c r="F806" s="84"/>
      <c r="G806" s="84"/>
      <c r="H806" s="84"/>
      <c r="I806" s="84"/>
    </row>
    <row r="807" spans="1:9" ht="13.5" hidden="1" thickBot="1">
      <c r="A807" s="324"/>
      <c r="B807" s="325"/>
      <c r="C807" s="326"/>
      <c r="D807" s="327"/>
      <c r="E807" s="328"/>
      <c r="F807" s="84"/>
      <c r="G807" s="84"/>
      <c r="H807" s="84"/>
      <c r="I807" s="84"/>
    </row>
    <row r="808" spans="1:9" ht="14.25" hidden="1" thickTop="1" thickBot="1">
      <c r="A808" s="84"/>
      <c r="B808" s="84"/>
      <c r="C808" s="84"/>
      <c r="D808" s="84"/>
      <c r="E808" s="90"/>
      <c r="F808" s="84"/>
      <c r="G808" s="84"/>
      <c r="H808" s="84"/>
      <c r="I808" s="84"/>
    </row>
    <row r="809" spans="1:9" ht="26.25" hidden="1" thickTop="1">
      <c r="A809" s="255" t="s">
        <v>59</v>
      </c>
      <c r="B809" s="256"/>
      <c r="C809" s="86" t="s">
        <v>0</v>
      </c>
      <c r="D809" s="86" t="s">
        <v>60</v>
      </c>
      <c r="E809" s="91" t="s">
        <v>3</v>
      </c>
      <c r="F809" s="86" t="s">
        <v>8</v>
      </c>
      <c r="G809" s="86" t="s">
        <v>1</v>
      </c>
      <c r="H809" s="87" t="s">
        <v>5</v>
      </c>
      <c r="I809" s="88" t="s">
        <v>6</v>
      </c>
    </row>
    <row r="810" spans="1:9" hidden="1">
      <c r="A810" s="295" t="str">
        <f>CONCATENATE(Hlasatel!A810)</f>
        <v>Vánoční turnaj Chomutov</v>
      </c>
      <c r="B810" s="296"/>
      <c r="C810" s="263" t="str">
        <f>CONCATENATE(Hlasatel!C810)</f>
        <v>14.12.2019</v>
      </c>
      <c r="D810" s="263">
        <f>ABS(Hlasatel!D810)</f>
        <v>507</v>
      </c>
      <c r="E810" s="265" t="str">
        <f>CONCATENATE(Hlasatel!E810)</f>
        <v>B příp 28 kg</v>
      </c>
      <c r="F810" s="263" t="str">
        <f>CONCATENATE(Hlasatel!F810)</f>
        <v>ř.ř.</v>
      </c>
      <c r="G810" s="263" t="str">
        <f>CONCATENATE(Hlasatel!G810)</f>
        <v>5</v>
      </c>
      <c r="H810" s="275" t="str">
        <f>CONCATENATE(Hlasatel!H810)</f>
        <v/>
      </c>
      <c r="I810" s="253" t="str">
        <f>CONCATENATE(Hlasatel!I810)</f>
        <v>1</v>
      </c>
    </row>
    <row r="811" spans="1:9" ht="13.5" hidden="1" thickBot="1">
      <c r="A811" s="297"/>
      <c r="B811" s="298"/>
      <c r="C811" s="264"/>
      <c r="D811" s="264"/>
      <c r="E811" s="266"/>
      <c r="F811" s="264"/>
      <c r="G811" s="264"/>
      <c r="H811" s="276"/>
      <c r="I811" s="254"/>
    </row>
    <row r="812" spans="1:9" ht="14.25" hidden="1" thickTop="1" thickBot="1">
      <c r="A812" s="84"/>
      <c r="B812" s="84"/>
      <c r="C812" s="84"/>
      <c r="D812" s="84"/>
      <c r="E812" s="90"/>
      <c r="F812" s="84"/>
      <c r="G812" s="84"/>
      <c r="H812" s="84"/>
      <c r="I812" s="84"/>
    </row>
    <row r="813" spans="1:9" ht="13.5" hidden="1" thickTop="1">
      <c r="A813" s="279" t="s">
        <v>61</v>
      </c>
      <c r="B813" s="280"/>
      <c r="C813" s="280"/>
      <c r="D813" s="281"/>
      <c r="E813" s="282"/>
      <c r="F813" s="255" t="s">
        <v>62</v>
      </c>
      <c r="G813" s="256"/>
      <c r="H813" s="256"/>
      <c r="I813" s="283"/>
    </row>
    <row r="814" spans="1:9" hidden="1">
      <c r="A814" s="284" t="s">
        <v>7</v>
      </c>
      <c r="B814" s="285"/>
      <c r="C814" s="98" t="s">
        <v>63</v>
      </c>
      <c r="D814" s="99" t="s">
        <v>4</v>
      </c>
      <c r="E814" s="282"/>
      <c r="F814" s="284" t="s">
        <v>7</v>
      </c>
      <c r="G814" s="285"/>
      <c r="H814" s="98" t="s">
        <v>63</v>
      </c>
      <c r="I814" s="99" t="s">
        <v>4</v>
      </c>
    </row>
    <row r="815" spans="1:9" hidden="1">
      <c r="A815" s="301" t="str">
        <f>CONCATENATE(Hlasatel!A815)</f>
        <v>Jméno 15</v>
      </c>
      <c r="B815" s="302"/>
      <c r="C815" s="305" t="str">
        <f>CONCATENATE(Hlasatel!C815)</f>
        <v>odd 15</v>
      </c>
      <c r="D815" s="277" t="str">
        <f>CONCATENATE(Hlasatel!D815)</f>
        <v>15</v>
      </c>
      <c r="E815" s="282"/>
      <c r="F815" s="301" t="str">
        <f>CONCATENATE(Hlasatel!F815)</f>
        <v>Jméno 16</v>
      </c>
      <c r="G815" s="302"/>
      <c r="H815" s="305" t="str">
        <f>CONCATENATE(Hlasatel!H815)</f>
        <v>odd 16</v>
      </c>
      <c r="I815" s="277" t="str">
        <f>CONCATENATE(Hlasatel!I815)</f>
        <v>16</v>
      </c>
    </row>
    <row r="816" spans="1:9" ht="13.5" hidden="1" thickBot="1">
      <c r="A816" s="303"/>
      <c r="B816" s="304"/>
      <c r="C816" s="306"/>
      <c r="D816" s="278"/>
      <c r="E816" s="282"/>
      <c r="F816" s="303"/>
      <c r="G816" s="304"/>
      <c r="H816" s="306"/>
      <c r="I816" s="278"/>
    </row>
    <row r="817" spans="1:9" ht="14.25" hidden="1" thickTop="1" thickBot="1">
      <c r="A817" s="126"/>
      <c r="B817" s="126"/>
      <c r="C817" s="126"/>
      <c r="D817" s="126"/>
      <c r="E817" s="97"/>
      <c r="F817" s="126"/>
      <c r="G817" s="126"/>
      <c r="H817" s="126"/>
      <c r="I817" s="126"/>
    </row>
    <row r="818" spans="1:9" ht="13.5" hidden="1" thickTop="1">
      <c r="A818" s="85" t="s">
        <v>64</v>
      </c>
      <c r="B818" s="256" t="s">
        <v>65</v>
      </c>
      <c r="C818" s="256"/>
      <c r="D818" s="283"/>
      <c r="E818" s="96" t="s">
        <v>1</v>
      </c>
      <c r="F818" s="329" t="s">
        <v>65</v>
      </c>
      <c r="G818" s="330"/>
      <c r="H818" s="330"/>
      <c r="I818" s="127" t="s">
        <v>64</v>
      </c>
    </row>
    <row r="819" spans="1:9" hidden="1">
      <c r="A819" s="331"/>
      <c r="B819" s="334"/>
      <c r="C819" s="334"/>
      <c r="D819" s="335"/>
      <c r="E819" s="340">
        <v>1</v>
      </c>
      <c r="F819" s="284"/>
      <c r="G819" s="285"/>
      <c r="H819" s="285"/>
      <c r="I819" s="341"/>
    </row>
    <row r="820" spans="1:9" hidden="1">
      <c r="A820" s="332"/>
      <c r="B820" s="336"/>
      <c r="C820" s="336"/>
      <c r="D820" s="337"/>
      <c r="E820" s="340"/>
      <c r="F820" s="284"/>
      <c r="G820" s="285"/>
      <c r="H820" s="285"/>
      <c r="I820" s="341"/>
    </row>
    <row r="821" spans="1:9" hidden="1">
      <c r="A821" s="333"/>
      <c r="B821" s="338"/>
      <c r="C821" s="338"/>
      <c r="D821" s="339"/>
      <c r="E821" s="340"/>
      <c r="F821" s="284"/>
      <c r="G821" s="285"/>
      <c r="H821" s="285"/>
      <c r="I821" s="341"/>
    </row>
    <row r="822" spans="1:9" hidden="1">
      <c r="A822" s="284" t="s">
        <v>66</v>
      </c>
      <c r="B822" s="285"/>
      <c r="C822" s="285"/>
      <c r="D822" s="341"/>
      <c r="E822" s="123"/>
      <c r="F822" s="284" t="s">
        <v>66</v>
      </c>
      <c r="G822" s="285"/>
      <c r="H822" s="285"/>
      <c r="I822" s="341"/>
    </row>
    <row r="823" spans="1:9" hidden="1">
      <c r="A823" s="331"/>
      <c r="B823" s="334"/>
      <c r="C823" s="334"/>
      <c r="D823" s="335"/>
      <c r="E823" s="340">
        <v>2</v>
      </c>
      <c r="F823" s="284"/>
      <c r="G823" s="285"/>
      <c r="H823" s="285"/>
      <c r="I823" s="341"/>
    </row>
    <row r="824" spans="1:9" hidden="1">
      <c r="A824" s="332"/>
      <c r="B824" s="336"/>
      <c r="C824" s="336"/>
      <c r="D824" s="337"/>
      <c r="E824" s="340"/>
      <c r="F824" s="284"/>
      <c r="G824" s="285"/>
      <c r="H824" s="285"/>
      <c r="I824" s="341"/>
    </row>
    <row r="825" spans="1:9" hidden="1">
      <c r="A825" s="333"/>
      <c r="B825" s="338"/>
      <c r="C825" s="338"/>
      <c r="D825" s="339"/>
      <c r="E825" s="340"/>
      <c r="F825" s="284"/>
      <c r="G825" s="285"/>
      <c r="H825" s="285"/>
      <c r="I825" s="341"/>
    </row>
    <row r="826" spans="1:9" hidden="1">
      <c r="A826" s="284" t="s">
        <v>66</v>
      </c>
      <c r="B826" s="285"/>
      <c r="C826" s="285"/>
      <c r="D826" s="341"/>
      <c r="E826" s="123"/>
      <c r="F826" s="284" t="s">
        <v>66</v>
      </c>
      <c r="G826" s="285"/>
      <c r="H826" s="285"/>
      <c r="I826" s="341"/>
    </row>
    <row r="827" spans="1:9" hidden="1">
      <c r="A827" s="331"/>
      <c r="B827" s="334"/>
      <c r="C827" s="334"/>
      <c r="D827" s="335"/>
      <c r="E827" s="340">
        <v>3</v>
      </c>
      <c r="F827" s="284"/>
      <c r="G827" s="285"/>
      <c r="H827" s="285"/>
      <c r="I827" s="341"/>
    </row>
    <row r="828" spans="1:9" hidden="1">
      <c r="A828" s="332"/>
      <c r="B828" s="336"/>
      <c r="C828" s="336"/>
      <c r="D828" s="337"/>
      <c r="E828" s="340"/>
      <c r="F828" s="284"/>
      <c r="G828" s="285"/>
      <c r="H828" s="285"/>
      <c r="I828" s="341"/>
    </row>
    <row r="829" spans="1:9" ht="13.5" hidden="1" thickBot="1">
      <c r="A829" s="342"/>
      <c r="B829" s="343"/>
      <c r="C829" s="343"/>
      <c r="D829" s="344"/>
      <c r="E829" s="340"/>
      <c r="F829" s="345"/>
      <c r="G829" s="346"/>
      <c r="H829" s="346"/>
      <c r="I829" s="347"/>
    </row>
    <row r="830" spans="1:9" ht="14.25" hidden="1" thickTop="1" thickBot="1">
      <c r="A830" s="84"/>
      <c r="B830" s="84"/>
      <c r="C830" s="84"/>
      <c r="D830" s="84"/>
      <c r="E830" s="90"/>
      <c r="F830" s="84"/>
      <c r="G830" s="84"/>
      <c r="H830" s="84"/>
      <c r="I830" s="84"/>
    </row>
    <row r="831" spans="1:9" hidden="1">
      <c r="A831" s="348"/>
      <c r="B831" s="351" t="s">
        <v>67</v>
      </c>
      <c r="C831" s="352"/>
      <c r="D831" s="84"/>
      <c r="E831" s="90"/>
      <c r="F831" s="84"/>
      <c r="G831" s="353" t="s">
        <v>68</v>
      </c>
      <c r="H831" s="354"/>
      <c r="I831" s="348"/>
    </row>
    <row r="832" spans="1:9" hidden="1">
      <c r="A832" s="349"/>
      <c r="B832" s="351"/>
      <c r="C832" s="352"/>
      <c r="D832" s="84"/>
      <c r="E832" s="90"/>
      <c r="F832" s="84"/>
      <c r="G832" s="353"/>
      <c r="H832" s="354"/>
      <c r="I832" s="349"/>
    </row>
    <row r="833" spans="1:9" ht="13.5" hidden="1" thickBot="1">
      <c r="A833" s="350"/>
      <c r="B833" s="351"/>
      <c r="C833" s="352"/>
      <c r="D833" s="84"/>
      <c r="E833" s="90"/>
      <c r="F833" s="84"/>
      <c r="G833" s="353"/>
      <c r="H833" s="354"/>
      <c r="I833" s="350"/>
    </row>
    <row r="834" spans="1:9" hidden="1">
      <c r="A834" s="84"/>
      <c r="B834" s="355" t="s">
        <v>69</v>
      </c>
      <c r="C834" s="356"/>
      <c r="D834" s="357"/>
      <c r="E834" s="90"/>
      <c r="F834" s="357"/>
      <c r="G834" s="358" t="s">
        <v>70</v>
      </c>
      <c r="H834" s="358"/>
      <c r="I834" s="84"/>
    </row>
    <row r="835" spans="1:9" hidden="1">
      <c r="A835" s="84"/>
      <c r="B835" s="355"/>
      <c r="C835" s="356"/>
      <c r="D835" s="357"/>
      <c r="E835" s="90"/>
      <c r="F835" s="357"/>
      <c r="G835" s="358"/>
      <c r="H835" s="358"/>
      <c r="I835" s="84"/>
    </row>
    <row r="836" spans="1:9" hidden="1">
      <c r="A836" s="84"/>
      <c r="B836" s="355"/>
      <c r="C836" s="356"/>
      <c r="D836" s="357"/>
      <c r="E836" s="90"/>
      <c r="F836" s="357"/>
      <c r="G836" s="358"/>
      <c r="H836" s="358"/>
      <c r="I836" s="84"/>
    </row>
    <row r="837" spans="1:9" ht="13.5" hidden="1" thickBot="1">
      <c r="A837" s="84"/>
      <c r="B837" s="84"/>
      <c r="C837" s="84"/>
      <c r="D837" s="84"/>
      <c r="E837" s="90"/>
      <c r="F837" s="84"/>
      <c r="G837" s="84"/>
      <c r="H837" s="84"/>
      <c r="I837" s="84"/>
    </row>
    <row r="838" spans="1:9" ht="13.5" hidden="1" thickTop="1">
      <c r="A838" s="128" t="s">
        <v>71</v>
      </c>
      <c r="B838" s="74"/>
      <c r="C838" s="74"/>
      <c r="D838" s="74"/>
      <c r="E838" s="124"/>
      <c r="F838" s="74"/>
      <c r="G838" s="129"/>
      <c r="H838" s="359" t="s">
        <v>72</v>
      </c>
      <c r="I838" s="360"/>
    </row>
    <row r="839" spans="1:9" hidden="1">
      <c r="A839" s="130"/>
      <c r="B839" s="78"/>
      <c r="C839" s="78"/>
      <c r="D839" s="78"/>
      <c r="E839" s="131"/>
      <c r="F839" s="78"/>
      <c r="G839" s="132"/>
      <c r="H839" s="133"/>
      <c r="I839" s="134"/>
    </row>
    <row r="840" spans="1:9" ht="13.5" hidden="1" thickBot="1">
      <c r="A840" s="135"/>
      <c r="B840" s="136"/>
      <c r="C840" s="136"/>
      <c r="D840" s="136"/>
      <c r="E840" s="137"/>
      <c r="F840" s="136"/>
      <c r="G840" s="138"/>
      <c r="H840" s="139"/>
      <c r="I840" s="140"/>
    </row>
    <row r="841" spans="1:9" ht="13.5" hidden="1" thickTop="1">
      <c r="A841" s="74"/>
      <c r="B841" s="74"/>
      <c r="C841" s="74"/>
      <c r="D841" s="74"/>
      <c r="E841" s="124"/>
      <c r="F841" s="74"/>
      <c r="G841" s="74"/>
      <c r="H841" s="74"/>
      <c r="I841" s="74"/>
    </row>
    <row r="842" spans="1:9" hidden="1">
      <c r="A842" s="361" t="s">
        <v>73</v>
      </c>
      <c r="B842" s="361"/>
      <c r="C842" s="361"/>
      <c r="D842" s="361"/>
      <c r="E842" s="361"/>
      <c r="F842" s="361"/>
      <c r="G842" s="361"/>
      <c r="H842" s="361"/>
      <c r="I842" s="361"/>
    </row>
    <row r="843" spans="1:9" hidden="1">
      <c r="A843" s="361"/>
      <c r="B843" s="361"/>
      <c r="C843" s="361"/>
      <c r="D843" s="361"/>
      <c r="E843" s="361"/>
      <c r="F843" s="361"/>
      <c r="G843" s="361"/>
      <c r="H843" s="361"/>
      <c r="I843" s="361"/>
    </row>
    <row r="844" spans="1:9" hidden="1">
      <c r="A844" s="376" t="s">
        <v>74</v>
      </c>
      <c r="B844" s="363" t="s">
        <v>75</v>
      </c>
      <c r="C844" s="364"/>
      <c r="D844" s="365"/>
      <c r="E844" s="90"/>
      <c r="F844" s="376" t="s">
        <v>88</v>
      </c>
      <c r="G844" s="384" t="s">
        <v>76</v>
      </c>
      <c r="H844" s="385"/>
      <c r="I844" s="386"/>
    </row>
    <row r="845" spans="1:9" hidden="1">
      <c r="A845" s="376"/>
      <c r="B845" s="366"/>
      <c r="C845" s="367"/>
      <c r="D845" s="368"/>
      <c r="E845" s="90"/>
      <c r="F845" s="376"/>
      <c r="G845" s="387"/>
      <c r="H845" s="388"/>
      <c r="I845" s="389"/>
    </row>
    <row r="846" spans="1:9" hidden="1">
      <c r="A846" s="376" t="s">
        <v>89</v>
      </c>
      <c r="B846" s="375" t="s">
        <v>77</v>
      </c>
      <c r="C846" s="375"/>
      <c r="D846" s="375"/>
      <c r="E846" s="90"/>
      <c r="F846" s="376" t="s">
        <v>88</v>
      </c>
      <c r="G846" s="377" t="s">
        <v>78</v>
      </c>
      <c r="H846" s="377"/>
      <c r="I846" s="377"/>
    </row>
    <row r="847" spans="1:9" hidden="1">
      <c r="A847" s="376"/>
      <c r="B847" s="375"/>
      <c r="C847" s="375"/>
      <c r="D847" s="375"/>
      <c r="E847" s="90"/>
      <c r="F847" s="376"/>
      <c r="G847" s="377"/>
      <c r="H847" s="377"/>
      <c r="I847" s="377"/>
    </row>
    <row r="848" spans="1:9" hidden="1">
      <c r="A848" s="376" t="s">
        <v>90</v>
      </c>
      <c r="B848" s="375" t="s">
        <v>79</v>
      </c>
      <c r="C848" s="375"/>
      <c r="D848" s="375"/>
      <c r="E848" s="90"/>
      <c r="F848" s="376" t="s">
        <v>88</v>
      </c>
      <c r="G848" s="377" t="s">
        <v>80</v>
      </c>
      <c r="H848" s="377"/>
      <c r="I848" s="377"/>
    </row>
    <row r="849" spans="1:9" hidden="1">
      <c r="A849" s="376"/>
      <c r="B849" s="375"/>
      <c r="C849" s="375"/>
      <c r="D849" s="375"/>
      <c r="E849" s="90"/>
      <c r="F849" s="376"/>
      <c r="G849" s="377"/>
      <c r="H849" s="377"/>
      <c r="I849" s="377"/>
    </row>
    <row r="850" spans="1:9" hidden="1">
      <c r="A850" s="376" t="s">
        <v>91</v>
      </c>
      <c r="B850" s="375" t="s">
        <v>81</v>
      </c>
      <c r="C850" s="375"/>
      <c r="D850" s="375"/>
      <c r="E850" s="90"/>
      <c r="F850" s="376" t="s">
        <v>82</v>
      </c>
      <c r="G850" s="377" t="s">
        <v>83</v>
      </c>
      <c r="H850" s="377"/>
      <c r="I850" s="377"/>
    </row>
    <row r="851" spans="1:9" hidden="1">
      <c r="A851" s="376"/>
      <c r="B851" s="375"/>
      <c r="C851" s="375"/>
      <c r="D851" s="375"/>
      <c r="E851" s="90"/>
      <c r="F851" s="376"/>
      <c r="G851" s="377"/>
      <c r="H851" s="377"/>
      <c r="I851" s="377"/>
    </row>
    <row r="852" spans="1:9" hidden="1">
      <c r="A852" s="376" t="s">
        <v>92</v>
      </c>
      <c r="B852" s="375" t="s">
        <v>84</v>
      </c>
      <c r="C852" s="375"/>
      <c r="D852" s="375"/>
      <c r="E852" s="90"/>
      <c r="F852" s="376" t="s">
        <v>82</v>
      </c>
      <c r="G852" s="377" t="s">
        <v>85</v>
      </c>
      <c r="H852" s="377"/>
      <c r="I852" s="377"/>
    </row>
    <row r="853" spans="1:9" hidden="1">
      <c r="A853" s="376"/>
      <c r="B853" s="375"/>
      <c r="C853" s="375"/>
      <c r="D853" s="375"/>
      <c r="E853" s="90"/>
      <c r="F853" s="376"/>
      <c r="G853" s="377"/>
      <c r="H853" s="377"/>
      <c r="I853" s="377"/>
    </row>
    <row r="854" spans="1:9" hidden="1">
      <c r="A854" s="376" t="s">
        <v>88</v>
      </c>
      <c r="B854" s="363" t="s">
        <v>86</v>
      </c>
      <c r="C854" s="364"/>
      <c r="D854" s="365"/>
      <c r="E854" s="90"/>
      <c r="F854" s="378" t="s">
        <v>87</v>
      </c>
      <c r="G854" s="379"/>
      <c r="H854" s="379"/>
      <c r="I854" s="380"/>
    </row>
    <row r="855" spans="1:9" hidden="1">
      <c r="A855" s="376"/>
      <c r="B855" s="366"/>
      <c r="C855" s="367"/>
      <c r="D855" s="368"/>
      <c r="E855" s="90"/>
      <c r="F855" s="381"/>
      <c r="G855" s="382"/>
      <c r="H855" s="382"/>
      <c r="I855" s="383"/>
    </row>
    <row r="856" spans="1:9" hidden="1">
      <c r="A856" s="252" t="s">
        <v>55</v>
      </c>
      <c r="B856" s="252"/>
      <c r="C856" s="252"/>
      <c r="D856" s="252"/>
      <c r="E856" s="252"/>
      <c r="F856" s="252"/>
      <c r="G856" s="252"/>
      <c r="H856" s="252"/>
      <c r="I856" s="252"/>
    </row>
    <row r="857" spans="1:9" hidden="1">
      <c r="A857" s="252"/>
      <c r="B857" s="252"/>
      <c r="C857" s="252"/>
      <c r="D857" s="252"/>
      <c r="E857" s="252"/>
      <c r="F857" s="252"/>
      <c r="G857" s="252"/>
      <c r="H857" s="252"/>
      <c r="I857" s="252"/>
    </row>
    <row r="858" spans="1:9" ht="24" hidden="1" thickBot="1">
      <c r="A858" s="82"/>
      <c r="B858" s="82"/>
      <c r="C858" s="82"/>
      <c r="D858" s="82"/>
      <c r="E858" s="125"/>
      <c r="F858" s="82"/>
      <c r="G858" s="82"/>
      <c r="H858" s="82"/>
      <c r="I858" s="82"/>
    </row>
    <row r="859" spans="1:9" ht="13.5" hidden="1" thickTop="1">
      <c r="A859" s="309" t="s">
        <v>56</v>
      </c>
      <c r="B859" s="310"/>
      <c r="C859" s="313"/>
      <c r="D859" s="314"/>
      <c r="E859" s="315"/>
      <c r="F859" s="84"/>
      <c r="G859" s="84"/>
      <c r="H859" s="84"/>
      <c r="I859" s="84"/>
    </row>
    <row r="860" spans="1:9" hidden="1">
      <c r="A860" s="311"/>
      <c r="B860" s="312"/>
      <c r="C860" s="316"/>
      <c r="D860" s="317"/>
      <c r="E860" s="318"/>
      <c r="F860" s="84"/>
      <c r="G860" s="84"/>
      <c r="H860" s="84"/>
      <c r="I860" s="84"/>
    </row>
    <row r="861" spans="1:9" hidden="1">
      <c r="A861" s="319" t="s">
        <v>57</v>
      </c>
      <c r="B861" s="320"/>
      <c r="C861" s="321"/>
      <c r="D861" s="322"/>
      <c r="E861" s="323"/>
      <c r="F861" s="84"/>
      <c r="G861" s="84"/>
      <c r="H861" s="84"/>
      <c r="I861" s="84"/>
    </row>
    <row r="862" spans="1:9" hidden="1">
      <c r="A862" s="311"/>
      <c r="B862" s="312"/>
      <c r="C862" s="316"/>
      <c r="D862" s="317"/>
      <c r="E862" s="318"/>
      <c r="F862" s="84"/>
      <c r="G862" s="84"/>
      <c r="H862" s="84"/>
      <c r="I862" s="84"/>
    </row>
    <row r="863" spans="1:9" hidden="1">
      <c r="A863" s="319" t="s">
        <v>58</v>
      </c>
      <c r="B863" s="320"/>
      <c r="C863" s="321"/>
      <c r="D863" s="322"/>
      <c r="E863" s="323"/>
      <c r="F863" s="84"/>
      <c r="G863" s="84"/>
      <c r="H863" s="84"/>
      <c r="I863" s="84"/>
    </row>
    <row r="864" spans="1:9" ht="13.5" hidden="1" thickBot="1">
      <c r="A864" s="324"/>
      <c r="B864" s="325"/>
      <c r="C864" s="326"/>
      <c r="D864" s="327"/>
      <c r="E864" s="328"/>
      <c r="F864" s="84"/>
      <c r="G864" s="84"/>
      <c r="H864" s="84"/>
      <c r="I864" s="84"/>
    </row>
    <row r="865" spans="1:9" ht="14.25" hidden="1" thickTop="1" thickBot="1">
      <c r="A865" s="84"/>
      <c r="B865" s="84"/>
      <c r="C865" s="84"/>
      <c r="D865" s="84"/>
      <c r="E865" s="90"/>
      <c r="F865" s="84"/>
      <c r="G865" s="84"/>
      <c r="H865" s="84"/>
      <c r="I865" s="84"/>
    </row>
    <row r="866" spans="1:9" ht="26.25" hidden="1" thickTop="1">
      <c r="A866" s="255" t="s">
        <v>59</v>
      </c>
      <c r="B866" s="256"/>
      <c r="C866" s="86" t="s">
        <v>0</v>
      </c>
      <c r="D866" s="86" t="s">
        <v>60</v>
      </c>
      <c r="E866" s="91" t="s">
        <v>3</v>
      </c>
      <c r="F866" s="86" t="s">
        <v>8</v>
      </c>
      <c r="G866" s="86" t="s">
        <v>1</v>
      </c>
      <c r="H866" s="87" t="s">
        <v>5</v>
      </c>
      <c r="I866" s="88" t="s">
        <v>6</v>
      </c>
    </row>
    <row r="867" spans="1:9" hidden="1">
      <c r="A867" s="295" t="str">
        <f>CONCATENATE(Hlasatel!A867)</f>
        <v>Vánoční turnaj Chomutov</v>
      </c>
      <c r="B867" s="296"/>
      <c r="C867" s="263" t="str">
        <f>CONCATENATE(Hlasatel!C867)</f>
        <v>14.12.2019</v>
      </c>
      <c r="D867" s="263">
        <f>ABS(Hlasatel!D867)</f>
        <v>508</v>
      </c>
      <c r="E867" s="265" t="str">
        <f>CONCATENATE(Hlasatel!E867)</f>
        <v>B příp 28 kg</v>
      </c>
      <c r="F867" s="263" t="str">
        <f>CONCATENATE(Hlasatel!F867)</f>
        <v>ř.ř.</v>
      </c>
      <c r="G867" s="263" t="str">
        <f>CONCATENATE(Hlasatel!G867)</f>
        <v>5</v>
      </c>
      <c r="H867" s="275" t="str">
        <f>CONCATENATE(Hlasatel!H867)</f>
        <v/>
      </c>
      <c r="I867" s="253" t="str">
        <f>CONCATENATE(Hlasatel!I867)</f>
        <v>1</v>
      </c>
    </row>
    <row r="868" spans="1:9" ht="13.5" hidden="1" thickBot="1">
      <c r="A868" s="297"/>
      <c r="B868" s="298"/>
      <c r="C868" s="264"/>
      <c r="D868" s="264"/>
      <c r="E868" s="266"/>
      <c r="F868" s="264"/>
      <c r="G868" s="264"/>
      <c r="H868" s="276"/>
      <c r="I868" s="254"/>
    </row>
    <row r="869" spans="1:9" ht="14.25" hidden="1" thickTop="1" thickBot="1">
      <c r="A869" s="84"/>
      <c r="B869" s="84"/>
      <c r="C869" s="84"/>
      <c r="D869" s="84"/>
      <c r="E869" s="90"/>
      <c r="F869" s="84"/>
      <c r="G869" s="84"/>
      <c r="H869" s="84"/>
      <c r="I869" s="84"/>
    </row>
    <row r="870" spans="1:9" ht="13.5" hidden="1" thickTop="1">
      <c r="A870" s="279" t="s">
        <v>61</v>
      </c>
      <c r="B870" s="280"/>
      <c r="C870" s="280"/>
      <c r="D870" s="281"/>
      <c r="E870" s="282"/>
      <c r="F870" s="255" t="s">
        <v>62</v>
      </c>
      <c r="G870" s="256"/>
      <c r="H870" s="256"/>
      <c r="I870" s="283"/>
    </row>
    <row r="871" spans="1:9" hidden="1">
      <c r="A871" s="284" t="s">
        <v>7</v>
      </c>
      <c r="B871" s="285"/>
      <c r="C871" s="98" t="s">
        <v>63</v>
      </c>
      <c r="D871" s="99" t="s">
        <v>4</v>
      </c>
      <c r="E871" s="282"/>
      <c r="F871" s="284" t="s">
        <v>7</v>
      </c>
      <c r="G871" s="285"/>
      <c r="H871" s="98" t="s">
        <v>63</v>
      </c>
      <c r="I871" s="99" t="s">
        <v>4</v>
      </c>
    </row>
    <row r="872" spans="1:9" hidden="1">
      <c r="A872" s="301" t="str">
        <f>CONCATENATE(Hlasatel!A872)</f>
        <v>Jméno 15</v>
      </c>
      <c r="B872" s="302"/>
      <c r="C872" s="305" t="str">
        <f>CONCATENATE(Hlasatel!C872)</f>
        <v>odd 15</v>
      </c>
      <c r="D872" s="277" t="str">
        <f>CONCATENATE(Hlasatel!D872)</f>
        <v>15</v>
      </c>
      <c r="E872" s="282"/>
      <c r="F872" s="301" t="str">
        <f>CONCATENATE(Hlasatel!F872)</f>
        <v>Jméno 16</v>
      </c>
      <c r="G872" s="302"/>
      <c r="H872" s="305" t="str">
        <f>CONCATENATE(Hlasatel!H872)</f>
        <v>odd 16</v>
      </c>
      <c r="I872" s="277" t="str">
        <f>CONCATENATE(Hlasatel!I872)</f>
        <v>16</v>
      </c>
    </row>
    <row r="873" spans="1:9" ht="13.5" hidden="1" thickBot="1">
      <c r="A873" s="303"/>
      <c r="B873" s="304"/>
      <c r="C873" s="306"/>
      <c r="D873" s="278"/>
      <c r="E873" s="282"/>
      <c r="F873" s="303"/>
      <c r="G873" s="304"/>
      <c r="H873" s="306"/>
      <c r="I873" s="278"/>
    </row>
    <row r="874" spans="1:9" ht="14.25" hidden="1" thickTop="1" thickBot="1">
      <c r="A874" s="126"/>
      <c r="B874" s="126"/>
      <c r="C874" s="126"/>
      <c r="D874" s="126"/>
      <c r="E874" s="97"/>
      <c r="F874" s="126"/>
      <c r="G874" s="126"/>
      <c r="H874" s="126"/>
      <c r="I874" s="126"/>
    </row>
    <row r="875" spans="1:9" ht="13.5" hidden="1" thickTop="1">
      <c r="A875" s="85" t="s">
        <v>64</v>
      </c>
      <c r="B875" s="256" t="s">
        <v>65</v>
      </c>
      <c r="C875" s="256"/>
      <c r="D875" s="283"/>
      <c r="E875" s="96" t="s">
        <v>1</v>
      </c>
      <c r="F875" s="329" t="s">
        <v>65</v>
      </c>
      <c r="G875" s="330"/>
      <c r="H875" s="330"/>
      <c r="I875" s="127" t="s">
        <v>64</v>
      </c>
    </row>
    <row r="876" spans="1:9" hidden="1">
      <c r="A876" s="331"/>
      <c r="B876" s="334"/>
      <c r="C876" s="334"/>
      <c r="D876" s="335"/>
      <c r="E876" s="340">
        <v>1</v>
      </c>
      <c r="F876" s="284"/>
      <c r="G876" s="285"/>
      <c r="H876" s="285"/>
      <c r="I876" s="341"/>
    </row>
    <row r="877" spans="1:9" hidden="1">
      <c r="A877" s="332"/>
      <c r="B877" s="336"/>
      <c r="C877" s="336"/>
      <c r="D877" s="337"/>
      <c r="E877" s="340"/>
      <c r="F877" s="284"/>
      <c r="G877" s="285"/>
      <c r="H877" s="285"/>
      <c r="I877" s="341"/>
    </row>
    <row r="878" spans="1:9" hidden="1">
      <c r="A878" s="333"/>
      <c r="B878" s="338"/>
      <c r="C878" s="338"/>
      <c r="D878" s="339"/>
      <c r="E878" s="340"/>
      <c r="F878" s="284"/>
      <c r="G878" s="285"/>
      <c r="H878" s="285"/>
      <c r="I878" s="341"/>
    </row>
    <row r="879" spans="1:9" hidden="1">
      <c r="A879" s="284" t="s">
        <v>66</v>
      </c>
      <c r="B879" s="285"/>
      <c r="C879" s="285"/>
      <c r="D879" s="341"/>
      <c r="E879" s="123"/>
      <c r="F879" s="284" t="s">
        <v>66</v>
      </c>
      <c r="G879" s="285"/>
      <c r="H879" s="285"/>
      <c r="I879" s="341"/>
    </row>
    <row r="880" spans="1:9" hidden="1">
      <c r="A880" s="331"/>
      <c r="B880" s="334"/>
      <c r="C880" s="334"/>
      <c r="D880" s="335"/>
      <c r="E880" s="340">
        <v>2</v>
      </c>
      <c r="F880" s="284"/>
      <c r="G880" s="285"/>
      <c r="H880" s="285"/>
      <c r="I880" s="341"/>
    </row>
    <row r="881" spans="1:9" hidden="1">
      <c r="A881" s="332"/>
      <c r="B881" s="336"/>
      <c r="C881" s="336"/>
      <c r="D881" s="337"/>
      <c r="E881" s="340"/>
      <c r="F881" s="284"/>
      <c r="G881" s="285"/>
      <c r="H881" s="285"/>
      <c r="I881" s="341"/>
    </row>
    <row r="882" spans="1:9" hidden="1">
      <c r="A882" s="333"/>
      <c r="B882" s="338"/>
      <c r="C882" s="338"/>
      <c r="D882" s="339"/>
      <c r="E882" s="340"/>
      <c r="F882" s="284"/>
      <c r="G882" s="285"/>
      <c r="H882" s="285"/>
      <c r="I882" s="341"/>
    </row>
    <row r="883" spans="1:9" hidden="1">
      <c r="A883" s="284" t="s">
        <v>66</v>
      </c>
      <c r="B883" s="285"/>
      <c r="C883" s="285"/>
      <c r="D883" s="341"/>
      <c r="E883" s="123"/>
      <c r="F883" s="284" t="s">
        <v>66</v>
      </c>
      <c r="G883" s="285"/>
      <c r="H883" s="285"/>
      <c r="I883" s="341"/>
    </row>
    <row r="884" spans="1:9" hidden="1">
      <c r="A884" s="331"/>
      <c r="B884" s="334"/>
      <c r="C884" s="334"/>
      <c r="D884" s="335"/>
      <c r="E884" s="340">
        <v>3</v>
      </c>
      <c r="F884" s="284"/>
      <c r="G884" s="285"/>
      <c r="H884" s="285"/>
      <c r="I884" s="341"/>
    </row>
    <row r="885" spans="1:9" hidden="1">
      <c r="A885" s="332"/>
      <c r="B885" s="336"/>
      <c r="C885" s="336"/>
      <c r="D885" s="337"/>
      <c r="E885" s="340"/>
      <c r="F885" s="284"/>
      <c r="G885" s="285"/>
      <c r="H885" s="285"/>
      <c r="I885" s="341"/>
    </row>
    <row r="886" spans="1:9" ht="13.5" hidden="1" thickBot="1">
      <c r="A886" s="342"/>
      <c r="B886" s="343"/>
      <c r="C886" s="343"/>
      <c r="D886" s="344"/>
      <c r="E886" s="340"/>
      <c r="F886" s="345"/>
      <c r="G886" s="346"/>
      <c r="H886" s="346"/>
      <c r="I886" s="347"/>
    </row>
    <row r="887" spans="1:9" ht="14.25" hidden="1" thickTop="1" thickBot="1">
      <c r="A887" s="84"/>
      <c r="B887" s="84"/>
      <c r="C887" s="84"/>
      <c r="D887" s="84"/>
      <c r="E887" s="90"/>
      <c r="F887" s="84"/>
      <c r="G887" s="84"/>
      <c r="H887" s="84"/>
      <c r="I887" s="84"/>
    </row>
    <row r="888" spans="1:9" hidden="1">
      <c r="A888" s="348"/>
      <c r="B888" s="351" t="s">
        <v>67</v>
      </c>
      <c r="C888" s="352"/>
      <c r="D888" s="84"/>
      <c r="E888" s="90"/>
      <c r="F888" s="84"/>
      <c r="G888" s="353" t="s">
        <v>68</v>
      </c>
      <c r="H888" s="354"/>
      <c r="I888" s="348"/>
    </row>
    <row r="889" spans="1:9" hidden="1">
      <c r="A889" s="349"/>
      <c r="B889" s="351"/>
      <c r="C889" s="352"/>
      <c r="D889" s="84"/>
      <c r="E889" s="90"/>
      <c r="F889" s="84"/>
      <c r="G889" s="353"/>
      <c r="H889" s="354"/>
      <c r="I889" s="349"/>
    </row>
    <row r="890" spans="1:9" ht="13.5" hidden="1" thickBot="1">
      <c r="A890" s="350"/>
      <c r="B890" s="351"/>
      <c r="C890" s="352"/>
      <c r="D890" s="84"/>
      <c r="E890" s="90"/>
      <c r="F890" s="84"/>
      <c r="G890" s="353"/>
      <c r="H890" s="354"/>
      <c r="I890" s="350"/>
    </row>
    <row r="891" spans="1:9" hidden="1">
      <c r="A891" s="84"/>
      <c r="B891" s="355" t="s">
        <v>69</v>
      </c>
      <c r="C891" s="356"/>
      <c r="D891" s="357"/>
      <c r="E891" s="90"/>
      <c r="F891" s="357"/>
      <c r="G891" s="358" t="s">
        <v>70</v>
      </c>
      <c r="H891" s="358"/>
      <c r="I891" s="84"/>
    </row>
    <row r="892" spans="1:9" hidden="1">
      <c r="A892" s="84"/>
      <c r="B892" s="355"/>
      <c r="C892" s="356"/>
      <c r="D892" s="357"/>
      <c r="E892" s="90"/>
      <c r="F892" s="357"/>
      <c r="G892" s="358"/>
      <c r="H892" s="358"/>
      <c r="I892" s="84"/>
    </row>
    <row r="893" spans="1:9" hidden="1">
      <c r="A893" s="84"/>
      <c r="B893" s="355"/>
      <c r="C893" s="356"/>
      <c r="D893" s="357"/>
      <c r="E893" s="90"/>
      <c r="F893" s="357"/>
      <c r="G893" s="358"/>
      <c r="H893" s="358"/>
      <c r="I893" s="84"/>
    </row>
    <row r="894" spans="1:9" ht="13.5" hidden="1" thickBot="1">
      <c r="A894" s="84"/>
      <c r="B894" s="84"/>
      <c r="C894" s="84"/>
      <c r="D894" s="84"/>
      <c r="E894" s="90"/>
      <c r="F894" s="84"/>
      <c r="G894" s="84"/>
      <c r="H894" s="84"/>
      <c r="I894" s="84"/>
    </row>
    <row r="895" spans="1:9" ht="13.5" hidden="1" thickTop="1">
      <c r="A895" s="128" t="s">
        <v>71</v>
      </c>
      <c r="B895" s="74"/>
      <c r="C895" s="74"/>
      <c r="D895" s="74"/>
      <c r="E895" s="124"/>
      <c r="F895" s="74"/>
      <c r="G895" s="129"/>
      <c r="H895" s="359" t="s">
        <v>72</v>
      </c>
      <c r="I895" s="360"/>
    </row>
    <row r="896" spans="1:9" hidden="1">
      <c r="A896" s="130"/>
      <c r="B896" s="78"/>
      <c r="C896" s="78"/>
      <c r="D896" s="78"/>
      <c r="E896" s="131"/>
      <c r="F896" s="78"/>
      <c r="G896" s="132"/>
      <c r="H896" s="133"/>
      <c r="I896" s="134"/>
    </row>
    <row r="897" spans="1:9" ht="13.5" hidden="1" thickBot="1">
      <c r="A897" s="135"/>
      <c r="B897" s="136"/>
      <c r="C897" s="136"/>
      <c r="D897" s="136"/>
      <c r="E897" s="137"/>
      <c r="F897" s="136"/>
      <c r="G897" s="138"/>
      <c r="H897" s="139"/>
      <c r="I897" s="140"/>
    </row>
    <row r="898" spans="1:9" ht="13.5" hidden="1" thickTop="1">
      <c r="A898" s="74"/>
      <c r="B898" s="74"/>
      <c r="C898" s="74"/>
      <c r="D898" s="74"/>
      <c r="E898" s="124"/>
      <c r="F898" s="74"/>
      <c r="G898" s="74"/>
      <c r="H898" s="74"/>
      <c r="I898" s="74"/>
    </row>
    <row r="899" spans="1:9" hidden="1">
      <c r="A899" s="361" t="s">
        <v>73</v>
      </c>
      <c r="B899" s="361"/>
      <c r="C899" s="361"/>
      <c r="D899" s="361"/>
      <c r="E899" s="361"/>
      <c r="F899" s="361"/>
      <c r="G899" s="361"/>
      <c r="H899" s="361"/>
      <c r="I899" s="361"/>
    </row>
    <row r="900" spans="1:9" hidden="1">
      <c r="A900" s="361"/>
      <c r="B900" s="361"/>
      <c r="C900" s="361"/>
      <c r="D900" s="361"/>
      <c r="E900" s="361"/>
      <c r="F900" s="361"/>
      <c r="G900" s="361"/>
      <c r="H900" s="361"/>
      <c r="I900" s="361"/>
    </row>
    <row r="901" spans="1:9" hidden="1">
      <c r="A901" s="376" t="s">
        <v>74</v>
      </c>
      <c r="B901" s="363" t="s">
        <v>75</v>
      </c>
      <c r="C901" s="364"/>
      <c r="D901" s="365"/>
      <c r="E901" s="90"/>
      <c r="F901" s="376" t="s">
        <v>88</v>
      </c>
      <c r="G901" s="384" t="s">
        <v>76</v>
      </c>
      <c r="H901" s="385"/>
      <c r="I901" s="386"/>
    </row>
    <row r="902" spans="1:9" hidden="1">
      <c r="A902" s="376"/>
      <c r="B902" s="366"/>
      <c r="C902" s="367"/>
      <c r="D902" s="368"/>
      <c r="E902" s="90"/>
      <c r="F902" s="376"/>
      <c r="G902" s="387"/>
      <c r="H902" s="388"/>
      <c r="I902" s="389"/>
    </row>
    <row r="903" spans="1:9" hidden="1">
      <c r="A903" s="376" t="s">
        <v>89</v>
      </c>
      <c r="B903" s="375" t="s">
        <v>77</v>
      </c>
      <c r="C903" s="375"/>
      <c r="D903" s="375"/>
      <c r="E903" s="90"/>
      <c r="F903" s="376" t="s">
        <v>88</v>
      </c>
      <c r="G903" s="377" t="s">
        <v>78</v>
      </c>
      <c r="H903" s="377"/>
      <c r="I903" s="377"/>
    </row>
    <row r="904" spans="1:9" hidden="1">
      <c r="A904" s="376"/>
      <c r="B904" s="375"/>
      <c r="C904" s="375"/>
      <c r="D904" s="375"/>
      <c r="E904" s="90"/>
      <c r="F904" s="376"/>
      <c r="G904" s="377"/>
      <c r="H904" s="377"/>
      <c r="I904" s="377"/>
    </row>
    <row r="905" spans="1:9" hidden="1">
      <c r="A905" s="376" t="s">
        <v>90</v>
      </c>
      <c r="B905" s="375" t="s">
        <v>79</v>
      </c>
      <c r="C905" s="375"/>
      <c r="D905" s="375"/>
      <c r="E905" s="90"/>
      <c r="F905" s="376" t="s">
        <v>88</v>
      </c>
      <c r="G905" s="377" t="s">
        <v>80</v>
      </c>
      <c r="H905" s="377"/>
      <c r="I905" s="377"/>
    </row>
    <row r="906" spans="1:9" hidden="1">
      <c r="A906" s="376"/>
      <c r="B906" s="375"/>
      <c r="C906" s="375"/>
      <c r="D906" s="375"/>
      <c r="E906" s="90"/>
      <c r="F906" s="376"/>
      <c r="G906" s="377"/>
      <c r="H906" s="377"/>
      <c r="I906" s="377"/>
    </row>
    <row r="907" spans="1:9" hidden="1">
      <c r="A907" s="376" t="s">
        <v>91</v>
      </c>
      <c r="B907" s="375" t="s">
        <v>81</v>
      </c>
      <c r="C907" s="375"/>
      <c r="D907" s="375"/>
      <c r="E907" s="90"/>
      <c r="F907" s="376" t="s">
        <v>82</v>
      </c>
      <c r="G907" s="377" t="s">
        <v>83</v>
      </c>
      <c r="H907" s="377"/>
      <c r="I907" s="377"/>
    </row>
    <row r="908" spans="1:9" hidden="1">
      <c r="A908" s="376"/>
      <c r="B908" s="375"/>
      <c r="C908" s="375"/>
      <c r="D908" s="375"/>
      <c r="E908" s="90"/>
      <c r="F908" s="376"/>
      <c r="G908" s="377"/>
      <c r="H908" s="377"/>
      <c r="I908" s="377"/>
    </row>
    <row r="909" spans="1:9" hidden="1">
      <c r="A909" s="376" t="s">
        <v>92</v>
      </c>
      <c r="B909" s="375" t="s">
        <v>84</v>
      </c>
      <c r="C909" s="375"/>
      <c r="D909" s="375"/>
      <c r="E909" s="90"/>
      <c r="F909" s="376" t="s">
        <v>82</v>
      </c>
      <c r="G909" s="377" t="s">
        <v>85</v>
      </c>
      <c r="H909" s="377"/>
      <c r="I909" s="377"/>
    </row>
    <row r="910" spans="1:9" hidden="1">
      <c r="A910" s="376"/>
      <c r="B910" s="375"/>
      <c r="C910" s="375"/>
      <c r="D910" s="375"/>
      <c r="E910" s="90"/>
      <c r="F910" s="376"/>
      <c r="G910" s="377"/>
      <c r="H910" s="377"/>
      <c r="I910" s="377"/>
    </row>
    <row r="911" spans="1:9" hidden="1">
      <c r="A911" s="376" t="s">
        <v>88</v>
      </c>
      <c r="B911" s="363" t="s">
        <v>86</v>
      </c>
      <c r="C911" s="364"/>
      <c r="D911" s="365"/>
      <c r="E911" s="90"/>
      <c r="F911" s="378" t="s">
        <v>87</v>
      </c>
      <c r="G911" s="379"/>
      <c r="H911" s="379"/>
      <c r="I911" s="380"/>
    </row>
    <row r="912" spans="1:9" hidden="1">
      <c r="A912" s="376"/>
      <c r="B912" s="366"/>
      <c r="C912" s="367"/>
      <c r="D912" s="368"/>
      <c r="E912" s="90"/>
      <c r="F912" s="381"/>
      <c r="G912" s="382"/>
      <c r="H912" s="382"/>
      <c r="I912" s="383"/>
    </row>
    <row r="913" hidden="1"/>
    <row r="914" hidden="1"/>
    <row r="915" hidden="1"/>
    <row r="916" hidden="1"/>
    <row r="917" hidden="1"/>
    <row r="918" hidden="1"/>
    <row r="919" hidden="1"/>
    <row r="920" hidden="1"/>
    <row r="921" hidden="1"/>
    <row r="922" hidden="1"/>
    <row r="923" hidden="1"/>
    <row r="924" hidden="1"/>
    <row r="925" hidden="1"/>
    <row r="926" hidden="1"/>
    <row r="927" hidden="1"/>
  </sheetData>
  <mergeCells count="1301">
    <mergeCell ref="A905:A906"/>
    <mergeCell ref="B905:D906"/>
    <mergeCell ref="F905:F906"/>
    <mergeCell ref="G905:I906"/>
    <mergeCell ref="A907:A908"/>
    <mergeCell ref="B907:D908"/>
    <mergeCell ref="F907:F908"/>
    <mergeCell ref="G907:I908"/>
    <mergeCell ref="A909:A910"/>
    <mergeCell ref="B909:D910"/>
    <mergeCell ref="F909:F910"/>
    <mergeCell ref="G909:I910"/>
    <mergeCell ref="A911:A912"/>
    <mergeCell ref="B911:D912"/>
    <mergeCell ref="F911:I912"/>
    <mergeCell ref="A704:D704"/>
    <mergeCell ref="E704:E707"/>
    <mergeCell ref="F704:I704"/>
    <mergeCell ref="A705:B705"/>
    <mergeCell ref="F705:G705"/>
    <mergeCell ref="D706:D707"/>
    <mergeCell ref="F706:G707"/>
    <mergeCell ref="H706:H707"/>
    <mergeCell ref="I706:I707"/>
    <mergeCell ref="A888:A890"/>
    <mergeCell ref="B888:C890"/>
    <mergeCell ref="G888:H890"/>
    <mergeCell ref="I888:I890"/>
    <mergeCell ref="B891:C893"/>
    <mergeCell ref="D891:D893"/>
    <mergeCell ref="F891:F893"/>
    <mergeCell ref="G891:H893"/>
    <mergeCell ref="H895:I895"/>
    <mergeCell ref="A899:I900"/>
    <mergeCell ref="A901:A902"/>
    <mergeCell ref="B901:D902"/>
    <mergeCell ref="F901:F902"/>
    <mergeCell ref="G901:I902"/>
    <mergeCell ref="A903:A904"/>
    <mergeCell ref="B903:D904"/>
    <mergeCell ref="F903:F904"/>
    <mergeCell ref="G903:I904"/>
    <mergeCell ref="B875:D875"/>
    <mergeCell ref="F875:H875"/>
    <mergeCell ref="A876:A878"/>
    <mergeCell ref="B876:D878"/>
    <mergeCell ref="E876:E878"/>
    <mergeCell ref="F876:H878"/>
    <mergeCell ref="I876:I878"/>
    <mergeCell ref="A879:D879"/>
    <mergeCell ref="F879:I879"/>
    <mergeCell ref="A880:A882"/>
    <mergeCell ref="B880:D882"/>
    <mergeCell ref="E880:E882"/>
    <mergeCell ref="F880:H882"/>
    <mergeCell ref="I880:I882"/>
    <mergeCell ref="A883:D883"/>
    <mergeCell ref="F883:I883"/>
    <mergeCell ref="A884:A886"/>
    <mergeCell ref="B884:D886"/>
    <mergeCell ref="E884:E886"/>
    <mergeCell ref="F884:H886"/>
    <mergeCell ref="I884:I886"/>
    <mergeCell ref="A861:B862"/>
    <mergeCell ref="C861:E862"/>
    <mergeCell ref="A863:B864"/>
    <mergeCell ref="C863:E864"/>
    <mergeCell ref="A866:B866"/>
    <mergeCell ref="A867:B868"/>
    <mergeCell ref="C867:C868"/>
    <mergeCell ref="D867:D868"/>
    <mergeCell ref="E867:E868"/>
    <mergeCell ref="F867:F868"/>
    <mergeCell ref="G867:G868"/>
    <mergeCell ref="H867:H868"/>
    <mergeCell ref="I867:I868"/>
    <mergeCell ref="A870:D870"/>
    <mergeCell ref="E870:E873"/>
    <mergeCell ref="F870:I870"/>
    <mergeCell ref="A871:B871"/>
    <mergeCell ref="F871:G871"/>
    <mergeCell ref="A872:B873"/>
    <mergeCell ref="C872:C873"/>
    <mergeCell ref="D872:D873"/>
    <mergeCell ref="F872:G873"/>
    <mergeCell ref="H872:H873"/>
    <mergeCell ref="I872:I873"/>
    <mergeCell ref="A848:A849"/>
    <mergeCell ref="B848:D849"/>
    <mergeCell ref="F848:F849"/>
    <mergeCell ref="G848:I849"/>
    <mergeCell ref="A850:A851"/>
    <mergeCell ref="B850:D851"/>
    <mergeCell ref="F850:F851"/>
    <mergeCell ref="G850:I851"/>
    <mergeCell ref="A852:A853"/>
    <mergeCell ref="B852:D853"/>
    <mergeCell ref="F852:F853"/>
    <mergeCell ref="G852:I853"/>
    <mergeCell ref="A854:A855"/>
    <mergeCell ref="B854:D855"/>
    <mergeCell ref="F854:I855"/>
    <mergeCell ref="A856:I857"/>
    <mergeCell ref="A859:B860"/>
    <mergeCell ref="C859:E860"/>
    <mergeCell ref="A831:A833"/>
    <mergeCell ref="B831:C833"/>
    <mergeCell ref="G831:H833"/>
    <mergeCell ref="I831:I833"/>
    <mergeCell ref="B834:C836"/>
    <mergeCell ref="D834:D836"/>
    <mergeCell ref="F834:F836"/>
    <mergeCell ref="G834:H836"/>
    <mergeCell ref="H838:I838"/>
    <mergeCell ref="A842:I843"/>
    <mergeCell ref="A844:A845"/>
    <mergeCell ref="B844:D845"/>
    <mergeCell ref="F844:F845"/>
    <mergeCell ref="G844:I845"/>
    <mergeCell ref="A846:A847"/>
    <mergeCell ref="B846:D847"/>
    <mergeCell ref="F846:F847"/>
    <mergeCell ref="G846:I847"/>
    <mergeCell ref="B818:D818"/>
    <mergeCell ref="F818:H818"/>
    <mergeCell ref="A819:A821"/>
    <mergeCell ref="B819:D821"/>
    <mergeCell ref="E819:E821"/>
    <mergeCell ref="F819:H821"/>
    <mergeCell ref="I819:I821"/>
    <mergeCell ref="A822:D822"/>
    <mergeCell ref="F822:I822"/>
    <mergeCell ref="A823:A825"/>
    <mergeCell ref="B823:D825"/>
    <mergeCell ref="E823:E825"/>
    <mergeCell ref="F823:H825"/>
    <mergeCell ref="I823:I825"/>
    <mergeCell ref="A826:D826"/>
    <mergeCell ref="F826:I826"/>
    <mergeCell ref="A827:A829"/>
    <mergeCell ref="B827:D829"/>
    <mergeCell ref="E827:E829"/>
    <mergeCell ref="F827:H829"/>
    <mergeCell ref="I827:I829"/>
    <mergeCell ref="A804:B805"/>
    <mergeCell ref="C804:E805"/>
    <mergeCell ref="A806:B807"/>
    <mergeCell ref="C806:E807"/>
    <mergeCell ref="A809:B809"/>
    <mergeCell ref="A810:B811"/>
    <mergeCell ref="C810:C811"/>
    <mergeCell ref="D810:D811"/>
    <mergeCell ref="E810:E811"/>
    <mergeCell ref="F810:F811"/>
    <mergeCell ref="G810:G811"/>
    <mergeCell ref="H810:H811"/>
    <mergeCell ref="I810:I811"/>
    <mergeCell ref="A813:D813"/>
    <mergeCell ref="E813:E816"/>
    <mergeCell ref="F813:I813"/>
    <mergeCell ref="A814:B814"/>
    <mergeCell ref="F814:G814"/>
    <mergeCell ref="A815:B816"/>
    <mergeCell ref="C815:C816"/>
    <mergeCell ref="D815:D816"/>
    <mergeCell ref="F815:G816"/>
    <mergeCell ref="H815:H816"/>
    <mergeCell ref="I815:I816"/>
    <mergeCell ref="A791:A792"/>
    <mergeCell ref="B791:D792"/>
    <mergeCell ref="F791:F792"/>
    <mergeCell ref="G791:I792"/>
    <mergeCell ref="A793:A794"/>
    <mergeCell ref="B793:D794"/>
    <mergeCell ref="F793:F794"/>
    <mergeCell ref="G793:I794"/>
    <mergeCell ref="A795:A796"/>
    <mergeCell ref="B795:D796"/>
    <mergeCell ref="F795:F796"/>
    <mergeCell ref="G795:I796"/>
    <mergeCell ref="A797:A798"/>
    <mergeCell ref="B797:D798"/>
    <mergeCell ref="F797:I798"/>
    <mergeCell ref="A799:I800"/>
    <mergeCell ref="A802:B803"/>
    <mergeCell ref="C802:E803"/>
    <mergeCell ref="A774:A776"/>
    <mergeCell ref="B774:C776"/>
    <mergeCell ref="G774:H776"/>
    <mergeCell ref="I774:I776"/>
    <mergeCell ref="B777:C779"/>
    <mergeCell ref="D777:D779"/>
    <mergeCell ref="F777:F779"/>
    <mergeCell ref="G777:H779"/>
    <mergeCell ref="H781:I781"/>
    <mergeCell ref="A785:I786"/>
    <mergeCell ref="A787:A788"/>
    <mergeCell ref="B787:D788"/>
    <mergeCell ref="F787:F788"/>
    <mergeCell ref="G787:I788"/>
    <mergeCell ref="A789:A790"/>
    <mergeCell ref="B789:D790"/>
    <mergeCell ref="F789:F790"/>
    <mergeCell ref="G789:I790"/>
    <mergeCell ref="B761:D761"/>
    <mergeCell ref="F761:H761"/>
    <mergeCell ref="A762:A764"/>
    <mergeCell ref="B762:D764"/>
    <mergeCell ref="E762:E764"/>
    <mergeCell ref="F762:H764"/>
    <mergeCell ref="I762:I764"/>
    <mergeCell ref="A765:D765"/>
    <mergeCell ref="F765:I765"/>
    <mergeCell ref="A766:A768"/>
    <mergeCell ref="B766:D768"/>
    <mergeCell ref="E766:E768"/>
    <mergeCell ref="F766:H768"/>
    <mergeCell ref="I766:I768"/>
    <mergeCell ref="A769:D769"/>
    <mergeCell ref="F769:I769"/>
    <mergeCell ref="A770:A772"/>
    <mergeCell ref="B770:D772"/>
    <mergeCell ref="E770:E772"/>
    <mergeCell ref="F770:H772"/>
    <mergeCell ref="I770:I772"/>
    <mergeCell ref="A742:I743"/>
    <mergeCell ref="A745:B746"/>
    <mergeCell ref="C745:E746"/>
    <mergeCell ref="A747:B748"/>
    <mergeCell ref="C747:E748"/>
    <mergeCell ref="A749:B750"/>
    <mergeCell ref="C749:E750"/>
    <mergeCell ref="A752:B752"/>
    <mergeCell ref="A753:B754"/>
    <mergeCell ref="C753:C754"/>
    <mergeCell ref="D753:D754"/>
    <mergeCell ref="E753:E754"/>
    <mergeCell ref="F753:F754"/>
    <mergeCell ref="G753:G754"/>
    <mergeCell ref="H753:H754"/>
    <mergeCell ref="I753:I754"/>
    <mergeCell ref="A756:D756"/>
    <mergeCell ref="E756:E759"/>
    <mergeCell ref="F756:I756"/>
    <mergeCell ref="A757:B757"/>
    <mergeCell ref="F757:G757"/>
    <mergeCell ref="A758:B759"/>
    <mergeCell ref="C758:C759"/>
    <mergeCell ref="D758:D759"/>
    <mergeCell ref="F758:G759"/>
    <mergeCell ref="H758:H759"/>
    <mergeCell ref="I758:I759"/>
    <mergeCell ref="A732:A733"/>
    <mergeCell ref="B732:D733"/>
    <mergeCell ref="F732:F733"/>
    <mergeCell ref="G732:I733"/>
    <mergeCell ref="A734:A735"/>
    <mergeCell ref="B734:D735"/>
    <mergeCell ref="F734:F735"/>
    <mergeCell ref="G734:I735"/>
    <mergeCell ref="A736:A737"/>
    <mergeCell ref="B736:D737"/>
    <mergeCell ref="F736:F737"/>
    <mergeCell ref="G736:I737"/>
    <mergeCell ref="A738:A739"/>
    <mergeCell ref="B738:D739"/>
    <mergeCell ref="F738:F739"/>
    <mergeCell ref="G738:I739"/>
    <mergeCell ref="A740:A741"/>
    <mergeCell ref="B740:D741"/>
    <mergeCell ref="F740:I741"/>
    <mergeCell ref="A713:A715"/>
    <mergeCell ref="B713:D715"/>
    <mergeCell ref="E713:E715"/>
    <mergeCell ref="F713:H715"/>
    <mergeCell ref="I713:I715"/>
    <mergeCell ref="A717:A719"/>
    <mergeCell ref="B717:C719"/>
    <mergeCell ref="G717:H719"/>
    <mergeCell ref="I717:I719"/>
    <mergeCell ref="B720:C722"/>
    <mergeCell ref="D720:D722"/>
    <mergeCell ref="F720:F722"/>
    <mergeCell ref="G720:H722"/>
    <mergeCell ref="H724:I724"/>
    <mergeCell ref="A728:I729"/>
    <mergeCell ref="A730:A731"/>
    <mergeCell ref="B730:D731"/>
    <mergeCell ref="F730:F731"/>
    <mergeCell ref="G730:I731"/>
    <mergeCell ref="A706:B707"/>
    <mergeCell ref="C706:C707"/>
    <mergeCell ref="A699:D699"/>
    <mergeCell ref="E699:E702"/>
    <mergeCell ref="F699:I699"/>
    <mergeCell ref="A700:B700"/>
    <mergeCell ref="F700:G700"/>
    <mergeCell ref="A701:B702"/>
    <mergeCell ref="C701:C702"/>
    <mergeCell ref="A708:D708"/>
    <mergeCell ref="F708:I708"/>
    <mergeCell ref="A709:A711"/>
    <mergeCell ref="B709:D711"/>
    <mergeCell ref="E709:E711"/>
    <mergeCell ref="F709:H711"/>
    <mergeCell ref="I709:I711"/>
    <mergeCell ref="A712:D712"/>
    <mergeCell ref="F712:I712"/>
    <mergeCell ref="A690:B691"/>
    <mergeCell ref="C690:E691"/>
    <mergeCell ref="I696:I697"/>
    <mergeCell ref="A692:B693"/>
    <mergeCell ref="C692:E693"/>
    <mergeCell ref="A695:B695"/>
    <mergeCell ref="A696:B697"/>
    <mergeCell ref="C696:C697"/>
    <mergeCell ref="D696:D697"/>
    <mergeCell ref="E696:E697"/>
    <mergeCell ref="D701:D702"/>
    <mergeCell ref="H701:H702"/>
    <mergeCell ref="F696:F697"/>
    <mergeCell ref="G696:G697"/>
    <mergeCell ref="H696:H697"/>
    <mergeCell ref="F701:F702"/>
    <mergeCell ref="G701:G702"/>
    <mergeCell ref="I701:I702"/>
    <mergeCell ref="A677:A678"/>
    <mergeCell ref="B677:D678"/>
    <mergeCell ref="F677:F678"/>
    <mergeCell ref="G677:I678"/>
    <mergeCell ref="A679:A680"/>
    <mergeCell ref="B679:D680"/>
    <mergeCell ref="F679:F680"/>
    <mergeCell ref="G679:I680"/>
    <mergeCell ref="A681:A682"/>
    <mergeCell ref="B681:D682"/>
    <mergeCell ref="F681:F682"/>
    <mergeCell ref="G681:I682"/>
    <mergeCell ref="A683:A684"/>
    <mergeCell ref="B683:D684"/>
    <mergeCell ref="F683:I684"/>
    <mergeCell ref="A685:I686"/>
    <mergeCell ref="A688:B689"/>
    <mergeCell ref="C688:E689"/>
    <mergeCell ref="A660:A662"/>
    <mergeCell ref="B660:C662"/>
    <mergeCell ref="G660:H662"/>
    <mergeCell ref="I660:I662"/>
    <mergeCell ref="B663:C665"/>
    <mergeCell ref="D663:D665"/>
    <mergeCell ref="F663:F665"/>
    <mergeCell ref="G663:H665"/>
    <mergeCell ref="H667:I667"/>
    <mergeCell ref="A671:I672"/>
    <mergeCell ref="A673:A674"/>
    <mergeCell ref="B673:D674"/>
    <mergeCell ref="F673:F674"/>
    <mergeCell ref="G673:I674"/>
    <mergeCell ref="A675:A676"/>
    <mergeCell ref="B675:D676"/>
    <mergeCell ref="F675:F676"/>
    <mergeCell ref="G675:I676"/>
    <mergeCell ref="B647:D647"/>
    <mergeCell ref="F647:H647"/>
    <mergeCell ref="A648:A650"/>
    <mergeCell ref="B648:D650"/>
    <mergeCell ref="E648:E650"/>
    <mergeCell ref="F648:H650"/>
    <mergeCell ref="I648:I650"/>
    <mergeCell ref="A651:D651"/>
    <mergeCell ref="F651:I651"/>
    <mergeCell ref="A652:A654"/>
    <mergeCell ref="B652:D654"/>
    <mergeCell ref="E652:E654"/>
    <mergeCell ref="F652:H654"/>
    <mergeCell ref="I652:I654"/>
    <mergeCell ref="A655:D655"/>
    <mergeCell ref="F655:I655"/>
    <mergeCell ref="A656:A658"/>
    <mergeCell ref="B656:D658"/>
    <mergeCell ref="E656:E658"/>
    <mergeCell ref="F656:H658"/>
    <mergeCell ref="I656:I658"/>
    <mergeCell ref="A633:B634"/>
    <mergeCell ref="C633:E634"/>
    <mergeCell ref="A635:B636"/>
    <mergeCell ref="C635:E636"/>
    <mergeCell ref="A638:B638"/>
    <mergeCell ref="A639:B640"/>
    <mergeCell ref="C639:C640"/>
    <mergeCell ref="D639:D640"/>
    <mergeCell ref="E639:E640"/>
    <mergeCell ref="F639:F640"/>
    <mergeCell ref="G639:G640"/>
    <mergeCell ref="H639:H640"/>
    <mergeCell ref="I639:I640"/>
    <mergeCell ref="A642:D642"/>
    <mergeCell ref="E642:E645"/>
    <mergeCell ref="F642:I642"/>
    <mergeCell ref="A643:B643"/>
    <mergeCell ref="F643:G643"/>
    <mergeCell ref="A644:B645"/>
    <mergeCell ref="C644:C645"/>
    <mergeCell ref="D644:D645"/>
    <mergeCell ref="F644:G645"/>
    <mergeCell ref="H644:H645"/>
    <mergeCell ref="I644:I645"/>
    <mergeCell ref="A620:A621"/>
    <mergeCell ref="B620:D621"/>
    <mergeCell ref="F620:F621"/>
    <mergeCell ref="G620:I621"/>
    <mergeCell ref="A622:A623"/>
    <mergeCell ref="B622:D623"/>
    <mergeCell ref="F622:F623"/>
    <mergeCell ref="G622:I623"/>
    <mergeCell ref="A624:A625"/>
    <mergeCell ref="B624:D625"/>
    <mergeCell ref="F624:F625"/>
    <mergeCell ref="G624:I625"/>
    <mergeCell ref="A626:A627"/>
    <mergeCell ref="B626:D627"/>
    <mergeCell ref="F626:I627"/>
    <mergeCell ref="A628:I629"/>
    <mergeCell ref="A631:B632"/>
    <mergeCell ref="C631:E632"/>
    <mergeCell ref="A603:A605"/>
    <mergeCell ref="B603:C605"/>
    <mergeCell ref="G603:H605"/>
    <mergeCell ref="I603:I605"/>
    <mergeCell ref="B606:C608"/>
    <mergeCell ref="D606:D608"/>
    <mergeCell ref="F606:F608"/>
    <mergeCell ref="G606:H608"/>
    <mergeCell ref="H610:I610"/>
    <mergeCell ref="A614:I615"/>
    <mergeCell ref="A616:A617"/>
    <mergeCell ref="B616:D617"/>
    <mergeCell ref="F616:F617"/>
    <mergeCell ref="G616:I617"/>
    <mergeCell ref="A618:A619"/>
    <mergeCell ref="B618:D619"/>
    <mergeCell ref="F618:F619"/>
    <mergeCell ref="G618:I619"/>
    <mergeCell ref="B590:D590"/>
    <mergeCell ref="F590:H590"/>
    <mergeCell ref="A591:A593"/>
    <mergeCell ref="B591:D593"/>
    <mergeCell ref="E591:E593"/>
    <mergeCell ref="F591:H593"/>
    <mergeCell ref="I591:I593"/>
    <mergeCell ref="A594:D594"/>
    <mergeCell ref="F594:I594"/>
    <mergeCell ref="A595:A597"/>
    <mergeCell ref="B595:D597"/>
    <mergeCell ref="E595:E597"/>
    <mergeCell ref="F595:H597"/>
    <mergeCell ref="I595:I597"/>
    <mergeCell ref="A598:D598"/>
    <mergeCell ref="F598:I598"/>
    <mergeCell ref="A599:A601"/>
    <mergeCell ref="B599:D601"/>
    <mergeCell ref="E599:E601"/>
    <mergeCell ref="F599:H601"/>
    <mergeCell ref="I599:I601"/>
    <mergeCell ref="A576:B577"/>
    <mergeCell ref="C576:E577"/>
    <mergeCell ref="A578:B579"/>
    <mergeCell ref="C578:E579"/>
    <mergeCell ref="A581:B581"/>
    <mergeCell ref="A582:B583"/>
    <mergeCell ref="C582:C583"/>
    <mergeCell ref="D582:D583"/>
    <mergeCell ref="E582:E583"/>
    <mergeCell ref="F582:F583"/>
    <mergeCell ref="G582:G583"/>
    <mergeCell ref="H582:H583"/>
    <mergeCell ref="I582:I583"/>
    <mergeCell ref="A585:D585"/>
    <mergeCell ref="E585:E588"/>
    <mergeCell ref="F585:I585"/>
    <mergeCell ref="A586:B586"/>
    <mergeCell ref="F586:G586"/>
    <mergeCell ref="A587:B588"/>
    <mergeCell ref="C587:C588"/>
    <mergeCell ref="D587:D588"/>
    <mergeCell ref="F587:G588"/>
    <mergeCell ref="H587:H588"/>
    <mergeCell ref="I587:I588"/>
    <mergeCell ref="A563:A564"/>
    <mergeCell ref="B563:D564"/>
    <mergeCell ref="F563:F564"/>
    <mergeCell ref="G563:I564"/>
    <mergeCell ref="A565:A566"/>
    <mergeCell ref="B565:D566"/>
    <mergeCell ref="F565:F566"/>
    <mergeCell ref="G565:I566"/>
    <mergeCell ref="A567:A568"/>
    <mergeCell ref="B567:D568"/>
    <mergeCell ref="F567:F568"/>
    <mergeCell ref="G567:I568"/>
    <mergeCell ref="A569:A570"/>
    <mergeCell ref="B569:D570"/>
    <mergeCell ref="F569:I570"/>
    <mergeCell ref="A571:I572"/>
    <mergeCell ref="A574:B575"/>
    <mergeCell ref="C574:E575"/>
    <mergeCell ref="A546:A548"/>
    <mergeCell ref="B546:C548"/>
    <mergeCell ref="G546:H548"/>
    <mergeCell ref="I546:I548"/>
    <mergeCell ref="B549:C551"/>
    <mergeCell ref="D549:D551"/>
    <mergeCell ref="F549:F551"/>
    <mergeCell ref="G549:H551"/>
    <mergeCell ref="H553:I553"/>
    <mergeCell ref="A557:I558"/>
    <mergeCell ref="A559:A560"/>
    <mergeCell ref="B559:D560"/>
    <mergeCell ref="F559:F560"/>
    <mergeCell ref="G559:I560"/>
    <mergeCell ref="A561:A562"/>
    <mergeCell ref="B561:D562"/>
    <mergeCell ref="F561:F562"/>
    <mergeCell ref="G561:I562"/>
    <mergeCell ref="B533:D533"/>
    <mergeCell ref="F533:H533"/>
    <mergeCell ref="A534:A536"/>
    <mergeCell ref="B534:D536"/>
    <mergeCell ref="E534:E536"/>
    <mergeCell ref="F534:H536"/>
    <mergeCell ref="I534:I536"/>
    <mergeCell ref="A537:D537"/>
    <mergeCell ref="F537:I537"/>
    <mergeCell ref="A538:A540"/>
    <mergeCell ref="B538:D540"/>
    <mergeCell ref="E538:E540"/>
    <mergeCell ref="F538:H540"/>
    <mergeCell ref="I538:I540"/>
    <mergeCell ref="A541:D541"/>
    <mergeCell ref="F541:I541"/>
    <mergeCell ref="A542:A544"/>
    <mergeCell ref="B542:D544"/>
    <mergeCell ref="E542:E544"/>
    <mergeCell ref="F542:H544"/>
    <mergeCell ref="I542:I544"/>
    <mergeCell ref="A519:B520"/>
    <mergeCell ref="C519:E520"/>
    <mergeCell ref="A521:B522"/>
    <mergeCell ref="C521:E522"/>
    <mergeCell ref="A524:B524"/>
    <mergeCell ref="A525:B526"/>
    <mergeCell ref="C525:C526"/>
    <mergeCell ref="D525:D526"/>
    <mergeCell ref="E525:E526"/>
    <mergeCell ref="F525:F526"/>
    <mergeCell ref="G525:G526"/>
    <mergeCell ref="H525:H526"/>
    <mergeCell ref="I525:I526"/>
    <mergeCell ref="A528:D528"/>
    <mergeCell ref="E528:E531"/>
    <mergeCell ref="F528:I528"/>
    <mergeCell ref="A529:B529"/>
    <mergeCell ref="F529:G529"/>
    <mergeCell ref="A530:B531"/>
    <mergeCell ref="C530:C531"/>
    <mergeCell ref="D530:D531"/>
    <mergeCell ref="F530:G531"/>
    <mergeCell ref="H530:H531"/>
    <mergeCell ref="I530:I531"/>
    <mergeCell ref="A506:A507"/>
    <mergeCell ref="B506:D507"/>
    <mergeCell ref="F506:F507"/>
    <mergeCell ref="G506:I507"/>
    <mergeCell ref="A508:A509"/>
    <mergeCell ref="B508:D509"/>
    <mergeCell ref="F508:F509"/>
    <mergeCell ref="G508:I509"/>
    <mergeCell ref="A510:A511"/>
    <mergeCell ref="B510:D511"/>
    <mergeCell ref="F510:F511"/>
    <mergeCell ref="G510:I511"/>
    <mergeCell ref="A512:A513"/>
    <mergeCell ref="B512:D513"/>
    <mergeCell ref="F512:I513"/>
    <mergeCell ref="A514:I515"/>
    <mergeCell ref="A517:B518"/>
    <mergeCell ref="C517:E518"/>
    <mergeCell ref="A489:A491"/>
    <mergeCell ref="B489:C491"/>
    <mergeCell ref="G489:H491"/>
    <mergeCell ref="I489:I491"/>
    <mergeCell ref="B492:C494"/>
    <mergeCell ref="D492:D494"/>
    <mergeCell ref="F492:F494"/>
    <mergeCell ref="G492:H494"/>
    <mergeCell ref="H496:I496"/>
    <mergeCell ref="A500:I501"/>
    <mergeCell ref="A502:A503"/>
    <mergeCell ref="B502:D503"/>
    <mergeCell ref="F502:F503"/>
    <mergeCell ref="G502:I503"/>
    <mergeCell ref="A504:A505"/>
    <mergeCell ref="B504:D505"/>
    <mergeCell ref="F504:F505"/>
    <mergeCell ref="G504:I505"/>
    <mergeCell ref="B476:D476"/>
    <mergeCell ref="F476:H476"/>
    <mergeCell ref="A477:A479"/>
    <mergeCell ref="B477:D479"/>
    <mergeCell ref="E477:E479"/>
    <mergeCell ref="F477:H479"/>
    <mergeCell ref="I477:I479"/>
    <mergeCell ref="A480:D480"/>
    <mergeCell ref="F480:I480"/>
    <mergeCell ref="A481:A483"/>
    <mergeCell ref="B481:D483"/>
    <mergeCell ref="E481:E483"/>
    <mergeCell ref="F481:H483"/>
    <mergeCell ref="I481:I483"/>
    <mergeCell ref="A484:D484"/>
    <mergeCell ref="F484:I484"/>
    <mergeCell ref="A485:A487"/>
    <mergeCell ref="B485:D487"/>
    <mergeCell ref="E485:E487"/>
    <mergeCell ref="F485:H487"/>
    <mergeCell ref="I485:I487"/>
    <mergeCell ref="A462:B463"/>
    <mergeCell ref="C462:E463"/>
    <mergeCell ref="A464:B465"/>
    <mergeCell ref="C464:E465"/>
    <mergeCell ref="A467:B467"/>
    <mergeCell ref="A468:B469"/>
    <mergeCell ref="C468:C469"/>
    <mergeCell ref="D468:D469"/>
    <mergeCell ref="E468:E469"/>
    <mergeCell ref="F468:F469"/>
    <mergeCell ref="G468:G469"/>
    <mergeCell ref="H468:H469"/>
    <mergeCell ref="I468:I469"/>
    <mergeCell ref="A471:D471"/>
    <mergeCell ref="E471:E474"/>
    <mergeCell ref="F471:I471"/>
    <mergeCell ref="A472:B472"/>
    <mergeCell ref="F472:G472"/>
    <mergeCell ref="A473:B474"/>
    <mergeCell ref="C473:C474"/>
    <mergeCell ref="D473:D474"/>
    <mergeCell ref="F473:G474"/>
    <mergeCell ref="H473:H474"/>
    <mergeCell ref="I473:I474"/>
    <mergeCell ref="A449:A450"/>
    <mergeCell ref="B449:D450"/>
    <mergeCell ref="F449:F450"/>
    <mergeCell ref="G449:I450"/>
    <mergeCell ref="A451:A452"/>
    <mergeCell ref="B451:D452"/>
    <mergeCell ref="F451:F452"/>
    <mergeCell ref="G451:I452"/>
    <mergeCell ref="A453:A454"/>
    <mergeCell ref="B453:D454"/>
    <mergeCell ref="F453:F454"/>
    <mergeCell ref="G453:I454"/>
    <mergeCell ref="A455:A456"/>
    <mergeCell ref="B455:D456"/>
    <mergeCell ref="F455:I456"/>
    <mergeCell ref="A457:I458"/>
    <mergeCell ref="A460:B461"/>
    <mergeCell ref="C460:E461"/>
    <mergeCell ref="A432:A434"/>
    <mergeCell ref="B432:C434"/>
    <mergeCell ref="G432:H434"/>
    <mergeCell ref="I432:I434"/>
    <mergeCell ref="B435:C437"/>
    <mergeCell ref="D435:D437"/>
    <mergeCell ref="F435:F437"/>
    <mergeCell ref="G435:H437"/>
    <mergeCell ref="H439:I439"/>
    <mergeCell ref="A443:I444"/>
    <mergeCell ref="A445:A446"/>
    <mergeCell ref="B445:D446"/>
    <mergeCell ref="F445:F446"/>
    <mergeCell ref="G445:I446"/>
    <mergeCell ref="A447:A448"/>
    <mergeCell ref="B447:D448"/>
    <mergeCell ref="F447:F448"/>
    <mergeCell ref="G447:I448"/>
    <mergeCell ref="B419:D419"/>
    <mergeCell ref="F419:H419"/>
    <mergeCell ref="A420:A422"/>
    <mergeCell ref="B420:D422"/>
    <mergeCell ref="E420:E422"/>
    <mergeCell ref="F420:H422"/>
    <mergeCell ref="I420:I422"/>
    <mergeCell ref="A423:D423"/>
    <mergeCell ref="F423:I423"/>
    <mergeCell ref="A424:A426"/>
    <mergeCell ref="B424:D426"/>
    <mergeCell ref="E424:E426"/>
    <mergeCell ref="F424:H426"/>
    <mergeCell ref="I424:I426"/>
    <mergeCell ref="A427:D427"/>
    <mergeCell ref="F427:I427"/>
    <mergeCell ref="A428:A430"/>
    <mergeCell ref="B428:D430"/>
    <mergeCell ref="E428:E430"/>
    <mergeCell ref="F428:H430"/>
    <mergeCell ref="I428:I430"/>
    <mergeCell ref="A405:B406"/>
    <mergeCell ref="C405:E406"/>
    <mergeCell ref="A407:B408"/>
    <mergeCell ref="C407:E408"/>
    <mergeCell ref="A410:B410"/>
    <mergeCell ref="A411:B412"/>
    <mergeCell ref="C411:C412"/>
    <mergeCell ref="D411:D412"/>
    <mergeCell ref="E411:E412"/>
    <mergeCell ref="F411:F412"/>
    <mergeCell ref="G411:G412"/>
    <mergeCell ref="H411:H412"/>
    <mergeCell ref="I411:I412"/>
    <mergeCell ref="A414:D414"/>
    <mergeCell ref="E414:E417"/>
    <mergeCell ref="F414:I414"/>
    <mergeCell ref="A415:B415"/>
    <mergeCell ref="F415:G415"/>
    <mergeCell ref="A416:B417"/>
    <mergeCell ref="C416:C417"/>
    <mergeCell ref="D416:D417"/>
    <mergeCell ref="F416:G417"/>
    <mergeCell ref="H416:H417"/>
    <mergeCell ref="I416:I417"/>
    <mergeCell ref="A392:A393"/>
    <mergeCell ref="B392:D393"/>
    <mergeCell ref="F392:F393"/>
    <mergeCell ref="G392:I393"/>
    <mergeCell ref="A394:A395"/>
    <mergeCell ref="B394:D395"/>
    <mergeCell ref="F394:F395"/>
    <mergeCell ref="G394:I395"/>
    <mergeCell ref="A396:A397"/>
    <mergeCell ref="B396:D397"/>
    <mergeCell ref="F396:F397"/>
    <mergeCell ref="G396:I397"/>
    <mergeCell ref="A398:A399"/>
    <mergeCell ref="B398:D399"/>
    <mergeCell ref="F398:I399"/>
    <mergeCell ref="A400:I401"/>
    <mergeCell ref="A403:B404"/>
    <mergeCell ref="C403:E404"/>
    <mergeCell ref="A375:A377"/>
    <mergeCell ref="B375:C377"/>
    <mergeCell ref="G375:H377"/>
    <mergeCell ref="I375:I377"/>
    <mergeCell ref="B378:C380"/>
    <mergeCell ref="D378:D380"/>
    <mergeCell ref="F378:F380"/>
    <mergeCell ref="G378:H380"/>
    <mergeCell ref="H382:I382"/>
    <mergeCell ref="A386:I387"/>
    <mergeCell ref="A388:A389"/>
    <mergeCell ref="B388:D389"/>
    <mergeCell ref="F388:F389"/>
    <mergeCell ref="G388:I389"/>
    <mergeCell ref="A390:A391"/>
    <mergeCell ref="B390:D391"/>
    <mergeCell ref="F390:F391"/>
    <mergeCell ref="G390:I391"/>
    <mergeCell ref="B362:D362"/>
    <mergeCell ref="F362:H362"/>
    <mergeCell ref="A363:A365"/>
    <mergeCell ref="B363:D365"/>
    <mergeCell ref="E363:E365"/>
    <mergeCell ref="F363:H365"/>
    <mergeCell ref="I363:I365"/>
    <mergeCell ref="A366:D366"/>
    <mergeCell ref="F366:I366"/>
    <mergeCell ref="A367:A369"/>
    <mergeCell ref="B367:D369"/>
    <mergeCell ref="E367:E369"/>
    <mergeCell ref="F367:H369"/>
    <mergeCell ref="I367:I369"/>
    <mergeCell ref="A370:D370"/>
    <mergeCell ref="F370:I370"/>
    <mergeCell ref="A371:A373"/>
    <mergeCell ref="B371:D373"/>
    <mergeCell ref="E371:E373"/>
    <mergeCell ref="F371:H373"/>
    <mergeCell ref="I371:I373"/>
    <mergeCell ref="A348:B349"/>
    <mergeCell ref="C348:E349"/>
    <mergeCell ref="A350:B351"/>
    <mergeCell ref="C350:E351"/>
    <mergeCell ref="A353:B353"/>
    <mergeCell ref="A354:B355"/>
    <mergeCell ref="C354:C355"/>
    <mergeCell ref="D354:D355"/>
    <mergeCell ref="E354:E355"/>
    <mergeCell ref="F354:F355"/>
    <mergeCell ref="G354:G355"/>
    <mergeCell ref="H354:H355"/>
    <mergeCell ref="I354:I355"/>
    <mergeCell ref="A357:D357"/>
    <mergeCell ref="E357:E360"/>
    <mergeCell ref="F357:I357"/>
    <mergeCell ref="A358:B358"/>
    <mergeCell ref="F358:G358"/>
    <mergeCell ref="A359:B360"/>
    <mergeCell ref="C359:C360"/>
    <mergeCell ref="D359:D360"/>
    <mergeCell ref="F359:G360"/>
    <mergeCell ref="H359:H360"/>
    <mergeCell ref="I359:I360"/>
    <mergeCell ref="A335:A336"/>
    <mergeCell ref="B335:D336"/>
    <mergeCell ref="F335:F336"/>
    <mergeCell ref="G335:I336"/>
    <mergeCell ref="A337:A338"/>
    <mergeCell ref="B337:D338"/>
    <mergeCell ref="F337:F338"/>
    <mergeCell ref="G337:I338"/>
    <mergeCell ref="A339:A340"/>
    <mergeCell ref="B339:D340"/>
    <mergeCell ref="F339:F340"/>
    <mergeCell ref="G339:I340"/>
    <mergeCell ref="A341:A342"/>
    <mergeCell ref="B341:D342"/>
    <mergeCell ref="F341:I342"/>
    <mergeCell ref="A343:I344"/>
    <mergeCell ref="A346:B347"/>
    <mergeCell ref="C346:E347"/>
    <mergeCell ref="A318:A320"/>
    <mergeCell ref="B318:C320"/>
    <mergeCell ref="G318:H320"/>
    <mergeCell ref="I318:I320"/>
    <mergeCell ref="B321:C323"/>
    <mergeCell ref="D321:D323"/>
    <mergeCell ref="F321:F323"/>
    <mergeCell ref="G321:H323"/>
    <mergeCell ref="H325:I325"/>
    <mergeCell ref="A329:I330"/>
    <mergeCell ref="A331:A332"/>
    <mergeCell ref="B331:D332"/>
    <mergeCell ref="F331:F332"/>
    <mergeCell ref="G331:I332"/>
    <mergeCell ref="A333:A334"/>
    <mergeCell ref="B333:D334"/>
    <mergeCell ref="F333:F334"/>
    <mergeCell ref="G333:I334"/>
    <mergeCell ref="B305:D305"/>
    <mergeCell ref="F305:H305"/>
    <mergeCell ref="A306:A308"/>
    <mergeCell ref="B306:D308"/>
    <mergeCell ref="E306:E308"/>
    <mergeCell ref="F306:H308"/>
    <mergeCell ref="I306:I308"/>
    <mergeCell ref="A309:D309"/>
    <mergeCell ref="F309:I309"/>
    <mergeCell ref="A310:A312"/>
    <mergeCell ref="B310:D312"/>
    <mergeCell ref="E310:E312"/>
    <mergeCell ref="F310:H312"/>
    <mergeCell ref="I310:I312"/>
    <mergeCell ref="A313:D313"/>
    <mergeCell ref="F313:I313"/>
    <mergeCell ref="A314:A316"/>
    <mergeCell ref="B314:D316"/>
    <mergeCell ref="E314:E316"/>
    <mergeCell ref="F314:H316"/>
    <mergeCell ref="I314:I316"/>
    <mergeCell ref="A291:B292"/>
    <mergeCell ref="C291:E292"/>
    <mergeCell ref="A293:B294"/>
    <mergeCell ref="C293:E294"/>
    <mergeCell ref="A296:B296"/>
    <mergeCell ref="A297:B298"/>
    <mergeCell ref="C297:C298"/>
    <mergeCell ref="D297:D298"/>
    <mergeCell ref="E297:E298"/>
    <mergeCell ref="F297:F298"/>
    <mergeCell ref="G297:G298"/>
    <mergeCell ref="H297:H298"/>
    <mergeCell ref="I297:I298"/>
    <mergeCell ref="A300:D300"/>
    <mergeCell ref="E300:E303"/>
    <mergeCell ref="F300:I300"/>
    <mergeCell ref="A301:B301"/>
    <mergeCell ref="F301:G301"/>
    <mergeCell ref="A302:B303"/>
    <mergeCell ref="C302:C303"/>
    <mergeCell ref="D302:D303"/>
    <mergeCell ref="F302:G303"/>
    <mergeCell ref="H302:H303"/>
    <mergeCell ref="I302:I303"/>
    <mergeCell ref="A278:A279"/>
    <mergeCell ref="B278:D279"/>
    <mergeCell ref="F278:F279"/>
    <mergeCell ref="G278:I279"/>
    <mergeCell ref="A280:A281"/>
    <mergeCell ref="B280:D281"/>
    <mergeCell ref="F280:F281"/>
    <mergeCell ref="G280:I281"/>
    <mergeCell ref="A282:A283"/>
    <mergeCell ref="B282:D283"/>
    <mergeCell ref="F282:F283"/>
    <mergeCell ref="G282:I283"/>
    <mergeCell ref="A284:A285"/>
    <mergeCell ref="B284:D285"/>
    <mergeCell ref="F284:I285"/>
    <mergeCell ref="A286:I287"/>
    <mergeCell ref="A289:B290"/>
    <mergeCell ref="C289:E290"/>
    <mergeCell ref="A261:A263"/>
    <mergeCell ref="B261:C263"/>
    <mergeCell ref="G261:H263"/>
    <mergeCell ref="I261:I263"/>
    <mergeCell ref="B264:C266"/>
    <mergeCell ref="D264:D266"/>
    <mergeCell ref="F264:F266"/>
    <mergeCell ref="G264:H266"/>
    <mergeCell ref="H268:I268"/>
    <mergeCell ref="A272:I273"/>
    <mergeCell ref="A274:A275"/>
    <mergeCell ref="B274:D275"/>
    <mergeCell ref="F274:F275"/>
    <mergeCell ref="G274:I275"/>
    <mergeCell ref="A276:A277"/>
    <mergeCell ref="B276:D277"/>
    <mergeCell ref="F276:F277"/>
    <mergeCell ref="G276:I277"/>
    <mergeCell ref="B248:D248"/>
    <mergeCell ref="F248:H248"/>
    <mergeCell ref="A249:A251"/>
    <mergeCell ref="B249:D251"/>
    <mergeCell ref="E249:E251"/>
    <mergeCell ref="F249:H251"/>
    <mergeCell ref="I249:I251"/>
    <mergeCell ref="A252:D252"/>
    <mergeCell ref="F252:I252"/>
    <mergeCell ref="A253:A255"/>
    <mergeCell ref="B253:D255"/>
    <mergeCell ref="E253:E255"/>
    <mergeCell ref="F253:H255"/>
    <mergeCell ref="I253:I255"/>
    <mergeCell ref="A256:D256"/>
    <mergeCell ref="F256:I256"/>
    <mergeCell ref="A257:A259"/>
    <mergeCell ref="B257:D259"/>
    <mergeCell ref="E257:E259"/>
    <mergeCell ref="F257:H259"/>
    <mergeCell ref="I257:I259"/>
    <mergeCell ref="A234:B235"/>
    <mergeCell ref="C234:E235"/>
    <mergeCell ref="A236:B237"/>
    <mergeCell ref="C236:E237"/>
    <mergeCell ref="A239:B239"/>
    <mergeCell ref="A240:B241"/>
    <mergeCell ref="C240:C241"/>
    <mergeCell ref="D240:D241"/>
    <mergeCell ref="E240:E241"/>
    <mergeCell ref="F240:F241"/>
    <mergeCell ref="G240:G241"/>
    <mergeCell ref="H240:H241"/>
    <mergeCell ref="I240:I241"/>
    <mergeCell ref="A243:D243"/>
    <mergeCell ref="E243:E246"/>
    <mergeCell ref="F243:I243"/>
    <mergeCell ref="A244:B244"/>
    <mergeCell ref="F244:G244"/>
    <mergeCell ref="A245:B246"/>
    <mergeCell ref="C245:C246"/>
    <mergeCell ref="D245:D246"/>
    <mergeCell ref="F245:G246"/>
    <mergeCell ref="H245:H246"/>
    <mergeCell ref="I245:I246"/>
    <mergeCell ref="A221:A222"/>
    <mergeCell ref="B221:D222"/>
    <mergeCell ref="F221:F222"/>
    <mergeCell ref="G221:I222"/>
    <mergeCell ref="A223:A224"/>
    <mergeCell ref="B223:D224"/>
    <mergeCell ref="F223:F224"/>
    <mergeCell ref="G223:I224"/>
    <mergeCell ref="A225:A226"/>
    <mergeCell ref="B225:D226"/>
    <mergeCell ref="F225:F226"/>
    <mergeCell ref="G225:I226"/>
    <mergeCell ref="A227:A228"/>
    <mergeCell ref="B227:D228"/>
    <mergeCell ref="F227:I228"/>
    <mergeCell ref="A229:I230"/>
    <mergeCell ref="A232:B233"/>
    <mergeCell ref="C232:E233"/>
    <mergeCell ref="A204:A206"/>
    <mergeCell ref="B204:C206"/>
    <mergeCell ref="G204:H206"/>
    <mergeCell ref="I204:I206"/>
    <mergeCell ref="B207:C209"/>
    <mergeCell ref="D207:D209"/>
    <mergeCell ref="F207:F209"/>
    <mergeCell ref="G207:H209"/>
    <mergeCell ref="H211:I211"/>
    <mergeCell ref="A215:I216"/>
    <mergeCell ref="A217:A218"/>
    <mergeCell ref="B217:D218"/>
    <mergeCell ref="F217:F218"/>
    <mergeCell ref="G217:I218"/>
    <mergeCell ref="A219:A220"/>
    <mergeCell ref="B219:D220"/>
    <mergeCell ref="F219:F220"/>
    <mergeCell ref="G219:I220"/>
    <mergeCell ref="B191:D191"/>
    <mergeCell ref="F191:H191"/>
    <mergeCell ref="A192:A194"/>
    <mergeCell ref="B192:D194"/>
    <mergeCell ref="E192:E194"/>
    <mergeCell ref="F192:H194"/>
    <mergeCell ref="I192:I194"/>
    <mergeCell ref="A195:D195"/>
    <mergeCell ref="F195:I195"/>
    <mergeCell ref="A196:A198"/>
    <mergeCell ref="B196:D198"/>
    <mergeCell ref="E196:E198"/>
    <mergeCell ref="F196:H198"/>
    <mergeCell ref="I196:I198"/>
    <mergeCell ref="A199:D199"/>
    <mergeCell ref="F199:I199"/>
    <mergeCell ref="A200:A202"/>
    <mergeCell ref="B200:D202"/>
    <mergeCell ref="E200:E202"/>
    <mergeCell ref="F200:H202"/>
    <mergeCell ref="I200:I202"/>
    <mergeCell ref="A177:B178"/>
    <mergeCell ref="C177:E178"/>
    <mergeCell ref="A179:B180"/>
    <mergeCell ref="C179:E180"/>
    <mergeCell ref="A182:B182"/>
    <mergeCell ref="A183:B184"/>
    <mergeCell ref="C183:C184"/>
    <mergeCell ref="D183:D184"/>
    <mergeCell ref="E183:E184"/>
    <mergeCell ref="F183:F184"/>
    <mergeCell ref="G183:G184"/>
    <mergeCell ref="H183:H184"/>
    <mergeCell ref="I183:I184"/>
    <mergeCell ref="A186:D186"/>
    <mergeCell ref="E186:E189"/>
    <mergeCell ref="F186:I186"/>
    <mergeCell ref="A187:B187"/>
    <mergeCell ref="F187:G187"/>
    <mergeCell ref="A188:B189"/>
    <mergeCell ref="C188:C189"/>
    <mergeCell ref="D188:D189"/>
    <mergeCell ref="F188:G189"/>
    <mergeCell ref="H188:H189"/>
    <mergeCell ref="I188:I189"/>
    <mergeCell ref="A164:A165"/>
    <mergeCell ref="B164:D165"/>
    <mergeCell ref="F164:F165"/>
    <mergeCell ref="G164:I165"/>
    <mergeCell ref="A166:A167"/>
    <mergeCell ref="B166:D167"/>
    <mergeCell ref="F166:F167"/>
    <mergeCell ref="G166:I167"/>
    <mergeCell ref="A168:A169"/>
    <mergeCell ref="B168:D169"/>
    <mergeCell ref="F168:F169"/>
    <mergeCell ref="G168:I169"/>
    <mergeCell ref="A170:A171"/>
    <mergeCell ref="B170:D171"/>
    <mergeCell ref="F170:I171"/>
    <mergeCell ref="A172:I173"/>
    <mergeCell ref="A175:B176"/>
    <mergeCell ref="C175:E176"/>
    <mergeCell ref="A147:A149"/>
    <mergeCell ref="B147:C149"/>
    <mergeCell ref="G147:H149"/>
    <mergeCell ref="I147:I149"/>
    <mergeCell ref="B150:C152"/>
    <mergeCell ref="D150:D152"/>
    <mergeCell ref="F150:F152"/>
    <mergeCell ref="G150:H152"/>
    <mergeCell ref="H154:I154"/>
    <mergeCell ref="A158:I159"/>
    <mergeCell ref="A160:A161"/>
    <mergeCell ref="B160:D161"/>
    <mergeCell ref="F160:F161"/>
    <mergeCell ref="G160:I161"/>
    <mergeCell ref="A162:A163"/>
    <mergeCell ref="B162:D163"/>
    <mergeCell ref="F162:F163"/>
    <mergeCell ref="G162:I163"/>
    <mergeCell ref="B134:D134"/>
    <mergeCell ref="F134:H134"/>
    <mergeCell ref="A135:A137"/>
    <mergeCell ref="B135:D137"/>
    <mergeCell ref="E135:E137"/>
    <mergeCell ref="F135:H137"/>
    <mergeCell ref="I135:I137"/>
    <mergeCell ref="A138:D138"/>
    <mergeCell ref="F138:I138"/>
    <mergeCell ref="A139:A141"/>
    <mergeCell ref="B139:D141"/>
    <mergeCell ref="E139:E141"/>
    <mergeCell ref="F139:H141"/>
    <mergeCell ref="I139:I141"/>
    <mergeCell ref="A142:D142"/>
    <mergeCell ref="F142:I142"/>
    <mergeCell ref="A143:A145"/>
    <mergeCell ref="B143:D145"/>
    <mergeCell ref="E143:E145"/>
    <mergeCell ref="F143:H145"/>
    <mergeCell ref="I143:I145"/>
    <mergeCell ref="A120:B121"/>
    <mergeCell ref="C120:E121"/>
    <mergeCell ref="A122:B123"/>
    <mergeCell ref="C122:E123"/>
    <mergeCell ref="A125:B125"/>
    <mergeCell ref="A126:B127"/>
    <mergeCell ref="C126:C127"/>
    <mergeCell ref="D126:D127"/>
    <mergeCell ref="E126:E127"/>
    <mergeCell ref="F126:F127"/>
    <mergeCell ref="G126:G127"/>
    <mergeCell ref="H126:H127"/>
    <mergeCell ref="I126:I127"/>
    <mergeCell ref="A129:D129"/>
    <mergeCell ref="E129:E132"/>
    <mergeCell ref="F129:I129"/>
    <mergeCell ref="A130:B130"/>
    <mergeCell ref="F130:G130"/>
    <mergeCell ref="A131:B132"/>
    <mergeCell ref="C131:C132"/>
    <mergeCell ref="D131:D132"/>
    <mergeCell ref="F131:G132"/>
    <mergeCell ref="H131:H132"/>
    <mergeCell ref="I131:I132"/>
    <mergeCell ref="A107:A108"/>
    <mergeCell ref="B107:D108"/>
    <mergeCell ref="F107:F108"/>
    <mergeCell ref="G107:I108"/>
    <mergeCell ref="A109:A110"/>
    <mergeCell ref="B109:D110"/>
    <mergeCell ref="F109:F110"/>
    <mergeCell ref="G109:I110"/>
    <mergeCell ref="A111:A112"/>
    <mergeCell ref="B111:D112"/>
    <mergeCell ref="F111:F112"/>
    <mergeCell ref="G111:I112"/>
    <mergeCell ref="A113:A114"/>
    <mergeCell ref="B113:D114"/>
    <mergeCell ref="F113:I114"/>
    <mergeCell ref="A115:I116"/>
    <mergeCell ref="A118:B119"/>
    <mergeCell ref="C118:E119"/>
    <mergeCell ref="A90:A92"/>
    <mergeCell ref="B90:C92"/>
    <mergeCell ref="G90:H92"/>
    <mergeCell ref="I90:I92"/>
    <mergeCell ref="B93:C95"/>
    <mergeCell ref="D93:D95"/>
    <mergeCell ref="F93:F95"/>
    <mergeCell ref="G93:H95"/>
    <mergeCell ref="H97:I97"/>
    <mergeCell ref="A101:I102"/>
    <mergeCell ref="A103:A104"/>
    <mergeCell ref="B103:D104"/>
    <mergeCell ref="F103:F104"/>
    <mergeCell ref="G103:I104"/>
    <mergeCell ref="A105:A106"/>
    <mergeCell ref="B105:D106"/>
    <mergeCell ref="F105:F106"/>
    <mergeCell ref="G105:I106"/>
    <mergeCell ref="B77:D77"/>
    <mergeCell ref="F77:H77"/>
    <mergeCell ref="A78:A80"/>
    <mergeCell ref="B78:D80"/>
    <mergeCell ref="E78:E80"/>
    <mergeCell ref="F78:H80"/>
    <mergeCell ref="I78:I80"/>
    <mergeCell ref="A81:D81"/>
    <mergeCell ref="F81:I81"/>
    <mergeCell ref="A82:A84"/>
    <mergeCell ref="B82:D84"/>
    <mergeCell ref="E82:E84"/>
    <mergeCell ref="F82:H84"/>
    <mergeCell ref="I82:I84"/>
    <mergeCell ref="A85:D85"/>
    <mergeCell ref="F85:I85"/>
    <mergeCell ref="A86:A88"/>
    <mergeCell ref="B86:D88"/>
    <mergeCell ref="E86:E88"/>
    <mergeCell ref="F86:H88"/>
    <mergeCell ref="I86:I88"/>
    <mergeCell ref="A63:B64"/>
    <mergeCell ref="C63:E64"/>
    <mergeCell ref="A65:B66"/>
    <mergeCell ref="C65:E66"/>
    <mergeCell ref="A68:B68"/>
    <mergeCell ref="A69:B70"/>
    <mergeCell ref="C69:C70"/>
    <mergeCell ref="D69:D70"/>
    <mergeCell ref="E69:E70"/>
    <mergeCell ref="F69:F70"/>
    <mergeCell ref="G69:G70"/>
    <mergeCell ref="H69:H70"/>
    <mergeCell ref="I69:I70"/>
    <mergeCell ref="A72:D72"/>
    <mergeCell ref="E72:E75"/>
    <mergeCell ref="F72:I72"/>
    <mergeCell ref="A73:B73"/>
    <mergeCell ref="F73:G73"/>
    <mergeCell ref="A74:B75"/>
    <mergeCell ref="C74:C75"/>
    <mergeCell ref="D74:D75"/>
    <mergeCell ref="F74:G75"/>
    <mergeCell ref="H74:H75"/>
    <mergeCell ref="I74:I75"/>
    <mergeCell ref="A50:A51"/>
    <mergeCell ref="B50:D51"/>
    <mergeCell ref="F50:F51"/>
    <mergeCell ref="G50:I51"/>
    <mergeCell ref="A52:A53"/>
    <mergeCell ref="B52:D53"/>
    <mergeCell ref="F52:F53"/>
    <mergeCell ref="G52:I53"/>
    <mergeCell ref="A54:A55"/>
    <mergeCell ref="B54:D55"/>
    <mergeCell ref="F54:F55"/>
    <mergeCell ref="G54:I55"/>
    <mergeCell ref="A56:A57"/>
    <mergeCell ref="B56:D57"/>
    <mergeCell ref="F56:I57"/>
    <mergeCell ref="A58:I59"/>
    <mergeCell ref="A61:B62"/>
    <mergeCell ref="C61:E62"/>
    <mergeCell ref="A33:A35"/>
    <mergeCell ref="B33:C35"/>
    <mergeCell ref="G33:H35"/>
    <mergeCell ref="I33:I35"/>
    <mergeCell ref="B36:C38"/>
    <mergeCell ref="D36:D38"/>
    <mergeCell ref="F36:F38"/>
    <mergeCell ref="G36:H38"/>
    <mergeCell ref="H40:I40"/>
    <mergeCell ref="A44:I45"/>
    <mergeCell ref="A46:A47"/>
    <mergeCell ref="B46:D47"/>
    <mergeCell ref="F46:F47"/>
    <mergeCell ref="G46:I47"/>
    <mergeCell ref="A48:A49"/>
    <mergeCell ref="B48:D49"/>
    <mergeCell ref="F48:F49"/>
    <mergeCell ref="G48:I49"/>
    <mergeCell ref="B20:D20"/>
    <mergeCell ref="F20:H20"/>
    <mergeCell ref="A21:A23"/>
    <mergeCell ref="B21:D23"/>
    <mergeCell ref="E21:E23"/>
    <mergeCell ref="F21:H23"/>
    <mergeCell ref="I21:I23"/>
    <mergeCell ref="A24:D24"/>
    <mergeCell ref="F24:I24"/>
    <mergeCell ref="A25:A27"/>
    <mergeCell ref="B25:D27"/>
    <mergeCell ref="E25:E27"/>
    <mergeCell ref="F25:H27"/>
    <mergeCell ref="I25:I27"/>
    <mergeCell ref="A28:D28"/>
    <mergeCell ref="F28:I28"/>
    <mergeCell ref="A29:A31"/>
    <mergeCell ref="B29:D31"/>
    <mergeCell ref="E29:E31"/>
    <mergeCell ref="F29:H31"/>
    <mergeCell ref="I29:I31"/>
    <mergeCell ref="A1:I2"/>
    <mergeCell ref="A4:B5"/>
    <mergeCell ref="C4:E5"/>
    <mergeCell ref="A6:B7"/>
    <mergeCell ref="C6:E7"/>
    <mergeCell ref="A8:B9"/>
    <mergeCell ref="C8:E9"/>
    <mergeCell ref="A11:B11"/>
    <mergeCell ref="A12:B13"/>
    <mergeCell ref="C12:C13"/>
    <mergeCell ref="D12:D13"/>
    <mergeCell ref="E12:E13"/>
    <mergeCell ref="F12:F13"/>
    <mergeCell ref="G12:G13"/>
    <mergeCell ref="H12:H13"/>
    <mergeCell ref="I12:I13"/>
    <mergeCell ref="A15:D15"/>
    <mergeCell ref="E15:E18"/>
    <mergeCell ref="F15:I15"/>
    <mergeCell ref="A16:B16"/>
    <mergeCell ref="F16:G16"/>
    <mergeCell ref="A17:B18"/>
    <mergeCell ref="C17:C18"/>
    <mergeCell ref="D17:D18"/>
    <mergeCell ref="F17:G18"/>
    <mergeCell ref="H17:H18"/>
    <mergeCell ref="I17:I18"/>
  </mergeCells>
  <phoneticPr fontId="14" type="noConversion"/>
  <pageMargins left="0.78740157480314965" right="0.78740157480314965" top="0.39370078740157483" bottom="0.78740157480314965" header="0.51181102362204722" footer="0.51181102362204722"/>
  <pageSetup paperSize="9" orientation="portrait" verticalDpi="300" r:id="rId1"/>
  <headerFooter alignWithMargins="0"/>
  <rowBreaks count="2" manualBreakCount="2">
    <brk id="57" max="16383" man="1"/>
    <brk id="114" max="16383" man="1"/>
  </rowBreaks>
  <drawing r:id="rId2"/>
  <legacyDrawing r:id="rId3"/>
  <oleObjects>
    <oleObject progId="PBrush" shapeId="8207" r:id="rId4"/>
    <oleObject progId="PBrush" shapeId="8210" r:id="rId5"/>
    <oleObject progId="PBrush" shapeId="8213" r:id="rId6"/>
    <oleObject progId="PBrush" shapeId="8216" r:id="rId7"/>
    <oleObject progId="PBrush" shapeId="8219" r:id="rId8"/>
    <oleObject progId="PBrush" shapeId="8222" r:id="rId9"/>
    <oleObject progId="PBrush" shapeId="8225" r:id="rId10"/>
    <oleObject progId="PBrush" shapeId="8228" r:id="rId11"/>
    <oleObject progId="PBrush" shapeId="8231" r:id="rId12"/>
    <oleObject progId="PBrush" shapeId="8234" r:id="rId13"/>
    <oleObject progId="PBrush" shapeId="8237" r:id="rId14"/>
    <oleObject progId="PBrush" shapeId="8240" r:id="rId15"/>
    <oleObject progId="PBrush" shapeId="8243" r:id="rId16"/>
    <oleObject progId="PBrush" shapeId="8258" r:id="rId17"/>
    <oleObject progId="PBrush" shapeId="8261" r:id="rId18"/>
    <oleObject progId="PBrush" shapeId="8264" r:id="rId19"/>
    <oleObject progId="PBrush" shapeId="8267" r:id="rId20"/>
    <oleObject progId="PBrush" shapeId="8270" r:id="rId21"/>
    <oleObject progId="PBrush" shapeId="8273" r:id="rId22"/>
    <oleObject progId="PBrush" shapeId="8276" r:id="rId23"/>
    <oleObject progId="PBrush" shapeId="8279" r:id="rId24"/>
    <oleObject progId="PBrush" shapeId="8282" r:id="rId25"/>
    <oleObject progId="PBrush" shapeId="8285" r:id="rId26"/>
    <oleObject progId="PBrush" shapeId="8288" r:id="rId27"/>
    <oleObject progId="PBrush" shapeId="8291" r:id="rId28"/>
    <oleObject progId="PBrush" shapeId="8294" r:id="rId29"/>
    <oleObject progId="PBrush" shapeId="8297" r:id="rId30"/>
    <oleObject progId="PBrush" shapeId="8300" r:id="rId31"/>
    <oleObject progId="PBrush" shapeId="8303" r:id="rId32"/>
  </oleObjects>
</worksheet>
</file>

<file path=xl/worksheets/sheet6.xml><?xml version="1.0" encoding="utf-8"?>
<worksheet xmlns="http://schemas.openxmlformats.org/spreadsheetml/2006/main" xmlns:r="http://schemas.openxmlformats.org/officeDocument/2006/relationships">
  <sheetPr codeName="List7"/>
  <dimension ref="A1:Q24"/>
  <sheetViews>
    <sheetView tabSelected="1" workbookViewId="0">
      <selection activeCell="R29" sqref="R29"/>
    </sheetView>
  </sheetViews>
  <sheetFormatPr defaultRowHeight="12.75"/>
  <cols>
    <col min="1" max="1" width="12.42578125" customWidth="1"/>
    <col min="2" max="2" width="41.28515625" customWidth="1"/>
    <col min="3" max="3" width="22.140625" customWidth="1"/>
    <col min="4" max="4" width="9.140625" hidden="1" customWidth="1"/>
    <col min="5" max="5" width="11.42578125" hidden="1" customWidth="1"/>
    <col min="6" max="17" width="9.140625" hidden="1" customWidth="1"/>
  </cols>
  <sheetData>
    <row r="1" spans="1:17" ht="30">
      <c r="A1" s="390" t="str">
        <f>CONCATENATE([2]List1!$A$96)</f>
        <v>Výsledky v soutěži jednotlivců</v>
      </c>
      <c r="B1" s="390"/>
      <c r="C1" s="390"/>
    </row>
    <row r="3" spans="1:17" ht="15.75">
      <c r="A3" s="27" t="str">
        <f>CONCATENATE([2]List1!$A$97)</f>
        <v>Soutěž:</v>
      </c>
      <c r="B3" s="28" t="str">
        <f>CONCATENATE('Vážní listina'!A1)</f>
        <v>Vánoční turnaj Chomutov</v>
      </c>
    </row>
    <row r="4" spans="1:17" ht="15.75">
      <c r="A4" s="27" t="str">
        <f>CONCATENATE([2]List1!$A$3)</f>
        <v>Místo:</v>
      </c>
      <c r="B4" s="28" t="str">
        <f>CONCATENATE('Vážní listina'!B2)</f>
        <v>Chomutov</v>
      </c>
    </row>
    <row r="5" spans="1:17" ht="15.75">
      <c r="A5" s="27" t="str">
        <f>CONCATENATE([2]List1!$A$4)</f>
        <v>Datum:</v>
      </c>
      <c r="B5" s="28" t="str">
        <f>CONCATENATE('Vážní listina'!B3)</f>
        <v>14.12.2019</v>
      </c>
    </row>
    <row r="6" spans="1:17" ht="15.75">
      <c r="A6" s="28"/>
      <c r="B6" s="28"/>
    </row>
    <row r="7" spans="1:17" ht="15.75">
      <c r="A7" s="27" t="str">
        <f>CONCATENATE([2]List1!$A$5)</f>
        <v>Hmotnost:</v>
      </c>
      <c r="B7" s="28" t="str">
        <f>CONCATENATE('Vážní listina'!D3)</f>
        <v>B příp 28 kg</v>
      </c>
    </row>
    <row r="8" spans="1:17" ht="13.5" thickBot="1"/>
    <row r="9" spans="1:17" ht="20.100000000000001" customHeight="1" thickBot="1">
      <c r="A9" s="34" t="str">
        <f>CONCATENATE([2]List1!$A$98)</f>
        <v>pořadí</v>
      </c>
      <c r="B9" s="24" t="str">
        <f>CONCATENATE([2]List1!$B$4)</f>
        <v>příjmení a jméno</v>
      </c>
      <c r="C9" s="35" t="str">
        <f>CONCATENATE([2]List1!$B$5)</f>
        <v>oddíl</v>
      </c>
      <c r="E9" s="1"/>
      <c r="F9" s="1"/>
      <c r="G9" s="1" t="s">
        <v>54</v>
      </c>
      <c r="H9" s="1" t="s">
        <v>53</v>
      </c>
      <c r="I9" s="1" t="s">
        <v>52</v>
      </c>
      <c r="J9" s="1" t="s">
        <v>51</v>
      </c>
      <c r="L9" s="1"/>
      <c r="M9" s="1"/>
      <c r="N9" s="1" t="s">
        <v>54</v>
      </c>
      <c r="O9" s="1" t="s">
        <v>53</v>
      </c>
      <c r="P9" s="1" t="s">
        <v>52</v>
      </c>
      <c r="Q9" s="1" t="s">
        <v>51</v>
      </c>
    </row>
    <row r="10" spans="1:17" ht="39.950000000000003" customHeight="1">
      <c r="A10" s="31">
        <v>1</v>
      </c>
      <c r="B10" s="32" t="str">
        <f t="shared" ref="B10:B19" si="0">CONCATENATE(E10,F10,G10,H10,I10,J10)</f>
        <v>Jonáš Matěj</v>
      </c>
      <c r="C10" s="33" t="str">
        <f t="shared" ref="C10:C19" si="1">CONCATENATE(L10,M10,N10,O10,P10,Q10)</f>
        <v>CW</v>
      </c>
      <c r="D10" s="26" t="s">
        <v>7</v>
      </c>
      <c r="G10" t="str">
        <f>IF($A10='Tabulka kvalifikace'!$W$6,'Tabulka kvalifikace'!$A$6,IF($A10='Tabulka kvalifikace'!$W$8,'Tabulka kvalifikace'!$A$8,IF($A10='Tabulka kvalifikace'!$W$10,'Tabulka kvalifikace'!$A$10,IF($A10='Tabulka kvalifikace'!$W$12,'Tabulka kvalifikace'!$A$12,IF($A10='Tabulka kvalifikace'!$W$14,'Tabulka kvalifikace'!$A$14,IF($A10='Tabulka kvalifikace'!$W$16,'Tabulka kvalifikace'!$A$16,""))))))</f>
        <v>Jonáš Matěj</v>
      </c>
      <c r="H10" t="str">
        <f>IF($A10='Tabulka kvalifikace'!$W$18,'Tabulka kvalifikace'!$A$18,IF($A10='Tabulka kvalifikace'!$W$20,'Tabulka kvalifikace'!$A$20,IF($A10='Tabulka kvalifikace'!$W$22,'Tabulka kvalifikace'!$A$22,IF($A10='Tabulka kvalifikace'!$W$24,'Tabulka kvalifikace'!$A$24,IF($A10='Tabulka kvalifikace'!$W$26,'Tabulka kvalifikace'!$A$26,IF($A10='Tabulka kvalifikace'!$W$28,'Tabulka kvalifikace'!$A$28,""))))))</f>
        <v/>
      </c>
      <c r="I10" t="str">
        <f>IF($A10='Tabulka kvalifikace'!$W$30,'Tabulka kvalifikace'!$A$30,IF($A10='Tabulka kvalifikace'!$W$32,'Tabulka kvalifikace'!$A$32,IF($A10='Tabulka kvalifikace'!$W$34,'Tabulka kvalifikace'!$A$34,IF($A10='Tabulka kvalifikace'!$W$36,'Tabulka kvalifikace'!$A$36,IF($A10='Tabulka kvalifikace'!$W$38,'Tabulka kvalifikace'!$A$38,IF($A10='Tabulka kvalifikace'!$W$40,'Tabulka kvalifikace'!$A$40,""))))))</f>
        <v/>
      </c>
      <c r="J10" t="str">
        <f>IF($A10='Tabulka kvalifikace'!$W$42,'Tabulka kvalifikace'!$A$42,IF($A10='Tabulka kvalifikace'!$W$44,'Tabulka kvalifikace'!$A$44,IF($A10='Tabulka kvalifikace'!$W$46,'Tabulka kvalifikace'!$A$46,IF($A10='Tabulka kvalifikace'!$W$48,'Tabulka kvalifikace'!$A$48,IF($A10='Tabulka kvalifikace'!$W$50,'Tabulka kvalifikace'!$A$50,IF($A10='Tabulka kvalifikace'!$W$52,'Tabulka kvalifikace'!$A$52,""))))))</f>
        <v/>
      </c>
      <c r="K10" s="26" t="s">
        <v>2</v>
      </c>
      <c r="N10" t="str">
        <f>IF($A10='Tabulka kvalifikace'!$W$6,'Tabulka kvalifikace'!$B$6,IF($A10='Tabulka kvalifikace'!$W$8,'Tabulka kvalifikace'!$B$8,IF($A10='Tabulka kvalifikace'!$W$10,'Tabulka kvalifikace'!$B$10,IF($A10='Tabulka kvalifikace'!$W$12,'Tabulka kvalifikace'!$B$12,IF($A10='Tabulka kvalifikace'!$W$14,'Tabulka kvalifikace'!$B$14,IF($A10='Tabulka kvalifikace'!$W$16,'Tabulka kvalifikace'!$B$16,""))))))</f>
        <v>CW</v>
      </c>
      <c r="O10" t="str">
        <f>IF($A10='Tabulka kvalifikace'!$W$18,'Tabulka kvalifikace'!$B$18,IF($A10='Tabulka kvalifikace'!$W$20,'Tabulka kvalifikace'!$B$20,IF($A10='Tabulka kvalifikace'!$W$22,'Tabulka kvalifikace'!$B$22,IF($A10='Tabulka kvalifikace'!$W$24,'Tabulka kvalifikace'!$B$24,IF($A10='Tabulka kvalifikace'!$W$26,'Tabulka kvalifikace'!$B$26,IF($A10='Tabulka kvalifikace'!$W$28,'Tabulka kvalifikace'!$B$28,""))))))</f>
        <v/>
      </c>
      <c r="P10" t="str">
        <f>IF($A10='Tabulka kvalifikace'!$W$30,'Tabulka kvalifikace'!$B$30,IF($A10='Tabulka kvalifikace'!$W$32,'Tabulka kvalifikace'!$B$32,IF($A10='Tabulka kvalifikace'!$W$34,'Tabulka kvalifikace'!$B$34,IF($A10='Tabulka kvalifikace'!$W$36,'Tabulka kvalifikace'!$B$36,IF($A10='Tabulka kvalifikace'!$W$38,'Tabulka kvalifikace'!$B$38,IF($A10='Tabulka kvalifikace'!$W$40,'Tabulka kvalifikace'!$B$40,""))))))</f>
        <v/>
      </c>
      <c r="Q10" t="str">
        <f>IF($A10='Tabulka kvalifikace'!$W$42,'Tabulka kvalifikace'!$B$42,IF($A10='Tabulka kvalifikace'!$W$44,'Tabulka kvalifikace'!$B$44,IF($A10='Tabulka kvalifikace'!$W$46,'Tabulka kvalifikace'!$B$46,IF($A10='Tabulka kvalifikace'!$W$48,'Tabulka kvalifikace'!$B$48,IF($A10='Tabulka kvalifikace'!$W$50,'Tabulka kvalifikace'!$B$50,IF($A10='Tabulka kvalifikace'!$W$52,'Tabulka kvalifikace'!$B$52,""))))))</f>
        <v/>
      </c>
    </row>
    <row r="11" spans="1:17" ht="39.950000000000003" customHeight="1">
      <c r="A11" s="29">
        <v>2</v>
      </c>
      <c r="B11" s="32" t="str">
        <f t="shared" si="0"/>
        <v>Körber Tomáš</v>
      </c>
      <c r="C11" s="33" t="str">
        <f t="shared" si="1"/>
        <v>Nejdek</v>
      </c>
      <c r="D11" s="26" t="s">
        <v>7</v>
      </c>
      <c r="G11" t="str">
        <f>IF($A11='Tabulka kvalifikace'!$W$6,'Tabulka kvalifikace'!$A$6,IF($A11='Tabulka kvalifikace'!$W$8,'Tabulka kvalifikace'!$A$8,IF($A11='Tabulka kvalifikace'!$W$10,'Tabulka kvalifikace'!$A$10,IF($A11='Tabulka kvalifikace'!$W$12,'Tabulka kvalifikace'!$A$12,IF($A11='Tabulka kvalifikace'!$W$14,'Tabulka kvalifikace'!$A$14,IF($A11='Tabulka kvalifikace'!$W$16,'Tabulka kvalifikace'!$A$16,""))))))</f>
        <v>Körber Tomáš</v>
      </c>
      <c r="H11" t="str">
        <f>IF($A11='Tabulka kvalifikace'!$W$18,'Tabulka kvalifikace'!$A$18,IF($A11='Tabulka kvalifikace'!$W$20,'Tabulka kvalifikace'!$A$20,IF($A11='Tabulka kvalifikace'!$W$22,'Tabulka kvalifikace'!$A$22,IF($A11='Tabulka kvalifikace'!$W$24,'Tabulka kvalifikace'!$A$24,IF($A11='Tabulka kvalifikace'!$W$26,'Tabulka kvalifikace'!$A$26,IF($A11='Tabulka kvalifikace'!$W$28,'Tabulka kvalifikace'!$A$28,""))))))</f>
        <v/>
      </c>
      <c r="I11" t="str">
        <f>IF($A11='Tabulka kvalifikace'!$W$30,'Tabulka kvalifikace'!$A$30,IF($A11='Tabulka kvalifikace'!$W$32,'Tabulka kvalifikace'!$A$32,IF($A11='Tabulka kvalifikace'!$W$34,'Tabulka kvalifikace'!$A$34,IF($A11='Tabulka kvalifikace'!$W$36,'Tabulka kvalifikace'!$A$36,IF($A11='Tabulka kvalifikace'!$W$38,'Tabulka kvalifikace'!$A$38,IF($A11='Tabulka kvalifikace'!$W$40,'Tabulka kvalifikace'!$A$40,""))))))</f>
        <v/>
      </c>
      <c r="J11" t="str">
        <f>IF($A11='Tabulka kvalifikace'!$W$42,'Tabulka kvalifikace'!$A$42,IF($A11='Tabulka kvalifikace'!$W$44,'Tabulka kvalifikace'!$A$44,IF($A11='Tabulka kvalifikace'!$W$46,'Tabulka kvalifikace'!$A$46,IF($A11='Tabulka kvalifikace'!$W$48,'Tabulka kvalifikace'!$A$48,IF($A11='Tabulka kvalifikace'!$W$50,'Tabulka kvalifikace'!$A$50,IF($A11='Tabulka kvalifikace'!$W$52,'Tabulka kvalifikace'!$A$52,""))))))</f>
        <v/>
      </c>
      <c r="K11" s="26" t="s">
        <v>2</v>
      </c>
      <c r="N11" t="str">
        <f>IF($A11='Tabulka kvalifikace'!$W$6,'Tabulka kvalifikace'!$B$6,IF($A11='Tabulka kvalifikace'!$W$8,'Tabulka kvalifikace'!$B$8,IF($A11='Tabulka kvalifikace'!$W$10,'Tabulka kvalifikace'!$B$10,IF($A11='Tabulka kvalifikace'!$W$12,'Tabulka kvalifikace'!$B$12,IF($A11='Tabulka kvalifikace'!$W$14,'Tabulka kvalifikace'!$B$14,IF($A11='Tabulka kvalifikace'!$W$16,'Tabulka kvalifikace'!$B$16,""))))))</f>
        <v>Nejdek</v>
      </c>
      <c r="O11" t="str">
        <f>IF($A11='Tabulka kvalifikace'!$W$18,'Tabulka kvalifikace'!$B$18,IF($A11='Tabulka kvalifikace'!$W$20,'Tabulka kvalifikace'!$B$20,IF($A11='Tabulka kvalifikace'!$W$22,'Tabulka kvalifikace'!$B$22,IF($A11='Tabulka kvalifikace'!$W$24,'Tabulka kvalifikace'!$B$24,IF($A11='Tabulka kvalifikace'!$W$26,'Tabulka kvalifikace'!$B$26,IF($A11='Tabulka kvalifikace'!$W$28,'Tabulka kvalifikace'!$B$28,""))))))</f>
        <v/>
      </c>
      <c r="P11" t="str">
        <f>IF($A11='Tabulka kvalifikace'!$W$30,'Tabulka kvalifikace'!$B$30,IF($A11='Tabulka kvalifikace'!$W$32,'Tabulka kvalifikace'!$B$32,IF($A11='Tabulka kvalifikace'!$W$34,'Tabulka kvalifikace'!$B$34,IF($A11='Tabulka kvalifikace'!$W$36,'Tabulka kvalifikace'!$B$36,IF($A11='Tabulka kvalifikace'!$W$38,'Tabulka kvalifikace'!$B$38,IF($A11='Tabulka kvalifikace'!$W$40,'Tabulka kvalifikace'!$B$40,""))))))</f>
        <v/>
      </c>
      <c r="Q11" t="str">
        <f>IF($A11='Tabulka kvalifikace'!$W$42,'Tabulka kvalifikace'!$B$42,IF($A11='Tabulka kvalifikace'!$W$44,'Tabulka kvalifikace'!$B$44,IF($A11='Tabulka kvalifikace'!$W$46,'Tabulka kvalifikace'!$B$46,IF($A11='Tabulka kvalifikace'!$W$48,'Tabulka kvalifikace'!$B$48,IF($A11='Tabulka kvalifikace'!$W$50,'Tabulka kvalifikace'!$B$50,IF($A11='Tabulka kvalifikace'!$W$52,'Tabulka kvalifikace'!$B$52,""))))))</f>
        <v/>
      </c>
    </row>
    <row r="12" spans="1:17" ht="39.950000000000003" customHeight="1" thickBot="1">
      <c r="A12" s="30">
        <v>3</v>
      </c>
      <c r="B12" s="72" t="str">
        <f t="shared" si="0"/>
        <v>Gorjunov Timur</v>
      </c>
      <c r="C12" s="73" t="str">
        <f t="shared" si="1"/>
        <v>CW</v>
      </c>
      <c r="D12" s="26" t="s">
        <v>7</v>
      </c>
      <c r="G12" t="str">
        <f>IF($A12='Tabulka kvalifikace'!$W$6,'Tabulka kvalifikace'!$A$6,IF($A12='Tabulka kvalifikace'!$W$8,'Tabulka kvalifikace'!$A$8,IF($A12='Tabulka kvalifikace'!$W$10,'Tabulka kvalifikace'!$A$10,IF($A12='Tabulka kvalifikace'!$W$12,'Tabulka kvalifikace'!$A$12,IF($A12='Tabulka kvalifikace'!$W$14,'Tabulka kvalifikace'!$A$14,IF($A12='Tabulka kvalifikace'!$W$16,'Tabulka kvalifikace'!$A$16,""))))))</f>
        <v>Gorjunov Timur</v>
      </c>
      <c r="H12" t="str">
        <f>IF($A12='Tabulka kvalifikace'!$W$18,'Tabulka kvalifikace'!$A$18,IF($A12='Tabulka kvalifikace'!$W$20,'Tabulka kvalifikace'!$A$20,IF($A12='Tabulka kvalifikace'!$W$22,'Tabulka kvalifikace'!$A$22,IF($A12='Tabulka kvalifikace'!$W$24,'Tabulka kvalifikace'!$A$24,IF($A12='Tabulka kvalifikace'!$W$26,'Tabulka kvalifikace'!$A$26,IF($A12='Tabulka kvalifikace'!$W$28,'Tabulka kvalifikace'!$A$28,""))))))</f>
        <v/>
      </c>
      <c r="I12" t="str">
        <f>IF($A12='Tabulka kvalifikace'!$W$30,'Tabulka kvalifikace'!$A$30,IF($A12='Tabulka kvalifikace'!$W$32,'Tabulka kvalifikace'!$A$32,IF($A12='Tabulka kvalifikace'!$W$34,'Tabulka kvalifikace'!$A$34,IF($A12='Tabulka kvalifikace'!$W$36,'Tabulka kvalifikace'!$A$36,IF($A12='Tabulka kvalifikace'!$W$38,'Tabulka kvalifikace'!$A$38,IF($A12='Tabulka kvalifikace'!$W$40,'Tabulka kvalifikace'!$A$40,""))))))</f>
        <v/>
      </c>
      <c r="J12" t="str">
        <f>IF($A12='Tabulka kvalifikace'!$W$42,'Tabulka kvalifikace'!$A$42,IF($A12='Tabulka kvalifikace'!$W$44,'Tabulka kvalifikace'!$A$44,IF($A12='Tabulka kvalifikace'!$W$46,'Tabulka kvalifikace'!$A$46,IF($A12='Tabulka kvalifikace'!$W$48,'Tabulka kvalifikace'!$A$48,IF($A12='Tabulka kvalifikace'!$W$50,'Tabulka kvalifikace'!$A$50,IF($A12='Tabulka kvalifikace'!$W$52,'Tabulka kvalifikace'!$A$52,""))))))</f>
        <v/>
      </c>
      <c r="K12" s="26" t="s">
        <v>2</v>
      </c>
      <c r="N12" t="str">
        <f>IF($A12='Tabulka kvalifikace'!$W$6,'Tabulka kvalifikace'!$B$6,IF($A12='Tabulka kvalifikace'!$W$8,'Tabulka kvalifikace'!$B$8,IF($A12='Tabulka kvalifikace'!$W$10,'Tabulka kvalifikace'!$B$10,IF($A12='Tabulka kvalifikace'!$W$12,'Tabulka kvalifikace'!$B$12,IF($A12='Tabulka kvalifikace'!$W$14,'Tabulka kvalifikace'!$B$14,IF($A12='Tabulka kvalifikace'!$W$16,'Tabulka kvalifikace'!$B$16,""))))))</f>
        <v>CW</v>
      </c>
      <c r="O12" t="str">
        <f>IF($A12='Tabulka kvalifikace'!$W$18,'Tabulka kvalifikace'!$B$18,IF($A12='Tabulka kvalifikace'!$W$20,'Tabulka kvalifikace'!$B$20,IF($A12='Tabulka kvalifikace'!$W$22,'Tabulka kvalifikace'!$B$22,IF($A12='Tabulka kvalifikace'!$W$24,'Tabulka kvalifikace'!$B$24,IF($A12='Tabulka kvalifikace'!$W$26,'Tabulka kvalifikace'!$B$26,IF($A12='Tabulka kvalifikace'!$W$28,'Tabulka kvalifikace'!$B$28,""))))))</f>
        <v/>
      </c>
      <c r="P12" t="str">
        <f>IF($A12='Tabulka kvalifikace'!$W$30,'Tabulka kvalifikace'!$B$30,IF($A12='Tabulka kvalifikace'!$W$32,'Tabulka kvalifikace'!$B$32,IF($A12='Tabulka kvalifikace'!$W$34,'Tabulka kvalifikace'!$B$34,IF($A12='Tabulka kvalifikace'!$W$36,'Tabulka kvalifikace'!$B$36,IF($A12='Tabulka kvalifikace'!$W$38,'Tabulka kvalifikace'!$B$38,IF($A12='Tabulka kvalifikace'!$W$40,'Tabulka kvalifikace'!$B$40,""))))))</f>
        <v/>
      </c>
      <c r="Q12" t="str">
        <f>IF($A12='Tabulka kvalifikace'!$W$42,'Tabulka kvalifikace'!$B$42,IF($A12='Tabulka kvalifikace'!$W$44,'Tabulka kvalifikace'!$B$44,IF($A12='Tabulka kvalifikace'!$W$46,'Tabulka kvalifikace'!$B$46,IF($A12='Tabulka kvalifikace'!$W$48,'Tabulka kvalifikace'!$B$48,IF($A12='Tabulka kvalifikace'!$W$50,'Tabulka kvalifikace'!$B$50,IF($A12='Tabulka kvalifikace'!$W$52,'Tabulka kvalifikace'!$B$52,""))))))</f>
        <v/>
      </c>
    </row>
    <row r="13" spans="1:17" ht="39.950000000000003" hidden="1" customHeight="1" thickBot="1">
      <c r="A13" s="161">
        <v>4</v>
      </c>
      <c r="B13" s="162" t="str">
        <f t="shared" si="0"/>
        <v>Jméno 4</v>
      </c>
      <c r="C13" s="163" t="str">
        <f t="shared" si="1"/>
        <v>odd 4</v>
      </c>
      <c r="D13" s="26" t="s">
        <v>7</v>
      </c>
      <c r="G13" t="str">
        <f>IF($A13='Tabulka kvalifikace'!$W$6,'Tabulka kvalifikace'!$A$6,IF($A13='Tabulka kvalifikace'!$W$8,'Tabulka kvalifikace'!$A$8,IF($A13='Tabulka kvalifikace'!$W$10,'Tabulka kvalifikace'!$A$10,IF($A13='Tabulka kvalifikace'!$W$12,'Tabulka kvalifikace'!$A$12,IF($A13='Tabulka kvalifikace'!$W$14,'Tabulka kvalifikace'!$A$14,IF($A13='Tabulka kvalifikace'!$W$16,'Tabulka kvalifikace'!$A$16,""))))))</f>
        <v>Jméno 4</v>
      </c>
      <c r="H13" t="str">
        <f>IF($A13='Tabulka kvalifikace'!$W$18,'Tabulka kvalifikace'!$A$18,IF($A13='Tabulka kvalifikace'!$W$20,'Tabulka kvalifikace'!$A$20,IF($A13='Tabulka kvalifikace'!$W$22,'Tabulka kvalifikace'!$A$22,IF($A13='Tabulka kvalifikace'!$W$24,'Tabulka kvalifikace'!$A$24,IF($A13='Tabulka kvalifikace'!$W$26,'Tabulka kvalifikace'!$A$26,IF($A13='Tabulka kvalifikace'!$W$28,'Tabulka kvalifikace'!$A$28,""))))))</f>
        <v/>
      </c>
      <c r="I13" t="str">
        <f>IF($A13='Tabulka kvalifikace'!$W$30,'Tabulka kvalifikace'!$A$30,IF($A13='Tabulka kvalifikace'!$W$32,'Tabulka kvalifikace'!$A$32,IF($A13='Tabulka kvalifikace'!$W$34,'Tabulka kvalifikace'!$A$34,IF($A13='Tabulka kvalifikace'!$W$36,'Tabulka kvalifikace'!$A$36,IF($A13='Tabulka kvalifikace'!$W$38,'Tabulka kvalifikace'!$A$38,IF($A13='Tabulka kvalifikace'!$W$40,'Tabulka kvalifikace'!$A$40,""))))))</f>
        <v/>
      </c>
      <c r="J13" t="str">
        <f>IF($A13='Tabulka kvalifikace'!$W$42,'Tabulka kvalifikace'!$A$42,IF($A13='Tabulka kvalifikace'!$W$44,'Tabulka kvalifikace'!$A$44,IF($A13='Tabulka kvalifikace'!$W$46,'Tabulka kvalifikace'!$A$46,IF($A13='Tabulka kvalifikace'!$W$48,'Tabulka kvalifikace'!$A$48,IF($A13='Tabulka kvalifikace'!$W$50,'Tabulka kvalifikace'!$A$50,IF($A13='Tabulka kvalifikace'!$W$52,'Tabulka kvalifikace'!$A$52,""))))))</f>
        <v/>
      </c>
      <c r="K13" s="26" t="s">
        <v>2</v>
      </c>
      <c r="N13" t="str">
        <f>IF($A13='Tabulka kvalifikace'!$W$6,'Tabulka kvalifikace'!$B$6,IF($A13='Tabulka kvalifikace'!$W$8,'Tabulka kvalifikace'!$B$8,IF($A13='Tabulka kvalifikace'!$W$10,'Tabulka kvalifikace'!$B$10,IF($A13='Tabulka kvalifikace'!$W$12,'Tabulka kvalifikace'!$B$12,IF($A13='Tabulka kvalifikace'!$W$14,'Tabulka kvalifikace'!$B$14,IF($A13='Tabulka kvalifikace'!$W$16,'Tabulka kvalifikace'!$B$16,""))))))</f>
        <v>odd 4</v>
      </c>
      <c r="O13" t="str">
        <f>IF($A13='Tabulka kvalifikace'!$W$18,'Tabulka kvalifikace'!$B$18,IF($A13='Tabulka kvalifikace'!$W$20,'Tabulka kvalifikace'!$B$20,IF($A13='Tabulka kvalifikace'!$W$22,'Tabulka kvalifikace'!$B$22,IF($A13='Tabulka kvalifikace'!$W$24,'Tabulka kvalifikace'!$B$24,IF($A13='Tabulka kvalifikace'!$W$26,'Tabulka kvalifikace'!$B$26,IF($A13='Tabulka kvalifikace'!$W$28,'Tabulka kvalifikace'!$B$28,""))))))</f>
        <v/>
      </c>
      <c r="P13" t="str">
        <f>IF($A13='Tabulka kvalifikace'!$W$30,'Tabulka kvalifikace'!$B$30,IF($A13='Tabulka kvalifikace'!$W$32,'Tabulka kvalifikace'!$B$32,IF($A13='Tabulka kvalifikace'!$W$34,'Tabulka kvalifikace'!$B$34,IF($A13='Tabulka kvalifikace'!$W$36,'Tabulka kvalifikace'!$B$36,IF($A13='Tabulka kvalifikace'!$W$38,'Tabulka kvalifikace'!$B$38,IF($A13='Tabulka kvalifikace'!$W$40,'Tabulka kvalifikace'!$B$40,""))))))</f>
        <v/>
      </c>
      <c r="Q13" t="str">
        <f>IF($A13='Tabulka kvalifikace'!$W$42,'Tabulka kvalifikace'!$B$42,IF($A13='Tabulka kvalifikace'!$W$44,'Tabulka kvalifikace'!$B$44,IF($A13='Tabulka kvalifikace'!$W$46,'Tabulka kvalifikace'!$B$46,IF($A13='Tabulka kvalifikace'!$W$48,'Tabulka kvalifikace'!$B$48,IF($A13='Tabulka kvalifikace'!$W$50,'Tabulka kvalifikace'!$B$50,IF($A13='Tabulka kvalifikace'!$W$52,'Tabulka kvalifikace'!$B$52,""))))))</f>
        <v/>
      </c>
    </row>
    <row r="14" spans="1:17" ht="39.950000000000003" hidden="1" customHeight="1" thickBot="1">
      <c r="A14" s="161">
        <v>5</v>
      </c>
      <c r="B14" s="162" t="str">
        <f t="shared" si="0"/>
        <v>Jméno 5</v>
      </c>
      <c r="C14" s="163" t="str">
        <f t="shared" si="1"/>
        <v>odd 5</v>
      </c>
      <c r="D14" s="26" t="s">
        <v>7</v>
      </c>
      <c r="G14" t="str">
        <f>IF($A14='Tabulka kvalifikace'!$W$6,'Tabulka kvalifikace'!$A$6,IF($A14='Tabulka kvalifikace'!$W$8,'Tabulka kvalifikace'!$A$8,IF($A14='Tabulka kvalifikace'!$W$10,'Tabulka kvalifikace'!$A$10,IF($A14='Tabulka kvalifikace'!$W$12,'Tabulka kvalifikace'!$A$12,IF($A14='Tabulka kvalifikace'!$W$14,'Tabulka kvalifikace'!$A$14,IF($A14='Tabulka kvalifikace'!$W$16,'Tabulka kvalifikace'!$A$16,""))))))</f>
        <v>Jméno 5</v>
      </c>
      <c r="H14" t="str">
        <f>IF($A14='Tabulka kvalifikace'!$W$18,'Tabulka kvalifikace'!$A$18,IF($A14='Tabulka kvalifikace'!$W$20,'Tabulka kvalifikace'!$A$20,IF($A14='Tabulka kvalifikace'!$W$22,'Tabulka kvalifikace'!$A$22,IF($A14='Tabulka kvalifikace'!$W$24,'Tabulka kvalifikace'!$A$24,IF($A14='Tabulka kvalifikace'!$W$26,'Tabulka kvalifikace'!$A$26,IF($A14='Tabulka kvalifikace'!$W$28,'Tabulka kvalifikace'!$A$28,""))))))</f>
        <v/>
      </c>
      <c r="I14" t="str">
        <f>IF($A14='Tabulka kvalifikace'!$W$30,'Tabulka kvalifikace'!$A$30,IF($A14='Tabulka kvalifikace'!$W$32,'Tabulka kvalifikace'!$A$32,IF($A14='Tabulka kvalifikace'!$W$34,'Tabulka kvalifikace'!$A$34,IF($A14='Tabulka kvalifikace'!$W$36,'Tabulka kvalifikace'!$A$36,IF($A14='Tabulka kvalifikace'!$W$38,'Tabulka kvalifikace'!$A$38,IF($A14='Tabulka kvalifikace'!$W$40,'Tabulka kvalifikace'!$A$40,""))))))</f>
        <v/>
      </c>
      <c r="J14" t="str">
        <f>IF($A14='Tabulka kvalifikace'!$W$42,'Tabulka kvalifikace'!$A$42,IF($A14='Tabulka kvalifikace'!$W$44,'Tabulka kvalifikace'!$A$44,IF($A14='Tabulka kvalifikace'!$W$46,'Tabulka kvalifikace'!$A$46,IF($A14='Tabulka kvalifikace'!$W$48,'Tabulka kvalifikace'!$A$48,IF($A14='Tabulka kvalifikace'!$W$50,'Tabulka kvalifikace'!$A$50,IF($A14='Tabulka kvalifikace'!$W$52,'Tabulka kvalifikace'!$A$52,""))))))</f>
        <v/>
      </c>
      <c r="K14" s="26" t="s">
        <v>2</v>
      </c>
      <c r="N14" t="str">
        <f>IF($A14='Tabulka kvalifikace'!$W$6,'Tabulka kvalifikace'!$B$6,IF($A14='Tabulka kvalifikace'!$W$8,'Tabulka kvalifikace'!$B$8,IF($A14='Tabulka kvalifikace'!$W$10,'Tabulka kvalifikace'!$B$10,IF($A14='Tabulka kvalifikace'!$W$12,'Tabulka kvalifikace'!$B$12,IF($A14='Tabulka kvalifikace'!$W$14,'Tabulka kvalifikace'!$B$14,IF($A14='Tabulka kvalifikace'!$W$16,'Tabulka kvalifikace'!$B$16,""))))))</f>
        <v>odd 5</v>
      </c>
      <c r="O14" t="str">
        <f>IF($A14='Tabulka kvalifikace'!$W$18,'Tabulka kvalifikace'!$B$18,IF($A14='Tabulka kvalifikace'!$W$20,'Tabulka kvalifikace'!$B$20,IF($A14='Tabulka kvalifikace'!$W$22,'Tabulka kvalifikace'!$B$22,IF($A14='Tabulka kvalifikace'!$W$24,'Tabulka kvalifikace'!$B$24,IF($A14='Tabulka kvalifikace'!$W$26,'Tabulka kvalifikace'!$B$26,IF($A14='Tabulka kvalifikace'!$W$28,'Tabulka kvalifikace'!$B$28,""))))))</f>
        <v/>
      </c>
      <c r="P14" t="str">
        <f>IF($A14='Tabulka kvalifikace'!$W$30,'Tabulka kvalifikace'!$B$30,IF($A14='Tabulka kvalifikace'!$W$32,'Tabulka kvalifikace'!$B$32,IF($A14='Tabulka kvalifikace'!$W$34,'Tabulka kvalifikace'!$B$34,IF($A14='Tabulka kvalifikace'!$W$36,'Tabulka kvalifikace'!$B$36,IF($A14='Tabulka kvalifikace'!$W$38,'Tabulka kvalifikace'!$B$38,IF($A14='Tabulka kvalifikace'!$W$40,'Tabulka kvalifikace'!$B$40,""))))))</f>
        <v/>
      </c>
      <c r="Q14" t="str">
        <f>IF($A14='Tabulka kvalifikace'!$W$42,'Tabulka kvalifikace'!$B$42,IF($A14='Tabulka kvalifikace'!$W$44,'Tabulka kvalifikace'!$B$44,IF($A14='Tabulka kvalifikace'!$W$46,'Tabulka kvalifikace'!$B$46,IF($A14='Tabulka kvalifikace'!$W$48,'Tabulka kvalifikace'!$B$48,IF($A14='Tabulka kvalifikace'!$W$50,'Tabulka kvalifikace'!$B$50,IF($A14='Tabulka kvalifikace'!$W$52,'Tabulka kvalifikace'!$B$52,""))))))</f>
        <v/>
      </c>
    </row>
    <row r="15" spans="1:17" ht="39.950000000000003" hidden="1" customHeight="1">
      <c r="A15" s="31">
        <v>6</v>
      </c>
      <c r="B15" s="32" t="str">
        <f t="shared" si="0"/>
        <v/>
      </c>
      <c r="C15" s="33" t="str">
        <f t="shared" si="1"/>
        <v/>
      </c>
      <c r="D15" s="26" t="s">
        <v>7</v>
      </c>
      <c r="G15" t="str">
        <f>IF($A15='Tabulka kvalifikace'!$W$6,'Tabulka kvalifikace'!$A$6,IF($A15='Tabulka kvalifikace'!$W$8,'Tabulka kvalifikace'!$A$8,IF($A15='Tabulka kvalifikace'!$W$10,'Tabulka kvalifikace'!$A$10,IF($A15='Tabulka kvalifikace'!$W$12,'Tabulka kvalifikace'!$A$12,IF($A15='Tabulka kvalifikace'!$W$14,'Tabulka kvalifikace'!$A$14,IF($A15='Tabulka kvalifikace'!$W$16,'Tabulka kvalifikace'!$A$16,""))))))</f>
        <v/>
      </c>
      <c r="H15" t="str">
        <f>IF($A15='Tabulka kvalifikace'!$W$18,'Tabulka kvalifikace'!$A$18,IF($A15='Tabulka kvalifikace'!$W$20,'Tabulka kvalifikace'!$A$20,IF($A15='Tabulka kvalifikace'!$W$22,'Tabulka kvalifikace'!$A$22,IF($A15='Tabulka kvalifikace'!$W$24,'Tabulka kvalifikace'!$A$24,IF($A15='Tabulka kvalifikace'!$W$26,'Tabulka kvalifikace'!$A$26,IF($A15='Tabulka kvalifikace'!$W$28,'Tabulka kvalifikace'!$A$28,""))))))</f>
        <v/>
      </c>
      <c r="I15" t="str">
        <f>IF($A15='Tabulka kvalifikace'!$W$30,'Tabulka kvalifikace'!$A$30,IF($A15='Tabulka kvalifikace'!$W$32,'Tabulka kvalifikace'!$A$32,IF($A15='Tabulka kvalifikace'!$W$34,'Tabulka kvalifikace'!$A$34,IF($A15='Tabulka kvalifikace'!$W$36,'Tabulka kvalifikace'!$A$36,IF($A15='Tabulka kvalifikace'!$W$38,'Tabulka kvalifikace'!$A$38,IF($A15='Tabulka kvalifikace'!$W$40,'Tabulka kvalifikace'!$A$40,""))))))</f>
        <v/>
      </c>
      <c r="J15" t="str">
        <f>IF($A15='Tabulka kvalifikace'!$W$42,'Tabulka kvalifikace'!$A$42,IF($A15='Tabulka kvalifikace'!$W$44,'Tabulka kvalifikace'!$A$44,IF($A15='Tabulka kvalifikace'!$W$46,'Tabulka kvalifikace'!$A$46,IF($A15='Tabulka kvalifikace'!$W$48,'Tabulka kvalifikace'!$A$48,IF($A15='Tabulka kvalifikace'!$W$50,'Tabulka kvalifikace'!$A$50,IF($A15='Tabulka kvalifikace'!$W$52,'Tabulka kvalifikace'!$A$52,""))))))</f>
        <v/>
      </c>
      <c r="K15" s="26" t="s">
        <v>2</v>
      </c>
      <c r="N15" t="str">
        <f>IF($A15='Tabulka kvalifikace'!$W$6,'Tabulka kvalifikace'!$B$6,IF($A15='Tabulka kvalifikace'!$W$8,'Tabulka kvalifikace'!$B$8,IF($A15='Tabulka kvalifikace'!$W$10,'Tabulka kvalifikace'!$B$10,IF($A15='Tabulka kvalifikace'!$W$12,'Tabulka kvalifikace'!$B$12,IF($A15='Tabulka kvalifikace'!$W$14,'Tabulka kvalifikace'!$B$14,IF($A15='Tabulka kvalifikace'!$W$16,'Tabulka kvalifikace'!$B$16,""))))))</f>
        <v/>
      </c>
      <c r="O15" t="str">
        <f>IF($A15='Tabulka kvalifikace'!$W$18,'Tabulka kvalifikace'!$B$18,IF($A15='Tabulka kvalifikace'!$W$20,'Tabulka kvalifikace'!$B$20,IF($A15='Tabulka kvalifikace'!$W$22,'Tabulka kvalifikace'!$B$22,IF($A15='Tabulka kvalifikace'!$W$24,'Tabulka kvalifikace'!$B$24,IF($A15='Tabulka kvalifikace'!$W$26,'Tabulka kvalifikace'!$B$26,IF($A15='Tabulka kvalifikace'!$W$28,'Tabulka kvalifikace'!$B$28,""))))))</f>
        <v/>
      </c>
      <c r="P15" t="str">
        <f>IF($A15='Tabulka kvalifikace'!$W$30,'Tabulka kvalifikace'!$B$30,IF($A15='Tabulka kvalifikace'!$W$32,'Tabulka kvalifikace'!$B$32,IF($A15='Tabulka kvalifikace'!$W$34,'Tabulka kvalifikace'!$B$34,IF($A15='Tabulka kvalifikace'!$W$36,'Tabulka kvalifikace'!$B$36,IF($A15='Tabulka kvalifikace'!$W$38,'Tabulka kvalifikace'!$B$38,IF($A15='Tabulka kvalifikace'!$W$40,'Tabulka kvalifikace'!$B$40,""))))))</f>
        <v/>
      </c>
      <c r="Q15" t="str">
        <f>IF($A15='Tabulka kvalifikace'!$W$42,'Tabulka kvalifikace'!$B$42,IF($A15='Tabulka kvalifikace'!$W$44,'Tabulka kvalifikace'!$B$44,IF($A15='Tabulka kvalifikace'!$W$46,'Tabulka kvalifikace'!$B$46,IF($A15='Tabulka kvalifikace'!$W$48,'Tabulka kvalifikace'!$B$48,IF($A15='Tabulka kvalifikace'!$W$50,'Tabulka kvalifikace'!$B$50,IF($A15='Tabulka kvalifikace'!$W$52,'Tabulka kvalifikace'!$B$52,""))))))</f>
        <v/>
      </c>
    </row>
    <row r="16" spans="1:17" ht="39.950000000000003" hidden="1" customHeight="1">
      <c r="A16" s="29">
        <v>7</v>
      </c>
      <c r="B16" s="32" t="str">
        <f t="shared" si="0"/>
        <v/>
      </c>
      <c r="C16" s="33" t="str">
        <f t="shared" si="1"/>
        <v/>
      </c>
      <c r="D16" s="26" t="s">
        <v>7</v>
      </c>
      <c r="G16" t="str">
        <f>IF($A16='Tabulka kvalifikace'!$W$6,'Tabulka kvalifikace'!$A$6,IF($A16='Tabulka kvalifikace'!$W$8,'Tabulka kvalifikace'!$A$8,IF($A16='Tabulka kvalifikace'!$W$10,'Tabulka kvalifikace'!$A$10,IF($A16='Tabulka kvalifikace'!$W$12,'Tabulka kvalifikace'!$A$12,IF($A16='Tabulka kvalifikace'!$W$14,'Tabulka kvalifikace'!$A$14,IF($A16='Tabulka kvalifikace'!$W$16,'Tabulka kvalifikace'!$A$16,""))))))</f>
        <v/>
      </c>
      <c r="H16" t="str">
        <f>IF($A16='Tabulka kvalifikace'!$W$18,'Tabulka kvalifikace'!$A$18,IF($A16='Tabulka kvalifikace'!$W$20,'Tabulka kvalifikace'!$A$20,IF($A16='Tabulka kvalifikace'!$W$22,'Tabulka kvalifikace'!$A$22,IF($A16='Tabulka kvalifikace'!$W$24,'Tabulka kvalifikace'!$A$24,IF($A16='Tabulka kvalifikace'!$W$26,'Tabulka kvalifikace'!$A$26,IF($A16='Tabulka kvalifikace'!$W$28,'Tabulka kvalifikace'!$A$28,""))))))</f>
        <v/>
      </c>
      <c r="I16" t="str">
        <f>IF($A16='Tabulka kvalifikace'!$W$30,'Tabulka kvalifikace'!$A$30,IF($A16='Tabulka kvalifikace'!$W$32,'Tabulka kvalifikace'!$A$32,IF($A16='Tabulka kvalifikace'!$W$34,'Tabulka kvalifikace'!$A$34,IF($A16='Tabulka kvalifikace'!$W$36,'Tabulka kvalifikace'!$A$36,IF($A16='Tabulka kvalifikace'!$W$38,'Tabulka kvalifikace'!$A$38,IF($A16='Tabulka kvalifikace'!$W$40,'Tabulka kvalifikace'!$A$40,""))))))</f>
        <v/>
      </c>
      <c r="J16" t="str">
        <f>IF($A16='Tabulka kvalifikace'!$W$42,'Tabulka kvalifikace'!$A$42,IF($A16='Tabulka kvalifikace'!$W$44,'Tabulka kvalifikace'!$A$44,IF($A16='Tabulka kvalifikace'!$W$46,'Tabulka kvalifikace'!$A$46,IF($A16='Tabulka kvalifikace'!$W$48,'Tabulka kvalifikace'!$A$48,IF($A16='Tabulka kvalifikace'!$W$50,'Tabulka kvalifikace'!$A$50,IF($A16='Tabulka kvalifikace'!$W$52,'Tabulka kvalifikace'!$A$52,""))))))</f>
        <v/>
      </c>
      <c r="K16" s="26" t="s">
        <v>2</v>
      </c>
      <c r="N16" t="str">
        <f>IF($A16='Tabulka kvalifikace'!$W$6,'Tabulka kvalifikace'!$B$6,IF($A16='Tabulka kvalifikace'!$W$8,'Tabulka kvalifikace'!$B$8,IF($A16='Tabulka kvalifikace'!$W$10,'Tabulka kvalifikace'!$B$10,IF($A16='Tabulka kvalifikace'!$W$12,'Tabulka kvalifikace'!$B$12,IF($A16='Tabulka kvalifikace'!$W$14,'Tabulka kvalifikace'!$B$14,IF($A16='Tabulka kvalifikace'!$W$16,'Tabulka kvalifikace'!$B$16,""))))))</f>
        <v/>
      </c>
      <c r="O16" t="str">
        <f>IF($A16='Tabulka kvalifikace'!$W$18,'Tabulka kvalifikace'!$B$18,IF($A16='Tabulka kvalifikace'!$W$20,'Tabulka kvalifikace'!$B$20,IF($A16='Tabulka kvalifikace'!$W$22,'Tabulka kvalifikace'!$B$22,IF($A16='Tabulka kvalifikace'!$W$24,'Tabulka kvalifikace'!$B$24,IF($A16='Tabulka kvalifikace'!$W$26,'Tabulka kvalifikace'!$B$26,IF($A16='Tabulka kvalifikace'!$W$28,'Tabulka kvalifikace'!$B$28,""))))))</f>
        <v/>
      </c>
      <c r="P16" t="str">
        <f>IF($A16='Tabulka kvalifikace'!$W$30,'Tabulka kvalifikace'!$B$30,IF($A16='Tabulka kvalifikace'!$W$32,'Tabulka kvalifikace'!$B$32,IF($A16='Tabulka kvalifikace'!$W$34,'Tabulka kvalifikace'!$B$34,IF($A16='Tabulka kvalifikace'!$W$36,'Tabulka kvalifikace'!$B$36,IF($A16='Tabulka kvalifikace'!$W$38,'Tabulka kvalifikace'!$B$38,IF($A16='Tabulka kvalifikace'!$W$40,'Tabulka kvalifikace'!$B$40,""))))))</f>
        <v/>
      </c>
      <c r="Q16" t="str">
        <f>IF($A16='Tabulka kvalifikace'!$W$42,'Tabulka kvalifikace'!$B$42,IF($A16='Tabulka kvalifikace'!$W$44,'Tabulka kvalifikace'!$B$44,IF($A16='Tabulka kvalifikace'!$W$46,'Tabulka kvalifikace'!$B$46,IF($A16='Tabulka kvalifikace'!$W$48,'Tabulka kvalifikace'!$B$48,IF($A16='Tabulka kvalifikace'!$W$50,'Tabulka kvalifikace'!$B$50,IF($A16='Tabulka kvalifikace'!$W$52,'Tabulka kvalifikace'!$B$52,""))))))</f>
        <v/>
      </c>
    </row>
    <row r="17" spans="1:17" ht="39.950000000000003" hidden="1" customHeight="1">
      <c r="A17" s="29">
        <v>8</v>
      </c>
      <c r="B17" s="32" t="str">
        <f t="shared" si="0"/>
        <v/>
      </c>
      <c r="C17" s="33" t="str">
        <f t="shared" si="1"/>
        <v/>
      </c>
      <c r="D17" s="26" t="s">
        <v>7</v>
      </c>
      <c r="G17" t="str">
        <f>IF($A17='Tabulka kvalifikace'!$W$6,'Tabulka kvalifikace'!$A$6,IF($A17='Tabulka kvalifikace'!$W$8,'Tabulka kvalifikace'!$A$8,IF($A17='Tabulka kvalifikace'!$W$10,'Tabulka kvalifikace'!$A$10,IF($A17='Tabulka kvalifikace'!$W$12,'Tabulka kvalifikace'!$A$12,IF($A17='Tabulka kvalifikace'!$W$14,'Tabulka kvalifikace'!$A$14,IF($A17='Tabulka kvalifikace'!$W$16,'Tabulka kvalifikace'!$A$16,""))))))</f>
        <v/>
      </c>
      <c r="H17" t="str">
        <f>IF($A17='Tabulka kvalifikace'!$W$18,'Tabulka kvalifikace'!$A$18,IF($A17='Tabulka kvalifikace'!$W$20,'Tabulka kvalifikace'!$A$20,IF($A17='Tabulka kvalifikace'!$W$22,'Tabulka kvalifikace'!$A$22,IF($A17='Tabulka kvalifikace'!$W$24,'Tabulka kvalifikace'!$A$24,IF($A17='Tabulka kvalifikace'!$W$26,'Tabulka kvalifikace'!$A$26,IF($A17='Tabulka kvalifikace'!$W$28,'Tabulka kvalifikace'!$A$28,""))))))</f>
        <v/>
      </c>
      <c r="I17" t="str">
        <f>IF($A17='Tabulka kvalifikace'!$W$30,'Tabulka kvalifikace'!$A$30,IF($A17='Tabulka kvalifikace'!$W$32,'Tabulka kvalifikace'!$A$32,IF($A17='Tabulka kvalifikace'!$W$34,'Tabulka kvalifikace'!$A$34,IF($A17='Tabulka kvalifikace'!$W$36,'Tabulka kvalifikace'!$A$36,IF($A17='Tabulka kvalifikace'!$W$38,'Tabulka kvalifikace'!$A$38,IF($A17='Tabulka kvalifikace'!$W$40,'Tabulka kvalifikace'!$A$40,""))))))</f>
        <v/>
      </c>
      <c r="J17" t="str">
        <f>IF($A17='Tabulka kvalifikace'!$W$42,'Tabulka kvalifikace'!$A$42,IF($A17='Tabulka kvalifikace'!$W$44,'Tabulka kvalifikace'!$A$44,IF($A17='Tabulka kvalifikace'!$W$46,'Tabulka kvalifikace'!$A$46,IF($A17='Tabulka kvalifikace'!$W$48,'Tabulka kvalifikace'!$A$48,IF($A17='Tabulka kvalifikace'!$W$50,'Tabulka kvalifikace'!$A$50,IF($A17='Tabulka kvalifikace'!$W$52,'Tabulka kvalifikace'!$A$52,""))))))</f>
        <v/>
      </c>
      <c r="K17" s="26" t="s">
        <v>2</v>
      </c>
      <c r="N17" t="str">
        <f>IF($A17='Tabulka kvalifikace'!$W$6,'Tabulka kvalifikace'!$B$6,IF($A17='Tabulka kvalifikace'!$W$8,'Tabulka kvalifikace'!$B$8,IF($A17='Tabulka kvalifikace'!$W$10,'Tabulka kvalifikace'!$B$10,IF($A17='Tabulka kvalifikace'!$W$12,'Tabulka kvalifikace'!$B$12,IF($A17='Tabulka kvalifikace'!$W$14,'Tabulka kvalifikace'!$B$14,IF($A17='Tabulka kvalifikace'!$W$16,'Tabulka kvalifikace'!$B$16,""))))))</f>
        <v/>
      </c>
      <c r="O17" t="str">
        <f>IF($A17='Tabulka kvalifikace'!$W$18,'Tabulka kvalifikace'!$B$18,IF($A17='Tabulka kvalifikace'!$W$20,'Tabulka kvalifikace'!$B$20,IF($A17='Tabulka kvalifikace'!$W$22,'Tabulka kvalifikace'!$B$22,IF($A17='Tabulka kvalifikace'!$W$24,'Tabulka kvalifikace'!$B$24,IF($A17='Tabulka kvalifikace'!$W$26,'Tabulka kvalifikace'!$B$26,IF($A17='Tabulka kvalifikace'!$W$28,'Tabulka kvalifikace'!$B$28,""))))))</f>
        <v/>
      </c>
      <c r="P17" t="str">
        <f>IF($A17='Tabulka kvalifikace'!$W$30,'Tabulka kvalifikace'!$B$30,IF($A17='Tabulka kvalifikace'!$W$32,'Tabulka kvalifikace'!$B$32,IF($A17='Tabulka kvalifikace'!$W$34,'Tabulka kvalifikace'!$B$34,IF($A17='Tabulka kvalifikace'!$W$36,'Tabulka kvalifikace'!$B$36,IF($A17='Tabulka kvalifikace'!$W$38,'Tabulka kvalifikace'!$B$38,IF($A17='Tabulka kvalifikace'!$W$40,'Tabulka kvalifikace'!$B$40,""))))))</f>
        <v/>
      </c>
      <c r="Q17" t="str">
        <f>IF($A17='Tabulka kvalifikace'!$W$42,'Tabulka kvalifikace'!$B$42,IF($A17='Tabulka kvalifikace'!$W$44,'Tabulka kvalifikace'!$B$44,IF($A17='Tabulka kvalifikace'!$W$46,'Tabulka kvalifikace'!$B$46,IF($A17='Tabulka kvalifikace'!$W$48,'Tabulka kvalifikace'!$B$48,IF($A17='Tabulka kvalifikace'!$W$50,'Tabulka kvalifikace'!$B$50,IF($A17='Tabulka kvalifikace'!$W$52,'Tabulka kvalifikace'!$B$52,""))))))</f>
        <v/>
      </c>
    </row>
    <row r="18" spans="1:17" ht="39.950000000000003" hidden="1" customHeight="1">
      <c r="A18" s="29">
        <v>9</v>
      </c>
      <c r="B18" s="32" t="str">
        <f t="shared" si="0"/>
        <v/>
      </c>
      <c r="C18" s="33" t="str">
        <f t="shared" si="1"/>
        <v/>
      </c>
      <c r="D18" s="26" t="s">
        <v>7</v>
      </c>
      <c r="G18" t="str">
        <f>IF($A18='Tabulka kvalifikace'!$W$6,'Tabulka kvalifikace'!$A$6,IF($A18='Tabulka kvalifikace'!$W$8,'Tabulka kvalifikace'!$A$8,IF($A18='Tabulka kvalifikace'!$W$10,'Tabulka kvalifikace'!$A$10,IF($A18='Tabulka kvalifikace'!$W$12,'Tabulka kvalifikace'!$A$12,IF($A18='Tabulka kvalifikace'!$W$14,'Tabulka kvalifikace'!$A$14,IF($A18='Tabulka kvalifikace'!$W$16,'Tabulka kvalifikace'!$A$16,""))))))</f>
        <v/>
      </c>
      <c r="H18" t="str">
        <f>IF($A18='Tabulka kvalifikace'!$W$18,'Tabulka kvalifikace'!$A$18,IF($A18='Tabulka kvalifikace'!$W$20,'Tabulka kvalifikace'!$A$20,IF($A18='Tabulka kvalifikace'!$W$22,'Tabulka kvalifikace'!$A$22,IF($A18='Tabulka kvalifikace'!$W$24,'Tabulka kvalifikace'!$A$24,IF($A18='Tabulka kvalifikace'!$W$26,'Tabulka kvalifikace'!$A$26,IF($A18='Tabulka kvalifikace'!$W$28,'Tabulka kvalifikace'!$A$28,""))))))</f>
        <v/>
      </c>
      <c r="I18" t="str">
        <f>IF($A18='Tabulka kvalifikace'!$W$30,'Tabulka kvalifikace'!$A$30,IF($A18='Tabulka kvalifikace'!$W$32,'Tabulka kvalifikace'!$A$32,IF($A18='Tabulka kvalifikace'!$W$34,'Tabulka kvalifikace'!$A$34,IF($A18='Tabulka kvalifikace'!$W$36,'Tabulka kvalifikace'!$A$36,IF($A18='Tabulka kvalifikace'!$W$38,'Tabulka kvalifikace'!$A$38,IF($A18='Tabulka kvalifikace'!$W$40,'Tabulka kvalifikace'!$A$40,""))))))</f>
        <v/>
      </c>
      <c r="J18" t="str">
        <f>IF($A18='Tabulka kvalifikace'!$W$42,'Tabulka kvalifikace'!$A$42,IF($A18='Tabulka kvalifikace'!$W$44,'Tabulka kvalifikace'!$A$44,IF($A18='Tabulka kvalifikace'!$W$46,'Tabulka kvalifikace'!$A$46,IF($A18='Tabulka kvalifikace'!$W$48,'Tabulka kvalifikace'!$A$48,IF($A18='Tabulka kvalifikace'!$W$50,'Tabulka kvalifikace'!$A$50,IF($A18='Tabulka kvalifikace'!$W$52,'Tabulka kvalifikace'!$A$52,""))))))</f>
        <v/>
      </c>
      <c r="K18" s="26" t="s">
        <v>2</v>
      </c>
      <c r="N18" t="str">
        <f>IF($A18='Tabulka kvalifikace'!$W$6,'Tabulka kvalifikace'!$B$6,IF($A18='Tabulka kvalifikace'!$W$8,'Tabulka kvalifikace'!$B$8,IF($A18='Tabulka kvalifikace'!$W$10,'Tabulka kvalifikace'!$B$10,IF($A18='Tabulka kvalifikace'!$W$12,'Tabulka kvalifikace'!$B$12,IF($A18='Tabulka kvalifikace'!$W$14,'Tabulka kvalifikace'!$B$14,IF($A18='Tabulka kvalifikace'!$W$16,'Tabulka kvalifikace'!$B$16,""))))))</f>
        <v/>
      </c>
      <c r="O18" t="str">
        <f>IF($A18='Tabulka kvalifikace'!$W$18,'Tabulka kvalifikace'!$B$18,IF($A18='Tabulka kvalifikace'!$W$20,'Tabulka kvalifikace'!$B$20,IF($A18='Tabulka kvalifikace'!$W$22,'Tabulka kvalifikace'!$B$22,IF($A18='Tabulka kvalifikace'!$W$24,'Tabulka kvalifikace'!$B$24,IF($A18='Tabulka kvalifikace'!$W$26,'Tabulka kvalifikace'!$B$26,IF($A18='Tabulka kvalifikace'!$W$28,'Tabulka kvalifikace'!$B$28,""))))))</f>
        <v/>
      </c>
      <c r="P18" t="str">
        <f>IF($A18='Tabulka kvalifikace'!$W$30,'Tabulka kvalifikace'!$B$30,IF($A18='Tabulka kvalifikace'!$W$32,'Tabulka kvalifikace'!$B$32,IF($A18='Tabulka kvalifikace'!$W$34,'Tabulka kvalifikace'!$B$34,IF($A18='Tabulka kvalifikace'!$W$36,'Tabulka kvalifikace'!$B$36,IF($A18='Tabulka kvalifikace'!$W$38,'Tabulka kvalifikace'!$B$38,IF($A18='Tabulka kvalifikace'!$W$40,'Tabulka kvalifikace'!$B$40,""))))))</f>
        <v/>
      </c>
      <c r="Q18" t="str">
        <f>IF($A18='Tabulka kvalifikace'!$W$42,'Tabulka kvalifikace'!$B$42,IF($A18='Tabulka kvalifikace'!$W$44,'Tabulka kvalifikace'!$B$44,IF($A18='Tabulka kvalifikace'!$W$46,'Tabulka kvalifikace'!$B$46,IF($A18='Tabulka kvalifikace'!$W$48,'Tabulka kvalifikace'!$B$48,IF($A18='Tabulka kvalifikace'!$W$50,'Tabulka kvalifikace'!$B$50,IF($A18='Tabulka kvalifikace'!$W$52,'Tabulka kvalifikace'!$B$52,""))))))</f>
        <v/>
      </c>
    </row>
    <row r="19" spans="1:17" ht="39.950000000000003" hidden="1" customHeight="1" thickBot="1">
      <c r="A19" s="30">
        <v>10</v>
      </c>
      <c r="B19" s="72" t="str">
        <f t="shared" si="0"/>
        <v/>
      </c>
      <c r="C19" s="73" t="str">
        <f t="shared" si="1"/>
        <v/>
      </c>
      <c r="D19" s="26" t="s">
        <v>7</v>
      </c>
      <c r="G19" t="str">
        <f>IF($A19='Tabulka kvalifikace'!$W$6,'Tabulka kvalifikace'!$A$6,IF($A19='Tabulka kvalifikace'!$W$8,'Tabulka kvalifikace'!$A$8,IF($A19='Tabulka kvalifikace'!$W$10,'Tabulka kvalifikace'!$A$10,IF($A19='Tabulka kvalifikace'!$W$12,'Tabulka kvalifikace'!$A$12,IF($A19='Tabulka kvalifikace'!$W$14,'Tabulka kvalifikace'!$A$14,IF($A19='Tabulka kvalifikace'!$W$16,'Tabulka kvalifikace'!$A$16,""))))))</f>
        <v/>
      </c>
      <c r="H19" t="str">
        <f>IF($A19='Tabulka kvalifikace'!$W$18,'Tabulka kvalifikace'!$A$18,IF($A19='Tabulka kvalifikace'!$W$20,'Tabulka kvalifikace'!$A$20,IF($A19='Tabulka kvalifikace'!$W$22,'Tabulka kvalifikace'!$A$22,IF($A19='Tabulka kvalifikace'!$W$24,'Tabulka kvalifikace'!$A$24,IF($A19='Tabulka kvalifikace'!$W$26,'Tabulka kvalifikace'!$A$26,IF($A19='Tabulka kvalifikace'!$W$28,'Tabulka kvalifikace'!$A$28,""))))))</f>
        <v/>
      </c>
      <c r="I19" t="str">
        <f>IF($A19='Tabulka kvalifikace'!$W$30,'Tabulka kvalifikace'!$A$30,IF($A19='Tabulka kvalifikace'!$W$32,'Tabulka kvalifikace'!$A$32,IF($A19='Tabulka kvalifikace'!$W$34,'Tabulka kvalifikace'!$A$34,IF($A19='Tabulka kvalifikace'!$W$36,'Tabulka kvalifikace'!$A$36,IF($A19='Tabulka kvalifikace'!$W$38,'Tabulka kvalifikace'!$A$38,IF($A19='Tabulka kvalifikace'!$W$40,'Tabulka kvalifikace'!$A$40,""))))))</f>
        <v/>
      </c>
      <c r="J19" t="str">
        <f>IF($A19='Tabulka kvalifikace'!$W$42,'Tabulka kvalifikace'!$A$42,IF($A19='Tabulka kvalifikace'!$W$44,'Tabulka kvalifikace'!$A$44,IF($A19='Tabulka kvalifikace'!$W$46,'Tabulka kvalifikace'!$A$46,IF($A19='Tabulka kvalifikace'!$W$48,'Tabulka kvalifikace'!$A$48,IF($A19='Tabulka kvalifikace'!$W$50,'Tabulka kvalifikace'!$A$50,IF($A19='Tabulka kvalifikace'!$W$52,'Tabulka kvalifikace'!$A$52,""))))))</f>
        <v/>
      </c>
      <c r="K19" s="26" t="s">
        <v>2</v>
      </c>
      <c r="N19" t="str">
        <f>IF($A19='Tabulka kvalifikace'!$W$6,'Tabulka kvalifikace'!$B$6,IF($A19='Tabulka kvalifikace'!$W$8,'Tabulka kvalifikace'!$B$8,IF($A19='Tabulka kvalifikace'!$W$10,'Tabulka kvalifikace'!$B$10,IF($A19='Tabulka kvalifikace'!$W$12,'Tabulka kvalifikace'!$B$12,IF($A19='Tabulka kvalifikace'!$W$14,'Tabulka kvalifikace'!$B$14,IF($A19='Tabulka kvalifikace'!$W$16,'Tabulka kvalifikace'!$B$16,""))))))</f>
        <v/>
      </c>
      <c r="O19" t="str">
        <f>IF($A19='Tabulka kvalifikace'!$W$18,'Tabulka kvalifikace'!$B$18,IF($A19='Tabulka kvalifikace'!$W$20,'Tabulka kvalifikace'!$B$20,IF($A19='Tabulka kvalifikace'!$W$22,'Tabulka kvalifikace'!$B$22,IF($A19='Tabulka kvalifikace'!$W$24,'Tabulka kvalifikace'!$B$24,IF($A19='Tabulka kvalifikace'!$W$26,'Tabulka kvalifikace'!$B$26,IF($A19='Tabulka kvalifikace'!$W$28,'Tabulka kvalifikace'!$B$28,""))))))</f>
        <v/>
      </c>
      <c r="P19" t="str">
        <f>IF($A19='Tabulka kvalifikace'!$W$30,'Tabulka kvalifikace'!$B$30,IF($A19='Tabulka kvalifikace'!$W$32,'Tabulka kvalifikace'!$B$32,IF($A19='Tabulka kvalifikace'!$W$34,'Tabulka kvalifikace'!$B$34,IF($A19='Tabulka kvalifikace'!$W$36,'Tabulka kvalifikace'!$B$36,IF($A19='Tabulka kvalifikace'!$W$38,'Tabulka kvalifikace'!$B$38,IF($A19='Tabulka kvalifikace'!$W$40,'Tabulka kvalifikace'!$B$40,""))))))</f>
        <v/>
      </c>
      <c r="Q19" t="str">
        <f>IF($A19='Tabulka kvalifikace'!$W$42,'Tabulka kvalifikace'!$B$42,IF($A19='Tabulka kvalifikace'!$W$44,'Tabulka kvalifikace'!$B$44,IF($A19='Tabulka kvalifikace'!$W$46,'Tabulka kvalifikace'!$B$46,IF($A19='Tabulka kvalifikace'!$W$48,'Tabulka kvalifikace'!$B$48,IF($A19='Tabulka kvalifikace'!$W$50,'Tabulka kvalifikace'!$B$50,IF($A19='Tabulka kvalifikace'!$W$52,'Tabulka kvalifikace'!$B$52,""))))))</f>
        <v/>
      </c>
    </row>
    <row r="21" spans="1:17">
      <c r="A21" t="str">
        <f>'Vážní listina'!A31:C31</f>
        <v>Chomutov 14.12.2019</v>
      </c>
    </row>
    <row r="24" spans="1:17">
      <c r="A24" t="str">
        <f>CONCATENATE('Vážní listina'!A34)</f>
        <v/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</vt:i4>
      </vt:variant>
    </vt:vector>
  </HeadingPairs>
  <TitlesOfParts>
    <vt:vector size="7" baseType="lpstr">
      <vt:lpstr>Vážní listina</vt:lpstr>
      <vt:lpstr>Tabulka kvalifikace</vt:lpstr>
      <vt:lpstr>Číslo utkání</vt:lpstr>
      <vt:lpstr>Hlasatel</vt:lpstr>
      <vt:lpstr>Bodovací lístek</vt:lpstr>
      <vt:lpstr>Pořadí zápasníků</vt:lpstr>
      <vt:lpstr>'Tabulka kvalifikace'!Názvy_tisku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Acer</cp:lastModifiedBy>
  <cp:lastPrinted>2019-12-14T12:52:44Z</cp:lastPrinted>
  <dcterms:created xsi:type="dcterms:W3CDTF">2002-01-25T08:02:23Z</dcterms:created>
  <dcterms:modified xsi:type="dcterms:W3CDTF">2019-12-14T12:52:56Z</dcterms:modified>
</cp:coreProperties>
</file>