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zápasníků'!$A$1:$C$31</definedName>
    <definedName name="_xlnm.Print_Area" localSheetId="3">'Tabulka finále'!$A$1:$U$50</definedName>
    <definedName name="_xlnm.Print_Area" localSheetId="2">'Tabulka kvalifikace'!$A$1:$AE$29</definedName>
    <definedName name="_xlnm.Print_Area" localSheetId="1">'Vážní listina'!$A$1:$I$30</definedName>
  </definedNames>
  <calcPr calcId="145621"/>
</workbook>
</file>

<file path=xl/calcChain.xml><?xml version="1.0" encoding="utf-8"?>
<calcChain xmlns="http://schemas.openxmlformats.org/spreadsheetml/2006/main">
  <c r="B1" i="21" l="1"/>
  <c r="I3" i="21" l="1"/>
  <c r="A7" i="21"/>
  <c r="AI78" i="1"/>
  <c r="AI58" i="1"/>
  <c r="GL40" i="1"/>
  <c r="GI40" i="1"/>
  <c r="GF40" i="1"/>
  <c r="GC40" i="1"/>
  <c r="FZ40" i="1"/>
  <c r="FW40" i="1"/>
  <c r="FT40" i="1"/>
  <c r="FQ40" i="1"/>
  <c r="FN40" i="1"/>
  <c r="FK40" i="1"/>
  <c r="FH40" i="1"/>
  <c r="FE40" i="1"/>
  <c r="FB40" i="1"/>
  <c r="EY40" i="1"/>
  <c r="EV40" i="1"/>
  <c r="ES40" i="1"/>
  <c r="EP40" i="1"/>
  <c r="EM40" i="1"/>
  <c r="EJ40" i="1"/>
  <c r="EG40" i="1"/>
  <c r="ED40" i="1"/>
  <c r="EA40" i="1"/>
  <c r="DX40" i="1"/>
  <c r="DU40" i="1"/>
  <c r="DR40" i="1"/>
  <c r="DO40" i="1"/>
  <c r="DL40" i="1"/>
  <c r="DI40" i="1"/>
  <c r="DF40" i="1"/>
  <c r="DC40" i="1"/>
  <c r="CZ40" i="1"/>
  <c r="CW40" i="1"/>
  <c r="CT40" i="1"/>
  <c r="CQ40" i="1"/>
  <c r="CN40" i="1"/>
  <c r="CK40" i="1"/>
  <c r="CH40" i="1"/>
  <c r="CE40" i="1"/>
  <c r="CB40" i="1"/>
  <c r="BY40" i="1"/>
  <c r="BV40" i="1"/>
  <c r="BS40" i="1"/>
  <c r="BP40" i="1"/>
  <c r="BM40" i="1"/>
  <c r="BJ40" i="1"/>
  <c r="BG40" i="1"/>
  <c r="BD40" i="1"/>
  <c r="BA40" i="1"/>
  <c r="AX40" i="1"/>
  <c r="AU40" i="1"/>
  <c r="AR40" i="1"/>
  <c r="AO40" i="1"/>
  <c r="AL40" i="1"/>
  <c r="AI40" i="1"/>
  <c r="T27" i="1"/>
  <c r="T26" i="1"/>
  <c r="T25" i="1"/>
  <c r="X13" i="1"/>
  <c r="T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F3" i="21" l="1"/>
  <c r="B3" i="21" l="1"/>
  <c r="H7" i="21" l="1"/>
  <c r="C7" i="21" l="1"/>
  <c r="B7" i="21"/>
  <c r="J3" i="21" l="1"/>
  <c r="AI141" i="1" l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AI120" i="1"/>
  <c r="AI119" i="1"/>
  <c r="AI118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BH109" i="1"/>
  <c r="BG109" i="1"/>
  <c r="BF109" i="1"/>
  <c r="BE109" i="1"/>
  <c r="BD109" i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I100" i="1"/>
  <c r="AI99" i="1"/>
  <c r="AI98" i="1"/>
  <c r="AG98" i="1"/>
  <c r="AG118" i="1" s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I80" i="1"/>
  <c r="AI79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HR60" i="1"/>
  <c r="HQ60" i="1"/>
  <c r="AI60" i="1"/>
  <c r="AI59" i="1"/>
  <c r="HR58" i="1"/>
  <c r="HQ58" i="1"/>
  <c r="AG58" i="1"/>
  <c r="AG78" i="1" s="1"/>
  <c r="HR56" i="1"/>
  <c r="HQ56" i="1"/>
  <c r="HR54" i="1"/>
  <c r="HQ54" i="1"/>
  <c r="HR52" i="1"/>
  <c r="HQ52" i="1"/>
  <c r="HR50" i="1"/>
  <c r="HQ50" i="1"/>
  <c r="L50" i="1"/>
  <c r="L49" i="1"/>
  <c r="HR48" i="1"/>
  <c r="HQ48" i="1"/>
  <c r="L48" i="1"/>
  <c r="L47" i="1"/>
  <c r="HR46" i="1"/>
  <c r="HQ46" i="1"/>
  <c r="L46" i="1"/>
  <c r="L45" i="1"/>
  <c r="HR44" i="1"/>
  <c r="HQ44" i="1"/>
  <c r="L44" i="1"/>
  <c r="L43" i="1"/>
  <c r="HR42" i="1"/>
  <c r="HQ42" i="1"/>
  <c r="L42" i="1"/>
  <c r="L41" i="1"/>
  <c r="HR40" i="1"/>
  <c r="HQ40" i="1"/>
  <c r="L40" i="1"/>
  <c r="BS39" i="1"/>
  <c r="L39" i="1"/>
  <c r="HR38" i="1"/>
  <c r="HQ38" i="1"/>
  <c r="L38" i="1"/>
  <c r="L37" i="1"/>
  <c r="HR36" i="1"/>
  <c r="HQ36" i="1"/>
  <c r="L36" i="1"/>
  <c r="L35" i="1"/>
  <c r="HR34" i="1"/>
  <c r="HQ34" i="1"/>
  <c r="HR32" i="1"/>
  <c r="HQ32" i="1"/>
  <c r="AJ31" i="1"/>
  <c r="HR30" i="1"/>
  <c r="HQ30" i="1"/>
  <c r="AK30" i="1"/>
  <c r="AJ30" i="1"/>
  <c r="AI30" i="1"/>
  <c r="HR28" i="1"/>
  <c r="HQ28" i="1"/>
  <c r="GY28" i="1"/>
  <c r="GX28" i="1"/>
  <c r="GW28" i="1"/>
  <c r="GV28" i="1"/>
  <c r="GU28" i="1"/>
  <c r="GT28" i="1"/>
  <c r="GS28" i="1"/>
  <c r="GR28" i="1"/>
  <c r="GQ28" i="1"/>
  <c r="GP28" i="1"/>
  <c r="GO28" i="1"/>
  <c r="GN28" i="1"/>
  <c r="GM28" i="1"/>
  <c r="GL28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AE28" i="1"/>
  <c r="GY27" i="1"/>
  <c r="GX27" i="1"/>
  <c r="GW27" i="1"/>
  <c r="GV27" i="1"/>
  <c r="GU27" i="1"/>
  <c r="GT27" i="1"/>
  <c r="GS27" i="1"/>
  <c r="GR27" i="1"/>
  <c r="GQ27" i="1"/>
  <c r="GP27" i="1"/>
  <c r="GO27" i="1"/>
  <c r="GN27" i="1"/>
  <c r="GM27" i="1"/>
  <c r="GL27" i="1"/>
  <c r="GK27" i="1"/>
  <c r="GJ27" i="1"/>
  <c r="GI27" i="1"/>
  <c r="GH27" i="1"/>
  <c r="GG27" i="1"/>
  <c r="GF27" i="1"/>
  <c r="GE27" i="1"/>
  <c r="GD27" i="1"/>
  <c r="GC27" i="1"/>
  <c r="GB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AP27" i="1"/>
  <c r="EV27" i="1" s="1"/>
  <c r="AM27" i="1"/>
  <c r="EU27" i="1" s="1"/>
  <c r="AE27" i="1"/>
  <c r="HR26" i="1"/>
  <c r="HQ26" i="1"/>
  <c r="GY26" i="1"/>
  <c r="GX26" i="1"/>
  <c r="GW26" i="1"/>
  <c r="GV26" i="1"/>
  <c r="GU26" i="1"/>
  <c r="GT26" i="1"/>
  <c r="GS26" i="1"/>
  <c r="GR26" i="1"/>
  <c r="GQ26" i="1"/>
  <c r="GP26" i="1"/>
  <c r="GO26" i="1"/>
  <c r="GN26" i="1"/>
  <c r="GM26" i="1"/>
  <c r="GL26" i="1"/>
  <c r="GK26" i="1"/>
  <c r="GJ26" i="1"/>
  <c r="GI26" i="1"/>
  <c r="GH26" i="1"/>
  <c r="GG26" i="1"/>
  <c r="GF26" i="1"/>
  <c r="GE26" i="1"/>
  <c r="GD26" i="1"/>
  <c r="GC26" i="1"/>
  <c r="GB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AE26" i="1"/>
  <c r="GY25" i="1"/>
  <c r="GX25" i="1"/>
  <c r="GW25" i="1"/>
  <c r="GV25" i="1"/>
  <c r="GU25" i="1"/>
  <c r="GT25" i="1"/>
  <c r="GS25" i="1"/>
  <c r="GR25" i="1"/>
  <c r="GQ25" i="1"/>
  <c r="GP25" i="1"/>
  <c r="GO25" i="1"/>
  <c r="GN25" i="1"/>
  <c r="GM25" i="1"/>
  <c r="GL25" i="1"/>
  <c r="GK25" i="1"/>
  <c r="GJ25" i="1"/>
  <c r="GI25" i="1"/>
  <c r="GH25" i="1"/>
  <c r="GG25" i="1"/>
  <c r="GF25" i="1"/>
  <c r="GB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BB25" i="1"/>
  <c r="EZ25" i="1" s="1"/>
  <c r="AY25" i="1"/>
  <c r="AZ24" i="1" s="1"/>
  <c r="AE25" i="1"/>
  <c r="HR24" i="1"/>
  <c r="HQ24" i="1"/>
  <c r="GY24" i="1"/>
  <c r="GX24" i="1"/>
  <c r="GW24" i="1"/>
  <c r="GV24" i="1"/>
  <c r="GU24" i="1"/>
  <c r="GT24" i="1"/>
  <c r="GS24" i="1"/>
  <c r="GR24" i="1"/>
  <c r="GQ24" i="1"/>
  <c r="GP24" i="1"/>
  <c r="GO24" i="1"/>
  <c r="GN24" i="1"/>
  <c r="GM24" i="1"/>
  <c r="GL24" i="1"/>
  <c r="GK24" i="1"/>
  <c r="GJ24" i="1"/>
  <c r="GI24" i="1"/>
  <c r="GH24" i="1"/>
  <c r="GC24" i="1"/>
  <c r="GB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AE24" i="1"/>
  <c r="GY23" i="1"/>
  <c r="GX23" i="1"/>
  <c r="GW23" i="1"/>
  <c r="GV23" i="1"/>
  <c r="GU23" i="1"/>
  <c r="GT23" i="1"/>
  <c r="GS23" i="1"/>
  <c r="GR23" i="1"/>
  <c r="GQ23" i="1"/>
  <c r="GP23" i="1"/>
  <c r="GO23" i="1"/>
  <c r="GN23" i="1"/>
  <c r="GM23" i="1"/>
  <c r="GL23" i="1"/>
  <c r="GK23" i="1"/>
  <c r="GJ23" i="1"/>
  <c r="GB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BN23" i="1"/>
  <c r="FD23" i="1" s="1"/>
  <c r="BK23" i="1"/>
  <c r="FC23" i="1" s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B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AE22" i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C21" i="1"/>
  <c r="GB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BZ21" i="1"/>
  <c r="FH21" i="1" s="1"/>
  <c r="BW21" i="1"/>
  <c r="FG21" i="1" s="1"/>
  <c r="AE21" i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K20" i="1"/>
  <c r="GJ20" i="1"/>
  <c r="FT20" i="1"/>
  <c r="FS20" i="1"/>
  <c r="FR20" i="1"/>
  <c r="FQ20" i="1"/>
  <c r="FP20" i="1"/>
  <c r="FO20" i="1"/>
  <c r="FN20" i="1"/>
  <c r="FM20" i="1"/>
  <c r="FL20" i="1"/>
  <c r="FK20" i="1"/>
  <c r="EO20" i="1"/>
  <c r="EN20" i="1"/>
  <c r="EM20" i="1"/>
  <c r="EL20" i="1"/>
  <c r="EK20" i="1"/>
  <c r="EJ20" i="1"/>
  <c r="EI20" i="1"/>
  <c r="EH20" i="1"/>
  <c r="EG20" i="1"/>
  <c r="EF20" i="1"/>
  <c r="AE20" i="1"/>
  <c r="GY19" i="1"/>
  <c r="GX19" i="1"/>
  <c r="GW19" i="1"/>
  <c r="GV19" i="1"/>
  <c r="GU19" i="1"/>
  <c r="GT19" i="1"/>
  <c r="GS19" i="1"/>
  <c r="GR19" i="1"/>
  <c r="GK19" i="1"/>
  <c r="GJ19" i="1"/>
  <c r="FT19" i="1"/>
  <c r="FS19" i="1"/>
  <c r="FR19" i="1"/>
  <c r="FQ19" i="1"/>
  <c r="FP19" i="1"/>
  <c r="FO19" i="1"/>
  <c r="FN19" i="1"/>
  <c r="FM19" i="1"/>
  <c r="EO19" i="1"/>
  <c r="EN19" i="1"/>
  <c r="EM19" i="1"/>
  <c r="EL19" i="1"/>
  <c r="EK19" i="1"/>
  <c r="EJ19" i="1"/>
  <c r="EI19" i="1"/>
  <c r="EH19" i="1"/>
  <c r="CL19" i="1"/>
  <c r="FL19" i="1" s="1"/>
  <c r="CI19" i="1"/>
  <c r="FK19" i="1" s="1"/>
  <c r="AE19" i="1"/>
  <c r="HR18" i="1"/>
  <c r="HQ18" i="1"/>
  <c r="GY18" i="1"/>
  <c r="GX18" i="1"/>
  <c r="GW18" i="1"/>
  <c r="GV18" i="1"/>
  <c r="GU18" i="1"/>
  <c r="GT18" i="1"/>
  <c r="FT18" i="1"/>
  <c r="FS18" i="1"/>
  <c r="FR18" i="1"/>
  <c r="FQ18" i="1"/>
  <c r="FP18" i="1"/>
  <c r="FO18" i="1"/>
  <c r="EO18" i="1"/>
  <c r="EN18" i="1"/>
  <c r="EM18" i="1"/>
  <c r="EL18" i="1"/>
  <c r="EK18" i="1"/>
  <c r="EJ18" i="1"/>
  <c r="AE18" i="1"/>
  <c r="GY17" i="1"/>
  <c r="GX17" i="1"/>
  <c r="GW17" i="1"/>
  <c r="GV17" i="1"/>
  <c r="GK17" i="1"/>
  <c r="GJ17" i="1"/>
  <c r="FT17" i="1"/>
  <c r="FS17" i="1"/>
  <c r="FR17" i="1"/>
  <c r="FQ17" i="1"/>
  <c r="EO17" i="1"/>
  <c r="EN17" i="1"/>
  <c r="EM17" i="1"/>
  <c r="EL17" i="1"/>
  <c r="CX17" i="1"/>
  <c r="FP17" i="1" s="1"/>
  <c r="CU17" i="1"/>
  <c r="FO17" i="1" s="1"/>
  <c r="AE17" i="1"/>
  <c r="HR16" i="1"/>
  <c r="HQ16" i="1"/>
  <c r="BX20" i="1" l="1"/>
  <c r="BL22" i="1"/>
  <c r="CA20" i="1"/>
  <c r="GM20" i="1" s="1"/>
  <c r="BO22" i="1"/>
  <c r="GI22" i="1" s="1"/>
  <c r="BC24" i="1"/>
  <c r="GE24" i="1" s="1"/>
  <c r="GD24" i="1" s="1"/>
  <c r="EY25" i="1"/>
  <c r="CJ18" i="1"/>
  <c r="AN26" i="1"/>
  <c r="AM141" i="1"/>
  <c r="CM18" i="1"/>
  <c r="GQ18" i="1" s="1"/>
  <c r="AQ26" i="1"/>
  <c r="GA26" i="1" s="1"/>
  <c r="AG139" i="1"/>
  <c r="GY16" i="1"/>
  <c r="GX16" i="1"/>
  <c r="FT16" i="1"/>
  <c r="FS16" i="1"/>
  <c r="EO16" i="1"/>
  <c r="EN16" i="1"/>
  <c r="CY16" i="1"/>
  <c r="CV16" i="1"/>
  <c r="AE16" i="1"/>
  <c r="DJ15" i="1"/>
  <c r="FT15" i="1" s="1"/>
  <c r="DG15" i="1"/>
  <c r="DH14" i="1" s="1"/>
  <c r="GX14" i="1" s="1"/>
  <c r="AE15" i="1"/>
  <c r="T15" i="1"/>
  <c r="HR14" i="1"/>
  <c r="HQ14" i="1"/>
  <c r="AE14" i="1"/>
  <c r="AE13" i="1"/>
  <c r="GP18" i="1" l="1"/>
  <c r="GL20" i="1"/>
  <c r="GH22" i="1"/>
  <c r="FS15" i="1"/>
  <c r="FZ26" i="1"/>
  <c r="GU16" i="1"/>
  <c r="GT16" i="1" s="1"/>
  <c r="DK14" i="1"/>
  <c r="CT17" i="1" l="1"/>
  <c r="CQ17" i="1"/>
  <c r="CK16" i="1"/>
  <c r="BY14" i="1"/>
  <c r="CH15" i="1"/>
  <c r="BV13" i="1"/>
  <c r="CN16" i="1"/>
  <c r="CB14" i="1"/>
  <c r="CE15" i="1"/>
  <c r="BS13" i="1"/>
  <c r="CN17" i="1"/>
  <c r="CK17" i="1"/>
  <c r="CQ18" i="1"/>
  <c r="CE16" i="1"/>
  <c r="CB15" i="1"/>
  <c r="BS14" i="1"/>
  <c r="BP13" i="1"/>
  <c r="BM13" i="1"/>
  <c r="CH16" i="1"/>
  <c r="BY15" i="1"/>
  <c r="BV14" i="1"/>
  <c r="BW13" i="1" l="1"/>
  <c r="BX15" i="1"/>
  <c r="BR15" i="1"/>
  <c r="BQ14" i="1"/>
  <c r="CR17" i="1"/>
  <c r="FN17" i="1" s="1"/>
  <c r="EI18" i="1"/>
  <c r="CS16" i="1"/>
  <c r="GS16" i="1" s="1"/>
  <c r="CD16" i="1"/>
  <c r="CC13" i="1"/>
  <c r="CA15" i="1"/>
  <c r="BZ13" i="1"/>
  <c r="BZ16" i="1"/>
  <c r="CA14" i="1"/>
  <c r="BU16" i="1"/>
  <c r="BT13" i="1"/>
  <c r="CL18" i="1"/>
  <c r="CM16" i="1"/>
  <c r="CP18" i="1"/>
  <c r="CO15" i="1"/>
  <c r="CM17" i="1"/>
  <c r="CL15" i="1"/>
  <c r="CJ17" i="1"/>
  <c r="CI15" i="1"/>
  <c r="CC16" i="1"/>
  <c r="CD13" i="1"/>
  <c r="ED15" i="1"/>
  <c r="EC15" i="1" s="1"/>
  <c r="CO18" i="1"/>
  <c r="CP14" i="1"/>
  <c r="BU15" i="1"/>
  <c r="BT14" i="1"/>
  <c r="BX21" i="1"/>
  <c r="BW14" i="1"/>
  <c r="CR18" i="1"/>
  <c r="FN18" i="1" s="1"/>
  <c r="FM18" i="1" s="1"/>
  <c r="CS14" i="1"/>
  <c r="BO23" i="1"/>
  <c r="GI23" i="1" s="1"/>
  <c r="BN14" i="1"/>
  <c r="CG14" i="1"/>
  <c r="CF15" i="1"/>
  <c r="CG13" i="1"/>
  <c r="CF16" i="1"/>
  <c r="CJ14" i="1"/>
  <c r="CI16" i="1"/>
  <c r="EJ17" i="1"/>
  <c r="EI17" i="1" s="1"/>
  <c r="EH17" i="1" s="1"/>
  <c r="EG17" i="1" s="1"/>
  <c r="CV13" i="1"/>
  <c r="CT15" i="1"/>
  <c r="CK14" i="1"/>
  <c r="CQ15" i="1"/>
  <c r="CE13" i="1"/>
  <c r="CZ16" i="1"/>
  <c r="CN14" i="1"/>
  <c r="CH13" i="1"/>
  <c r="CW16" i="1"/>
  <c r="CW17" i="1"/>
  <c r="CT16" i="1"/>
  <c r="CH14" i="1"/>
  <c r="BY13" i="1"/>
  <c r="CQ16" i="1"/>
  <c r="CE14" i="1"/>
  <c r="CB13" i="1"/>
  <c r="CN15" i="1"/>
  <c r="CK15" i="1"/>
  <c r="CT14" i="1"/>
  <c r="CK13" i="1"/>
  <c r="DC16" i="1"/>
  <c r="CQ14" i="1"/>
  <c r="CZ15" i="1"/>
  <c r="CN13" i="1"/>
  <c r="CW15" i="1"/>
  <c r="BP14" i="1"/>
  <c r="BQ13" i="1" s="1"/>
  <c r="BM14" i="1"/>
  <c r="BO15" i="1" s="1"/>
  <c r="GI15" i="1" s="1"/>
  <c r="BV15" i="1"/>
  <c r="EB15" i="1" s="1"/>
  <c r="CN18" i="1"/>
  <c r="EH18" i="1" s="1"/>
  <c r="CH17" i="1"/>
  <c r="CI18" i="1" s="1"/>
  <c r="FK18" i="1" s="1"/>
  <c r="CB16" i="1"/>
  <c r="ED16" i="1" s="1"/>
  <c r="BG13" i="1"/>
  <c r="BH14" i="1" s="1"/>
  <c r="BY16" i="1"/>
  <c r="BZ15" i="1" s="1"/>
  <c r="CK18" i="1"/>
  <c r="EG18" i="1" s="1"/>
  <c r="BJ13" i="1"/>
  <c r="BK14" i="1" s="1"/>
  <c r="BS15" i="1"/>
  <c r="EA15" i="1" s="1"/>
  <c r="CE17" i="1"/>
  <c r="CG19" i="1" s="1"/>
  <c r="GO19" i="1" s="1"/>
  <c r="CF18" i="1"/>
  <c r="BI15" i="1"/>
  <c r="CC15" i="1"/>
  <c r="FI15" i="1" s="1"/>
  <c r="CD14" i="1"/>
  <c r="GN14" i="1" s="1"/>
  <c r="GM14" i="1" s="1"/>
  <c r="EF17" i="1"/>
  <c r="EE17" i="1" s="1"/>
  <c r="BT16" i="1"/>
  <c r="BX14" i="1"/>
  <c r="BR16" i="1"/>
  <c r="CP16" i="1"/>
  <c r="GR16" i="1" s="1"/>
  <c r="GQ16" i="1" l="1"/>
  <c r="BW16" i="1"/>
  <c r="FG16" i="1" s="1"/>
  <c r="BU13" i="1"/>
  <c r="CJ16" i="1"/>
  <c r="FL18" i="1"/>
  <c r="EC16" i="1"/>
  <c r="CL16" i="1"/>
  <c r="CM14" i="1"/>
  <c r="EK17" i="1"/>
  <c r="CY13" i="1"/>
  <c r="DA16" i="1"/>
  <c r="DB13" i="1"/>
  <c r="CU13" i="1"/>
  <c r="CV15" i="1"/>
  <c r="CF13" i="1"/>
  <c r="CG16" i="1"/>
  <c r="EJ16" i="1"/>
  <c r="EI16" i="1" s="1"/>
  <c r="EH16" i="1" s="1"/>
  <c r="EG16" i="1" s="1"/>
  <c r="EF16" i="1" s="1"/>
  <c r="EE16" i="1" s="1"/>
  <c r="CU15" i="1"/>
  <c r="CX15" i="1"/>
  <c r="EK16" i="1"/>
  <c r="CG15" i="1"/>
  <c r="CF14" i="1"/>
  <c r="CS18" i="1"/>
  <c r="GS18" i="1" s="1"/>
  <c r="GR18" i="1" s="1"/>
  <c r="CR15" i="1"/>
  <c r="CS13" i="1"/>
  <c r="CR16" i="1"/>
  <c r="CP15" i="1"/>
  <c r="CO14" i="1"/>
  <c r="CM19" i="1"/>
  <c r="GQ19" i="1" s="1"/>
  <c r="CL14" i="1"/>
  <c r="CD15" i="1"/>
  <c r="CC14" i="1"/>
  <c r="CJ15" i="1"/>
  <c r="CI13" i="1"/>
  <c r="DA15" i="1"/>
  <c r="DB14" i="1"/>
  <c r="CU16" i="1"/>
  <c r="FO16" i="1" s="1"/>
  <c r="FN16" i="1" s="1"/>
  <c r="CV14" i="1"/>
  <c r="CS17" i="1"/>
  <c r="GS17" i="1" s="1"/>
  <c r="CR13" i="1"/>
  <c r="CJ19" i="1"/>
  <c r="CI14" i="1"/>
  <c r="CX16" i="1"/>
  <c r="EK15" i="1"/>
  <c r="EJ15" i="1" s="1"/>
  <c r="EI15" i="1" s="1"/>
  <c r="EH15" i="1" s="1"/>
  <c r="EG15" i="1" s="1"/>
  <c r="EF15" i="1" s="1"/>
  <c r="EE15" i="1" s="1"/>
  <c r="DD15" i="1"/>
  <c r="FR15" i="1" s="1"/>
  <c r="DE14" i="1"/>
  <c r="GW14" i="1" s="1"/>
  <c r="GV14" i="1" s="1"/>
  <c r="EM16" i="1"/>
  <c r="EL16" i="1" s="1"/>
  <c r="CO16" i="1"/>
  <c r="CP13" i="1"/>
  <c r="CA21" i="1"/>
  <c r="GM21" i="1" s="1"/>
  <c r="GL21" i="1" s="1"/>
  <c r="BZ14" i="1"/>
  <c r="CP17" i="1"/>
  <c r="CO13" i="1"/>
  <c r="CM15" i="1"/>
  <c r="CL13" i="1"/>
  <c r="GL14" i="1"/>
  <c r="CO17" i="1"/>
  <c r="FM17" i="1" s="1"/>
  <c r="CA17" i="1"/>
  <c r="BN13" i="1"/>
  <c r="CL17" i="1"/>
  <c r="FL17" i="1" s="1"/>
  <c r="DZ14" i="1"/>
  <c r="DY14" i="1" s="1"/>
  <c r="GP16" i="1"/>
  <c r="GO16" i="1" s="1"/>
  <c r="GN16" i="1" s="1"/>
  <c r="BL23" i="1"/>
  <c r="GH23" i="1" s="1"/>
  <c r="FH15" i="1"/>
  <c r="CK19" i="1"/>
  <c r="CH18" i="1"/>
  <c r="CE18" i="1"/>
  <c r="BY17" i="1"/>
  <c r="CB17" i="1"/>
  <c r="ED17" i="1" s="1"/>
  <c r="BP15" i="1"/>
  <c r="BD13" i="1"/>
  <c r="BV16" i="1"/>
  <c r="EB16" i="1" s="1"/>
  <c r="BJ14" i="1"/>
  <c r="BS16" i="1"/>
  <c r="BM15" i="1"/>
  <c r="BA13" i="1"/>
  <c r="BG14" i="1"/>
  <c r="FF16" i="1"/>
  <c r="FJ18" i="1"/>
  <c r="AA13" i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J11" i="1"/>
  <c r="AF11" i="1"/>
  <c r="CZ11" i="1" s="1"/>
  <c r="EL11" i="1" s="1"/>
  <c r="AE11" i="1"/>
  <c r="L11" i="1"/>
  <c r="AC11" i="1" s="1"/>
  <c r="HR10" i="1"/>
  <c r="HQ10" i="1"/>
  <c r="GY10" i="1"/>
  <c r="FT10" i="1"/>
  <c r="EO10" i="1"/>
  <c r="FQ15" i="1" l="1"/>
  <c r="FP15" i="1" s="1"/>
  <c r="FO15" i="1" s="1"/>
  <c r="FN15" i="1" s="1"/>
  <c r="FM15" i="1" s="1"/>
  <c r="FL15" i="1" s="1"/>
  <c r="FK15" i="1" s="1"/>
  <c r="FJ15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AO11" i="1"/>
  <c r="AP12" i="1" s="1"/>
  <c r="BP11" i="1"/>
  <c r="BQ12" i="1" s="1"/>
  <c r="EH12" i="1"/>
  <c r="CO11" i="1"/>
  <c r="BC12" i="1"/>
  <c r="DC13" i="1"/>
  <c r="DF13" i="1"/>
  <c r="DI14" i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DC14" i="1"/>
  <c r="CW13" i="1"/>
  <c r="DI15" i="1"/>
  <c r="CZ13" i="1"/>
  <c r="CT13" i="1"/>
  <c r="DC15" i="1"/>
  <c r="CZ14" i="1"/>
  <c r="DA13" i="1" s="1"/>
  <c r="CQ13" i="1"/>
  <c r="CW14" i="1"/>
  <c r="DF15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Q12" i="1"/>
  <c r="AU12" i="1"/>
  <c r="BA12" i="1"/>
  <c r="BM12" i="1"/>
  <c r="CE12" i="1"/>
  <c r="CQ12" i="1"/>
  <c r="GR17" i="1"/>
  <c r="GQ17" i="1" s="1"/>
  <c r="GP17" i="1" s="1"/>
  <c r="FM16" i="1"/>
  <c r="FL16" i="1" s="1"/>
  <c r="FK16" i="1" s="1"/>
  <c r="FJ16" i="1" s="1"/>
  <c r="FI16" i="1" s="1"/>
  <c r="FH16" i="1" s="1"/>
  <c r="GP19" i="1"/>
  <c r="AZ11" i="1"/>
  <c r="GD11" i="1" s="1"/>
  <c r="BV12" i="1"/>
  <c r="EA16" i="1"/>
  <c r="EC17" i="1"/>
  <c r="BH13" i="1"/>
  <c r="BI16" i="1"/>
  <c r="BL15" i="1"/>
  <c r="GH15" i="1" s="1"/>
  <c r="GG15" i="1" s="1"/>
  <c r="BK13" i="1"/>
  <c r="EG19" i="1"/>
  <c r="CM13" i="1"/>
  <c r="BT15" i="1"/>
  <c r="BU14" i="1"/>
  <c r="GK14" i="1" s="1"/>
  <c r="BQ16" i="1"/>
  <c r="BR13" i="1"/>
  <c r="DZ15" i="1"/>
  <c r="DY15" i="1" s="1"/>
  <c r="EF18" i="1"/>
  <c r="EE18" i="1" s="1"/>
  <c r="CI17" i="1"/>
  <c r="FK17" i="1" s="1"/>
  <c r="BY18" i="1"/>
  <c r="BV17" i="1"/>
  <c r="EB17" i="1" s="1"/>
  <c r="CB18" i="1"/>
  <c r="CH19" i="1"/>
  <c r="CE19" i="1"/>
  <c r="BS17" i="1"/>
  <c r="BT18" i="1" s="1"/>
  <c r="BP16" i="1"/>
  <c r="DZ16" i="1" s="1"/>
  <c r="BD14" i="1"/>
  <c r="BJ15" i="1"/>
  <c r="AX13" i="1"/>
  <c r="BG15" i="1"/>
  <c r="AU13" i="1"/>
  <c r="BM16" i="1"/>
  <c r="BA14" i="1"/>
  <c r="BN16" i="1"/>
  <c r="BO14" i="1"/>
  <c r="BF15" i="1"/>
  <c r="BE14" i="1"/>
  <c r="CG20" i="1"/>
  <c r="GO20" i="1" s="1"/>
  <c r="CF17" i="1"/>
  <c r="FE16" i="1"/>
  <c r="FD16" i="1" s="1"/>
  <c r="DX14" i="1"/>
  <c r="DW14" i="1" s="1"/>
  <c r="CC18" i="1"/>
  <c r="FI18" i="1" s="1"/>
  <c r="CD19" i="1"/>
  <c r="GN19" i="1" s="1"/>
  <c r="BC25" i="1"/>
  <c r="GE25" i="1" s="1"/>
  <c r="BB14" i="1"/>
  <c r="BX17" i="1"/>
  <c r="BW15" i="1"/>
  <c r="FG15" i="1" s="1"/>
  <c r="BZ18" i="1"/>
  <c r="CA16" i="1"/>
  <c r="GM16" i="1" s="1"/>
  <c r="DB10" i="1"/>
  <c r="GV10" i="1" s="1"/>
  <c r="AA11" i="1"/>
  <c r="CY10" i="1"/>
  <c r="GU10" i="1" s="1"/>
  <c r="U12" i="1"/>
  <c r="U11" i="1"/>
  <c r="Z11" i="1"/>
  <c r="AC12" i="1"/>
  <c r="W11" i="1"/>
  <c r="W12" i="1"/>
  <c r="AA12" i="1"/>
  <c r="GR12" i="1"/>
  <c r="GQ12" i="1" s="1"/>
  <c r="GP12" i="1" s="1"/>
  <c r="GO12" i="1" s="1"/>
  <c r="V11" i="1"/>
  <c r="V12" i="1"/>
  <c r="BO10" i="1"/>
  <c r="BC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M7" i="1"/>
  <c r="CD7" i="1"/>
  <c r="CA7" i="1"/>
  <c r="BR7" i="1"/>
  <c r="BO7" i="1"/>
  <c r="BF7" i="1"/>
  <c r="BC7" i="1"/>
  <c r="AQ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AR8" i="1" l="1"/>
  <c r="AT9" i="1" s="1"/>
  <c r="BJ8" i="1"/>
  <c r="BL10" i="1" s="1"/>
  <c r="FH18" i="1"/>
  <c r="FM12" i="1"/>
  <c r="EA11" i="1"/>
  <c r="DZ11" i="1" s="1"/>
  <c r="AR7" i="1"/>
  <c r="CZ7" i="1"/>
  <c r="DA8" i="1" s="1"/>
  <c r="CY7" i="1"/>
  <c r="BF10" i="1"/>
  <c r="CD10" i="1"/>
  <c r="BW12" i="1"/>
  <c r="FG12" i="1" s="1"/>
  <c r="FF12" i="1" s="1"/>
  <c r="FE12" i="1" s="1"/>
  <c r="DO12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CH9" i="1"/>
  <c r="CJ7" i="1" s="1"/>
  <c r="AI7" i="1"/>
  <c r="DO7" i="1" s="1"/>
  <c r="BM7" i="1"/>
  <c r="AJ8" i="1"/>
  <c r="AM8" i="1" s="1"/>
  <c r="CB8" i="1"/>
  <c r="CC7" i="1" s="1"/>
  <c r="BP9" i="1"/>
  <c r="CA10" i="1"/>
  <c r="BA7" i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13" i="1"/>
  <c r="CT10" i="1"/>
  <c r="CZ10" i="1"/>
  <c r="CQ10" i="1"/>
  <c r="CW10" i="1"/>
  <c r="CK10" i="1"/>
  <c r="DF10" i="1"/>
  <c r="CN10" i="1"/>
  <c r="DC10" i="1"/>
  <c r="CF11" i="1"/>
  <c r="CM10" i="1"/>
  <c r="CL12" i="1"/>
  <c r="FL12" i="1" s="1"/>
  <c r="CS15" i="1"/>
  <c r="CR14" i="1"/>
  <c r="DB15" i="1"/>
  <c r="DA14" i="1"/>
  <c r="CC11" i="1"/>
  <c r="DP12" i="1"/>
  <c r="BT11" i="1"/>
  <c r="AV12" i="1"/>
  <c r="CU11" i="1"/>
  <c r="FO11" i="1" s="1"/>
  <c r="CV10" i="1"/>
  <c r="GT10" i="1" s="1"/>
  <c r="CR11" i="1"/>
  <c r="CS10" i="1"/>
  <c r="AV11" i="1"/>
  <c r="CD12" i="1"/>
  <c r="GN12" i="1" s="1"/>
  <c r="CG11" i="1"/>
  <c r="CA12" i="1"/>
  <c r="CX13" i="1"/>
  <c r="CY15" i="1"/>
  <c r="CV17" i="1"/>
  <c r="CU14" i="1"/>
  <c r="DD13" i="1"/>
  <c r="DE16" i="1"/>
  <c r="GW16" i="1" s="1"/>
  <c r="BZ11" i="1"/>
  <c r="BK12" i="1"/>
  <c r="DG14" i="1"/>
  <c r="DF14" i="1" s="1"/>
  <c r="DH15" i="1"/>
  <c r="GX15" i="1" s="1"/>
  <c r="BJ10" i="1"/>
  <c r="AO7" i="1"/>
  <c r="AX7" i="1"/>
  <c r="BD7" i="1"/>
  <c r="BP7" i="1"/>
  <c r="CH7" i="1"/>
  <c r="CP7" i="1"/>
  <c r="CT7" i="1"/>
  <c r="DC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14" i="1"/>
  <c r="DE15" i="1"/>
  <c r="GW15" i="1" s="1"/>
  <c r="GV15" i="1" s="1"/>
  <c r="GU15" i="1" s="1"/>
  <c r="GT15" i="1" s="1"/>
  <c r="AN11" i="1"/>
  <c r="BB11" i="1"/>
  <c r="BL11" i="1"/>
  <c r="BN12" i="1"/>
  <c r="FD12" i="1" s="1"/>
  <c r="BR12" i="1"/>
  <c r="BO12" i="1"/>
  <c r="DH13" i="1"/>
  <c r="EN15" i="1"/>
  <c r="EM15" i="1" s="1"/>
  <c r="EL15" i="1" s="1"/>
  <c r="DD16" i="1"/>
  <c r="FR16" i="1" s="1"/>
  <c r="FQ16" i="1" s="1"/>
  <c r="FP16" i="1" s="1"/>
  <c r="DE13" i="1"/>
  <c r="CY17" i="1"/>
  <c r="GU17" i="1" s="1"/>
  <c r="GT17" i="1" s="1"/>
  <c r="CX14" i="1"/>
  <c r="AK11" i="1"/>
  <c r="AS11" i="1"/>
  <c r="CI12" i="1"/>
  <c r="AT12" i="1"/>
  <c r="EG12" i="1"/>
  <c r="EF12" i="1" s="1"/>
  <c r="EE12" i="1" s="1"/>
  <c r="ED12" i="1" s="1"/>
  <c r="EC12" i="1" s="1"/>
  <c r="CL11" i="1"/>
  <c r="AP11" i="1"/>
  <c r="BE11" i="1"/>
  <c r="EO14" i="1"/>
  <c r="DJ1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BF12" i="1"/>
  <c r="BN11" i="1"/>
  <c r="CI11" i="1"/>
  <c r="BI11" i="1"/>
  <c r="CJ11" i="1"/>
  <c r="CY14" i="1"/>
  <c r="GU14" i="1" s="1"/>
  <c r="GT14" i="1" s="1"/>
  <c r="GS14" i="1" s="1"/>
  <c r="GR14" i="1" s="1"/>
  <c r="GQ14" i="1" s="1"/>
  <c r="GP14" i="1" s="1"/>
  <c r="GO14" i="1" s="1"/>
  <c r="DB16" i="1"/>
  <c r="EL14" i="1"/>
  <c r="EK14" i="1" s="1"/>
  <c r="EJ14" i="1" s="1"/>
  <c r="EI14" i="1" s="1"/>
  <c r="EH14" i="1" s="1"/>
  <c r="EG14" i="1" s="1"/>
  <c r="EF14" i="1" s="1"/>
  <c r="EE14" i="1" s="1"/>
  <c r="ED14" i="1" s="1"/>
  <c r="EC14" i="1" s="1"/>
  <c r="EB14" i="1" s="1"/>
  <c r="EA14" i="1" s="1"/>
  <c r="DK13" i="1"/>
  <c r="EO15" i="1"/>
  <c r="AW11" i="1"/>
  <c r="GC11" i="1" s="1"/>
  <c r="BK11" i="1"/>
  <c r="BH11" i="1"/>
  <c r="CF12" i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T7" i="1"/>
  <c r="EY12" i="1"/>
  <c r="EA17" i="1"/>
  <c r="DT11" i="1"/>
  <c r="DS11" i="1" s="1"/>
  <c r="DR11" i="1" s="1"/>
  <c r="DQ11" i="1" s="1"/>
  <c r="BW11" i="1"/>
  <c r="FG11" i="1" s="1"/>
  <c r="FF11" i="1" s="1"/>
  <c r="FE11" i="1" s="1"/>
  <c r="FJ17" i="1"/>
  <c r="EB12" i="1"/>
  <c r="EA12" i="1" s="1"/>
  <c r="DZ12" i="1" s="1"/>
  <c r="DY12" i="1" s="1"/>
  <c r="DX12" i="1" s="1"/>
  <c r="DW12" i="1" s="1"/>
  <c r="DV12" i="1" s="1"/>
  <c r="DU12" i="1" s="1"/>
  <c r="FF15" i="1"/>
  <c r="DV14" i="1"/>
  <c r="DU14" i="1" s="1"/>
  <c r="ED18" i="1"/>
  <c r="GF15" i="1"/>
  <c r="BO17" i="1"/>
  <c r="GI17" i="1" s="1"/>
  <c r="BN15" i="1"/>
  <c r="CG17" i="1"/>
  <c r="GO17" i="1" s="1"/>
  <c r="CF20" i="1"/>
  <c r="FJ20" i="1" s="1"/>
  <c r="BZ17" i="1"/>
  <c r="CA19" i="1"/>
  <c r="BC15" i="1"/>
  <c r="GE15" i="1" s="1"/>
  <c r="BB13" i="1"/>
  <c r="AZ25" i="1"/>
  <c r="GD25" i="1" s="1"/>
  <c r="AY14" i="1"/>
  <c r="BW18" i="1"/>
  <c r="FG18" i="1" s="1"/>
  <c r="FF18" i="1" s="1"/>
  <c r="BX16" i="1"/>
  <c r="GL16" i="1" s="1"/>
  <c r="GK16" i="1" s="1"/>
  <c r="GJ16" i="1" s="1"/>
  <c r="AF13" i="1"/>
  <c r="BH16" i="1"/>
  <c r="BI13" i="1"/>
  <c r="BQ15" i="1"/>
  <c r="FE15" i="1" s="1"/>
  <c r="BR14" i="1"/>
  <c r="GJ14" i="1" s="1"/>
  <c r="GI14" i="1" s="1"/>
  <c r="CD20" i="1"/>
  <c r="GN20" i="1" s="1"/>
  <c r="CC17" i="1"/>
  <c r="FI17" i="1" s="1"/>
  <c r="CB19" i="1"/>
  <c r="BP17" i="1"/>
  <c r="BQ18" i="1" s="1"/>
  <c r="BY19" i="1"/>
  <c r="BV18" i="1"/>
  <c r="BM17" i="1"/>
  <c r="BS18" i="1"/>
  <c r="CE20" i="1"/>
  <c r="BD15" i="1"/>
  <c r="AR13" i="1"/>
  <c r="AX14" i="1"/>
  <c r="AU14" i="1"/>
  <c r="BA15" i="1"/>
  <c r="AO13" i="1"/>
  <c r="BJ16" i="1"/>
  <c r="BG16" i="1"/>
  <c r="DY16" i="1"/>
  <c r="GM19" i="1"/>
  <c r="BL14" i="1"/>
  <c r="BK16" i="1"/>
  <c r="FC16" i="1" s="1"/>
  <c r="FB16" i="1" s="1"/>
  <c r="AV14" i="1"/>
  <c r="AW15" i="1"/>
  <c r="BF16" i="1"/>
  <c r="BE13" i="1"/>
  <c r="EF19" i="1"/>
  <c r="EE19" i="1" s="1"/>
  <c r="CJ13" i="1"/>
  <c r="EC18" i="1"/>
  <c r="DX15" i="1"/>
  <c r="DW1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13" i="1" s="1"/>
  <c r="V13" i="1" s="1"/>
  <c r="HE5" i="1"/>
  <c r="HE30" i="1" s="1"/>
  <c r="ES5" i="1"/>
  <c r="ES30" i="1" s="1"/>
  <c r="AN5" i="1"/>
  <c r="AQ5" i="1" s="1"/>
  <c r="AM5" i="1"/>
  <c r="AP5" i="1" s="1"/>
  <c r="AP30" i="1" s="1"/>
  <c r="AL5" i="1"/>
  <c r="AL30" i="1" s="1"/>
  <c r="AM4" i="1"/>
  <c r="AM31" i="1" s="1"/>
  <c r="AK4" i="1"/>
  <c r="AI4" i="1"/>
  <c r="AI31" i="1" s="1"/>
  <c r="L4" i="1"/>
  <c r="K4" i="1"/>
  <c r="AL3" i="1"/>
  <c r="AE3" i="1"/>
  <c r="HD1" i="1" s="1"/>
  <c r="HB2" i="1"/>
  <c r="DO8" i="1" l="1"/>
  <c r="AS7" i="1"/>
  <c r="GS10" i="1"/>
  <c r="GR10" i="1" s="1"/>
  <c r="GQ10" i="1" s="1"/>
  <c r="FD11" i="1"/>
  <c r="EX12" i="1"/>
  <c r="EW12" i="1" s="1"/>
  <c r="EV12" i="1" s="1"/>
  <c r="EU12" i="1" s="1"/>
  <c r="ET12" i="1" s="1"/>
  <c r="DP7" i="1"/>
  <c r="CG9" i="1"/>
  <c r="FC12" i="1"/>
  <c r="FB12" i="1" s="1"/>
  <c r="FA12" i="1" s="1"/>
  <c r="EZ12" i="1" s="1"/>
  <c r="EL7" i="1"/>
  <c r="FN11" i="1"/>
  <c r="FM11" i="1" s="1"/>
  <c r="EN9" i="1"/>
  <c r="EM9" i="1" s="1"/>
  <c r="AQ30" i="1"/>
  <c r="AT5" i="1"/>
  <c r="AN4" i="1"/>
  <c r="AL4" i="1"/>
  <c r="AL31" i="1" s="1"/>
  <c r="AK31" i="1" s="1"/>
  <c r="AP4" i="1"/>
  <c r="AS5" i="1"/>
  <c r="DX16" i="1"/>
  <c r="DW16" i="1" s="1"/>
  <c r="FE18" i="1"/>
  <c r="DO4" i="1"/>
  <c r="DV15" i="1"/>
  <c r="ET4" i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BV9" i="1"/>
  <c r="AX9" i="1"/>
  <c r="CF7" i="1"/>
  <c r="CG10" i="1"/>
  <c r="BH9" i="1"/>
  <c r="BI8" i="1"/>
  <c r="CG7" i="1"/>
  <c r="CF10" i="1"/>
  <c r="BI10" i="1"/>
  <c r="BH7" i="1"/>
  <c r="CO8" i="1"/>
  <c r="AW8" i="1"/>
  <c r="AV9" i="1"/>
  <c r="CG8" i="1"/>
  <c r="CF9" i="1"/>
  <c r="CD8" i="1"/>
  <c r="CC10" i="1"/>
  <c r="DH10" i="1"/>
  <c r="GX10" i="1" s="1"/>
  <c r="DG7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15" i="1"/>
  <c r="DJ14" i="1"/>
  <c r="AK10" i="1"/>
  <c r="GS15" i="1"/>
  <c r="GR15" i="1" s="1"/>
  <c r="GQ15" i="1" s="1"/>
  <c r="GP15" i="1" s="1"/>
  <c r="GO15" i="1" s="1"/>
  <c r="GN15" i="1" s="1"/>
  <c r="GM15" i="1" s="1"/>
  <c r="GL15" i="1" s="1"/>
  <c r="GK15" i="1" s="1"/>
  <c r="GJ15" i="1" s="1"/>
  <c r="FK12" i="1"/>
  <c r="FJ12" i="1" s="1"/>
  <c r="FI12" i="1" s="1"/>
  <c r="FH12" i="1" s="1"/>
  <c r="GV1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Q8" i="1"/>
  <c r="AP8" i="1"/>
  <c r="EN14" i="1"/>
  <c r="EM14" i="1" s="1"/>
  <c r="DG1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AT11" i="1"/>
  <c r="GB11" i="1" s="1"/>
  <c r="AS9" i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FR9" i="1" s="1"/>
  <c r="EN10" i="1"/>
  <c r="DH8" i="1"/>
  <c r="GX8" i="1" s="1"/>
  <c r="EL10" i="1"/>
  <c r="DA9" i="1"/>
  <c r="AX8" i="1"/>
  <c r="DT8" i="1" s="1"/>
  <c r="DS8" i="1" s="1"/>
  <c r="DR8" i="1" s="1"/>
  <c r="DQ8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17" i="1"/>
  <c r="DU15" i="1"/>
  <c r="DZ17" i="1"/>
  <c r="EY11" i="1"/>
  <c r="EX11" i="1" s="1"/>
  <c r="EW11" i="1" s="1"/>
  <c r="EV11" i="1" s="1"/>
  <c r="EU11" i="1" s="1"/>
  <c r="ET11" i="1" s="1"/>
  <c r="DB11" i="1"/>
  <c r="GV11" i="1" s="1"/>
  <c r="DN12" i="1"/>
  <c r="DY17" i="1"/>
  <c r="ED19" i="1"/>
  <c r="EC19" i="1" s="1"/>
  <c r="EB18" i="1"/>
  <c r="EA18" i="1" s="1"/>
  <c r="GH14" i="1"/>
  <c r="AZ15" i="1"/>
  <c r="GD15" i="1" s="1"/>
  <c r="GC15" i="1" s="1"/>
  <c r="AY13" i="1"/>
  <c r="CF19" i="1"/>
  <c r="FJ19" i="1" s="1"/>
  <c r="CG18" i="1"/>
  <c r="GO18" i="1" s="1"/>
  <c r="EE20" i="1"/>
  <c r="BZ20" i="1"/>
  <c r="CA18" i="1"/>
  <c r="AZ10" i="1"/>
  <c r="GD10" i="1" s="1"/>
  <c r="GC10" i="1" s="1"/>
  <c r="GB10" i="1" s="1"/>
  <c r="GA10" i="1" s="1"/>
  <c r="AV13" i="1"/>
  <c r="AW16" i="1"/>
  <c r="BF13" i="1"/>
  <c r="BE16" i="1"/>
  <c r="FA16" i="1" s="1"/>
  <c r="BX19" i="1"/>
  <c r="GL19" i="1" s="1"/>
  <c r="BW17" i="1"/>
  <c r="FG17" i="1" s="1"/>
  <c r="DT10" i="1"/>
  <c r="DS10" i="1" s="1"/>
  <c r="DR10" i="1" s="1"/>
  <c r="DQ10" i="1" s="1"/>
  <c r="AY9" i="1"/>
  <c r="AZ8" i="1"/>
  <c r="BH15" i="1"/>
  <c r="BI14" i="1"/>
  <c r="GG14" i="1" s="1"/>
  <c r="AS14" i="1"/>
  <c r="AT15" i="1"/>
  <c r="BN18" i="1"/>
  <c r="FD18" i="1" s="1"/>
  <c r="BO16" i="1"/>
  <c r="GI16" i="1" s="1"/>
  <c r="CC20" i="1"/>
  <c r="FI20" i="1" s="1"/>
  <c r="CD17" i="1"/>
  <c r="GN17" i="1" s="1"/>
  <c r="GM17" i="1" s="1"/>
  <c r="GL17" i="1" s="1"/>
  <c r="AF14" i="1"/>
  <c r="AQ27" i="1"/>
  <c r="GA27" i="1" s="1"/>
  <c r="AP14" i="1"/>
  <c r="BL17" i="1"/>
  <c r="GH17" i="1" s="1"/>
  <c r="BK15" i="1"/>
  <c r="EB10" i="1"/>
  <c r="EA10" i="1" s="1"/>
  <c r="DZ10" i="1" s="1"/>
  <c r="BW9" i="1"/>
  <c r="FG9" i="1" s="1"/>
  <c r="BX8" i="1"/>
  <c r="BC14" i="1"/>
  <c r="BB16" i="1"/>
  <c r="BU21" i="1"/>
  <c r="GK21" i="1" s="1"/>
  <c r="BT17" i="1"/>
  <c r="BY20" i="1"/>
  <c r="BS19" i="1"/>
  <c r="BT20" i="1" s="1"/>
  <c r="BM18" i="1"/>
  <c r="BV19" i="1"/>
  <c r="BP18" i="1"/>
  <c r="BJ17" i="1"/>
  <c r="DX17" i="1" s="1"/>
  <c r="CB20" i="1"/>
  <c r="BG17" i="1"/>
  <c r="BD16" i="1"/>
  <c r="DV16" i="1" s="1"/>
  <c r="AR14" i="1"/>
  <c r="AJ14" i="1"/>
  <c r="AX15" i="1"/>
  <c r="BA16" i="1"/>
  <c r="AO14" i="1"/>
  <c r="AL13" i="1"/>
  <c r="AU15" i="1"/>
  <c r="AI13" i="1"/>
  <c r="GL8" i="1"/>
  <c r="FD15" i="1"/>
  <c r="DT14" i="1"/>
  <c r="DS14" i="1" s="1"/>
  <c r="U13" i="1"/>
  <c r="U15" i="1" s="1"/>
  <c r="L13" i="1" s="1"/>
  <c r="K13" i="1" s="1"/>
  <c r="HF2" i="1"/>
  <c r="IY16" i="1" s="1"/>
  <c r="AA6" i="1"/>
  <c r="Z13" i="1"/>
  <c r="Y12" i="1"/>
  <c r="O10" i="1" s="1"/>
  <c r="O12" i="1"/>
  <c r="AO5" i="1"/>
  <c r="FX5" i="1"/>
  <c r="FX30" i="1" s="1"/>
  <c r="Y13" i="1"/>
  <c r="Q7" i="1" s="1"/>
  <c r="HV5" i="1"/>
  <c r="AK139" i="1"/>
  <c r="AN139" i="1" s="1"/>
  <c r="FZ10" i="1" l="1"/>
  <c r="FY10" i="1" s="1"/>
  <c r="GW9" i="1"/>
  <c r="GV9" i="1" s="1"/>
  <c r="GU9" i="1" s="1"/>
  <c r="GT9" i="1" s="1"/>
  <c r="GS9" i="1" s="1"/>
  <c r="GR9" i="1" s="1"/>
  <c r="GQ9" i="1" s="1"/>
  <c r="AS30" i="1"/>
  <c r="AV5" i="1"/>
  <c r="AT30" i="1"/>
  <c r="AW5" i="1"/>
  <c r="FY4" i="1"/>
  <c r="EU4" i="1"/>
  <c r="AP31" i="1"/>
  <c r="AS4" i="1"/>
  <c r="AO4" i="1"/>
  <c r="AQ4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FP8" i="1"/>
  <c r="FO8" i="1" s="1"/>
  <c r="FN8" i="1" s="1"/>
  <c r="FM8" i="1" s="1"/>
  <c r="FL8" i="1" s="1"/>
  <c r="FK8" i="1" s="1"/>
  <c r="FJ8" i="1" s="1"/>
  <c r="FI8" i="1" s="1"/>
  <c r="FH8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Z12" i="1"/>
  <c r="GD12" i="1" s="1"/>
  <c r="GC12" i="1" s="1"/>
  <c r="GB12" i="1" s="1"/>
  <c r="GA12" i="1" s="1"/>
  <c r="FZ12" i="1" s="1"/>
  <c r="FY12" i="1" s="1"/>
  <c r="GW10" i="1"/>
  <c r="FC15" i="1"/>
  <c r="DR14" i="1"/>
  <c r="DQ14" i="1" s="1"/>
  <c r="DU16" i="1"/>
  <c r="EY9" i="1"/>
  <c r="EX9" i="1" s="1"/>
  <c r="EW9" i="1" s="1"/>
  <c r="EV9" i="1" s="1"/>
  <c r="EU9" i="1" s="1"/>
  <c r="ET9" i="1" s="1"/>
  <c r="ES9" i="1" s="1"/>
  <c r="FH20" i="1"/>
  <c r="ED20" i="1"/>
  <c r="GB15" i="1"/>
  <c r="ES10" i="1"/>
  <c r="ES11" i="1" s="1"/>
  <c r="ES12" i="1" s="1"/>
  <c r="FF17" i="1"/>
  <c r="AV16" i="1"/>
  <c r="AW13" i="1"/>
  <c r="AZ14" i="1"/>
  <c r="AY16" i="1"/>
  <c r="BH18" i="1"/>
  <c r="BI19" i="1"/>
  <c r="BW20" i="1"/>
  <c r="FG20" i="1" s="1"/>
  <c r="FF20" i="1" s="1"/>
  <c r="BX18" i="1"/>
  <c r="BD17" i="1"/>
  <c r="BY21" i="1"/>
  <c r="BV20" i="1"/>
  <c r="BJ18" i="1"/>
  <c r="BA17" i="1"/>
  <c r="BS20" i="1"/>
  <c r="BT19" i="1" s="1"/>
  <c r="BM19" i="1"/>
  <c r="BG18" i="1"/>
  <c r="BP19" i="1"/>
  <c r="BQ20" i="1" s="1"/>
  <c r="AR15" i="1"/>
  <c r="AJ13" i="1"/>
  <c r="AX16" i="1"/>
  <c r="DT16" i="1" s="1"/>
  <c r="AU16" i="1"/>
  <c r="AI14" i="1"/>
  <c r="AO15" i="1"/>
  <c r="AL14" i="1"/>
  <c r="AK15" i="1"/>
  <c r="DO13" i="1"/>
  <c r="DN13" i="1" s="1"/>
  <c r="BC17" i="1"/>
  <c r="BB15" i="1"/>
  <c r="BE15" i="1"/>
  <c r="BF14" i="1"/>
  <c r="GF14" i="1" s="1"/>
  <c r="GE14" i="1" s="1"/>
  <c r="BQ17" i="1"/>
  <c r="FE17" i="1" s="1"/>
  <c r="BR21" i="1"/>
  <c r="GJ21" i="1" s="1"/>
  <c r="BZ19" i="1"/>
  <c r="EC20" i="1"/>
  <c r="AF15" i="1"/>
  <c r="AP13" i="1"/>
  <c r="AQ15" i="1"/>
  <c r="GA15" i="1" s="1"/>
  <c r="AS13" i="1"/>
  <c r="AT16" i="1"/>
  <c r="BK18" i="1"/>
  <c r="FC18" i="1" s="1"/>
  <c r="BL16" i="1"/>
  <c r="GH16" i="1" s="1"/>
  <c r="GG16" i="1" s="1"/>
  <c r="GF16" i="1" s="1"/>
  <c r="DP14" i="1"/>
  <c r="DW17" i="1"/>
  <c r="DT15" i="1"/>
  <c r="DS15" i="1" s="1"/>
  <c r="AN27" i="1"/>
  <c r="FZ27" i="1" s="1"/>
  <c r="AM14" i="1"/>
  <c r="CC19" i="1"/>
  <c r="CD18" i="1"/>
  <c r="GN18" i="1" s="1"/>
  <c r="GM18" i="1" s="1"/>
  <c r="BO19" i="1"/>
  <c r="GI19" i="1" s="1"/>
  <c r="BN17" i="1"/>
  <c r="FB15" i="1"/>
  <c r="FA15" i="1" s="1"/>
  <c r="EB19" i="1"/>
  <c r="EA19" i="1" s="1"/>
  <c r="DZ18" i="1"/>
  <c r="DY18" i="1" s="1"/>
  <c r="DX18" i="1" s="1"/>
  <c r="DW18" i="1" s="1"/>
  <c r="EZ16" i="1"/>
  <c r="EY16" i="1" s="1"/>
  <c r="FI19" i="1"/>
  <c r="HE8" i="1"/>
  <c r="HF30" i="1"/>
  <c r="IY12" i="1"/>
  <c r="IY26" i="1"/>
  <c r="HG30" i="1"/>
  <c r="IY13" i="1"/>
  <c r="IY24" i="1"/>
  <c r="IY18" i="1"/>
  <c r="IY28" i="1"/>
  <c r="HF5" i="1"/>
  <c r="IY9" i="1"/>
  <c r="HV9" i="1" s="1"/>
  <c r="IY7" i="1"/>
  <c r="IY11" i="1"/>
  <c r="IY15" i="1"/>
  <c r="IY20" i="1"/>
  <c r="IY25" i="1"/>
  <c r="IY27" i="1"/>
  <c r="IY30" i="1"/>
  <c r="IY21" i="1"/>
  <c r="HG5" i="1"/>
  <c r="IY5" i="1"/>
  <c r="IY14" i="1"/>
  <c r="HG9" i="1"/>
  <c r="IY8" i="1"/>
  <c r="HG8" i="1"/>
  <c r="HE9" i="1"/>
  <c r="IY10" i="1"/>
  <c r="IY17" i="1"/>
  <c r="IY22" i="1"/>
  <c r="IY19" i="1"/>
  <c r="IY23" i="1"/>
  <c r="HV30" i="1"/>
  <c r="AO30" i="1"/>
  <c r="AN30" i="1" s="1"/>
  <c r="AM30" i="1" s="1"/>
  <c r="AR5" i="1"/>
  <c r="AN158" i="1"/>
  <c r="AM158" i="1" s="1"/>
  <c r="P50" i="1" s="1"/>
  <c r="AM157" i="1"/>
  <c r="AM156" i="1"/>
  <c r="P48" i="1" s="1"/>
  <c r="AM155" i="1"/>
  <c r="P47" i="1" s="1"/>
  <c r="AM154" i="1"/>
  <c r="P46" i="1" s="1"/>
  <c r="AM153" i="1"/>
  <c r="P45" i="1" s="1"/>
  <c r="AM152" i="1"/>
  <c r="AM151" i="1"/>
  <c r="P43" i="1" s="1"/>
  <c r="AM150" i="1"/>
  <c r="AM149" i="1"/>
  <c r="P41" i="1" s="1"/>
  <c r="AM148" i="1"/>
  <c r="P40" i="1" s="1"/>
  <c r="AM147" i="1"/>
  <c r="P39" i="1" s="1"/>
  <c r="AM146" i="1"/>
  <c r="P38" i="1" s="1"/>
  <c r="AM145" i="1"/>
  <c r="AM144" i="1"/>
  <c r="AM143" i="1"/>
  <c r="P35" i="1" s="1"/>
  <c r="AI158" i="1"/>
  <c r="M50" i="1" s="1"/>
  <c r="AI157" i="1"/>
  <c r="AI155" i="1"/>
  <c r="AI154" i="1"/>
  <c r="AI152" i="1"/>
  <c r="AI150" i="1"/>
  <c r="AI148" i="1"/>
  <c r="M40" i="1" s="1"/>
  <c r="AI146" i="1"/>
  <c r="M38" i="1" s="1"/>
  <c r="AI144" i="1"/>
  <c r="AJ156" i="1"/>
  <c r="AJ153" i="1"/>
  <c r="N45" i="1" s="1"/>
  <c r="AJ151" i="1"/>
  <c r="AJ149" i="1"/>
  <c r="AJ147" i="1"/>
  <c r="AJ145" i="1"/>
  <c r="N37" i="1" s="1"/>
  <c r="AJ144" i="1"/>
  <c r="N36" i="1" s="1"/>
  <c r="AN157" i="1"/>
  <c r="Q49" i="1" s="1"/>
  <c r="AN156" i="1"/>
  <c r="Q48" i="1" s="1"/>
  <c r="AN155" i="1"/>
  <c r="Q47" i="1" s="1"/>
  <c r="AN154" i="1"/>
  <c r="Q46" i="1" s="1"/>
  <c r="AN153" i="1"/>
  <c r="Q45" i="1" s="1"/>
  <c r="AN152" i="1"/>
  <c r="Q44" i="1" s="1"/>
  <c r="AN151" i="1"/>
  <c r="Q43" i="1" s="1"/>
  <c r="AN150" i="1"/>
  <c r="Q42" i="1" s="1"/>
  <c r="AN149" i="1"/>
  <c r="AN148" i="1"/>
  <c r="Q40" i="1" s="1"/>
  <c r="AN147" i="1"/>
  <c r="Q39" i="1" s="1"/>
  <c r="AN146" i="1"/>
  <c r="Q38" i="1" s="1"/>
  <c r="AN145" i="1"/>
  <c r="Q37" i="1" s="1"/>
  <c r="AN144" i="1"/>
  <c r="Q36" i="1" s="1"/>
  <c r="AN143" i="1"/>
  <c r="AI156" i="1"/>
  <c r="M48" i="1" s="1"/>
  <c r="AI153" i="1"/>
  <c r="M45" i="1" s="1"/>
  <c r="AI151" i="1"/>
  <c r="M43" i="1" s="1"/>
  <c r="AI149" i="1"/>
  <c r="M41" i="1" s="1"/>
  <c r="AI147" i="1"/>
  <c r="M39" i="1" s="1"/>
  <c r="AI145" i="1"/>
  <c r="M37" i="1" s="1"/>
  <c r="AI143" i="1"/>
  <c r="M35" i="1" s="1"/>
  <c r="AJ158" i="1"/>
  <c r="AJ157" i="1"/>
  <c r="N49" i="1" s="1"/>
  <c r="AJ155" i="1"/>
  <c r="N47" i="1" s="1"/>
  <c r="AJ154" i="1"/>
  <c r="N46" i="1" s="1"/>
  <c r="AJ152" i="1"/>
  <c r="N44" i="1" s="1"/>
  <c r="AJ150" i="1"/>
  <c r="N42" i="1" s="1"/>
  <c r="AJ148" i="1"/>
  <c r="AJ146" i="1"/>
  <c r="N38" i="1" s="1"/>
  <c r="AJ143" i="1"/>
  <c r="N35" i="1" s="1"/>
  <c r="EX16" i="1" l="1"/>
  <c r="DS16" i="1"/>
  <c r="FE20" i="1"/>
  <c r="FZ4" i="1"/>
  <c r="HW4" i="1"/>
  <c r="AV30" i="1"/>
  <c r="AY5" i="1"/>
  <c r="AS31" i="1"/>
  <c r="AR4" i="1"/>
  <c r="AT4" i="1"/>
  <c r="AV4" i="1"/>
  <c r="AO31" i="1"/>
  <c r="AN31" i="1" s="1"/>
  <c r="AW30" i="1"/>
  <c r="AZ5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37" i="1"/>
  <c r="P49" i="1"/>
  <c r="FD17" i="1"/>
  <c r="GL18" i="1"/>
  <c r="GD14" i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EZ15" i="1"/>
  <c r="BJ19" i="1"/>
  <c r="BA18" i="1"/>
  <c r="BP20" i="1"/>
  <c r="BQ19" i="1" s="1"/>
  <c r="BG19" i="1"/>
  <c r="BV21" i="1"/>
  <c r="BD18" i="1"/>
  <c r="AU17" i="1"/>
  <c r="AX17" i="1"/>
  <c r="BM20" i="1"/>
  <c r="BS21" i="1"/>
  <c r="AR16" i="1"/>
  <c r="DR16" i="1" s="1"/>
  <c r="AJ16" i="1"/>
  <c r="AL15" i="1"/>
  <c r="AI15" i="1"/>
  <c r="AO16" i="1"/>
  <c r="AV15" i="1"/>
  <c r="AW14" i="1"/>
  <c r="GC14" i="1" s="1"/>
  <c r="BB18" i="1"/>
  <c r="BC16" i="1"/>
  <c r="GE16" i="1" s="1"/>
  <c r="BF19" i="1"/>
  <c r="BE18" i="1"/>
  <c r="AK16" i="1"/>
  <c r="DO14" i="1"/>
  <c r="DN14" i="1" s="1"/>
  <c r="AS16" i="1"/>
  <c r="EW16" i="1" s="1"/>
  <c r="AT13" i="1"/>
  <c r="EC21" i="1"/>
  <c r="CA13" i="1"/>
  <c r="AQ14" i="1"/>
  <c r="AP16" i="1"/>
  <c r="BO18" i="1"/>
  <c r="BN20" i="1"/>
  <c r="FD20" i="1" s="1"/>
  <c r="EB20" i="1"/>
  <c r="EA20" i="1" s="1"/>
  <c r="BW19" i="1"/>
  <c r="FH19" i="1"/>
  <c r="FG19" i="1" s="1"/>
  <c r="FF19" i="1" s="1"/>
  <c r="DZ19" i="1"/>
  <c r="DY19" i="1" s="1"/>
  <c r="DX19" i="1" s="1"/>
  <c r="FB18" i="1"/>
  <c r="DV17" i="1"/>
  <c r="DU17" i="1" s="1"/>
  <c r="AF16" i="1"/>
  <c r="AN15" i="1"/>
  <c r="FZ15" i="1" s="1"/>
  <c r="FY15" i="1" s="1"/>
  <c r="AM13" i="1"/>
  <c r="AZ17" i="1"/>
  <c r="AY15" i="1"/>
  <c r="EY15" i="1" s="1"/>
  <c r="EX15" i="1" s="1"/>
  <c r="BH17" i="1"/>
  <c r="BI20" i="1"/>
  <c r="BL19" i="1"/>
  <c r="GH19" i="1" s="1"/>
  <c r="GG19" i="1" s="1"/>
  <c r="BK17" i="1"/>
  <c r="FC17" i="1" s="1"/>
  <c r="FB17" i="1" s="1"/>
  <c r="P42" i="1"/>
  <c r="DV18" i="1"/>
  <c r="DU18" i="1" s="1"/>
  <c r="DR15" i="1"/>
  <c r="DQ15" i="1" s="1"/>
  <c r="M47" i="1"/>
  <c r="N43" i="1"/>
  <c r="N41" i="1"/>
  <c r="Q50" i="1"/>
  <c r="M46" i="1"/>
  <c r="M44" i="1"/>
  <c r="M36" i="1"/>
  <c r="P44" i="1"/>
  <c r="P36" i="1"/>
  <c r="N50" i="1"/>
  <c r="AR30" i="1"/>
  <c r="AU5" i="1"/>
  <c r="N39" i="1"/>
  <c r="N48" i="1"/>
  <c r="M49" i="1"/>
  <c r="M42" i="1"/>
  <c r="N40" i="1"/>
  <c r="AR31" i="1" l="1"/>
  <c r="AQ31" i="1" s="1"/>
  <c r="FA18" i="1"/>
  <c r="AZ30" i="1"/>
  <c r="BC5" i="1"/>
  <c r="AV31" i="1"/>
  <c r="AW4" i="1"/>
  <c r="AU4" i="1"/>
  <c r="AY4" i="1"/>
  <c r="HW31" i="1"/>
  <c r="HX4" i="1"/>
  <c r="EZ18" i="1"/>
  <c r="EV16" i="1"/>
  <c r="AY30" i="1"/>
  <c r="BB5" i="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16" i="1"/>
  <c r="GF19" i="1"/>
  <c r="FE19" i="1"/>
  <c r="DZ20" i="1"/>
  <c r="DY20" i="1" s="1"/>
  <c r="AF17" i="1"/>
  <c r="AY18" i="1"/>
  <c r="AZ16" i="1"/>
  <c r="GD16" i="1" s="1"/>
  <c r="GC16" i="1" s="1"/>
  <c r="GB16" i="1" s="1"/>
  <c r="BH20" i="1"/>
  <c r="BI17" i="1"/>
  <c r="GG17" i="1" s="1"/>
  <c r="BP21" i="1"/>
  <c r="BG20" i="1"/>
  <c r="AR17" i="1"/>
  <c r="BM21" i="1"/>
  <c r="AX18" i="1"/>
  <c r="AO17" i="1"/>
  <c r="BD19" i="1"/>
  <c r="BS22" i="1"/>
  <c r="BA19" i="1"/>
  <c r="BJ20" i="1"/>
  <c r="AU18" i="1"/>
  <c r="AJ15" i="1"/>
  <c r="AL16" i="1"/>
  <c r="AI16" i="1"/>
  <c r="AN14" i="1"/>
  <c r="AM16" i="1"/>
  <c r="EU16" i="1" s="1"/>
  <c r="ET16" i="1" s="1"/>
  <c r="BN19" i="1"/>
  <c r="FD19" i="1" s="1"/>
  <c r="BO21" i="1"/>
  <c r="GI21" i="1" s="1"/>
  <c r="EB21" i="1"/>
  <c r="EA21" i="1" s="1"/>
  <c r="BX13" i="1"/>
  <c r="BK20" i="1"/>
  <c r="FC20" i="1" s="1"/>
  <c r="BL18" i="1"/>
  <c r="DO15" i="1"/>
  <c r="DN15" i="1" s="1"/>
  <c r="AK13" i="1"/>
  <c r="BU18" i="1"/>
  <c r="GK18" i="1" s="1"/>
  <c r="BT22" i="1"/>
  <c r="FF22" i="1" s="1"/>
  <c r="BE17" i="1"/>
  <c r="BF20" i="1"/>
  <c r="BC19" i="1"/>
  <c r="GE19" i="1" s="1"/>
  <c r="BB17" i="1"/>
  <c r="FA17" i="1"/>
  <c r="DW19" i="1"/>
  <c r="DP15" i="1"/>
  <c r="DT17" i="1"/>
  <c r="DS17" i="1" s="1"/>
  <c r="AQ17" i="1"/>
  <c r="AP15" i="1"/>
  <c r="AS15" i="1"/>
  <c r="EW15" i="1" s="1"/>
  <c r="AT14" i="1"/>
  <c r="GB14" i="1" s="1"/>
  <c r="GA14" i="1" s="1"/>
  <c r="AV18" i="1"/>
  <c r="AW19" i="1"/>
  <c r="EY18" i="1"/>
  <c r="EX18" i="1" s="1"/>
  <c r="AU30" i="1"/>
  <c r="AX5" i="1"/>
  <c r="M33" i="1"/>
  <c r="DR17" i="1" l="1"/>
  <c r="BB30" i="1"/>
  <c r="BE5" i="1"/>
  <c r="HX31" i="1"/>
  <c r="HY4" i="1"/>
  <c r="AU31" i="1"/>
  <c r="AT31" i="1" s="1"/>
  <c r="AY31" i="1"/>
  <c r="AZ4" i="1"/>
  <c r="BB4" i="1"/>
  <c r="AX4" i="1"/>
  <c r="BC30" i="1"/>
  <c r="BF5" i="1"/>
  <c r="EV15" i="1"/>
  <c r="EZ17" i="1"/>
  <c r="FZ14" i="1"/>
  <c r="DV19" i="1"/>
  <c r="DU19" i="1" s="1"/>
  <c r="FB20" i="1"/>
  <c r="AN17" i="1"/>
  <c r="AM15" i="1"/>
  <c r="EU15" i="1" s="1"/>
  <c r="ET15" i="1" s="1"/>
  <c r="BC18" i="1"/>
  <c r="BB20" i="1"/>
  <c r="AZ19" i="1"/>
  <c r="GD19" i="1" s="1"/>
  <c r="GC19" i="1" s="1"/>
  <c r="AY17" i="1"/>
  <c r="BQ22" i="1"/>
  <c r="BR18" i="1"/>
  <c r="GJ18" i="1" s="1"/>
  <c r="GI18" i="1" s="1"/>
  <c r="GH18" i="1" s="1"/>
  <c r="GG18" i="1" s="1"/>
  <c r="DO16" i="1"/>
  <c r="DN16" i="1" s="1"/>
  <c r="AK14" i="1"/>
  <c r="FY14" i="1" s="1"/>
  <c r="BL21" i="1"/>
  <c r="GH21" i="1" s="1"/>
  <c r="BK19" i="1"/>
  <c r="FC19" i="1" s="1"/>
  <c r="AP18" i="1"/>
  <c r="AQ16" i="1"/>
  <c r="GA16" i="1" s="1"/>
  <c r="BI18" i="1"/>
  <c r="BH19" i="1"/>
  <c r="AV17" i="1"/>
  <c r="AW20" i="1"/>
  <c r="BE20" i="1"/>
  <c r="FA20" i="1" s="1"/>
  <c r="BF17" i="1"/>
  <c r="GF17" i="1" s="1"/>
  <c r="GE17" i="1" s="1"/>
  <c r="GD17" i="1" s="1"/>
  <c r="AT19" i="1"/>
  <c r="AS18" i="1"/>
  <c r="EW18" i="1" s="1"/>
  <c r="AF18" i="1"/>
  <c r="FE22" i="1"/>
  <c r="DQ17" i="1"/>
  <c r="DX20" i="1"/>
  <c r="DW20" i="1" s="1"/>
  <c r="DP16" i="1"/>
  <c r="DZ21" i="1"/>
  <c r="DY21" i="1" s="1"/>
  <c r="BT21" i="1"/>
  <c r="FF21" i="1" s="1"/>
  <c r="EA22" i="1"/>
  <c r="BO20" i="1"/>
  <c r="GI20" i="1" s="1"/>
  <c r="BN22" i="1"/>
  <c r="BP22" i="1"/>
  <c r="BQ21" i="1" s="1"/>
  <c r="AX19" i="1"/>
  <c r="DT19" i="1" s="1"/>
  <c r="AO18" i="1"/>
  <c r="BM22" i="1"/>
  <c r="BD20" i="1"/>
  <c r="AU19" i="1"/>
  <c r="BA20" i="1"/>
  <c r="AR18" i="1"/>
  <c r="AJ18" i="1"/>
  <c r="AI17" i="1"/>
  <c r="BG21" i="1"/>
  <c r="BJ21" i="1"/>
  <c r="AL17" i="1"/>
  <c r="DT18" i="1"/>
  <c r="DS18" i="1" s="1"/>
  <c r="EY17" i="1"/>
  <c r="EX17" i="1" s="1"/>
  <c r="AX30" i="1"/>
  <c r="BA5" i="1"/>
  <c r="FB19" i="1" l="1"/>
  <c r="DS19" i="1"/>
  <c r="BB31" i="1"/>
  <c r="BE4" i="1"/>
  <c r="BA4" i="1"/>
  <c r="BC4" i="1"/>
  <c r="HY31" i="1"/>
  <c r="HZ4" i="1"/>
  <c r="BE30" i="1"/>
  <c r="BH5" i="1"/>
  <c r="BF30" i="1"/>
  <c r="BI5" i="1"/>
  <c r="AX31" i="1"/>
  <c r="AW31" i="1" s="1"/>
  <c r="GB19" i="1"/>
  <c r="FT14" i="1"/>
  <c r="FS14" i="1" s="1"/>
  <c r="FR14" i="1" s="1"/>
  <c r="FQ14" i="1" s="1"/>
  <c r="FP14" i="1" s="1"/>
  <c r="FO14" i="1" s="1"/>
  <c r="FN14" i="1" s="1"/>
  <c r="FM14" i="1" s="1"/>
  <c r="FL14" i="1" s="1"/>
  <c r="FK14" i="1" s="1"/>
  <c r="FJ14" i="1" s="1"/>
  <c r="FI14" i="1" s="1"/>
  <c r="FH14" i="1" s="1"/>
  <c r="FG14" i="1" s="1"/>
  <c r="FF14" i="1" s="1"/>
  <c r="FE14" i="1" s="1"/>
  <c r="FD14" i="1" s="1"/>
  <c r="FC14" i="1" s="1"/>
  <c r="FB14" i="1" s="1"/>
  <c r="FA14" i="1" s="1"/>
  <c r="EZ14" i="1" s="1"/>
  <c r="EY14" i="1" s="1"/>
  <c r="EX14" i="1" s="1"/>
  <c r="EW14" i="1" s="1"/>
  <c r="EV14" i="1" s="1"/>
  <c r="EU14" i="1" s="1"/>
  <c r="ET14" i="1" s="1"/>
  <c r="BL20" i="1"/>
  <c r="GH20" i="1" s="1"/>
  <c r="GG20" i="1" s="1"/>
  <c r="GF20" i="1" s="1"/>
  <c r="BK22" i="1"/>
  <c r="AS17" i="1"/>
  <c r="AT20" i="1"/>
  <c r="BN21" i="1"/>
  <c r="DY22" i="1"/>
  <c r="AF19" i="1"/>
  <c r="AM18" i="1"/>
  <c r="AN16" i="1"/>
  <c r="FZ16" i="1" s="1"/>
  <c r="FY16" i="1" s="1"/>
  <c r="BF18" i="1"/>
  <c r="GF18" i="1" s="1"/>
  <c r="GE18" i="1" s="1"/>
  <c r="BE19" i="1"/>
  <c r="FA19" i="1" s="1"/>
  <c r="AK19" i="1"/>
  <c r="DO17" i="1"/>
  <c r="DN17" i="1" s="1"/>
  <c r="AV20" i="1"/>
  <c r="AW17" i="1"/>
  <c r="GC17" i="1" s="1"/>
  <c r="AY20" i="1"/>
  <c r="AZ18" i="1"/>
  <c r="FE21" i="1"/>
  <c r="DP17" i="1"/>
  <c r="FD22" i="1"/>
  <c r="EV18" i="1"/>
  <c r="DZ22" i="1"/>
  <c r="DV20" i="1"/>
  <c r="DU20" i="1" s="1"/>
  <c r="BH22" i="1"/>
  <c r="BI23" i="1"/>
  <c r="GG23" i="1" s="1"/>
  <c r="BB19" i="1"/>
  <c r="BC21" i="1"/>
  <c r="AQ19" i="1"/>
  <c r="GA19" i="1" s="1"/>
  <c r="AP17" i="1"/>
  <c r="BD21" i="1"/>
  <c r="AU20" i="1"/>
  <c r="AJ17" i="1"/>
  <c r="BA21" i="1"/>
  <c r="AL18" i="1"/>
  <c r="AR19" i="1"/>
  <c r="DR19" i="1" s="1"/>
  <c r="AX20" i="1"/>
  <c r="BG22" i="1"/>
  <c r="AO19" i="1"/>
  <c r="AI18" i="1"/>
  <c r="BM23" i="1"/>
  <c r="BJ22" i="1"/>
  <c r="EW17" i="1"/>
  <c r="DX21" i="1"/>
  <c r="DW21" i="1" s="1"/>
  <c r="DR18" i="1"/>
  <c r="DQ18" i="1" s="1"/>
  <c r="EZ20" i="1"/>
  <c r="BA30" i="1"/>
  <c r="BD5" i="1"/>
  <c r="EY20" i="1" l="1"/>
  <c r="EX20" i="1"/>
  <c r="BI30" i="1"/>
  <c r="BL5" i="1"/>
  <c r="HZ31" i="1"/>
  <c r="IA4" i="1"/>
  <c r="BE31" i="1"/>
  <c r="BH4" i="1"/>
  <c r="BD4" i="1"/>
  <c r="BF4" i="1"/>
  <c r="BA31" i="1"/>
  <c r="AZ31" i="1" s="1"/>
  <c r="DQ19" i="1"/>
  <c r="BH30" i="1"/>
  <c r="BK5" i="1"/>
  <c r="EZ19" i="1"/>
  <c r="EU18" i="1"/>
  <c r="ET18" i="1" s="1"/>
  <c r="DV21" i="1"/>
  <c r="DU21" i="1" s="1"/>
  <c r="EV17" i="1"/>
  <c r="GD18" i="1"/>
  <c r="AS20" i="1"/>
  <c r="AT17" i="1"/>
  <c r="GB17" i="1" s="1"/>
  <c r="GA17" i="1" s="1"/>
  <c r="FZ17" i="1" s="1"/>
  <c r="DY23" i="1"/>
  <c r="BO13" i="1"/>
  <c r="AZ21" i="1"/>
  <c r="AY19" i="1"/>
  <c r="EY19" i="1" s="1"/>
  <c r="DX22" i="1"/>
  <c r="DW22" i="1" s="1"/>
  <c r="BK21" i="1"/>
  <c r="BH21" i="1"/>
  <c r="BI24" i="1"/>
  <c r="GG24" i="1" s="1"/>
  <c r="BC20" i="1"/>
  <c r="GE20" i="1" s="1"/>
  <c r="BB22" i="1"/>
  <c r="EW20" i="1"/>
  <c r="FD21" i="1"/>
  <c r="DP18" i="1"/>
  <c r="AK20" i="1"/>
  <c r="DO18" i="1"/>
  <c r="DN18" i="1" s="1"/>
  <c r="AW18" i="1"/>
  <c r="GC18" i="1" s="1"/>
  <c r="AV19" i="1"/>
  <c r="AF20" i="1"/>
  <c r="AQ18" i="1"/>
  <c r="AP20" i="1"/>
  <c r="AN19" i="1"/>
  <c r="FZ19" i="1" s="1"/>
  <c r="FY19" i="1" s="1"/>
  <c r="AM17" i="1"/>
  <c r="EU17" i="1" s="1"/>
  <c r="ET17" i="1" s="1"/>
  <c r="BE22" i="1"/>
  <c r="BF23" i="1"/>
  <c r="GF23" i="1" s="1"/>
  <c r="BG23" i="1"/>
  <c r="BD22" i="1"/>
  <c r="AU21" i="1"/>
  <c r="AV22" i="1" s="1"/>
  <c r="AL19" i="1"/>
  <c r="BA22" i="1"/>
  <c r="AR20" i="1"/>
  <c r="AJ20" i="1"/>
  <c r="AI19" i="1"/>
  <c r="BJ23" i="1"/>
  <c r="AX21" i="1"/>
  <c r="DT21" i="1" s="1"/>
  <c r="AO20" i="1"/>
  <c r="DT20" i="1"/>
  <c r="DS20" i="1" s="1"/>
  <c r="FC22" i="1"/>
  <c r="FB22" i="1" s="1"/>
  <c r="BD30" i="1"/>
  <c r="BG5" i="1"/>
  <c r="BH31" i="1" l="1"/>
  <c r="BI4" i="1"/>
  <c r="BG4" i="1"/>
  <c r="BK4" i="1"/>
  <c r="BL30" i="1"/>
  <c r="BO5" i="1"/>
  <c r="BD31" i="1"/>
  <c r="BC31" i="1" s="1"/>
  <c r="BK30" i="1"/>
  <c r="BN5" i="1"/>
  <c r="IA31" i="1"/>
  <c r="IB4" i="1"/>
  <c r="DR20" i="1"/>
  <c r="DV22" i="1"/>
  <c r="DU22" i="1" s="1"/>
  <c r="EV20" i="1"/>
  <c r="FC21" i="1"/>
  <c r="EX19" i="1"/>
  <c r="AP19" i="1"/>
  <c r="AQ21" i="1"/>
  <c r="GA21" i="1" s="1"/>
  <c r="DO19" i="1"/>
  <c r="DN19" i="1" s="1"/>
  <c r="AK17" i="1"/>
  <c r="FY17" i="1" s="1"/>
  <c r="AM20" i="1"/>
  <c r="EU20" i="1" s="1"/>
  <c r="ET20" i="1" s="1"/>
  <c r="AN18" i="1"/>
  <c r="DX23" i="1"/>
  <c r="DW23" i="1" s="1"/>
  <c r="BL13" i="1"/>
  <c r="BC23" i="1"/>
  <c r="GE23" i="1" s="1"/>
  <c r="BB21" i="1"/>
  <c r="BH24" i="1"/>
  <c r="FB24" i="1" s="1"/>
  <c r="BI21" i="1"/>
  <c r="GG21" i="1" s="1"/>
  <c r="AF21" i="1"/>
  <c r="DQ20" i="1"/>
  <c r="DS21" i="1"/>
  <c r="FA22" i="1"/>
  <c r="EZ22" i="1" s="1"/>
  <c r="FB21" i="1"/>
  <c r="AZ20" i="1"/>
  <c r="GD20" i="1" s="1"/>
  <c r="GC20" i="1" s="1"/>
  <c r="GB20" i="1" s="1"/>
  <c r="AY22" i="1"/>
  <c r="AT18" i="1"/>
  <c r="GB18" i="1" s="1"/>
  <c r="GA18" i="1" s="1"/>
  <c r="FZ18" i="1" s="1"/>
  <c r="AS19" i="1"/>
  <c r="EW19" i="1" s="1"/>
  <c r="BE21" i="1"/>
  <c r="BF24" i="1"/>
  <c r="GF24" i="1" s="1"/>
  <c r="BG24" i="1"/>
  <c r="AI20" i="1"/>
  <c r="BD23" i="1"/>
  <c r="AX22" i="1"/>
  <c r="BA23" i="1"/>
  <c r="AU22" i="1"/>
  <c r="AO21" i="1"/>
  <c r="AL20" i="1"/>
  <c r="AR21" i="1"/>
  <c r="AS22" i="1" s="1"/>
  <c r="AJ19" i="1"/>
  <c r="DP19" i="1"/>
  <c r="BG30" i="1"/>
  <c r="BJ5" i="1"/>
  <c r="EV19" i="1" l="1"/>
  <c r="BK31" i="1"/>
  <c r="BL4" i="1"/>
  <c r="BN4" i="1"/>
  <c r="BJ4" i="1"/>
  <c r="IB31" i="1"/>
  <c r="IC4" i="1"/>
  <c r="BO30" i="1"/>
  <c r="BR5" i="1"/>
  <c r="BN30" i="1"/>
  <c r="BQ5" i="1"/>
  <c r="BG31" i="1"/>
  <c r="BF31" i="1" s="1"/>
  <c r="DR21" i="1"/>
  <c r="AQ20" i="1"/>
  <c r="GA20" i="1" s="1"/>
  <c r="AP22" i="1"/>
  <c r="BE24" i="1"/>
  <c r="BF21" i="1"/>
  <c r="GF21" i="1" s="1"/>
  <c r="GE21" i="1" s="1"/>
  <c r="GD21" i="1" s="1"/>
  <c r="AM19" i="1"/>
  <c r="EU19" i="1" s="1"/>
  <c r="ET19" i="1" s="1"/>
  <c r="AN21" i="1"/>
  <c r="FZ21" i="1" s="1"/>
  <c r="AZ23" i="1"/>
  <c r="GD23" i="1" s="1"/>
  <c r="AY21" i="1"/>
  <c r="AU23" i="1"/>
  <c r="AV24" i="1" s="1"/>
  <c r="AL21" i="1"/>
  <c r="BD24" i="1"/>
  <c r="AR22" i="1"/>
  <c r="AS21" i="1" s="1"/>
  <c r="AJ22" i="1"/>
  <c r="AI21" i="1"/>
  <c r="AO22" i="1"/>
  <c r="BA24" i="1"/>
  <c r="AX23" i="1"/>
  <c r="BB24" i="1"/>
  <c r="BC22" i="1"/>
  <c r="BH23" i="1"/>
  <c r="FB23" i="1" s="1"/>
  <c r="BI22" i="1"/>
  <c r="GG22" i="1" s="1"/>
  <c r="DW24" i="1"/>
  <c r="AF22" i="1"/>
  <c r="DT22" i="1"/>
  <c r="DS22" i="1" s="1"/>
  <c r="EY22" i="1"/>
  <c r="EX22" i="1" s="1"/>
  <c r="EW22" i="1" s="1"/>
  <c r="FA24" i="1"/>
  <c r="DV23" i="1"/>
  <c r="DU23" i="1" s="1"/>
  <c r="AW25" i="1"/>
  <c r="GC25" i="1" s="1"/>
  <c r="AV21" i="1"/>
  <c r="AK18" i="1"/>
  <c r="FY18" i="1" s="1"/>
  <c r="DO20" i="1"/>
  <c r="DN20" i="1" s="1"/>
  <c r="DQ21" i="1"/>
  <c r="FA21" i="1"/>
  <c r="EZ21" i="1" s="1"/>
  <c r="DP20" i="1"/>
  <c r="BJ30" i="1"/>
  <c r="BM5" i="1"/>
  <c r="BR30" i="1" l="1"/>
  <c r="BU5" i="1"/>
  <c r="BN31" i="1"/>
  <c r="BQ4" i="1"/>
  <c r="BM4" i="1"/>
  <c r="BO4" i="1"/>
  <c r="BQ30" i="1"/>
  <c r="BT5" i="1"/>
  <c r="IC31" i="1"/>
  <c r="ID4" i="1"/>
  <c r="BJ31" i="1"/>
  <c r="BI31" i="1" s="1"/>
  <c r="DR22" i="1"/>
  <c r="EY21" i="1"/>
  <c r="EX21" i="1" s="1"/>
  <c r="EW21" i="1" s="1"/>
  <c r="DT23" i="1"/>
  <c r="DS23" i="1" s="1"/>
  <c r="EV22" i="1"/>
  <c r="DV24" i="1"/>
  <c r="DO21" i="1"/>
  <c r="DN21" i="1" s="1"/>
  <c r="AK23" i="1"/>
  <c r="AP21" i="1"/>
  <c r="EV21" i="1" s="1"/>
  <c r="AQ23" i="1"/>
  <c r="GA23" i="1" s="1"/>
  <c r="BF22" i="1"/>
  <c r="GF22" i="1" s="1"/>
  <c r="GE22" i="1" s="1"/>
  <c r="BE23" i="1"/>
  <c r="FA23" i="1" s="1"/>
  <c r="AF23" i="1"/>
  <c r="DU24" i="1"/>
  <c r="BB23" i="1"/>
  <c r="DQ22" i="1"/>
  <c r="AM22" i="1"/>
  <c r="EU22" i="1" s="1"/>
  <c r="ET22" i="1" s="1"/>
  <c r="AN20" i="1"/>
  <c r="FZ20" i="1" s="1"/>
  <c r="FY20" i="1" s="1"/>
  <c r="BA25" i="1"/>
  <c r="AI22" i="1"/>
  <c r="AX24" i="1"/>
  <c r="AU24" i="1"/>
  <c r="AV23" i="1" s="1"/>
  <c r="AL22" i="1"/>
  <c r="AO23" i="1"/>
  <c r="AJ21" i="1"/>
  <c r="AR23" i="1"/>
  <c r="AS24" i="1" s="1"/>
  <c r="AZ22" i="1"/>
  <c r="AY24" i="1"/>
  <c r="EZ24" i="1"/>
  <c r="DP21" i="1"/>
  <c r="BM30" i="1"/>
  <c r="BP5" i="1"/>
  <c r="BM31" i="1" l="1"/>
  <c r="BL31" i="1" s="1"/>
  <c r="ID31" i="1"/>
  <c r="IE4" i="1"/>
  <c r="BU30" i="1"/>
  <c r="BX5" i="1"/>
  <c r="BT30" i="1"/>
  <c r="BW5" i="1"/>
  <c r="BQ31" i="1"/>
  <c r="BT4" i="1"/>
  <c r="BP4" i="1"/>
  <c r="BR4" i="1"/>
  <c r="AM21" i="1"/>
  <c r="EU21" i="1" s="1"/>
  <c r="ET21" i="1" s="1"/>
  <c r="AN23" i="1"/>
  <c r="FZ23" i="1" s="1"/>
  <c r="FY23" i="1" s="1"/>
  <c r="AQ22" i="1"/>
  <c r="GA22" i="1" s="1"/>
  <c r="AP24" i="1"/>
  <c r="AL23" i="1"/>
  <c r="AX25" i="1"/>
  <c r="AR24" i="1"/>
  <c r="AS23" i="1" s="1"/>
  <c r="AJ24" i="1"/>
  <c r="AI23" i="1"/>
  <c r="AU25" i="1"/>
  <c r="AO24" i="1"/>
  <c r="DT24" i="1"/>
  <c r="DS24" i="1" s="1"/>
  <c r="AY23" i="1"/>
  <c r="AF24" i="1"/>
  <c r="DP22" i="1"/>
  <c r="EZ23" i="1"/>
  <c r="DU25" i="1"/>
  <c r="BC13" i="1"/>
  <c r="DO22" i="1"/>
  <c r="DN22" i="1" s="1"/>
  <c r="AK24" i="1"/>
  <c r="GD22" i="1"/>
  <c r="EY24" i="1"/>
  <c r="EX24" i="1" s="1"/>
  <c r="EW24" i="1" s="1"/>
  <c r="DR23" i="1"/>
  <c r="DQ23" i="1" s="1"/>
  <c r="BP30" i="1"/>
  <c r="BS5" i="1"/>
  <c r="BP31" i="1" l="1"/>
  <c r="BO31" i="1" s="1"/>
  <c r="BT31" i="1"/>
  <c r="BU4" i="1"/>
  <c r="BW4" i="1"/>
  <c r="BS4" i="1"/>
  <c r="BX30" i="1"/>
  <c r="CA5" i="1"/>
  <c r="BW30" i="1"/>
  <c r="BZ5" i="1"/>
  <c r="IE31" i="1"/>
  <c r="IF4" i="1"/>
  <c r="DR24" i="1"/>
  <c r="DQ24" i="1" s="1"/>
  <c r="AM24" i="1"/>
  <c r="AN22" i="1"/>
  <c r="FZ22" i="1" s="1"/>
  <c r="AW22" i="1"/>
  <c r="GC22" i="1" s="1"/>
  <c r="AV26" i="1"/>
  <c r="EX26" i="1" s="1"/>
  <c r="DT25" i="1"/>
  <c r="DS25" i="1" s="1"/>
  <c r="AZ13" i="1"/>
  <c r="EV24" i="1"/>
  <c r="EY23" i="1"/>
  <c r="EX23" i="1" s="1"/>
  <c r="EW23" i="1" s="1"/>
  <c r="AR25" i="1"/>
  <c r="AS26" i="1" s="1"/>
  <c r="AI24" i="1"/>
  <c r="AO25" i="1"/>
  <c r="AU26" i="1"/>
  <c r="AJ23" i="1"/>
  <c r="AL24" i="1"/>
  <c r="DO23" i="1"/>
  <c r="DN23" i="1" s="1"/>
  <c r="AK21" i="1"/>
  <c r="FY21" i="1" s="1"/>
  <c r="AF25" i="1"/>
  <c r="AP23" i="1"/>
  <c r="AQ25" i="1"/>
  <c r="GA25" i="1" s="1"/>
  <c r="DP23" i="1"/>
  <c r="BS30" i="1"/>
  <c r="BV5" i="1"/>
  <c r="AR26" i="1" l="1"/>
  <c r="AS25" i="1" s="1"/>
  <c r="BZ30" i="1"/>
  <c r="CC5" i="1"/>
  <c r="BW31" i="1"/>
  <c r="BV31" i="1" s="1"/>
  <c r="BU31" i="1" s="1"/>
  <c r="BX4" i="1"/>
  <c r="BZ4" i="1"/>
  <c r="BV4" i="1"/>
  <c r="IF31" i="1"/>
  <c r="IG4" i="1"/>
  <c r="CA30" i="1"/>
  <c r="CD5" i="1"/>
  <c r="BS31" i="1"/>
  <c r="BR31" i="1" s="1"/>
  <c r="DR25" i="1"/>
  <c r="DQ25" i="1" s="1"/>
  <c r="AL25" i="1"/>
  <c r="AO26" i="1"/>
  <c r="AJ26" i="1"/>
  <c r="AI25" i="1"/>
  <c r="AN25" i="1"/>
  <c r="FZ25" i="1" s="1"/>
  <c r="AM23" i="1"/>
  <c r="DO24" i="1"/>
  <c r="DN24" i="1" s="1"/>
  <c r="AK22" i="1"/>
  <c r="FY22" i="1" s="1"/>
  <c r="EV23" i="1"/>
  <c r="DP24" i="1"/>
  <c r="AW23" i="1"/>
  <c r="GC23" i="1" s="1"/>
  <c r="AV25" i="1"/>
  <c r="EX25" i="1" s="1"/>
  <c r="EW25" i="1" s="1"/>
  <c r="DS26" i="1"/>
  <c r="DR26" i="1" s="1"/>
  <c r="AF26" i="1"/>
  <c r="AP26" i="1"/>
  <c r="AQ24" i="1"/>
  <c r="GA24" i="1" s="1"/>
  <c r="EU24" i="1"/>
  <c r="ET24" i="1" s="1"/>
  <c r="EW26" i="1"/>
  <c r="BV30" i="1"/>
  <c r="BY5" i="1"/>
  <c r="IG31" i="1" l="1"/>
  <c r="IH4" i="1"/>
  <c r="CD30" i="1"/>
  <c r="CG5" i="1"/>
  <c r="CC30" i="1"/>
  <c r="CF5" i="1"/>
  <c r="BZ31" i="1"/>
  <c r="CC4" i="1"/>
  <c r="BY4" i="1"/>
  <c r="CA4" i="1"/>
  <c r="EU23" i="1"/>
  <c r="ET23" i="1" s="1"/>
  <c r="EV25" i="1"/>
  <c r="EV26" i="1"/>
  <c r="AJ25" i="1"/>
  <c r="AL26" i="1"/>
  <c r="AO27" i="1"/>
  <c r="AI26" i="1"/>
  <c r="AN24" i="1"/>
  <c r="FZ24" i="1" s="1"/>
  <c r="FY24" i="1" s="1"/>
  <c r="AM26" i="1"/>
  <c r="DQ26" i="1"/>
  <c r="AP25" i="1"/>
  <c r="AF27" i="1"/>
  <c r="AK27" i="1"/>
  <c r="FY27" i="1" s="1"/>
  <c r="DO25" i="1"/>
  <c r="DN25" i="1" s="1"/>
  <c r="DP25" i="1"/>
  <c r="BY30" i="1"/>
  <c r="CB5" i="1"/>
  <c r="BY31" i="1" l="1"/>
  <c r="BX31" i="1" s="1"/>
  <c r="CC31" i="1"/>
  <c r="CF4" i="1"/>
  <c r="CB4" i="1"/>
  <c r="CD4" i="1"/>
  <c r="CG30" i="1"/>
  <c r="CJ5" i="1"/>
  <c r="CF30" i="1"/>
  <c r="CI5" i="1"/>
  <c r="IH31" i="1"/>
  <c r="II4" i="1"/>
  <c r="AF28" i="1"/>
  <c r="DP26" i="1"/>
  <c r="AM25" i="1"/>
  <c r="EU25" i="1" s="1"/>
  <c r="ET25" i="1" s="1"/>
  <c r="AJ28" i="1"/>
  <c r="ET28" i="1" s="1"/>
  <c r="AI27" i="1"/>
  <c r="AL27" i="1"/>
  <c r="DQ27" i="1"/>
  <c r="AQ13" i="1"/>
  <c r="EU26" i="1"/>
  <c r="ET26" i="1" s="1"/>
  <c r="DO26" i="1"/>
  <c r="DN26" i="1" s="1"/>
  <c r="AK28" i="1"/>
  <c r="FY28" i="1" s="1"/>
  <c r="CB30" i="1"/>
  <c r="CE5" i="1"/>
  <c r="CI30" i="1" l="1"/>
  <c r="CL5" i="1"/>
  <c r="II31" i="1"/>
  <c r="IJ4" i="1"/>
  <c r="CJ30" i="1"/>
  <c r="CM5" i="1"/>
  <c r="CF31" i="1"/>
  <c r="CG4" i="1"/>
  <c r="CI4" i="1"/>
  <c r="CE4" i="1"/>
  <c r="CB31" i="1"/>
  <c r="CA31" i="1" s="1"/>
  <c r="DP27" i="1"/>
  <c r="AN13" i="1"/>
  <c r="DO27" i="1"/>
  <c r="DN27" i="1" s="1"/>
  <c r="AK25" i="1"/>
  <c r="FY25" i="1" s="1"/>
  <c r="AJ27" i="1"/>
  <c r="ET27" i="1" s="1"/>
  <c r="AI28" i="1"/>
  <c r="CE30" i="1"/>
  <c r="CH5" i="1"/>
  <c r="CE31" i="1" l="1"/>
  <c r="CD31" i="1" s="1"/>
  <c r="IJ31" i="1"/>
  <c r="IK4" i="1"/>
  <c r="CM30" i="1"/>
  <c r="CP5" i="1"/>
  <c r="CL30" i="1"/>
  <c r="CO5" i="1"/>
  <c r="CI31" i="1"/>
  <c r="CJ4" i="1"/>
  <c r="CL4" i="1"/>
  <c r="CH4" i="1"/>
  <c r="AK26" i="1"/>
  <c r="FY26" i="1" s="1"/>
  <c r="DO28" i="1"/>
  <c r="DN28" i="1" s="1"/>
  <c r="CH30" i="1"/>
  <c r="CK5" i="1"/>
  <c r="CH31" i="1" l="1"/>
  <c r="CG31" i="1" s="1"/>
  <c r="CP30" i="1"/>
  <c r="CS5" i="1"/>
  <c r="CO30" i="1"/>
  <c r="CR5" i="1"/>
  <c r="IK31" i="1"/>
  <c r="IL4" i="1"/>
  <c r="CL31" i="1"/>
  <c r="CO4" i="1"/>
  <c r="CK4" i="1"/>
  <c r="CM4" i="1"/>
  <c r="CK30" i="1"/>
  <c r="CN5" i="1"/>
  <c r="CO31" i="1" l="1"/>
  <c r="CR4" i="1"/>
  <c r="CN4" i="1"/>
  <c r="CP4" i="1"/>
  <c r="CR30" i="1"/>
  <c r="CU5" i="1"/>
  <c r="CK31" i="1"/>
  <c r="CJ31" i="1" s="1"/>
  <c r="IL31" i="1"/>
  <c r="IM4" i="1"/>
  <c r="CS30" i="1"/>
  <c r="CV5" i="1"/>
  <c r="CN30" i="1"/>
  <c r="CQ5" i="1"/>
  <c r="CU30" i="1" l="1"/>
  <c r="CX5" i="1"/>
  <c r="CR31" i="1"/>
  <c r="CQ31" i="1" s="1"/>
  <c r="CP31" i="1" s="1"/>
  <c r="CS4" i="1"/>
  <c r="CU4" i="1"/>
  <c r="CQ4" i="1"/>
  <c r="CV30" i="1"/>
  <c r="CY5" i="1"/>
  <c r="IM31" i="1"/>
  <c r="IN4" i="1"/>
  <c r="CN31" i="1"/>
  <c r="CM31" i="1" s="1"/>
  <c r="CQ30" i="1"/>
  <c r="CT5" i="1"/>
  <c r="CY30" i="1" l="1"/>
  <c r="DB5" i="1"/>
  <c r="IN31" i="1"/>
  <c r="IO4" i="1"/>
  <c r="CX30" i="1"/>
  <c r="DA5" i="1"/>
  <c r="CU31" i="1"/>
  <c r="CT31" i="1" s="1"/>
  <c r="CS31" i="1" s="1"/>
  <c r="CV4" i="1"/>
  <c r="CX4" i="1"/>
  <c r="CT4" i="1"/>
  <c r="CT30" i="1"/>
  <c r="CW5" i="1"/>
  <c r="IO31" i="1" l="1"/>
  <c r="IP4" i="1"/>
  <c r="DA30" i="1"/>
  <c r="DD5" i="1"/>
  <c r="DB30" i="1"/>
  <c r="DE5" i="1"/>
  <c r="CX31" i="1"/>
  <c r="DA4" i="1"/>
  <c r="CW4" i="1"/>
  <c r="CY4" i="1"/>
  <c r="CW30" i="1"/>
  <c r="CZ5" i="1"/>
  <c r="CW31" i="1" l="1"/>
  <c r="CV31" i="1" s="1"/>
  <c r="IP31" i="1"/>
  <c r="IQ4" i="1"/>
  <c r="DA31" i="1"/>
  <c r="DD4" i="1"/>
  <c r="CZ4" i="1"/>
  <c r="DB4" i="1"/>
  <c r="DD30" i="1"/>
  <c r="DG5" i="1"/>
  <c r="DE30" i="1"/>
  <c r="DH5" i="1"/>
  <c r="CZ30" i="1"/>
  <c r="DC5" i="1"/>
  <c r="CZ31" i="1" l="1"/>
  <c r="CY31" i="1" s="1"/>
  <c r="DG30" i="1"/>
  <c r="DJ5" i="1"/>
  <c r="DD31" i="1"/>
  <c r="DE4" i="1"/>
  <c r="DG4" i="1"/>
  <c r="DC4" i="1"/>
  <c r="DH30" i="1"/>
  <c r="DK5" i="1"/>
  <c r="DK30" i="1" s="1"/>
  <c r="DJ30" i="1" s="1"/>
  <c r="IQ31" i="1"/>
  <c r="IR4" i="1"/>
  <c r="DC30" i="1"/>
  <c r="DF5" i="1"/>
  <c r="DC31" i="1" l="1"/>
  <c r="DB31" i="1" s="1"/>
  <c r="IR31" i="1"/>
  <c r="IS4" i="1"/>
  <c r="DG31" i="1"/>
  <c r="DH4" i="1"/>
  <c r="DJ4" i="1"/>
  <c r="DF4" i="1"/>
  <c r="DF30" i="1"/>
  <c r="DI5" i="1"/>
  <c r="DI30" i="1" s="1"/>
  <c r="DF31" i="1" l="1"/>
  <c r="DE31" i="1" s="1"/>
  <c r="IS31" i="1"/>
  <c r="IT4" i="1"/>
  <c r="DJ31" i="1"/>
  <c r="DI4" i="1"/>
  <c r="DK4" i="1"/>
  <c r="M13" i="3"/>
  <c r="L13" i="3"/>
  <c r="DI31" i="1" l="1"/>
  <c r="DH31" i="1" s="1"/>
  <c r="IT31" i="1"/>
  <c r="IU4" i="1"/>
  <c r="BA11" i="3"/>
  <c r="BA12" i="3" s="1"/>
  <c r="IU31" i="1" l="1"/>
  <c r="IV4" i="1"/>
  <c r="D11" i="3"/>
  <c r="IV31" i="1" l="1"/>
  <c r="IW4" i="1"/>
  <c r="IW31" i="1" s="1"/>
  <c r="F9" i="3"/>
  <c r="E9" i="3"/>
  <c r="E5" i="3"/>
  <c r="AG4" i="3"/>
  <c r="AD4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J5" i="21" l="1"/>
  <c r="A9" i="21" l="1"/>
  <c r="HK7" i="1" l="1"/>
  <c r="HK9" i="1"/>
  <c r="HK11" i="1"/>
  <c r="HR11" i="1" s="1"/>
  <c r="HL7" i="1"/>
  <c r="HL9" i="1"/>
  <c r="HL11" i="1"/>
  <c r="HG7" i="1"/>
  <c r="HM7" i="1" s="1"/>
  <c r="HM9" i="1"/>
  <c r="HM11" i="1"/>
  <c r="Q3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AJ59" i="1"/>
  <c r="AK59" i="1" s="1"/>
  <c r="AL59" i="1" s="1"/>
  <c r="AM59" i="1" s="1"/>
  <c r="AN59" i="1" s="1"/>
  <c r="AO59" i="1" s="1"/>
  <c r="AP59" i="1" s="1"/>
  <c r="AQ59" i="1" s="1"/>
  <c r="AR59" i="1" s="1"/>
  <c r="AS59" i="1" s="1"/>
  <c r="AT59" i="1" s="1"/>
  <c r="AU59" i="1" s="1"/>
  <c r="AV59" i="1" s="1"/>
  <c r="AW59" i="1" s="1"/>
  <c r="AX59" i="1" s="1"/>
  <c r="AY59" i="1" s="1"/>
  <c r="AZ59" i="1" s="1"/>
  <c r="BA59" i="1" s="1"/>
  <c r="BB59" i="1" s="1"/>
  <c r="BC59" i="1" s="1"/>
  <c r="BD59" i="1" s="1"/>
  <c r="BE59" i="1" s="1"/>
  <c r="BF59" i="1" s="1"/>
  <c r="BG59" i="1" s="1"/>
  <c r="BH59" i="1" s="1"/>
  <c r="DK31" i="1" l="1"/>
  <c r="HJ33" i="1"/>
  <c r="HQ9" i="1"/>
  <c r="HR9" i="1"/>
  <c r="HQ11" i="1"/>
  <c r="I12" i="3"/>
  <c r="T12" i="3" s="1"/>
  <c r="HR7" i="1"/>
  <c r="I11" i="3"/>
  <c r="T11" i="3" s="1"/>
  <c r="HQ7" i="1"/>
  <c r="I10" i="3"/>
  <c r="T10" i="3" s="1"/>
  <c r="P33" i="1" l="1"/>
  <c r="HJ35" i="1"/>
  <c r="HJ37" i="1" s="1"/>
  <c r="HJ39" i="1" s="1"/>
  <c r="AC11" i="3"/>
  <c r="AG11" i="3"/>
  <c r="AC10" i="3"/>
  <c r="AG10" i="3"/>
  <c r="AC12" i="3"/>
  <c r="AG12" i="3"/>
  <c r="HJ41" i="1" l="1"/>
  <c r="Q41" i="1" l="1"/>
  <c r="HJ43" i="1"/>
  <c r="HJ45" i="1" s="1"/>
  <c r="HJ47" i="1" s="1"/>
  <c r="HJ49" i="1" s="1"/>
  <c r="HJ51" i="1" s="1"/>
  <c r="HJ53" i="1" s="1"/>
  <c r="HJ55" i="1" s="1"/>
  <c r="HJ57" i="1" s="1"/>
  <c r="HJ59" i="1" s="1"/>
  <c r="A24" i="21" l="1"/>
  <c r="A23" i="21"/>
  <c r="C23" i="21" l="1"/>
  <c r="H23" i="21"/>
  <c r="B23" i="21"/>
  <c r="K23" i="21"/>
  <c r="F23" i="21"/>
  <c r="C24" i="21"/>
  <c r="B24" i="21"/>
  <c r="H24" i="21"/>
  <c r="F24" i="21"/>
  <c r="K24" i="21"/>
  <c r="A21" i="21" l="1"/>
  <c r="A17" i="21" l="1"/>
  <c r="A20" i="21"/>
  <c r="A19" i="21"/>
  <c r="C21" i="21"/>
  <c r="H21" i="21"/>
  <c r="B21" i="21"/>
  <c r="K21" i="21"/>
  <c r="F21" i="21"/>
  <c r="C20" i="21" l="1"/>
  <c r="H20" i="21"/>
  <c r="F20" i="21"/>
  <c r="K20" i="21"/>
  <c r="B20" i="21"/>
  <c r="C19" i="21"/>
  <c r="H19" i="21"/>
  <c r="K19" i="21"/>
  <c r="B19" i="21"/>
  <c r="F19" i="21"/>
  <c r="C17" i="21"/>
  <c r="H17" i="21"/>
  <c r="K17" i="21"/>
  <c r="B17" i="21"/>
  <c r="F17" i="21"/>
  <c r="FJ13" i="1" l="1"/>
  <c r="EE13" i="1"/>
  <c r="GO13" i="1"/>
  <c r="GY13" i="1"/>
  <c r="GX13" i="1"/>
  <c r="GW13" i="1"/>
  <c r="GV13" i="1"/>
  <c r="GU13" i="1"/>
  <c r="GT13" i="1"/>
  <c r="GS13" i="1"/>
  <c r="GR13" i="1"/>
  <c r="GQ13" i="1"/>
  <c r="GP13" i="1"/>
  <c r="GN13" i="1"/>
  <c r="GM13" i="1"/>
  <c r="GL13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FY13" i="1"/>
  <c r="FX13" i="1"/>
  <c r="FX14" i="1" s="1"/>
  <c r="FX15" i="1" s="1"/>
  <c r="FX16" i="1" s="1"/>
  <c r="FX17" i="1" s="1"/>
  <c r="FX18" i="1" s="1"/>
  <c r="FX19" i="1" s="1"/>
  <c r="FX20" i="1" s="1"/>
  <c r="FX21" i="1" s="1"/>
  <c r="FX22" i="1" s="1"/>
  <c r="FX23" i="1" s="1"/>
  <c r="FX24" i="1" s="1"/>
  <c r="FX25" i="1" s="1"/>
  <c r="FX26" i="1" s="1"/>
  <c r="FX27" i="1" s="1"/>
  <c r="FX28" i="1" s="1"/>
  <c r="FT13" i="1"/>
  <c r="FS13" i="1"/>
  <c r="FR13" i="1"/>
  <c r="FQ13" i="1"/>
  <c r="FP13" i="1"/>
  <c r="FO13" i="1"/>
  <c r="FN13" i="1"/>
  <c r="FM13" i="1"/>
  <c r="FL13" i="1"/>
  <c r="FK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O13" i="1"/>
  <c r="EN13" i="1"/>
  <c r="EM13" i="1"/>
  <c r="EL13" i="1"/>
  <c r="EK13" i="1"/>
  <c r="EJ13" i="1"/>
  <c r="EI13" i="1"/>
  <c r="EH13" i="1"/>
  <c r="EG13" i="1"/>
  <c r="EF13" i="1"/>
  <c r="GY14" i="1"/>
  <c r="GY15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ES13" i="1"/>
  <c r="ES14" i="1" s="1"/>
  <c r="ES15" i="1" s="1"/>
  <c r="ES16" i="1" s="1"/>
  <c r="ES17" i="1" s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A18" i="21" l="1"/>
  <c r="A22" i="21"/>
  <c r="C18" i="21" l="1"/>
  <c r="K18" i="21"/>
  <c r="B18" i="21"/>
  <c r="H18" i="21"/>
  <c r="F18" i="21"/>
  <c r="C22" i="21"/>
  <c r="H22" i="21"/>
  <c r="F22" i="21"/>
  <c r="K22" i="21"/>
  <c r="B22" i="21"/>
  <c r="A15" i="21" l="1"/>
  <c r="C15" i="21" l="1"/>
  <c r="B15" i="21"/>
  <c r="K15" i="21"/>
  <c r="H15" i="21"/>
  <c r="F15" i="21"/>
  <c r="A13" i="21"/>
  <c r="C13" i="21" l="1"/>
  <c r="B13" i="21"/>
  <c r="H13" i="21"/>
  <c r="K13" i="21"/>
  <c r="F13" i="21"/>
  <c r="A14" i="21" l="1"/>
  <c r="C14" i="21" s="1"/>
  <c r="F14" i="21" l="1"/>
  <c r="H14" i="21"/>
  <c r="K14" i="21"/>
  <c r="B14" i="21"/>
  <c r="A12" i="21" l="1"/>
  <c r="C12" i="21" l="1"/>
  <c r="H12" i="21"/>
  <c r="F12" i="21"/>
  <c r="K12" i="21"/>
  <c r="B12" i="21"/>
  <c r="A5" i="21" l="1"/>
  <c r="B5" i="21" s="1"/>
  <c r="P3" i="21" s="1"/>
  <c r="HD10" i="1" l="1"/>
  <c r="HF10" i="1" s="1"/>
  <c r="HD11" i="1"/>
  <c r="HF11" i="1" s="1"/>
  <c r="HD12" i="1"/>
  <c r="HF12" i="1" s="1"/>
  <c r="HL13" i="1"/>
  <c r="HL15" i="1"/>
  <c r="HL17" i="1"/>
  <c r="HL19" i="1"/>
  <c r="HL21" i="1"/>
  <c r="HL23" i="1"/>
  <c r="HL25" i="1"/>
  <c r="HL27" i="1"/>
  <c r="HD13" i="1"/>
  <c r="HF13" i="1" s="1"/>
  <c r="HL29" i="1" s="1"/>
  <c r="HD14" i="1"/>
  <c r="HF14" i="1" s="1"/>
  <c r="HL31" i="1" s="1"/>
  <c r="HD15" i="1"/>
  <c r="HF15" i="1" s="1"/>
  <c r="HL33" i="1" s="1"/>
  <c r="HD16" i="1"/>
  <c r="HF16" i="1" s="1"/>
  <c r="HL35" i="1" s="1"/>
  <c r="HD17" i="1"/>
  <c r="HF17" i="1" s="1"/>
  <c r="HL37" i="1" s="1"/>
  <c r="HD18" i="1"/>
  <c r="HF18" i="1" s="1"/>
  <c r="HL39" i="1" s="1"/>
  <c r="HD19" i="1"/>
  <c r="HF19" i="1" s="1"/>
  <c r="HL41" i="1" s="1"/>
  <c r="HD20" i="1"/>
  <c r="HF20" i="1" s="1"/>
  <c r="HL43" i="1" s="1"/>
  <c r="HD21" i="1"/>
  <c r="HF21" i="1" s="1"/>
  <c r="HL45" i="1" s="1"/>
  <c r="HD22" i="1"/>
  <c r="HF22" i="1" s="1"/>
  <c r="HL47" i="1" s="1"/>
  <c r="HD23" i="1"/>
  <c r="HF23" i="1" s="1"/>
  <c r="HL49" i="1" s="1"/>
  <c r="HD24" i="1"/>
  <c r="HF24" i="1" s="1"/>
  <c r="HL51" i="1" s="1"/>
  <c r="HD25" i="1"/>
  <c r="HF25" i="1" s="1"/>
  <c r="HL53" i="1" s="1"/>
  <c r="HD26" i="1"/>
  <c r="HF26" i="1" s="1"/>
  <c r="HL55" i="1" s="1"/>
  <c r="HD27" i="1"/>
  <c r="HF27" i="1" s="1"/>
  <c r="HL57" i="1" s="1"/>
  <c r="HD28" i="1"/>
  <c r="HF28" i="1" s="1"/>
  <c r="HL59" i="1" s="1"/>
  <c r="HE10" i="1"/>
  <c r="HE14" i="1"/>
  <c r="HK31" i="1" s="1"/>
  <c r="HE22" i="1"/>
  <c r="HK47" i="1" s="1"/>
  <c r="HE19" i="1"/>
  <c r="HK41" i="1" s="1"/>
  <c r="HE16" i="1"/>
  <c r="HK35" i="1" s="1"/>
  <c r="HE18" i="1"/>
  <c r="HK39" i="1" s="1"/>
  <c r="HK13" i="1"/>
  <c r="HE11" i="1"/>
  <c r="HE12" i="1"/>
  <c r="HE20" i="1"/>
  <c r="HK43" i="1" s="1"/>
  <c r="HE21" i="1"/>
  <c r="HK45" i="1" s="1"/>
  <c r="HK15" i="1"/>
  <c r="HQ15" i="1" s="1"/>
  <c r="HK17" i="1"/>
  <c r="HK19" i="1"/>
  <c r="HQ19" i="1" s="1"/>
  <c r="HK21" i="1"/>
  <c r="HK23" i="1"/>
  <c r="HK25" i="1"/>
  <c r="HK27" i="1"/>
  <c r="HE23" i="1"/>
  <c r="HK49" i="1" s="1"/>
  <c r="HE24" i="1"/>
  <c r="HK51" i="1" s="1"/>
  <c r="HE25" i="1"/>
  <c r="HK53" i="1" s="1"/>
  <c r="HE26" i="1"/>
  <c r="HK55" i="1" s="1"/>
  <c r="HE27" i="1"/>
  <c r="HK57" i="1" s="1"/>
  <c r="HE28" i="1"/>
  <c r="HK59" i="1" s="1"/>
  <c r="HQ59" i="1" s="1"/>
  <c r="HQ27" i="1"/>
  <c r="HQ21" i="1"/>
  <c r="I26" i="3"/>
  <c r="T26" i="3" s="1"/>
  <c r="I28" i="3"/>
  <c r="T28" i="3" s="1"/>
  <c r="I29" i="3"/>
  <c r="T29" i="3" s="1"/>
  <c r="AG29" i="3" s="1"/>
  <c r="I30" i="3"/>
  <c r="T30" i="3" s="1"/>
  <c r="HQ25" i="1"/>
  <c r="HQ17" i="1"/>
  <c r="HQ13" i="1"/>
  <c r="HQ43" i="1"/>
  <c r="HQ47" i="1"/>
  <c r="J30" i="3"/>
  <c r="U30" i="3" s="1"/>
  <c r="HQ45" i="1"/>
  <c r="J28" i="3"/>
  <c r="U28" i="3" s="1"/>
  <c r="HQ39" i="1"/>
  <c r="HQ49" i="1"/>
  <c r="J31" i="3"/>
  <c r="U31" i="3" s="1"/>
  <c r="HQ55" i="1"/>
  <c r="J29" i="3"/>
  <c r="U29" i="3" s="1"/>
  <c r="J26" i="3"/>
  <c r="U26" i="3" s="1"/>
  <c r="HQ53" i="1"/>
  <c r="HR51" i="1"/>
  <c r="HQ57" i="1"/>
  <c r="HR43" i="1"/>
  <c r="HR45" i="1"/>
  <c r="HR49" i="1"/>
  <c r="HR39" i="1"/>
  <c r="HR31" i="1"/>
  <c r="HR53" i="1"/>
  <c r="HR35" i="1"/>
  <c r="HR55" i="1"/>
  <c r="HG23" i="1"/>
  <c r="HM49" i="1" s="1"/>
  <c r="HG19" i="1"/>
  <c r="HM41" i="1" s="1"/>
  <c r="HR59" i="1"/>
  <c r="HG24" i="1"/>
  <c r="HM51" i="1" s="1"/>
  <c r="HG17" i="1"/>
  <c r="HM37" i="1" s="1"/>
  <c r="HG21" i="1"/>
  <c r="HM45" i="1" s="1"/>
  <c r="HG13" i="1"/>
  <c r="HM29" i="1" s="1"/>
  <c r="HR57" i="1"/>
  <c r="HG14" i="1"/>
  <c r="HM31" i="1" s="1"/>
  <c r="HG25" i="1"/>
  <c r="HM53" i="1" s="1"/>
  <c r="HG15" i="1"/>
  <c r="HM33" i="1" s="1"/>
  <c r="HG27" i="1"/>
  <c r="HM57" i="1" s="1"/>
  <c r="HG18" i="1"/>
  <c r="HM39" i="1" s="1"/>
  <c r="HG22" i="1"/>
  <c r="HM47" i="1" s="1"/>
  <c r="HG26" i="1"/>
  <c r="HM55" i="1" s="1"/>
  <c r="HG28" i="1"/>
  <c r="HM59" i="1" s="1"/>
  <c r="HG16" i="1"/>
  <c r="HM35" i="1" s="1"/>
  <c r="HG20" i="1"/>
  <c r="HM43" i="1" s="1"/>
  <c r="BY39" i="1"/>
  <c r="CE39" i="1" s="1"/>
  <c r="CK39" i="1" s="1"/>
  <c r="CQ39" i="1" s="1"/>
  <c r="CW39" i="1" s="1"/>
  <c r="DC39" i="1" s="1"/>
  <c r="DI39" i="1" s="1"/>
  <c r="DO39" i="1" s="1"/>
  <c r="DU39" i="1" s="1"/>
  <c r="EA39" i="1" s="1"/>
  <c r="EG39" i="1" s="1"/>
  <c r="EM39" i="1" s="1"/>
  <c r="ES39" i="1" s="1"/>
  <c r="EY39" i="1" s="1"/>
  <c r="FE39" i="1" s="1"/>
  <c r="FK39" i="1" s="1"/>
  <c r="FQ39" i="1" s="1"/>
  <c r="FW39" i="1" s="1"/>
  <c r="GC39" i="1" s="1"/>
  <c r="GI39" i="1" s="1"/>
  <c r="HR25" i="1"/>
  <c r="HR21" i="1"/>
  <c r="HR27" i="1"/>
  <c r="HM27" i="1"/>
  <c r="HG12" i="1"/>
  <c r="HM25" i="1"/>
  <c r="HG11" i="1"/>
  <c r="HM21" i="1"/>
  <c r="HG10" i="1"/>
  <c r="HR19" i="1"/>
  <c r="HM23" i="1"/>
  <c r="HR15" i="1"/>
  <c r="HR13" i="1"/>
  <c r="HR23" i="1"/>
  <c r="HR17" i="1"/>
  <c r="HM15" i="1"/>
  <c r="HM19" i="1"/>
  <c r="EV4" i="1"/>
  <c r="EW4" i="1"/>
  <c r="EX4" i="1" s="1"/>
  <c r="EY4" i="1"/>
  <c r="EZ4" i="1" s="1"/>
  <c r="FA4" i="1" s="1"/>
  <c r="FB4" i="1" s="1"/>
  <c r="FC4" i="1" s="1"/>
  <c r="FD4" i="1" s="1"/>
  <c r="FE4" i="1" s="1"/>
  <c r="FF4" i="1" s="1"/>
  <c r="FG4" i="1" s="1"/>
  <c r="FH4" i="1" s="1"/>
  <c r="FI4" i="1" s="1"/>
  <c r="FJ4" i="1" s="1"/>
  <c r="FK4" i="1" s="1"/>
  <c r="FL4" i="1" s="1"/>
  <c r="FM4" i="1" s="1"/>
  <c r="FN4" i="1" s="1"/>
  <c r="FO4" i="1" s="1"/>
  <c r="FP4" i="1" s="1"/>
  <c r="FQ4" i="1" s="1"/>
  <c r="FR4" i="1" s="1"/>
  <c r="FS4" i="1" s="1"/>
  <c r="FT4" i="1" s="1"/>
  <c r="DP4" i="1"/>
  <c r="DQ4" i="1" s="1"/>
  <c r="DR4" i="1"/>
  <c r="DS4" i="1" s="1"/>
  <c r="DT4" i="1" s="1"/>
  <c r="DU4" i="1" s="1"/>
  <c r="DV4" i="1" s="1"/>
  <c r="DW4" i="1" s="1"/>
  <c r="DX4" i="1" s="1"/>
  <c r="DY4" i="1" s="1"/>
  <c r="DZ4" i="1" s="1"/>
  <c r="EA4" i="1" s="1"/>
  <c r="EB4" i="1" s="1"/>
  <c r="EC4" i="1" s="1"/>
  <c r="ED4" i="1" s="1"/>
  <c r="EE4" i="1" s="1"/>
  <c r="EF4" i="1" s="1"/>
  <c r="EG4" i="1" s="1"/>
  <c r="EH4" i="1" s="1"/>
  <c r="EI4" i="1" s="1"/>
  <c r="EJ4" i="1" s="1"/>
  <c r="EK4" i="1" s="1"/>
  <c r="EL4" i="1" s="1"/>
  <c r="EM4" i="1" s="1"/>
  <c r="EN4" i="1" s="1"/>
  <c r="EO4" i="1" s="1"/>
  <c r="HM17" i="1"/>
  <c r="HM13" i="1"/>
  <c r="AO3" i="1"/>
  <c r="AR3" i="1" s="1"/>
  <c r="AU3" i="1" s="1"/>
  <c r="AX3" i="1" s="1"/>
  <c r="BA3" i="1" s="1"/>
  <c r="BD3" i="1" s="1"/>
  <c r="BG3" i="1" s="1"/>
  <c r="BJ3" i="1" s="1"/>
  <c r="BM3" i="1" s="1"/>
  <c r="BP3" i="1" s="1"/>
  <c r="BS3" i="1" s="1"/>
  <c r="BV3" i="1" s="1"/>
  <c r="BY3" i="1" s="1"/>
  <c r="CB3" i="1" s="1"/>
  <c r="CE3" i="1" s="1"/>
  <c r="CH3" i="1" s="1"/>
  <c r="CK3" i="1" s="1"/>
  <c r="CN3" i="1" s="1"/>
  <c r="CQ3" i="1" s="1"/>
  <c r="CT3" i="1" s="1"/>
  <c r="CW3" i="1" s="1"/>
  <c r="CZ3" i="1" s="1"/>
  <c r="DC3" i="1" s="1"/>
  <c r="DF3" i="1" s="1"/>
  <c r="DI3" i="1" s="1"/>
  <c r="GA6" i="1"/>
  <c r="GB6" i="1"/>
  <c r="GC6" i="1" s="1"/>
  <c r="GD6" i="1" s="1"/>
  <c r="GE6" i="1" s="1"/>
  <c r="GF6" i="1" s="1"/>
  <c r="GG6" i="1" s="1"/>
  <c r="GH6" i="1" s="1"/>
  <c r="GI6" i="1" s="1"/>
  <c r="GJ6" i="1" s="1"/>
  <c r="GK6" i="1" s="1"/>
  <c r="GL6" i="1" s="1"/>
  <c r="GM6" i="1" s="1"/>
  <c r="GN6" i="1" s="1"/>
  <c r="GO6" i="1" s="1"/>
  <c r="GP6" i="1" s="1"/>
  <c r="GQ6" i="1" s="1"/>
  <c r="GR6" i="1" s="1"/>
  <c r="GS6" i="1" s="1"/>
  <c r="GT6" i="1" s="1"/>
  <c r="GU6" i="1" s="1"/>
  <c r="GV6" i="1" s="1"/>
  <c r="GW6" i="1" s="1"/>
  <c r="GX6" i="1" s="1"/>
  <c r="GY6" i="1" s="1"/>
  <c r="EV6" i="1"/>
  <c r="EW6" i="1" s="1"/>
  <c r="EX6" i="1" s="1"/>
  <c r="EY6" i="1" s="1"/>
  <c r="EZ6" i="1" s="1"/>
  <c r="FA6" i="1" s="1"/>
  <c r="FB6" i="1" s="1"/>
  <c r="FC6" i="1" s="1"/>
  <c r="FD6" i="1" s="1"/>
  <c r="FE6" i="1" s="1"/>
  <c r="FF6" i="1" s="1"/>
  <c r="FG6" i="1" s="1"/>
  <c r="FH6" i="1" s="1"/>
  <c r="FI6" i="1" s="1"/>
  <c r="FJ6" i="1" s="1"/>
  <c r="FK6" i="1" s="1"/>
  <c r="FL6" i="1" s="1"/>
  <c r="FM6" i="1" s="1"/>
  <c r="FN6" i="1" s="1"/>
  <c r="FO6" i="1" s="1"/>
  <c r="FP6" i="1" s="1"/>
  <c r="FQ6" i="1" s="1"/>
  <c r="FR6" i="1" s="1"/>
  <c r="FS6" i="1" s="1"/>
  <c r="FT6" i="1" s="1"/>
  <c r="GA4" i="1"/>
  <c r="GB4" i="1" s="1"/>
  <c r="GC4" i="1" s="1"/>
  <c r="GD4" i="1" s="1"/>
  <c r="GE4" i="1" s="1"/>
  <c r="GF4" i="1" s="1"/>
  <c r="GG4" i="1" s="1"/>
  <c r="GH4" i="1" s="1"/>
  <c r="GI4" i="1" s="1"/>
  <c r="GJ4" i="1" s="1"/>
  <c r="GK4" i="1" s="1"/>
  <c r="GL4" i="1" s="1"/>
  <c r="GM4" i="1" s="1"/>
  <c r="GN4" i="1" s="1"/>
  <c r="GO4" i="1" s="1"/>
  <c r="GP4" i="1" s="1"/>
  <c r="GQ4" i="1" s="1"/>
  <c r="GR4" i="1" s="1"/>
  <c r="GS4" i="1" s="1"/>
  <c r="GT4" i="1" s="1"/>
  <c r="GU4" i="1" s="1"/>
  <c r="GV4" i="1" s="1"/>
  <c r="GW4" i="1" s="1"/>
  <c r="GX4" i="1" s="1"/>
  <c r="GY4" i="1" s="1"/>
  <c r="DQ6" i="1"/>
  <c r="DR6" i="1"/>
  <c r="DS6" i="1" s="1"/>
  <c r="DT6" i="1" s="1"/>
  <c r="DU6" i="1" s="1"/>
  <c r="DV6" i="1" s="1"/>
  <c r="DW6" i="1" s="1"/>
  <c r="DX6" i="1" s="1"/>
  <c r="DY6" i="1" s="1"/>
  <c r="DZ6" i="1" s="1"/>
  <c r="EA6" i="1" s="1"/>
  <c r="EB6" i="1" s="1"/>
  <c r="EC6" i="1" s="1"/>
  <c r="ED6" i="1" s="1"/>
  <c r="EE6" i="1" s="1"/>
  <c r="EF6" i="1" s="1"/>
  <c r="EG6" i="1" s="1"/>
  <c r="EH6" i="1" s="1"/>
  <c r="EI6" i="1" s="1"/>
  <c r="EJ6" i="1" s="1"/>
  <c r="EK6" i="1" s="1"/>
  <c r="EL6" i="1" s="1"/>
  <c r="EM6" i="1" s="1"/>
  <c r="EN6" i="1" s="1"/>
  <c r="EO6" i="1" s="1"/>
  <c r="HY6" i="1"/>
  <c r="HZ6" i="1" s="1"/>
  <c r="IA6" i="1" s="1"/>
  <c r="IB6" i="1" s="1"/>
  <c r="IC6" i="1" s="1"/>
  <c r="ID6" i="1" s="1"/>
  <c r="IE6" i="1" s="1"/>
  <c r="IF6" i="1" s="1"/>
  <c r="IG6" i="1" s="1"/>
  <c r="IH6" i="1" s="1"/>
  <c r="II6" i="1" s="1"/>
  <c r="IJ6" i="1" s="1"/>
  <c r="IK6" i="1" s="1"/>
  <c r="IL6" i="1" s="1"/>
  <c r="IM6" i="1" s="1"/>
  <c r="IN6" i="1" s="1"/>
  <c r="IO6" i="1" s="1"/>
  <c r="IP6" i="1" s="1"/>
  <c r="IQ6" i="1" s="1"/>
  <c r="IR6" i="1" s="1"/>
  <c r="IS6" i="1" s="1"/>
  <c r="IT6" i="1" s="1"/>
  <c r="IU6" i="1" s="1"/>
  <c r="IV6" i="1" s="1"/>
  <c r="IW6" i="1" s="1"/>
  <c r="AJ80" i="1"/>
  <c r="AK80" i="1"/>
  <c r="AL80" i="1" s="1"/>
  <c r="AM80" i="1" s="1"/>
  <c r="AN80" i="1" s="1"/>
  <c r="AO80" i="1" s="1"/>
  <c r="AP80" i="1" s="1"/>
  <c r="AQ80" i="1" s="1"/>
  <c r="AR80" i="1" s="1"/>
  <c r="AS80" i="1" s="1"/>
  <c r="AT80" i="1" s="1"/>
  <c r="AU80" i="1" s="1"/>
  <c r="AV80" i="1" s="1"/>
  <c r="AW80" i="1" s="1"/>
  <c r="AX80" i="1" s="1"/>
  <c r="AY80" i="1" s="1"/>
  <c r="AZ80" i="1" s="1"/>
  <c r="BA80" i="1" s="1"/>
  <c r="BB80" i="1" s="1"/>
  <c r="BC80" i="1" s="1"/>
  <c r="BD80" i="1" s="1"/>
  <c r="BE80" i="1" s="1"/>
  <c r="BF80" i="1" s="1"/>
  <c r="BG80" i="1" s="1"/>
  <c r="BH80" i="1" s="1"/>
  <c r="AJ120" i="1"/>
  <c r="AK120" i="1" s="1"/>
  <c r="AL120" i="1" s="1"/>
  <c r="AM120" i="1" s="1"/>
  <c r="AN120" i="1" s="1"/>
  <c r="AO120" i="1" s="1"/>
  <c r="AP120" i="1" s="1"/>
  <c r="AQ120" i="1" s="1"/>
  <c r="AR120" i="1" s="1"/>
  <c r="AS120" i="1" s="1"/>
  <c r="AT120" i="1" s="1"/>
  <c r="AU120" i="1" s="1"/>
  <c r="AV120" i="1" s="1"/>
  <c r="AW120" i="1" s="1"/>
  <c r="AX120" i="1" s="1"/>
  <c r="AY120" i="1" s="1"/>
  <c r="AZ120" i="1" s="1"/>
  <c r="BA120" i="1" s="1"/>
  <c r="BB120" i="1" s="1"/>
  <c r="BC120" i="1" s="1"/>
  <c r="BD120" i="1" s="1"/>
  <c r="BE120" i="1" s="1"/>
  <c r="BF120" i="1" s="1"/>
  <c r="BG120" i="1" s="1"/>
  <c r="BH120" i="1" s="1"/>
  <c r="AJ60" i="1"/>
  <c r="AK60" i="1"/>
  <c r="AL60" i="1" s="1"/>
  <c r="AM60" i="1" s="1"/>
  <c r="AN60" i="1" s="1"/>
  <c r="AO60" i="1" s="1"/>
  <c r="AP60" i="1" s="1"/>
  <c r="AQ60" i="1" s="1"/>
  <c r="AR60" i="1" s="1"/>
  <c r="AS60" i="1" s="1"/>
  <c r="AT60" i="1" s="1"/>
  <c r="AU60" i="1" s="1"/>
  <c r="AV60" i="1" s="1"/>
  <c r="AW60" i="1" s="1"/>
  <c r="AX60" i="1" s="1"/>
  <c r="AY60" i="1" s="1"/>
  <c r="AZ60" i="1" s="1"/>
  <c r="BA60" i="1" s="1"/>
  <c r="BB60" i="1" s="1"/>
  <c r="BC60" i="1" s="1"/>
  <c r="BD60" i="1" s="1"/>
  <c r="BE60" i="1" s="1"/>
  <c r="BF60" i="1" s="1"/>
  <c r="BG60" i="1" s="1"/>
  <c r="BH60" i="1" s="1"/>
  <c r="AJ99" i="1"/>
  <c r="AK99" i="1" s="1"/>
  <c r="AL99" i="1" s="1"/>
  <c r="AM99" i="1" s="1"/>
  <c r="AN99" i="1" s="1"/>
  <c r="AO99" i="1" s="1"/>
  <c r="AP99" i="1" s="1"/>
  <c r="AQ99" i="1" s="1"/>
  <c r="AR99" i="1" s="1"/>
  <c r="AS99" i="1" s="1"/>
  <c r="AT99" i="1" s="1"/>
  <c r="AU99" i="1" s="1"/>
  <c r="AV99" i="1" s="1"/>
  <c r="AW99" i="1" s="1"/>
  <c r="AX99" i="1" s="1"/>
  <c r="AY99" i="1" s="1"/>
  <c r="AZ99" i="1" s="1"/>
  <c r="BA99" i="1" s="1"/>
  <c r="BB99" i="1" s="1"/>
  <c r="BC99" i="1" s="1"/>
  <c r="BD99" i="1" s="1"/>
  <c r="BE99" i="1" s="1"/>
  <c r="BF99" i="1" s="1"/>
  <c r="BG99" i="1" s="1"/>
  <c r="BH99" i="1" s="1"/>
  <c r="AJ79" i="1"/>
  <c r="AK79" i="1"/>
  <c r="AL79" i="1" s="1"/>
  <c r="AM79" i="1" s="1"/>
  <c r="AN79" i="1" s="1"/>
  <c r="AO79" i="1" s="1"/>
  <c r="AP79" i="1" s="1"/>
  <c r="AQ79" i="1" s="1"/>
  <c r="AR79" i="1" s="1"/>
  <c r="AS79" i="1" s="1"/>
  <c r="AT79" i="1" s="1"/>
  <c r="AU79" i="1" s="1"/>
  <c r="AV79" i="1" s="1"/>
  <c r="AW79" i="1" s="1"/>
  <c r="AX79" i="1" s="1"/>
  <c r="AY79" i="1" s="1"/>
  <c r="AZ79" i="1" s="1"/>
  <c r="BA79" i="1" s="1"/>
  <c r="BB79" i="1" s="1"/>
  <c r="BC79" i="1" s="1"/>
  <c r="BD79" i="1" s="1"/>
  <c r="BE79" i="1" s="1"/>
  <c r="BF79" i="1" s="1"/>
  <c r="BG79" i="1" s="1"/>
  <c r="BH79" i="1" s="1"/>
  <c r="AJ100" i="1"/>
  <c r="AK100" i="1" s="1"/>
  <c r="AL100" i="1" s="1"/>
  <c r="AM100" i="1" s="1"/>
  <c r="AN100" i="1" s="1"/>
  <c r="AO100" i="1" s="1"/>
  <c r="AP100" i="1" s="1"/>
  <c r="AQ100" i="1" s="1"/>
  <c r="AR100" i="1" s="1"/>
  <c r="AS100" i="1" s="1"/>
  <c r="AT100" i="1" s="1"/>
  <c r="AU100" i="1" s="1"/>
  <c r="AV100" i="1" s="1"/>
  <c r="AW100" i="1" s="1"/>
  <c r="AX100" i="1" s="1"/>
  <c r="AY100" i="1" s="1"/>
  <c r="AZ100" i="1" s="1"/>
  <c r="BA100" i="1" s="1"/>
  <c r="BB100" i="1" s="1"/>
  <c r="BC100" i="1" s="1"/>
  <c r="BD100" i="1" s="1"/>
  <c r="BE100" i="1" s="1"/>
  <c r="BF100" i="1" s="1"/>
  <c r="BG100" i="1" s="1"/>
  <c r="BH100" i="1" s="1"/>
  <c r="AJ119" i="1"/>
  <c r="AK119" i="1"/>
  <c r="AL119" i="1" s="1"/>
  <c r="AM119" i="1" s="1"/>
  <c r="AN119" i="1" s="1"/>
  <c r="AO119" i="1" s="1"/>
  <c r="AP119" i="1" s="1"/>
  <c r="AQ119" i="1" s="1"/>
  <c r="AR119" i="1" s="1"/>
  <c r="AS119" i="1" s="1"/>
  <c r="AT119" i="1" s="1"/>
  <c r="AU119" i="1" s="1"/>
  <c r="AV119" i="1" s="1"/>
  <c r="AW119" i="1" s="1"/>
  <c r="AX119" i="1" s="1"/>
  <c r="AY119" i="1" s="1"/>
  <c r="AZ119" i="1" s="1"/>
  <c r="BA119" i="1" s="1"/>
  <c r="BB119" i="1" s="1"/>
  <c r="BC119" i="1" s="1"/>
  <c r="BD119" i="1" s="1"/>
  <c r="BE119" i="1" s="1"/>
  <c r="BF119" i="1" s="1"/>
  <c r="BG119" i="1" s="1"/>
  <c r="BH119" i="1" s="1"/>
  <c r="AC29" i="3" l="1"/>
  <c r="HE17" i="1"/>
  <c r="HK37" i="1" s="1"/>
  <c r="HE15" i="1"/>
  <c r="HK33" i="1" s="1"/>
  <c r="HR33" i="1" s="1"/>
  <c r="HE13" i="1"/>
  <c r="HK29" i="1" s="1"/>
  <c r="AI29" i="3"/>
  <c r="AJ29" i="3" s="1"/>
  <c r="AK29" i="3" s="1"/>
  <c r="HR47" i="1"/>
  <c r="HR29" i="1"/>
  <c r="HQ23" i="1"/>
  <c r="HQ35" i="1"/>
  <c r="AG28" i="3"/>
  <c r="AI28" i="3"/>
  <c r="AJ28" i="3" s="1"/>
  <c r="AK28" i="3" s="1"/>
  <c r="AC28" i="3"/>
  <c r="I31" i="3"/>
  <c r="T31" i="3" s="1"/>
  <c r="HQ51" i="1"/>
  <c r="HR41" i="1"/>
  <c r="HQ41" i="1"/>
  <c r="AG30" i="3"/>
  <c r="AC30" i="3"/>
  <c r="AI30" i="3"/>
  <c r="AJ30" i="3" s="1"/>
  <c r="AL30" i="3" s="1"/>
  <c r="AG26" i="3"/>
  <c r="AI26" i="3"/>
  <c r="AJ26" i="3" s="1"/>
  <c r="AL26" i="3" s="1"/>
  <c r="AC26" i="3"/>
  <c r="I20" i="3"/>
  <c r="T20" i="3" s="1"/>
  <c r="J20" i="3"/>
  <c r="U20" i="3" s="1"/>
  <c r="I18" i="3"/>
  <c r="T18" i="3" s="1"/>
  <c r="I16" i="3"/>
  <c r="T16" i="3" s="1"/>
  <c r="I13" i="3"/>
  <c r="T13" i="3" s="1"/>
  <c r="J24" i="3"/>
  <c r="U24" i="3" s="1"/>
  <c r="I24" i="3"/>
  <c r="T24" i="3" s="1"/>
  <c r="I23" i="3"/>
  <c r="T23" i="3" s="1"/>
  <c r="J23" i="3"/>
  <c r="U23" i="3" s="1"/>
  <c r="I15" i="3"/>
  <c r="T15" i="3" s="1"/>
  <c r="J15" i="3"/>
  <c r="U15" i="3" s="1"/>
  <c r="I14" i="3"/>
  <c r="T14" i="3" s="1"/>
  <c r="J14" i="3"/>
  <c r="U14" i="3" s="1"/>
  <c r="I22" i="3"/>
  <c r="T22" i="3" s="1"/>
  <c r="J22" i="3"/>
  <c r="U22" i="3" s="1"/>
  <c r="I21" i="3"/>
  <c r="T21" i="3" s="1"/>
  <c r="J21" i="3"/>
  <c r="U21" i="3" s="1"/>
  <c r="I19" i="3"/>
  <c r="T19" i="3" s="1"/>
  <c r="HQ31" i="1"/>
  <c r="HQ29" i="1"/>
  <c r="HQ33" i="1"/>
  <c r="AL28" i="3" l="1"/>
  <c r="AL29" i="3"/>
  <c r="HQ37" i="1"/>
  <c r="HR37" i="1"/>
  <c r="I27" i="3"/>
  <c r="T27" i="3" s="1"/>
  <c r="J27" i="3"/>
  <c r="U27" i="3" s="1"/>
  <c r="J25" i="3"/>
  <c r="U25" i="3" s="1"/>
  <c r="AG31" i="3"/>
  <c r="AI31" i="3"/>
  <c r="AC31" i="3"/>
  <c r="J19" i="3"/>
  <c r="U19" i="3" s="1"/>
  <c r="I25" i="3"/>
  <c r="T25" i="3" s="1"/>
  <c r="AC25" i="3" s="1"/>
  <c r="AK30" i="3"/>
  <c r="AK26" i="3"/>
  <c r="AG16" i="3"/>
  <c r="AC16" i="3"/>
  <c r="AG18" i="3"/>
  <c r="AC18" i="3"/>
  <c r="AI20" i="3"/>
  <c r="AC20" i="3"/>
  <c r="AG20" i="3"/>
  <c r="AG13" i="3"/>
  <c r="AC13" i="3"/>
  <c r="AG25" i="3"/>
  <c r="AG21" i="3"/>
  <c r="AC21" i="3"/>
  <c r="AI21" i="3"/>
  <c r="AG22" i="3"/>
  <c r="AI22" i="3"/>
  <c r="AC22" i="3"/>
  <c r="AG23" i="3"/>
  <c r="AI23" i="3"/>
  <c r="AC23" i="3"/>
  <c r="I17" i="3"/>
  <c r="T17" i="3" s="1"/>
  <c r="AG19" i="3"/>
  <c r="AI19" i="3"/>
  <c r="AC19" i="3"/>
  <c r="AG24" i="3"/>
  <c r="AI24" i="3"/>
  <c r="AC24" i="3"/>
  <c r="AG14" i="3"/>
  <c r="AI14" i="3"/>
  <c r="AC14" i="3"/>
  <c r="AG15" i="3"/>
  <c r="AC15" i="3"/>
  <c r="AI15" i="3"/>
  <c r="AJ31" i="3" l="1"/>
  <c r="AK31" i="3" s="1"/>
  <c r="AI25" i="3"/>
  <c r="AG27" i="3"/>
  <c r="AI27" i="3"/>
  <c r="AC27" i="3"/>
  <c r="A16" i="21"/>
  <c r="A11" i="21"/>
  <c r="AJ20" i="3"/>
  <c r="AK20" i="3" s="1"/>
  <c r="AJ25" i="3"/>
  <c r="AK25" i="3" s="1"/>
  <c r="AJ24" i="3"/>
  <c r="AK24" i="3" s="1"/>
  <c r="AJ19" i="3"/>
  <c r="AL19" i="3" s="1"/>
  <c r="AJ23" i="3"/>
  <c r="AL23" i="3" s="1"/>
  <c r="AJ15" i="3"/>
  <c r="AK15" i="3" s="1"/>
  <c r="AJ14" i="3"/>
  <c r="AL14" i="3" s="1"/>
  <c r="AG17" i="3"/>
  <c r="AI18" i="3" s="1"/>
  <c r="AC17" i="3"/>
  <c r="AJ22" i="3"/>
  <c r="AL22" i="3" s="1"/>
  <c r="AJ21" i="3"/>
  <c r="AK21" i="3" s="1"/>
  <c r="AL31" i="3" l="1"/>
  <c r="AJ27" i="3"/>
  <c r="AL27" i="3" s="1"/>
  <c r="C11" i="21"/>
  <c r="B11" i="21"/>
  <c r="F11" i="21"/>
  <c r="H11" i="21"/>
  <c r="K11" i="21"/>
  <c r="C16" i="21"/>
  <c r="B16" i="21"/>
  <c r="H16" i="21"/>
  <c r="K16" i="21"/>
  <c r="F16" i="21"/>
  <c r="AK22" i="3"/>
  <c r="AK14" i="3"/>
  <c r="AK19" i="3"/>
  <c r="AL20" i="3"/>
  <c r="AL24" i="3"/>
  <c r="AK23" i="3"/>
  <c r="AL25" i="3"/>
  <c r="AJ18" i="3"/>
  <c r="AK18" i="3" s="1"/>
  <c r="AI13" i="3"/>
  <c r="AI11" i="3"/>
  <c r="AL21" i="3"/>
  <c r="AI17" i="3"/>
  <c r="AL15" i="3"/>
  <c r="AI16" i="3"/>
  <c r="AI10" i="3"/>
  <c r="AI12" i="3"/>
  <c r="AK27" i="3" l="1"/>
  <c r="AJ11" i="3"/>
  <c r="AK11" i="3" s="1"/>
  <c r="AL18" i="3"/>
  <c r="AJ13" i="3"/>
  <c r="AK13" i="3" s="1"/>
  <c r="AJ10" i="3"/>
  <c r="AK10" i="3" s="1"/>
  <c r="AJ12" i="3"/>
  <c r="AK12" i="3" s="1"/>
  <c r="AJ16" i="3"/>
  <c r="AK16" i="3" s="1"/>
  <c r="AJ17" i="3"/>
  <c r="AK17" i="3" s="1"/>
  <c r="AL12" i="3" l="1"/>
  <c r="AL10" i="3"/>
  <c r="AL16" i="3"/>
  <c r="AL17" i="3"/>
  <c r="AL13" i="3"/>
  <c r="J13" i="3"/>
  <c r="U13" i="3" s="1"/>
  <c r="AL11" i="3"/>
  <c r="F9" i="21" l="1"/>
  <c r="B9" i="21"/>
  <c r="C9" i="21"/>
  <c r="K9" i="21" l="1"/>
  <c r="H9" i="21"/>
  <c r="A10" i="21" l="1"/>
  <c r="K10" i="21"/>
  <c r="H10" i="21"/>
  <c r="C10" i="21" l="1"/>
  <c r="F10" i="21"/>
  <c r="B10" i="21"/>
  <c r="L15" i="3" l="1"/>
  <c r="L11" i="3"/>
  <c r="L10" i="3"/>
  <c r="L12" i="3"/>
  <c r="L14" i="3"/>
  <c r="W31" i="3" l="1"/>
  <c r="W25" i="3"/>
  <c r="W23" i="3"/>
  <c r="X28" i="3"/>
  <c r="W12" i="3"/>
  <c r="X27" i="3"/>
  <c r="W29" i="3"/>
  <c r="X13" i="3"/>
  <c r="W21" i="3"/>
  <c r="W18" i="3"/>
  <c r="W16" i="3"/>
  <c r="W14" i="3"/>
  <c r="W27" i="3"/>
  <c r="X23" i="3"/>
  <c r="X29" i="3"/>
  <c r="W24" i="3"/>
  <c r="X25" i="3"/>
  <c r="W11" i="3"/>
  <c r="X31" i="3"/>
  <c r="X24" i="3"/>
  <c r="W22" i="3"/>
  <c r="X30" i="3"/>
  <c r="W10" i="3"/>
  <c r="W30" i="3"/>
  <c r="X20" i="3"/>
  <c r="W28" i="3"/>
  <c r="W13" i="3"/>
  <c r="W15" i="3"/>
  <c r="X21" i="3"/>
  <c r="X26" i="3"/>
  <c r="W20" i="3"/>
  <c r="X14" i="3"/>
  <c r="X15" i="3"/>
  <c r="W19" i="3"/>
  <c r="W17" i="3"/>
  <c r="W26" i="3"/>
  <c r="X22" i="3"/>
  <c r="X19" i="3"/>
  <c r="M10" i="3" l="1"/>
  <c r="X10" i="3" s="1"/>
  <c r="M11" i="3"/>
  <c r="X11" i="3" s="1"/>
  <c r="M12" i="3"/>
  <c r="X12" i="3" s="1"/>
  <c r="M15" i="3" l="1"/>
  <c r="X17" i="3" s="1"/>
  <c r="M14" i="3"/>
  <c r="X16" i="3" s="1"/>
  <c r="X18" i="3"/>
  <c r="O12" i="3" l="1"/>
  <c r="O10" i="3"/>
  <c r="Z10" i="3" l="1"/>
  <c r="O13" i="3"/>
  <c r="O11" i="3"/>
  <c r="Z23" i="3" l="1"/>
  <c r="AD23" i="3" s="1"/>
  <c r="AA25" i="3"/>
  <c r="AA30" i="3"/>
  <c r="AA23" i="3"/>
  <c r="AA14" i="3"/>
  <c r="AA29" i="3"/>
  <c r="Z15" i="3"/>
  <c r="AD15" i="3" s="1"/>
  <c r="Z29" i="3"/>
  <c r="AD29" i="3" s="1"/>
  <c r="AA12" i="3"/>
  <c r="Z26" i="3"/>
  <c r="AD26" i="3" s="1"/>
  <c r="Z11" i="3"/>
  <c r="Z30" i="3"/>
  <c r="AD30" i="3" s="1"/>
  <c r="AA24" i="3"/>
  <c r="AA28" i="3"/>
  <c r="AA20" i="3"/>
  <c r="AA21" i="3"/>
  <c r="Z17" i="3"/>
  <c r="Z14" i="3"/>
  <c r="AD14" i="3" s="1"/>
  <c r="Z31" i="3"/>
  <c r="AD31" i="3" s="1"/>
  <c r="Z21" i="3"/>
  <c r="AD21" i="3" s="1"/>
  <c r="Z28" i="3"/>
  <c r="AD28" i="3" s="1"/>
  <c r="AA26" i="3"/>
  <c r="AA19" i="3"/>
  <c r="AA15" i="3"/>
  <c r="Z12" i="3"/>
  <c r="Z22" i="3"/>
  <c r="AD22" i="3" s="1"/>
  <c r="Z18" i="3"/>
  <c r="Z19" i="3"/>
  <c r="AD19" i="3" s="1"/>
  <c r="Z27" i="3"/>
  <c r="AD27" i="3" s="1"/>
  <c r="Z25" i="3"/>
  <c r="AD25" i="3" s="1"/>
  <c r="Z24" i="3"/>
  <c r="AD24" i="3" s="1"/>
  <c r="AA31" i="3"/>
  <c r="AA22" i="3"/>
  <c r="AA13" i="3"/>
  <c r="AA27" i="3"/>
  <c r="Z13" i="3"/>
  <c r="AD13" i="3" s="1"/>
  <c r="AA18" i="3"/>
  <c r="Z20" i="3"/>
  <c r="AD20" i="3" s="1"/>
  <c r="Z16" i="3"/>
  <c r="P10" i="3" l="1"/>
  <c r="AA10" i="3" s="1"/>
  <c r="P11" i="3"/>
  <c r="AA17" i="3" s="1"/>
  <c r="G5" i="3" l="1"/>
  <c r="P13" i="3" l="1"/>
  <c r="AA16" i="3" s="1"/>
  <c r="P12" i="3"/>
  <c r="AA11" i="3" s="1"/>
  <c r="J11" i="3" l="1"/>
  <c r="U11" i="3" s="1"/>
  <c r="AD11" i="3" s="1"/>
  <c r="J12" i="3"/>
  <c r="U12" i="3" s="1"/>
  <c r="AD12" i="3" s="1"/>
  <c r="J16" i="3"/>
  <c r="U16" i="3" s="1"/>
  <c r="AD16" i="3" s="1"/>
  <c r="J18" i="3"/>
  <c r="U18" i="3" s="1"/>
  <c r="AD18" i="3" s="1"/>
  <c r="J17" i="3"/>
  <c r="U17" i="3" s="1"/>
  <c r="AD17" i="3" s="1"/>
  <c r="F26" i="3" l="1"/>
  <c r="E26" i="3" s="1"/>
  <c r="F19" i="3"/>
  <c r="E19" i="3" s="1"/>
  <c r="F29" i="3"/>
  <c r="E29" i="3" s="1"/>
  <c r="F15" i="3"/>
  <c r="E15" i="3" s="1"/>
  <c r="F16" i="3"/>
  <c r="E16" i="3" s="1"/>
  <c r="F18" i="3"/>
  <c r="E18" i="3" s="1"/>
  <c r="F23" i="3"/>
  <c r="E23" i="3" s="1"/>
  <c r="F12" i="3"/>
  <c r="E12" i="3" s="1"/>
  <c r="F20" i="3"/>
  <c r="E20" i="3" s="1"/>
  <c r="F21" i="3"/>
  <c r="E21" i="3" s="1"/>
  <c r="F24" i="3"/>
  <c r="E24" i="3" s="1"/>
  <c r="F25" i="3"/>
  <c r="E25" i="3" s="1"/>
  <c r="F11" i="3"/>
  <c r="E11" i="3" s="1"/>
  <c r="F27" i="3"/>
  <c r="E27" i="3" s="1"/>
  <c r="F17" i="3"/>
  <c r="E17" i="3" s="1"/>
  <c r="J10" i="3"/>
  <c r="U10" i="3" s="1"/>
  <c r="AD10" i="3" s="1"/>
  <c r="F22" i="3"/>
  <c r="E22" i="3" s="1"/>
  <c r="F30" i="3"/>
  <c r="E30" i="3" s="1"/>
  <c r="F31" i="3"/>
  <c r="E31" i="3" s="1"/>
  <c r="F14" i="3"/>
  <c r="E14" i="3" s="1"/>
  <c r="F13" i="3"/>
  <c r="E13" i="3" s="1"/>
  <c r="F10" i="3"/>
  <c r="E10" i="3" s="1"/>
  <c r="F28" i="3"/>
  <c r="E28" i="3" s="1"/>
</calcChain>
</file>

<file path=xl/sharedStrings.xml><?xml version="1.0" encoding="utf-8"?>
<sst xmlns="http://schemas.openxmlformats.org/spreadsheetml/2006/main" count="4047" uniqueCount="150">
  <si>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</si>
  <si>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</si>
  <si>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</si>
  <si>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</si>
  <si>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</si>
  <si>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</si>
  <si>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</si>
  <si>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</si>
  <si>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</si>
  <si>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</si>
  <si>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</si>
  <si>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</si>
  <si>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</si>
  <si>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</si>
  <si>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</si>
  <si>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</si>
  <si>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</si>
  <si>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</si>
  <si>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</si>
  <si>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</si>
  <si>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</si>
  <si>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</si>
  <si>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</si>
  <si>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</si>
  <si>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</si>
  <si>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</si>
  <si>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</si>
  <si>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</si>
  <si>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</si>
  <si>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</si>
  <si>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</si>
  <si>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</si>
  <si>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</si>
  <si>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</si>
  <si>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</si>
  <si>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</si>
  <si>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</si>
  <si>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</si>
  <si>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</si>
  <si>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</si>
  <si>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</si>
  <si>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</si>
  <si>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</si>
  <si>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</si>
  <si>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</si>
  <si>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</si>
  <si>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</si>
  <si>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</si>
  <si>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</si>
  <si>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</si>
  <si>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</si>
  <si>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</si>
  <si>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</si>
  <si>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</si>
  <si>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</si>
  <si>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</si>
  <si>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</si>
  <si>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</si>
  <si>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</si>
  <si>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</si>
  <si>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</si>
  <si>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</si>
  <si>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</si>
  <si>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</si>
  <si>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</si>
  <si>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</si>
  <si>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Hod.</t>
  </si>
  <si>
    <t/>
  </si>
  <si>
    <t>ř.ř.</t>
  </si>
  <si>
    <t>Pečínka Tomáš</t>
  </si>
  <si>
    <t>Čech.</t>
  </si>
  <si>
    <t>Lupinsky Jonáš</t>
  </si>
  <si>
    <t>Jablunkov</t>
  </si>
  <si>
    <t>Machálek Filip</t>
  </si>
  <si>
    <t xml:space="preserve">Leo Kupkovič </t>
  </si>
  <si>
    <t>Trenčín</t>
  </si>
  <si>
    <t>Lipowski Ondřej</t>
  </si>
  <si>
    <t>Třin.</t>
  </si>
  <si>
    <t>Neuročný Jakub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</si>
  <si>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</si>
  <si>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</si>
  <si>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</si>
  <si>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</si>
  <si>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</si>
  <si>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</si>
  <si>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</si>
  <si>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A příp 28 kg ř.ř.</t>
  </si>
  <si>
    <t>příjmení a jméno</t>
  </si>
  <si>
    <t>oddíl</t>
  </si>
  <si>
    <t xml:space="preserve">Jablunkov,  8.2.2020 </t>
  </si>
  <si>
    <t>Vážní listina</t>
  </si>
  <si>
    <t>A příp 28 kg</t>
  </si>
  <si>
    <t>styl:</t>
  </si>
  <si>
    <t>číslo</t>
  </si>
  <si>
    <t>ročník</t>
  </si>
  <si>
    <t>skut. hmot. kg</t>
  </si>
  <si>
    <t>Tabulka kvalifikace</t>
  </si>
  <si>
    <t>VL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</si>
  <si>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</si>
  <si>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</si>
  <si>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</si>
  <si>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</si>
  <si>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</si>
  <si>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</si>
  <si>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</si>
  <si>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</si>
  <si>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</si>
  <si>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</si>
  <si>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</si>
  <si>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</si>
  <si>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</si>
  <si>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</si>
  <si>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</si>
  <si>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</si>
  <si>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</si>
  <si>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</si>
  <si>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</si>
  <si>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</si>
  <si>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</si>
  <si>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</si>
  <si>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</si>
  <si>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</si>
  <si>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</si>
  <si>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</si>
  <si>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</si>
  <si>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</si>
  <si>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</si>
  <si>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</si>
  <si>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</si>
  <si>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</si>
  <si>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</si>
  <si>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</si>
  <si>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</si>
  <si>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</si>
  <si>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</si>
  <si>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</si>
  <si>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</si>
  <si>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Repasáž - dolní větev</t>
  </si>
  <si>
    <t>Finále o 5. - 6. místo</t>
  </si>
  <si>
    <t>Bojovat o 5. místo</t>
  </si>
  <si>
    <t>- - -</t>
  </si>
  <si>
    <t>výsledky</t>
  </si>
  <si>
    <t>O</t>
  </si>
  <si>
    <t>Bojovat o 3. místo</t>
  </si>
  <si>
    <t>Finále o 3. - 4. místo</t>
  </si>
  <si>
    <t>Finále o 1. - 2. místo</t>
  </si>
  <si>
    <t>4</t>
  </si>
  <si>
    <t>2</t>
  </si>
  <si>
    <t>6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</si>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</sst>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6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0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4" fontId="15" fillId="0" borderId="29" xfId="0" applyNumberFormat="1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164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 wrapText="1"/>
    </xf>
    <xf numFmtId="165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1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4" xfId="0" applyBorder="1"/>
    <xf numFmtId="0" fontId="0" fillId="0" borderId="137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/>
    <xf numFmtId="0" fontId="0" fillId="0" borderId="139" xfId="0" applyBorder="1" applyAlignment="1">
      <alignment horizontal="center" vertical="center"/>
    </xf>
    <xf numFmtId="0" fontId="0" fillId="0" borderId="140" xfId="0" applyBorder="1" applyAlignment="1">
      <alignment horizontal="center" vertical="center"/>
    </xf>
    <xf numFmtId="0" fontId="0" fillId="0" borderId="1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1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46" xfId="0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1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2" xfId="0" applyBorder="1" applyAlignment="1" applyProtection="1">
      <alignment horizontal="center" vertical="center"/>
      <protection locked="0"/>
    </xf>
    <xf numFmtId="0" fontId="0" fillId="0" borderId="157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 wrapText="1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 wrapText="1"/>
    </xf>
    <xf numFmtId="0" fontId="0" fillId="0" borderId="166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4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5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5" fillId="0" borderId="16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0" fillId="0" borderId="82" xfId="0" applyNumberFormat="1" applyBorder="1" applyAlignment="1">
      <alignment horizontal="center" vertical="center"/>
    </xf>
    <xf numFmtId="165" fontId="0" fillId="0" borderId="84" xfId="0" applyNumberFormat="1" applyBorder="1" applyAlignment="1">
      <alignment horizontal="center" vertical="center"/>
    </xf>
    <xf numFmtId="165" fontId="0" fillId="0" borderId="84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0" xfId="0" applyBorder="1" applyAlignment="1">
      <alignment horizontal="center" vertical="center" textRotation="90"/>
    </xf>
    <xf numFmtId="0" fontId="0" fillId="0" borderId="139" xfId="0" applyBorder="1" applyAlignment="1">
      <alignment horizontal="center" vertical="center" textRotation="90"/>
    </xf>
    <xf numFmtId="0" fontId="0" fillId="0" borderId="131" xfId="0" applyBorder="1" applyAlignment="1">
      <alignment horizontal="center" vertical="center" textRotation="90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5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5" fontId="0" fillId="0" borderId="82" xfId="0" applyNumberFormat="1" applyBorder="1" applyAlignment="1">
      <alignment horizontal="right" vertical="center"/>
    </xf>
    <xf numFmtId="0" fontId="0" fillId="0" borderId="144" xfId="0" applyBorder="1" applyAlignment="1">
      <alignment horizontal="center" vertical="center"/>
    </xf>
    <xf numFmtId="0" fontId="0" fillId="0" borderId="14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2" xfId="0" applyFont="1" applyBorder="1" applyAlignment="1">
      <alignment horizontal="center" vertical="center"/>
    </xf>
    <xf numFmtId="0" fontId="8" fillId="0" borderId="143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3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9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1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3" fillId="0" borderId="40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4" xfId="0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5" xfId="0" applyBorder="1" applyAlignment="1">
      <alignment horizontal="center" vertical="center"/>
    </xf>
    <xf numFmtId="0" fontId="0" fillId="0" borderId="15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37"/>
  <sheetViews>
    <sheetView tabSelected="1" workbookViewId="0">
      <selection activeCell="BD5" sqref="BD5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0" hidden="1" customWidth="1"/>
    <col min="5" max="6" width="9.140625" style="185" hidden="1" customWidth="1"/>
    <col min="7" max="8" width="9.140625" hidden="1" customWidth="1"/>
    <col min="9" max="32" width="6.7109375" style="196" hidden="1" customWidth="1"/>
    <col min="33" max="33" width="11.140625" style="196" hidden="1" customWidth="1"/>
    <col min="34" max="34" width="6.7109375" style="196" hidden="1" customWidth="1"/>
    <col min="35" max="35" width="12.7109375" style="196" hidden="1" customWidth="1"/>
    <col min="36" max="41" width="9.140625" style="196" hidden="1" customWidth="1"/>
    <col min="42" max="52" width="0" hidden="1" customWidth="1"/>
  </cols>
  <sheetData>
    <row r="1" spans="1:53" ht="30" x14ac:dyDescent="0.4">
      <c r="A1" s="608" t="s">
        <v>79</v>
      </c>
      <c r="B1" s="608"/>
      <c r="C1" s="608"/>
    </row>
    <row r="3" spans="1:53" ht="15.75" x14ac:dyDescent="0.25">
      <c r="A3" s="16" t="s">
        <v>80</v>
      </c>
      <c r="B3" s="17" t="s">
        <v>81</v>
      </c>
      <c r="E3" s="188"/>
      <c r="G3" s="189"/>
    </row>
    <row r="4" spans="1:53" ht="15.75" x14ac:dyDescent="0.25">
      <c r="A4" s="16" t="s">
        <v>82</v>
      </c>
      <c r="B4" s="17" t="s">
        <v>72</v>
      </c>
      <c r="AD4" s="197">
        <f>E3</f>
        <v>0</v>
      </c>
      <c r="AG4" s="196">
        <f>G3</f>
        <v>0</v>
      </c>
    </row>
    <row r="5" spans="1:53" ht="15.75" x14ac:dyDescent="0.25">
      <c r="A5" s="16" t="s">
        <v>83</v>
      </c>
      <c r="B5" s="17" t="s">
        <v>84</v>
      </c>
      <c r="E5" s="187" t="str">
        <f>'Tabulka finále'!BN45</f>
        <v>výsledky</v>
      </c>
      <c r="G5" s="186">
        <f>'Tabulka finále'!BP44</f>
        <v>1</v>
      </c>
    </row>
    <row r="6" spans="1:53" ht="15.75" x14ac:dyDescent="0.25">
      <c r="A6" s="17"/>
      <c r="B6" s="17"/>
    </row>
    <row r="7" spans="1:53" ht="15.75" x14ac:dyDescent="0.25">
      <c r="A7" s="16" t="s">
        <v>85</v>
      </c>
      <c r="B7" s="17" t="s">
        <v>86</v>
      </c>
    </row>
    <row r="8" spans="1:53" ht="13.5" thickBot="1" x14ac:dyDescent="0.25">
      <c r="AC8" s="196" t="s">
        <v>10</v>
      </c>
      <c r="AD8" s="196" t="s">
        <v>11</v>
      </c>
      <c r="AG8" s="196" t="s">
        <v>15</v>
      </c>
    </row>
    <row r="9" spans="1:53" ht="20.100000000000001" customHeight="1" thickBot="1" x14ac:dyDescent="0.25">
      <c r="A9" s="21" t="s">
        <v>53</v>
      </c>
      <c r="B9" s="13" t="s">
        <v>87</v>
      </c>
      <c r="C9" s="22" t="s">
        <v>88</v>
      </c>
      <c r="E9" s="185" t="str">
        <f>A9</f>
        <v>pořadí</v>
      </c>
      <c r="F9" s="185" t="e">
        <f>'Tabulka finále'!#REF!</f>
        <v>#REF!</v>
      </c>
      <c r="T9" s="609" t="s">
        <v>13</v>
      </c>
      <c r="U9" s="609"/>
      <c r="W9" s="609" t="s">
        <v>14</v>
      </c>
      <c r="X9" s="609"/>
      <c r="Z9" s="609" t="s">
        <v>1</v>
      </c>
      <c r="AA9" s="609"/>
      <c r="AC9" s="609" t="s">
        <v>3</v>
      </c>
      <c r="AD9" s="609"/>
      <c r="AG9" s="196" t="s">
        <v>6</v>
      </c>
      <c r="AI9" s="196" t="s">
        <v>4</v>
      </c>
      <c r="AJ9" s="196" t="s">
        <v>5</v>
      </c>
      <c r="AK9" s="196" t="s">
        <v>7</v>
      </c>
      <c r="AL9" s="196" t="s">
        <v>7</v>
      </c>
    </row>
    <row r="10" spans="1:53" ht="39.950000000000003" customHeight="1" x14ac:dyDescent="0.2">
      <c r="A10" s="18">
        <v>1</v>
      </c>
      <c r="B10" s="19" t="s">
        <v>73</v>
      </c>
      <c r="C10" s="20" t="s">
        <v>66</v>
      </c>
      <c r="D10" s="190">
        <v>1</v>
      </c>
      <c r="E10" s="185">
        <f>IF($G$5=0,"",(A10))</f>
        <v>1</v>
      </c>
      <c r="F10" s="185">
        <f>IF('Tabulka kvalifikace'!$AE$7="",99,('Tabulka kvalifikace'!DV66))</f>
        <v>3</v>
      </c>
      <c r="I10" s="196">
        <f>'Tabulka kvalifikace'!D7</f>
        <v>1</v>
      </c>
      <c r="J10" s="196">
        <f>'Tabulka kvalifikace'!AE7</f>
        <v>6</v>
      </c>
      <c r="L10" s="198">
        <f>'Tabulka finále'!D10</f>
        <v>1</v>
      </c>
      <c r="M10" s="198" t="str">
        <f>'Tabulka finále'!Q10</f>
        <v>FIII</v>
      </c>
      <c r="O10" s="196" t="e">
        <f>'Tabulka finále'!#REF!</f>
        <v>#REF!</v>
      </c>
      <c r="P10" s="196" t="e">
        <f>'Tabulka finále'!#REF!</f>
        <v>#REF!</v>
      </c>
      <c r="T10" s="196">
        <f>I10</f>
        <v>1</v>
      </c>
      <c r="U10" s="196">
        <f>J10</f>
        <v>6</v>
      </c>
      <c r="W10" s="196">
        <f>IF(T10=$L$10,$L$10,IF(T10=$L$11,$L$11,IF(T10=$L$12,$L$12,IF(T10=$L$13,$L$13,IF(T10=$L$14,$L$14,IF(T10=$L$15,$L$15,IF(T10=#REF!,#REF!,IF(T10=#REF!,#REF!,""))))))))</f>
        <v>1</v>
      </c>
      <c r="X10" s="196" t="str">
        <f>IF(T10=$L$10,$M$10,IF(T10=$L$11,$M$11,IF(T10=$L$12,$M$12,IF(T10=$L$13,$M$13,IF(T10=$L$14,$M$14,IF(T10=$L$15,$M$15,IF(T10=#REF!,#REF!,IF(T10=#REF!,#REF!,""))))))))</f>
        <v>FIII</v>
      </c>
      <c r="Z10" s="196" t="e">
        <f>IF(T10=$O$10,$O$10,IF(T10=$O$11,$O$11,IF(T10=$O$12,$O$12,IF(T10=$O$13,$O$13,""))))</f>
        <v>#REF!</v>
      </c>
      <c r="AA10" s="196" t="e">
        <f>IF(T10=$O$10,$P$10,IF(T10=$O$11,$P$11,IF(T10=$O$12,$P$12,IF(T10=$O$13,$P$13,""))))</f>
        <v>#REF!</v>
      </c>
      <c r="AC10" s="196">
        <f>T10</f>
        <v>1</v>
      </c>
      <c r="AD10" s="196" t="e">
        <f>IF(Z10="",(IF(W10="",(U10),X10)),AA10)</f>
        <v>#REF!</v>
      </c>
      <c r="AG10" s="196">
        <f>IF(T10&lt;=$AG$4,((100+AD10)*100+AC10),19999)</f>
        <v>19999</v>
      </c>
      <c r="AI10" s="196" t="e">
        <f>IF(T10="",19999,(SMALL($AG$10:$AG$31,T10)))</f>
        <v>#REF!</v>
      </c>
      <c r="AJ10" s="196" t="e">
        <f>LEN(AI10)</f>
        <v>#REF!</v>
      </c>
      <c r="AK10" s="196" t="e">
        <f>IF((VALUE(MID(AI10,AJ10-1,2)))=99,"",(VALUE(MID(AI10,AJ10-3,2))))</f>
        <v>#REF!</v>
      </c>
      <c r="AL10" s="196" t="e">
        <f>IF((VALUE(MID(AI10,AJ10-1,2)))=99,"",(VALUE(MID(AI10,AJ10-1,2))))</f>
        <v>#REF!</v>
      </c>
      <c r="BA10" s="557">
        <v>1</v>
      </c>
    </row>
    <row r="11" spans="1:53" ht="39.950000000000003" customHeight="1" x14ac:dyDescent="0.2">
      <c r="A11" s="18">
        <v>2</v>
      </c>
      <c r="B11" s="19" t="s">
        <v>78</v>
      </c>
      <c r="C11" s="20" t="s">
        <v>66</v>
      </c>
      <c r="D11" s="190">
        <f>D10+1</f>
        <v>2</v>
      </c>
      <c r="E11" s="381">
        <f t="shared" ref="E11:E31" si="0">IF($G$5=0,"",(A11))</f>
        <v>2</v>
      </c>
      <c r="F11" s="479">
        <f>IF('Tabulka kvalifikace'!$AE$7="",99,('Tabulka kvalifikace'!DV67))</f>
        <v>6</v>
      </c>
      <c r="I11" s="196">
        <f>'Tabulka kvalifikace'!D9</f>
        <v>2</v>
      </c>
      <c r="J11" s="196">
        <f>'Tabulka kvalifikace'!AE9</f>
        <v>4</v>
      </c>
      <c r="L11" s="198">
        <f>'Tabulka finále'!D12</f>
        <v>2</v>
      </c>
      <c r="M11" s="198" t="str">
        <f>'Tabulka finále'!Q12</f>
        <v>FII</v>
      </c>
      <c r="O11" s="196" t="e">
        <f>'Tabulka finále'!#REF!</f>
        <v>#REF!</v>
      </c>
      <c r="P11" s="196" t="e">
        <f>'Tabulka finále'!#REF!</f>
        <v>#REF!</v>
      </c>
      <c r="T11" s="196">
        <f t="shared" ref="T11:T31" si="1">I11</f>
        <v>2</v>
      </c>
      <c r="U11" s="196">
        <f t="shared" ref="U11:U31" si="2">J11</f>
        <v>4</v>
      </c>
      <c r="W11" s="196">
        <f>IF(T11=$L$10,$L$10,IF(T11=$L$11,$L$11,IF(T11=$L$12,$L$12,IF(T11=$L$13,$L$13,IF(T11=$L$14,$L$14,IF(T11=$L$15,$L$15,IF(T11=#REF!,#REF!,IF(T11=#REF!,#REF!,""))))))))</f>
        <v>2</v>
      </c>
      <c r="X11" s="196" t="str">
        <f>IF(T11=$L$10,$M$10,IF(T11=$L$11,$M$11,IF(T11=$L$12,$M$12,IF(T11=$L$13,$M$13,IF(T11=$L$14,$M$14,IF(T11=$L$15,$M$15,IF(T11=#REF!,#REF!,IF(T11=#REF!,#REF!,""))))))))</f>
        <v>FII</v>
      </c>
      <c r="Z11" s="196" t="e">
        <f t="shared" ref="Z11:Z31" si="3">IF(T11=$O$10,$O$10,IF(T11=$O$11,$O$11,IF(T11=$O$12,$O$12,IF(T11=$O$13,$O$13,""))))</f>
        <v>#REF!</v>
      </c>
      <c r="AA11" s="196" t="e">
        <f t="shared" ref="AA11:AA31" si="4">IF(T11=$O$10,$P$10,IF(T11=$O$11,$P$11,IF(T11=$O$12,$P$12,IF(T11=$O$13,$P$13,""))))</f>
        <v>#REF!</v>
      </c>
      <c r="AC11" s="196">
        <f t="shared" ref="AC11:AC31" si="5">T11</f>
        <v>2</v>
      </c>
      <c r="AD11" s="196" t="e">
        <f t="shared" ref="AD11:AD31" si="6">IF(Z11="",(IF(W11="",(U11),X11)),AA11)</f>
        <v>#REF!</v>
      </c>
      <c r="AG11" s="196">
        <f t="shared" ref="AG11:AG31" si="7">IF(T11&lt;=$AG$4,((100+AD11)*100+AC11),19999)</f>
        <v>19999</v>
      </c>
      <c r="AI11" s="540" t="e">
        <f>IF(T11="",19999,(SMALL($AG$10:$AG$31,T11)))</f>
        <v>#REF!</v>
      </c>
      <c r="AJ11" s="196" t="e">
        <f t="shared" ref="AJ11:AJ31" si="8">LEN(AI11)</f>
        <v>#REF!</v>
      </c>
      <c r="AK11" s="196" t="e">
        <f t="shared" ref="AK11:AK31" si="9">IF((VALUE(MID(AI11,AJ11-1,2)))=99,"",(VALUE(MID(AI11,AJ11-3,2))))</f>
        <v>#REF!</v>
      </c>
      <c r="AL11" s="196" t="e">
        <f t="shared" ref="AL11:AL31" si="10">IF((VALUE(MID(AI11,AJ11-1,2)))=99,"",(VALUE(MID(AI11,AJ11-1,2))))</f>
        <v>#REF!</v>
      </c>
      <c r="BA11" s="557">
        <f>BA10+1</f>
        <v>2</v>
      </c>
    </row>
    <row r="12" spans="1:53" ht="39.950000000000003" customHeight="1" x14ac:dyDescent="0.2">
      <c r="A12" s="18">
        <v>3</v>
      </c>
      <c r="B12" s="19" t="s">
        <v>74</v>
      </c>
      <c r="C12" s="20" t="s">
        <v>75</v>
      </c>
      <c r="D12" s="190">
        <f t="shared" ref="D12:D31" si="11">D11+1</f>
        <v>3</v>
      </c>
      <c r="E12" s="381">
        <f t="shared" si="0"/>
        <v>3</v>
      </c>
      <c r="F12" s="479">
        <f>IF('Tabulka kvalifikace'!$AE$7="",99,('Tabulka kvalifikace'!DV68))</f>
        <v>4</v>
      </c>
      <c r="I12" s="196">
        <f>'Tabulka kvalifikace'!D11</f>
        <v>3</v>
      </c>
      <c r="J12" s="196">
        <f>'Tabulka kvalifikace'!AE11</f>
        <v>1</v>
      </c>
      <c r="L12" s="198">
        <f>'Tabulka finále'!D14</f>
        <v>3</v>
      </c>
      <c r="M12" s="198" t="str">
        <f>'Tabulka finále'!Q14</f>
        <v>FI</v>
      </c>
      <c r="O12" s="196">
        <f>'Tabulka finále'!D37</f>
        <v>2</v>
      </c>
      <c r="P12" s="196">
        <f>'Tabulka finále'!K37</f>
        <v>4</v>
      </c>
      <c r="T12" s="196">
        <f t="shared" si="1"/>
        <v>3</v>
      </c>
      <c r="U12" s="196">
        <f t="shared" si="2"/>
        <v>1</v>
      </c>
      <c r="W12" s="196">
        <f>IF(T12=$L$10,$L$10,IF(T12=$L$11,$L$11,IF(T12=$L$12,$L$12,IF(T12=$L$13,$L$13,IF(T12=$L$14,$L$14,IF(T12=$L$15,$L$15,IF(T12=#REF!,#REF!,IF(T12=#REF!,#REF!,""))))))))</f>
        <v>3</v>
      </c>
      <c r="X12" s="196" t="str">
        <f>IF(T12=$L$10,$M$10,IF(T12=$L$11,$M$11,IF(T12=$L$12,$M$12,IF(T12=$L$13,$M$13,IF(T12=$L$14,$M$14,IF(T12=$L$15,$M$15,IF(T12=#REF!,#REF!,IF(T12=#REF!,#REF!,""))))))))</f>
        <v>FI</v>
      </c>
      <c r="Z12" s="196" t="e">
        <f t="shared" si="3"/>
        <v>#REF!</v>
      </c>
      <c r="AA12" s="196" t="e">
        <f t="shared" si="4"/>
        <v>#REF!</v>
      </c>
      <c r="AC12" s="196">
        <f t="shared" si="5"/>
        <v>3</v>
      </c>
      <c r="AD12" s="196" t="e">
        <f t="shared" si="6"/>
        <v>#REF!</v>
      </c>
      <c r="AG12" s="196">
        <f t="shared" si="7"/>
        <v>19999</v>
      </c>
      <c r="AI12" s="540" t="e">
        <f>IF(T12="",19999,(SMALL($AG$10:$AG$31,T12)))</f>
        <v>#REF!</v>
      </c>
      <c r="AJ12" s="196" t="e">
        <f t="shared" si="8"/>
        <v>#REF!</v>
      </c>
      <c r="AK12" s="196" t="e">
        <f t="shared" si="9"/>
        <v>#REF!</v>
      </c>
      <c r="AL12" s="196" t="e">
        <f t="shared" si="10"/>
        <v>#REF!</v>
      </c>
      <c r="BA12" s="557">
        <f t="shared" ref="BA12:BA35" si="12">BA11+1</f>
        <v>3</v>
      </c>
    </row>
    <row r="13" spans="1:53" ht="39.950000000000003" customHeight="1" x14ac:dyDescent="0.2">
      <c r="A13" s="18">
        <v>4</v>
      </c>
      <c r="B13" s="19" t="s">
        <v>71</v>
      </c>
      <c r="C13" s="20" t="s">
        <v>72</v>
      </c>
      <c r="D13" s="190">
        <f t="shared" si="11"/>
        <v>4</v>
      </c>
      <c r="E13" s="381">
        <f t="shared" si="0"/>
        <v>4</v>
      </c>
      <c r="F13" s="479">
        <f>IF('Tabulka kvalifikace'!$AE$7="",99,('Tabulka kvalifikace'!DV69))</f>
        <v>2</v>
      </c>
      <c r="I13" s="196" t="e">
        <f>'Tabulka kvalifikace'!#REF!</f>
        <v>#REF!</v>
      </c>
      <c r="J13" s="196" t="e">
        <f>'Tabulka kvalifikace'!#REF!</f>
        <v>#REF!</v>
      </c>
      <c r="L13" s="198">
        <f>'Tabulka finále'!D16</f>
        <v>0</v>
      </c>
      <c r="M13" s="198" t="str">
        <f>'Tabulka finále'!Q16</f>
        <v/>
      </c>
      <c r="O13" s="196">
        <f>'Tabulka finále'!D39</f>
        <v>4</v>
      </c>
      <c r="P13" s="196">
        <f>'Tabulka finále'!K39</f>
        <v>3</v>
      </c>
      <c r="T13" s="196" t="e">
        <f t="shared" si="1"/>
        <v>#REF!</v>
      </c>
      <c r="U13" s="196" t="e">
        <f t="shared" si="2"/>
        <v>#REF!</v>
      </c>
      <c r="W13" s="196" t="e">
        <f>IF(T13=$L$10,$L$10,IF(T13=$L$11,$L$11,IF(T13=$L$12,$L$12,IF(T13=$L$13,$L$13,IF(T13=$L$14,$L$14,IF(T13=$L$15,$L$15,IF(T13=#REF!,#REF!,IF(T13=#REF!,#REF!,""))))))))</f>
        <v>#REF!</v>
      </c>
      <c r="X13" s="196" t="e">
        <f>IF(T13=$L$10,$M$10,IF(T13=$L$11,$M$11,IF(T13=$L$12,$M$12,IF(T13=$L$13,$M$13,IF(T13=$L$14,$M$14,IF(T13=$L$15,$M$15,IF(T13=#REF!,#REF!,IF(T13=#REF!,#REF!,""))))))))</f>
        <v>#REF!</v>
      </c>
      <c r="Z13" s="196" t="e">
        <f t="shared" si="3"/>
        <v>#REF!</v>
      </c>
      <c r="AA13" s="196" t="e">
        <f t="shared" si="4"/>
        <v>#REF!</v>
      </c>
      <c r="AC13" s="196" t="e">
        <f t="shared" si="5"/>
        <v>#REF!</v>
      </c>
      <c r="AD13" s="196" t="e">
        <f t="shared" si="6"/>
        <v>#REF!</v>
      </c>
      <c r="AG13" s="196" t="e">
        <f t="shared" si="7"/>
        <v>#REF!</v>
      </c>
      <c r="AI13" s="540" t="e">
        <f>IF(T13="",19999,(SMALL($AG$10:$AG$31,T13)))</f>
        <v>#REF!</v>
      </c>
      <c r="AJ13" s="196" t="e">
        <f t="shared" si="8"/>
        <v>#REF!</v>
      </c>
      <c r="AK13" s="196" t="e">
        <f t="shared" si="9"/>
        <v>#REF!</v>
      </c>
      <c r="AL13" s="196" t="e">
        <f t="shared" si="10"/>
        <v>#REF!</v>
      </c>
      <c r="BA13" s="557">
        <f t="shared" si="12"/>
        <v>4</v>
      </c>
    </row>
    <row r="14" spans="1:53" ht="39.950000000000003" customHeight="1" x14ac:dyDescent="0.2">
      <c r="A14" s="18">
        <v>5</v>
      </c>
      <c r="B14" s="19" t="s">
        <v>76</v>
      </c>
      <c r="C14" s="20" t="s">
        <v>77</v>
      </c>
      <c r="D14" s="190">
        <f t="shared" si="11"/>
        <v>5</v>
      </c>
      <c r="E14" s="381">
        <f t="shared" si="0"/>
        <v>5</v>
      </c>
      <c r="F14" s="479">
        <f>IF('Tabulka kvalifikace'!$AE$7="",99,('Tabulka kvalifikace'!DV70))</f>
        <v>5</v>
      </c>
      <c r="I14" s="196" t="e">
        <f>'Tabulka kvalifikace'!#REF!</f>
        <v>#REF!</v>
      </c>
      <c r="J14" s="196" t="e">
        <f>'Tabulka kvalifikace'!#REF!</f>
        <v>#REF!</v>
      </c>
      <c r="L14" s="198">
        <f>'Tabulka finále'!D22</f>
        <v>4</v>
      </c>
      <c r="M14" s="198" t="str">
        <f>'Tabulka finále'!Q22</f>
        <v>FII</v>
      </c>
      <c r="T14" s="196" t="e">
        <f t="shared" si="1"/>
        <v>#REF!</v>
      </c>
      <c r="U14" s="196" t="e">
        <f t="shared" si="2"/>
        <v>#REF!</v>
      </c>
      <c r="W14" s="196" t="e">
        <f>IF(T14=$L$10,$L$10,IF(T14=$L$11,$L$11,IF(T14=$L$12,$L$12,IF(T14=$L$13,$L$13,IF(T14=$L$14,$L$14,IF(T14=$L$15,$L$15,IF(T14=#REF!,#REF!,IF(T14=#REF!,#REF!,""))))))))</f>
        <v>#REF!</v>
      </c>
      <c r="X14" s="196" t="e">
        <f>IF(T14=$L$10,$M$10,IF(T14=$L$11,$M$11,IF(T14=$L$12,$M$12,IF(T14=$L$13,$M$13,IF(T14=$L$14,$M$14,IF(T14=$L$15,$M$15,IF(T14=#REF!,#REF!,IF(T14=#REF!,#REF!,""))))))))</f>
        <v>#REF!</v>
      </c>
      <c r="Z14" s="196" t="e">
        <f t="shared" si="3"/>
        <v>#REF!</v>
      </c>
      <c r="AA14" s="196" t="e">
        <f t="shared" si="4"/>
        <v>#REF!</v>
      </c>
      <c r="AC14" s="196" t="e">
        <f t="shared" si="5"/>
        <v>#REF!</v>
      </c>
      <c r="AD14" s="196" t="e">
        <f t="shared" si="6"/>
        <v>#REF!</v>
      </c>
      <c r="AG14" s="196" t="e">
        <f t="shared" si="7"/>
        <v>#REF!</v>
      </c>
      <c r="AI14" s="540" t="e">
        <f>IF(T14="",19999,(SMALL($AG$10:$AG$31,T14)))</f>
        <v>#REF!</v>
      </c>
      <c r="AJ14" s="196" t="e">
        <f t="shared" si="8"/>
        <v>#REF!</v>
      </c>
      <c r="AK14" s="196" t="e">
        <f t="shared" si="9"/>
        <v>#REF!</v>
      </c>
      <c r="AL14" s="196" t="e">
        <f t="shared" si="10"/>
        <v>#REF!</v>
      </c>
      <c r="BA14" s="557">
        <f t="shared" si="12"/>
        <v>5</v>
      </c>
    </row>
    <row r="15" spans="1:53" ht="39.950000000000003" customHeight="1" thickBot="1" x14ac:dyDescent="0.25">
      <c r="A15" s="18">
        <v>6</v>
      </c>
      <c r="B15" s="19" t="s">
        <v>69</v>
      </c>
      <c r="C15" s="20" t="s">
        <v>70</v>
      </c>
      <c r="D15" s="190">
        <f t="shared" si="11"/>
        <v>6</v>
      </c>
      <c r="E15" s="381">
        <f>IF($G$5=0,"",(A15))</f>
        <v>6</v>
      </c>
      <c r="F15" s="479">
        <f>IF('Tabulka kvalifikace'!$AE$7="",99,('Tabulka kvalifikace'!DV71))</f>
        <v>1</v>
      </c>
      <c r="I15" s="196" t="e">
        <f>'Tabulka kvalifikace'!#REF!</f>
        <v>#REF!</v>
      </c>
      <c r="J15" s="196" t="e">
        <f>'Tabulka kvalifikace'!#REF!</f>
        <v>#REF!</v>
      </c>
      <c r="L15" s="198">
        <f>'Tabulka finále'!D24</f>
        <v>5</v>
      </c>
      <c r="M15" s="198" t="str">
        <f>'Tabulka finále'!Q24</f>
        <v>FIII</v>
      </c>
      <c r="T15" s="196" t="e">
        <f t="shared" si="1"/>
        <v>#REF!</v>
      </c>
      <c r="U15" s="196" t="e">
        <f t="shared" si="2"/>
        <v>#REF!</v>
      </c>
      <c r="W15" s="196" t="e">
        <f>IF(T15=$L$10,$L$10,IF(T15=$L$11,$L$11,IF(T15=$L$12,$L$12,IF(T15=$L$13,$L$13,IF(T15=$L$14,$L$14,IF(T15=$L$15,$L$15,IF(T15=#REF!,#REF!,IF(T15=#REF!,#REF!,""))))))))</f>
        <v>#REF!</v>
      </c>
      <c r="X15" s="196" t="e">
        <f>IF(T15=$L$10,$M$10,IF(T15=$L$11,$M$11,IF(T15=$L$12,$M$12,IF(T15=$L$13,$M$13,IF(T15=$L$14,$M$14,IF(T15=$L$15,$M$15,IF(T15=#REF!,#REF!,IF(T15=#REF!,#REF!,""))))))))</f>
        <v>#REF!</v>
      </c>
      <c r="Z15" s="196" t="e">
        <f t="shared" si="3"/>
        <v>#REF!</v>
      </c>
      <c r="AA15" s="196" t="e">
        <f t="shared" si="4"/>
        <v>#REF!</v>
      </c>
      <c r="AC15" s="196" t="e">
        <f t="shared" si="5"/>
        <v>#REF!</v>
      </c>
      <c r="AD15" s="196" t="e">
        <f t="shared" si="6"/>
        <v>#REF!</v>
      </c>
      <c r="AG15" s="196" t="e">
        <f t="shared" si="7"/>
        <v>#REF!</v>
      </c>
      <c r="AI15" s="540" t="e">
        <f>IF(T15="",19999,(SMALL($AG$10:$AG$31,T15)))</f>
        <v>#REF!</v>
      </c>
      <c r="AJ15" s="196" t="e">
        <f t="shared" si="8"/>
        <v>#REF!</v>
      </c>
      <c r="AK15" s="196" t="e">
        <f t="shared" si="9"/>
        <v>#REF!</v>
      </c>
      <c r="AL15" s="196" t="e">
        <f t="shared" si="10"/>
        <v>#REF!</v>
      </c>
      <c r="BA15" s="557">
        <f t="shared" si="12"/>
        <v>6</v>
      </c>
    </row>
    <row r="16" spans="1:53" ht="39.950000000000003" hidden="1" customHeight="1" x14ac:dyDescent="0.2">
      <c r="A16" s="18" t="s">
        <v>67</v>
      </c>
      <c r="B16" s="19" t="s">
        <v>67</v>
      </c>
      <c r="C16" s="20" t="s">
        <v>67</v>
      </c>
      <c r="D16" s="190" t="e">
        <f>#REF!+1</f>
        <v>#REF!</v>
      </c>
      <c r="E16" s="381" t="str">
        <f t="shared" si="0"/>
        <v/>
      </c>
      <c r="F16" s="479">
        <f>IF('Tabulka kvalifikace'!$AE$7="",99,('Tabulka kvalifikace'!DV82))</f>
        <v>99</v>
      </c>
      <c r="I16" s="196">
        <f>'Tabulka kvalifikace'!D14</f>
        <v>4</v>
      </c>
      <c r="J16" s="196">
        <f>'Tabulka kvalifikace'!AE14</f>
        <v>3</v>
      </c>
      <c r="T16" s="196">
        <f t="shared" si="1"/>
        <v>4</v>
      </c>
      <c r="U16" s="196">
        <f t="shared" si="2"/>
        <v>3</v>
      </c>
      <c r="W16" s="196">
        <f>IF(T16=$L$10,$L$10,IF(T16=$L$11,$L$11,IF(T16=$L$12,$L$12,IF(T16=$L$13,$L$13,IF(T16=$L$14,$L$14,IF(T16=$L$15,$L$15,IF(T16=#REF!,#REF!,IF(T16=#REF!,#REF!,""))))))))</f>
        <v>4</v>
      </c>
      <c r="X16" s="196" t="str">
        <f>IF(T16=$L$10,$M$10,IF(T16=$L$11,$M$11,IF(T16=$L$12,$M$12,IF(T16=$L$13,$M$13,IF(T16=$L$14,$M$14,IF(T16=$L$15,$M$15,IF(T16=#REF!,#REF!,IF(T16=#REF!,#REF!,""))))))))</f>
        <v>FII</v>
      </c>
      <c r="Z16" s="196" t="e">
        <f t="shared" si="3"/>
        <v>#REF!</v>
      </c>
      <c r="AA16" s="196" t="e">
        <f t="shared" si="4"/>
        <v>#REF!</v>
      </c>
      <c r="AC16" s="196">
        <f t="shared" si="5"/>
        <v>4</v>
      </c>
      <c r="AD16" s="196" t="e">
        <f t="shared" si="6"/>
        <v>#REF!</v>
      </c>
      <c r="AG16" s="196">
        <f t="shared" si="7"/>
        <v>19999</v>
      </c>
      <c r="AI16" s="540" t="e">
        <f>IF(T16="",19999,(SMALL($AG$10:$AG$31,T16)))</f>
        <v>#REF!</v>
      </c>
      <c r="AJ16" s="196" t="e">
        <f t="shared" si="8"/>
        <v>#REF!</v>
      </c>
      <c r="AK16" s="196" t="e">
        <f t="shared" si="9"/>
        <v>#REF!</v>
      </c>
      <c r="AL16" s="196" t="e">
        <f t="shared" si="10"/>
        <v>#REF!</v>
      </c>
      <c r="BA16" s="588" t="e">
        <f>#REF!+1</f>
        <v>#REF!</v>
      </c>
    </row>
    <row r="17" spans="1:53" ht="39.950000000000003" hidden="1" customHeight="1" x14ac:dyDescent="0.2">
      <c r="A17" s="18" t="s">
        <v>67</v>
      </c>
      <c r="B17" s="19" t="s">
        <v>67</v>
      </c>
      <c r="C17" s="20" t="s">
        <v>67</v>
      </c>
      <c r="D17" s="190" t="e">
        <f t="shared" si="11"/>
        <v>#REF!</v>
      </c>
      <c r="E17" s="381" t="str">
        <f t="shared" si="0"/>
        <v/>
      </c>
      <c r="F17" s="479">
        <f>IF('Tabulka kvalifikace'!$AE$7="",99,('Tabulka kvalifikace'!DV83))</f>
        <v>99</v>
      </c>
      <c r="I17" s="196">
        <f>'Tabulka kvalifikace'!D16</f>
        <v>5</v>
      </c>
      <c r="J17" s="196">
        <f>'Tabulka kvalifikace'!AE16</f>
        <v>5</v>
      </c>
      <c r="T17" s="196">
        <f t="shared" si="1"/>
        <v>5</v>
      </c>
      <c r="U17" s="196">
        <f t="shared" si="2"/>
        <v>5</v>
      </c>
      <c r="W17" s="196">
        <f>IF(T17=$L$10,$L$10,IF(T17=$L$11,$L$11,IF(T17=$L$12,$L$12,IF(T17=$L$13,$L$13,IF(T17=$L$14,$L$14,IF(T17=$L$15,$L$15,IF(T17=#REF!,#REF!,IF(T17=#REF!,#REF!,""))))))))</f>
        <v>5</v>
      </c>
      <c r="X17" s="196" t="str">
        <f>IF(T17=$L$10,$M$10,IF(T17=$L$11,$M$11,IF(T17=$L$12,$M$12,IF(T17=$L$13,$M$13,IF(T17=$L$14,$M$14,IF(T17=$L$15,$M$15,IF(T17=#REF!,#REF!,IF(T17=#REF!,#REF!,""))))))))</f>
        <v>FIII</v>
      </c>
      <c r="Z17" s="196" t="e">
        <f t="shared" si="3"/>
        <v>#REF!</v>
      </c>
      <c r="AA17" s="196" t="e">
        <f t="shared" si="4"/>
        <v>#REF!</v>
      </c>
      <c r="AC17" s="196">
        <f t="shared" si="5"/>
        <v>5</v>
      </c>
      <c r="AD17" s="196" t="e">
        <f t="shared" si="6"/>
        <v>#REF!</v>
      </c>
      <c r="AG17" s="196">
        <f t="shared" si="7"/>
        <v>19999</v>
      </c>
      <c r="AI17" s="540" t="e">
        <f>IF(T17="",19999,(SMALL($AG$10:$AG$31,T17)))</f>
        <v>#REF!</v>
      </c>
      <c r="AJ17" s="196" t="e">
        <f t="shared" si="8"/>
        <v>#REF!</v>
      </c>
      <c r="AK17" s="196" t="e">
        <f t="shared" si="9"/>
        <v>#REF!</v>
      </c>
      <c r="AL17" s="196" t="e">
        <f t="shared" si="10"/>
        <v>#REF!</v>
      </c>
      <c r="BA17" s="588" t="e">
        <f t="shared" si="12"/>
        <v>#REF!</v>
      </c>
    </row>
    <row r="18" spans="1:53" ht="39.950000000000003" hidden="1" customHeight="1" x14ac:dyDescent="0.2">
      <c r="A18" s="18" t="s">
        <v>67</v>
      </c>
      <c r="B18" s="19" t="s">
        <v>67</v>
      </c>
      <c r="C18" s="20" t="s">
        <v>67</v>
      </c>
      <c r="D18" s="190" t="e">
        <f t="shared" si="11"/>
        <v>#REF!</v>
      </c>
      <c r="E18" s="381" t="str">
        <f t="shared" si="0"/>
        <v/>
      </c>
      <c r="F18" s="479">
        <f>IF('Tabulka kvalifikace'!$AE$7="",99,('Tabulka kvalifikace'!DV84))</f>
        <v>99</v>
      </c>
      <c r="I18" s="196">
        <f>'Tabulka kvalifikace'!D18</f>
        <v>6</v>
      </c>
      <c r="J18" s="196">
        <f>'Tabulka kvalifikace'!AE18</f>
        <v>2</v>
      </c>
      <c r="T18" s="196">
        <f t="shared" si="1"/>
        <v>6</v>
      </c>
      <c r="U18" s="196">
        <f t="shared" si="2"/>
        <v>2</v>
      </c>
      <c r="W18" s="196" t="e">
        <f>IF(T18=$L$10,$L$10,IF(T18=$L$11,$L$11,IF(T18=$L$12,$L$12,IF(T18=$L$13,$L$13,IF(T18=$L$14,$L$14,IF(T18=$L$15,$L$15,IF(T18=#REF!,#REF!,IF(T18=#REF!,#REF!,""))))))))</f>
        <v>#REF!</v>
      </c>
      <c r="X18" s="196" t="e">
        <f>IF(T18=$L$10,$M$10,IF(T18=$L$11,$M$11,IF(T18=$L$12,$M$12,IF(T18=$L$13,$M$13,IF(T18=$L$14,$M$14,IF(T18=$L$15,$M$15,IF(T18=#REF!,#REF!,IF(T18=#REF!,#REF!,""))))))))</f>
        <v>#REF!</v>
      </c>
      <c r="Z18" s="196" t="e">
        <f t="shared" si="3"/>
        <v>#REF!</v>
      </c>
      <c r="AA18" s="196" t="e">
        <f t="shared" si="4"/>
        <v>#REF!</v>
      </c>
      <c r="AC18" s="196">
        <f t="shared" si="5"/>
        <v>6</v>
      </c>
      <c r="AD18" s="196" t="e">
        <f t="shared" si="6"/>
        <v>#REF!</v>
      </c>
      <c r="AG18" s="196">
        <f t="shared" si="7"/>
        <v>19999</v>
      </c>
      <c r="AI18" s="540" t="e">
        <f>IF(T18="",19999,(SMALL($AG$10:$AG$31,T18)))</f>
        <v>#REF!</v>
      </c>
      <c r="AJ18" s="196" t="e">
        <f t="shared" si="8"/>
        <v>#REF!</v>
      </c>
      <c r="AK18" s="196" t="e">
        <f t="shared" si="9"/>
        <v>#REF!</v>
      </c>
      <c r="AL18" s="196" t="e">
        <f t="shared" si="10"/>
        <v>#REF!</v>
      </c>
      <c r="BA18" s="588" t="e">
        <f t="shared" si="12"/>
        <v>#REF!</v>
      </c>
    </row>
    <row r="19" spans="1:53" ht="39.950000000000003" hidden="1" customHeight="1" x14ac:dyDescent="0.2">
      <c r="A19" s="18" t="s">
        <v>67</v>
      </c>
      <c r="B19" s="19" t="s">
        <v>67</v>
      </c>
      <c r="C19" s="20" t="s">
        <v>67</v>
      </c>
      <c r="D19" s="190" t="e">
        <f t="shared" si="11"/>
        <v>#REF!</v>
      </c>
      <c r="E19" s="381" t="str">
        <f t="shared" si="0"/>
        <v/>
      </c>
      <c r="F19" s="479">
        <f>IF('Tabulka kvalifikace'!$AE$7="",99,('Tabulka kvalifikace'!DV85))</f>
        <v>99</v>
      </c>
      <c r="I19" s="196" t="e">
        <f>'Tabulka kvalifikace'!#REF!</f>
        <v>#REF!</v>
      </c>
      <c r="J19" s="196" t="e">
        <f>'Tabulka kvalifikace'!#REF!</f>
        <v>#REF!</v>
      </c>
      <c r="T19" s="196" t="e">
        <f t="shared" si="1"/>
        <v>#REF!</v>
      </c>
      <c r="U19" s="196" t="e">
        <f t="shared" si="2"/>
        <v>#REF!</v>
      </c>
      <c r="W19" s="196" t="e">
        <f>IF(T19=$L$10,$L$10,IF(T19=$L$11,$L$11,IF(T19=$L$12,$L$12,IF(T19=$L$13,$L$13,IF(T19=$L$14,$L$14,IF(T19=$L$15,$L$15,IF(T19=#REF!,#REF!,IF(T19=#REF!,#REF!,""))))))))</f>
        <v>#REF!</v>
      </c>
      <c r="X19" s="196" t="e">
        <f>IF(T19=$L$10,$M$10,IF(T19=$L$11,$M$11,IF(T19=$L$12,$M$12,IF(T19=$L$13,$M$13,IF(T19=$L$14,$M$14,IF(T19=$L$15,$M$15,IF(T19=#REF!,#REF!,IF(T19=#REF!,#REF!,""))))))))</f>
        <v>#REF!</v>
      </c>
      <c r="Z19" s="196" t="e">
        <f t="shared" si="3"/>
        <v>#REF!</v>
      </c>
      <c r="AA19" s="196" t="e">
        <f t="shared" si="4"/>
        <v>#REF!</v>
      </c>
      <c r="AC19" s="196" t="e">
        <f t="shared" si="5"/>
        <v>#REF!</v>
      </c>
      <c r="AD19" s="196" t="e">
        <f t="shared" si="6"/>
        <v>#REF!</v>
      </c>
      <c r="AG19" s="196" t="e">
        <f t="shared" si="7"/>
        <v>#REF!</v>
      </c>
      <c r="AI19" s="540" t="e">
        <f>IF(T19="",19999,(SMALL($AG$10:$AG$31,T19)))</f>
        <v>#REF!</v>
      </c>
      <c r="AJ19" s="196" t="e">
        <f t="shared" si="8"/>
        <v>#REF!</v>
      </c>
      <c r="AK19" s="196" t="e">
        <f t="shared" si="9"/>
        <v>#REF!</v>
      </c>
      <c r="AL19" s="196" t="e">
        <f t="shared" si="10"/>
        <v>#REF!</v>
      </c>
      <c r="BA19" s="588" t="e">
        <f t="shared" si="12"/>
        <v>#REF!</v>
      </c>
    </row>
    <row r="20" spans="1:53" ht="39.950000000000003" hidden="1" customHeight="1" x14ac:dyDescent="0.2">
      <c r="A20" s="18" t="s">
        <v>67</v>
      </c>
      <c r="B20" s="19" t="s">
        <v>67</v>
      </c>
      <c r="C20" s="20" t="s">
        <v>67</v>
      </c>
      <c r="D20" s="190" t="e">
        <f t="shared" si="11"/>
        <v>#REF!</v>
      </c>
      <c r="E20" s="381" t="str">
        <f t="shared" si="0"/>
        <v/>
      </c>
      <c r="F20" s="479">
        <f>IF('Tabulka kvalifikace'!$AE$7="",99,('Tabulka kvalifikace'!DV86))</f>
        <v>99</v>
      </c>
      <c r="I20" s="196" t="e">
        <f>'Tabulka kvalifikace'!#REF!</f>
        <v>#REF!</v>
      </c>
      <c r="J20" s="196" t="e">
        <f>'Tabulka kvalifikace'!#REF!</f>
        <v>#REF!</v>
      </c>
      <c r="T20" s="196" t="e">
        <f t="shared" si="1"/>
        <v>#REF!</v>
      </c>
      <c r="U20" s="196" t="e">
        <f t="shared" si="2"/>
        <v>#REF!</v>
      </c>
      <c r="W20" s="196" t="e">
        <f>IF(T20=$L$10,$L$10,IF(T20=$L$11,$L$11,IF(T20=$L$12,$L$12,IF(T20=$L$13,$L$13,IF(T20=$L$14,$L$14,IF(T20=$L$15,$L$15,IF(T20=#REF!,#REF!,IF(T20=#REF!,#REF!,""))))))))</f>
        <v>#REF!</v>
      </c>
      <c r="X20" s="196" t="e">
        <f>IF(T20=$L$10,$M$10,IF(T20=$L$11,$M$11,IF(T20=$L$12,$M$12,IF(T20=$L$13,$M$13,IF(T20=$L$14,$M$14,IF(T20=$L$15,$M$15,IF(T20=#REF!,#REF!,IF(T20=#REF!,#REF!,""))))))))</f>
        <v>#REF!</v>
      </c>
      <c r="Z20" s="196" t="e">
        <f t="shared" si="3"/>
        <v>#REF!</v>
      </c>
      <c r="AA20" s="196" t="e">
        <f t="shared" si="4"/>
        <v>#REF!</v>
      </c>
      <c r="AC20" s="196" t="e">
        <f t="shared" si="5"/>
        <v>#REF!</v>
      </c>
      <c r="AD20" s="196" t="e">
        <f t="shared" si="6"/>
        <v>#REF!</v>
      </c>
      <c r="AG20" s="196" t="e">
        <f t="shared" si="7"/>
        <v>#REF!</v>
      </c>
      <c r="AI20" s="540" t="e">
        <f>IF(T20="",19999,(SMALL($AG$10:$AG$31,T20)))</f>
        <v>#REF!</v>
      </c>
      <c r="AJ20" s="196" t="e">
        <f t="shared" si="8"/>
        <v>#REF!</v>
      </c>
      <c r="AK20" s="196" t="e">
        <f t="shared" si="9"/>
        <v>#REF!</v>
      </c>
      <c r="AL20" s="196" t="e">
        <f t="shared" si="10"/>
        <v>#REF!</v>
      </c>
      <c r="BA20" s="588" t="e">
        <f t="shared" si="12"/>
        <v>#REF!</v>
      </c>
    </row>
    <row r="21" spans="1:53" ht="39.950000000000003" hidden="1" customHeight="1" x14ac:dyDescent="0.2">
      <c r="A21" s="18" t="s">
        <v>67</v>
      </c>
      <c r="B21" s="19" t="s">
        <v>67</v>
      </c>
      <c r="C21" s="20" t="s">
        <v>67</v>
      </c>
      <c r="D21" s="190" t="e">
        <f t="shared" si="11"/>
        <v>#REF!</v>
      </c>
      <c r="E21" s="381" t="str">
        <f t="shared" si="0"/>
        <v/>
      </c>
      <c r="F21" s="479">
        <f>IF('Tabulka kvalifikace'!$AE$7="",99,('Tabulka kvalifikace'!DV87))</f>
        <v>99</v>
      </c>
      <c r="I21" s="196" t="e">
        <f>'Tabulka kvalifikace'!#REF!</f>
        <v>#REF!</v>
      </c>
      <c r="J21" s="196" t="e">
        <f>'Tabulka kvalifikace'!#REF!</f>
        <v>#REF!</v>
      </c>
      <c r="T21" s="196" t="e">
        <f t="shared" si="1"/>
        <v>#REF!</v>
      </c>
      <c r="U21" s="196" t="e">
        <f t="shared" si="2"/>
        <v>#REF!</v>
      </c>
      <c r="W21" s="196" t="e">
        <f>IF(T21=$L$10,$L$10,IF(T21=$L$11,$L$11,IF(T21=$L$12,$L$12,IF(T21=$L$13,$L$13,IF(T21=$L$14,$L$14,IF(T21=$L$15,$L$15,IF(T21=#REF!,#REF!,IF(T21=#REF!,#REF!,""))))))))</f>
        <v>#REF!</v>
      </c>
      <c r="X21" s="196" t="e">
        <f>IF(T21=$L$10,$M$10,IF(T21=$L$11,$M$11,IF(T21=$L$12,$M$12,IF(T21=$L$13,$M$13,IF(T21=$L$14,$M$14,IF(T21=$L$15,$M$15,IF(T21=#REF!,#REF!,IF(T21=#REF!,#REF!,""))))))))</f>
        <v>#REF!</v>
      </c>
      <c r="Z21" s="196" t="e">
        <f t="shared" si="3"/>
        <v>#REF!</v>
      </c>
      <c r="AA21" s="196" t="e">
        <f t="shared" si="4"/>
        <v>#REF!</v>
      </c>
      <c r="AC21" s="196" t="e">
        <f t="shared" si="5"/>
        <v>#REF!</v>
      </c>
      <c r="AD21" s="196" t="e">
        <f t="shared" si="6"/>
        <v>#REF!</v>
      </c>
      <c r="AG21" s="196" t="e">
        <f t="shared" si="7"/>
        <v>#REF!</v>
      </c>
      <c r="AI21" s="540" t="e">
        <f>IF(T21="",19999,(SMALL($AG$10:$AG$31,T21)))</f>
        <v>#REF!</v>
      </c>
      <c r="AJ21" s="196" t="e">
        <f t="shared" si="8"/>
        <v>#REF!</v>
      </c>
      <c r="AK21" s="196" t="e">
        <f t="shared" si="9"/>
        <v>#REF!</v>
      </c>
      <c r="AL21" s="196" t="e">
        <f t="shared" si="10"/>
        <v>#REF!</v>
      </c>
      <c r="BA21" s="588" t="e">
        <f t="shared" si="12"/>
        <v>#REF!</v>
      </c>
    </row>
    <row r="22" spans="1:53" ht="39.950000000000003" hidden="1" customHeight="1" x14ac:dyDescent="0.2">
      <c r="A22" s="18" t="s">
        <v>67</v>
      </c>
      <c r="B22" s="19" t="s">
        <v>67</v>
      </c>
      <c r="C22" s="20" t="s">
        <v>67</v>
      </c>
      <c r="D22" s="190" t="e">
        <f t="shared" si="11"/>
        <v>#REF!</v>
      </c>
      <c r="E22" s="381" t="str">
        <f t="shared" si="0"/>
        <v/>
      </c>
      <c r="F22" s="479">
        <f>IF('Tabulka kvalifikace'!$AE$7="",99,('Tabulka kvalifikace'!DV88))</f>
        <v>99</v>
      </c>
      <c r="I22" s="196" t="e">
        <f>'Tabulka kvalifikace'!#REF!</f>
        <v>#REF!</v>
      </c>
      <c r="J22" s="196" t="e">
        <f>'Tabulka kvalifikace'!#REF!</f>
        <v>#REF!</v>
      </c>
      <c r="T22" s="196" t="e">
        <f t="shared" si="1"/>
        <v>#REF!</v>
      </c>
      <c r="U22" s="196" t="e">
        <f t="shared" si="2"/>
        <v>#REF!</v>
      </c>
      <c r="W22" s="196" t="e">
        <f>IF(T22=$L$10,$L$10,IF(T22=$L$11,$L$11,IF(T22=$L$12,$L$12,IF(T22=$L$13,$L$13,IF(T22=$L$14,$L$14,IF(T22=$L$15,$L$15,IF(T22=#REF!,#REF!,IF(T22=#REF!,#REF!,""))))))))</f>
        <v>#REF!</v>
      </c>
      <c r="X22" s="196" t="e">
        <f>IF(T22=$L$10,$M$10,IF(T22=$L$11,$M$11,IF(T22=$L$12,$M$12,IF(T22=$L$13,$M$13,IF(T22=$L$14,$M$14,IF(T22=$L$15,$M$15,IF(T22=#REF!,#REF!,IF(T22=#REF!,#REF!,""))))))))</f>
        <v>#REF!</v>
      </c>
      <c r="Z22" s="196" t="e">
        <f t="shared" si="3"/>
        <v>#REF!</v>
      </c>
      <c r="AA22" s="196" t="e">
        <f t="shared" si="4"/>
        <v>#REF!</v>
      </c>
      <c r="AC22" s="196" t="e">
        <f t="shared" si="5"/>
        <v>#REF!</v>
      </c>
      <c r="AD22" s="196" t="e">
        <f t="shared" si="6"/>
        <v>#REF!</v>
      </c>
      <c r="AG22" s="196" t="e">
        <f t="shared" si="7"/>
        <v>#REF!</v>
      </c>
      <c r="AI22" s="540" t="e">
        <f>IF(T22="",19999,(SMALL($AG$10:$AG$31,T22)))</f>
        <v>#REF!</v>
      </c>
      <c r="AJ22" s="196" t="e">
        <f t="shared" si="8"/>
        <v>#REF!</v>
      </c>
      <c r="AK22" s="196" t="e">
        <f t="shared" si="9"/>
        <v>#REF!</v>
      </c>
      <c r="AL22" s="196" t="e">
        <f t="shared" si="10"/>
        <v>#REF!</v>
      </c>
      <c r="BA22" s="588" t="e">
        <f t="shared" si="12"/>
        <v>#REF!</v>
      </c>
    </row>
    <row r="23" spans="1:53" ht="39.950000000000003" hidden="1" customHeight="1" x14ac:dyDescent="0.2">
      <c r="A23" s="18" t="s">
        <v>67</v>
      </c>
      <c r="B23" s="19" t="s">
        <v>67</v>
      </c>
      <c r="C23" s="20" t="s">
        <v>67</v>
      </c>
      <c r="D23" s="190" t="e">
        <f t="shared" si="11"/>
        <v>#REF!</v>
      </c>
      <c r="E23" s="381" t="str">
        <f t="shared" si="0"/>
        <v/>
      </c>
      <c r="F23" s="479">
        <f>IF('Tabulka kvalifikace'!$AE$7="",99,('Tabulka kvalifikace'!DV89))</f>
        <v>99</v>
      </c>
      <c r="I23" s="196" t="e">
        <f>'Tabulka kvalifikace'!#REF!</f>
        <v>#REF!</v>
      </c>
      <c r="J23" s="196" t="e">
        <f>'Tabulka kvalifikace'!#REF!</f>
        <v>#REF!</v>
      </c>
      <c r="T23" s="196" t="e">
        <f t="shared" si="1"/>
        <v>#REF!</v>
      </c>
      <c r="U23" s="196" t="e">
        <f t="shared" si="2"/>
        <v>#REF!</v>
      </c>
      <c r="W23" s="196" t="e">
        <f>IF(T23=$L$10,$L$10,IF(T23=$L$11,$L$11,IF(T23=$L$12,$L$12,IF(T23=$L$13,$L$13,IF(T23=$L$14,$L$14,IF(T23=$L$15,$L$15,IF(T23=#REF!,#REF!,IF(T23=#REF!,#REF!,""))))))))</f>
        <v>#REF!</v>
      </c>
      <c r="X23" s="196" t="e">
        <f>IF(T23=$L$10,$M$10,IF(T23=$L$11,$M$11,IF(T23=$L$12,$M$12,IF(T23=$L$13,$M$13,IF(T23=$L$14,$M$14,IF(T23=$L$15,$M$15,IF(T23=#REF!,#REF!,IF(T23=#REF!,#REF!,""))))))))</f>
        <v>#REF!</v>
      </c>
      <c r="Z23" s="196" t="e">
        <f t="shared" si="3"/>
        <v>#REF!</v>
      </c>
      <c r="AA23" s="196" t="e">
        <f t="shared" si="4"/>
        <v>#REF!</v>
      </c>
      <c r="AC23" s="196" t="e">
        <f t="shared" si="5"/>
        <v>#REF!</v>
      </c>
      <c r="AD23" s="196" t="e">
        <f t="shared" si="6"/>
        <v>#REF!</v>
      </c>
      <c r="AG23" s="196" t="e">
        <f t="shared" si="7"/>
        <v>#REF!</v>
      </c>
      <c r="AI23" s="540" t="e">
        <f>IF(T23="",19999,(SMALL($AG$10:$AG$31,T23)))</f>
        <v>#REF!</v>
      </c>
      <c r="AJ23" s="196" t="e">
        <f t="shared" si="8"/>
        <v>#REF!</v>
      </c>
      <c r="AK23" s="196" t="e">
        <f t="shared" si="9"/>
        <v>#REF!</v>
      </c>
      <c r="AL23" s="196" t="e">
        <f t="shared" si="10"/>
        <v>#REF!</v>
      </c>
      <c r="BA23" s="588" t="e">
        <f t="shared" si="12"/>
        <v>#REF!</v>
      </c>
    </row>
    <row r="24" spans="1:53" ht="39.950000000000003" hidden="1" customHeight="1" x14ac:dyDescent="0.2">
      <c r="A24" s="18" t="s">
        <v>67</v>
      </c>
      <c r="B24" s="19" t="s">
        <v>67</v>
      </c>
      <c r="C24" s="20" t="s">
        <v>67</v>
      </c>
      <c r="D24" s="190" t="e">
        <f t="shared" si="11"/>
        <v>#REF!</v>
      </c>
      <c r="E24" s="381" t="str">
        <f t="shared" si="0"/>
        <v/>
      </c>
      <c r="F24" s="479">
        <f>IF('Tabulka kvalifikace'!$AE$7="",99,('Tabulka kvalifikace'!DV90))</f>
        <v>99</v>
      </c>
      <c r="I24" s="196" t="e">
        <f>'Tabulka kvalifikace'!#REF!</f>
        <v>#REF!</v>
      </c>
      <c r="J24" s="196" t="e">
        <f>'Tabulka kvalifikace'!#REF!</f>
        <v>#REF!</v>
      </c>
      <c r="T24" s="196" t="e">
        <f t="shared" si="1"/>
        <v>#REF!</v>
      </c>
      <c r="U24" s="196" t="e">
        <f t="shared" si="2"/>
        <v>#REF!</v>
      </c>
      <c r="W24" s="196" t="e">
        <f>IF(T24=$L$10,$L$10,IF(T24=$L$11,$L$11,IF(T24=$L$12,$L$12,IF(T24=$L$13,$L$13,IF(T24=$L$14,$L$14,IF(T24=$L$15,$L$15,IF(T24=#REF!,#REF!,IF(T24=#REF!,#REF!,""))))))))</f>
        <v>#REF!</v>
      </c>
      <c r="X24" s="196" t="e">
        <f>IF(T24=$L$10,$M$10,IF(T24=$L$11,$M$11,IF(T24=$L$12,$M$12,IF(T24=$L$13,$M$13,IF(T24=$L$14,$M$14,IF(T24=$L$15,$M$15,IF(T24=#REF!,#REF!,IF(T24=#REF!,#REF!,""))))))))</f>
        <v>#REF!</v>
      </c>
      <c r="Z24" s="196" t="e">
        <f t="shared" si="3"/>
        <v>#REF!</v>
      </c>
      <c r="AA24" s="196" t="e">
        <f t="shared" si="4"/>
        <v>#REF!</v>
      </c>
      <c r="AC24" s="196" t="e">
        <f t="shared" si="5"/>
        <v>#REF!</v>
      </c>
      <c r="AD24" s="196" t="e">
        <f t="shared" si="6"/>
        <v>#REF!</v>
      </c>
      <c r="AG24" s="196" t="e">
        <f t="shared" si="7"/>
        <v>#REF!</v>
      </c>
      <c r="AI24" s="540" t="e">
        <f>IF(T24="",19999,(SMALL($AG$10:$AG$31,T24)))</f>
        <v>#REF!</v>
      </c>
      <c r="AJ24" s="196" t="e">
        <f t="shared" si="8"/>
        <v>#REF!</v>
      </c>
      <c r="AK24" s="196" t="e">
        <f t="shared" si="9"/>
        <v>#REF!</v>
      </c>
      <c r="AL24" s="196" t="e">
        <f t="shared" si="10"/>
        <v>#REF!</v>
      </c>
      <c r="BA24" s="588" t="e">
        <f t="shared" si="12"/>
        <v>#REF!</v>
      </c>
    </row>
    <row r="25" spans="1:53" ht="39.950000000000003" hidden="1" customHeight="1" x14ac:dyDescent="0.2">
      <c r="A25" s="18" t="s">
        <v>67</v>
      </c>
      <c r="B25" s="19" t="s">
        <v>67</v>
      </c>
      <c r="C25" s="20" t="s">
        <v>67</v>
      </c>
      <c r="D25" s="190" t="e">
        <f t="shared" si="11"/>
        <v>#REF!</v>
      </c>
      <c r="E25" s="381" t="str">
        <f t="shared" si="0"/>
        <v/>
      </c>
      <c r="F25" s="479">
        <f>IF('Tabulka kvalifikace'!$AE$7="",99,('Tabulka kvalifikace'!DV91))</f>
        <v>99</v>
      </c>
      <c r="I25" s="196" t="e">
        <f>'Tabulka kvalifikace'!#REF!</f>
        <v>#REF!</v>
      </c>
      <c r="J25" s="196" t="e">
        <f>'Tabulka kvalifikace'!#REF!</f>
        <v>#REF!</v>
      </c>
      <c r="T25" s="196" t="e">
        <f t="shared" si="1"/>
        <v>#REF!</v>
      </c>
      <c r="U25" s="196" t="e">
        <f t="shared" si="2"/>
        <v>#REF!</v>
      </c>
      <c r="W25" s="196" t="e">
        <f>IF(T25=$L$10,$L$10,IF(T25=$L$11,$L$11,IF(T25=$L$12,$L$12,IF(T25=$L$13,$L$13,IF(T25=$L$14,$L$14,IF(T25=$L$15,$L$15,IF(T25=#REF!,#REF!,IF(T25=#REF!,#REF!,""))))))))</f>
        <v>#REF!</v>
      </c>
      <c r="X25" s="196" t="e">
        <f>IF(T25=$L$10,$M$10,IF(T25=$L$11,$M$11,IF(T25=$L$12,$M$12,IF(T25=$L$13,$M$13,IF(T25=$L$14,$M$14,IF(T25=$L$15,$M$15,IF(T25=#REF!,#REF!,IF(T25=#REF!,#REF!,""))))))))</f>
        <v>#REF!</v>
      </c>
      <c r="Z25" s="196" t="e">
        <f t="shared" si="3"/>
        <v>#REF!</v>
      </c>
      <c r="AA25" s="196" t="e">
        <f t="shared" si="4"/>
        <v>#REF!</v>
      </c>
      <c r="AC25" s="196" t="e">
        <f t="shared" si="5"/>
        <v>#REF!</v>
      </c>
      <c r="AD25" s="196" t="e">
        <f t="shared" si="6"/>
        <v>#REF!</v>
      </c>
      <c r="AG25" s="196" t="e">
        <f t="shared" si="7"/>
        <v>#REF!</v>
      </c>
      <c r="AI25" s="540" t="e">
        <f>IF(T25="",19999,(SMALL($AG$10:$AG$31,T25)))</f>
        <v>#REF!</v>
      </c>
      <c r="AJ25" s="196" t="e">
        <f t="shared" si="8"/>
        <v>#REF!</v>
      </c>
      <c r="AK25" s="196" t="e">
        <f t="shared" si="9"/>
        <v>#REF!</v>
      </c>
      <c r="AL25" s="196" t="e">
        <f t="shared" si="10"/>
        <v>#REF!</v>
      </c>
      <c r="BA25" s="588" t="e">
        <f t="shared" si="12"/>
        <v>#REF!</v>
      </c>
    </row>
    <row r="26" spans="1:53" ht="39.950000000000003" hidden="1" customHeight="1" x14ac:dyDescent="0.2">
      <c r="A26" s="18" t="s">
        <v>67</v>
      </c>
      <c r="B26" s="19" t="s">
        <v>67</v>
      </c>
      <c r="C26" s="20" t="s">
        <v>67</v>
      </c>
      <c r="D26" s="190" t="e">
        <f t="shared" si="11"/>
        <v>#REF!</v>
      </c>
      <c r="E26" s="381" t="str">
        <f t="shared" si="0"/>
        <v/>
      </c>
      <c r="F26" s="479">
        <f>IF('Tabulka kvalifikace'!$AE$7="",99,('Tabulka kvalifikace'!DV92))</f>
        <v>99</v>
      </c>
      <c r="I26" s="196" t="e">
        <f>'Tabulka kvalifikace'!#REF!</f>
        <v>#REF!</v>
      </c>
      <c r="J26" s="196" t="e">
        <f>'Tabulka kvalifikace'!#REF!</f>
        <v>#REF!</v>
      </c>
      <c r="T26" s="196" t="e">
        <f t="shared" si="1"/>
        <v>#REF!</v>
      </c>
      <c r="U26" s="196" t="e">
        <f t="shared" si="2"/>
        <v>#REF!</v>
      </c>
      <c r="W26" s="196" t="e">
        <f>IF(T26=$L$10,$L$10,IF(T26=$L$11,$L$11,IF(T26=$L$12,$L$12,IF(T26=$L$13,$L$13,IF(T26=$L$14,$L$14,IF(T26=$L$15,$L$15,IF(T26=#REF!,#REF!,IF(T26=#REF!,#REF!,""))))))))</f>
        <v>#REF!</v>
      </c>
      <c r="X26" s="196" t="e">
        <f>IF(T26=$L$10,$M$10,IF(T26=$L$11,$M$11,IF(T26=$L$12,$M$12,IF(T26=$L$13,$M$13,IF(T26=$L$14,$M$14,IF(T26=$L$15,$M$15,IF(T26=#REF!,#REF!,IF(T26=#REF!,#REF!,""))))))))</f>
        <v>#REF!</v>
      </c>
      <c r="Z26" s="196" t="e">
        <f t="shared" si="3"/>
        <v>#REF!</v>
      </c>
      <c r="AA26" s="196" t="e">
        <f t="shared" si="4"/>
        <v>#REF!</v>
      </c>
      <c r="AC26" s="196" t="e">
        <f t="shared" si="5"/>
        <v>#REF!</v>
      </c>
      <c r="AD26" s="196" t="e">
        <f t="shared" si="6"/>
        <v>#REF!</v>
      </c>
      <c r="AG26" s="196" t="e">
        <f t="shared" si="7"/>
        <v>#REF!</v>
      </c>
      <c r="AI26" s="540" t="e">
        <f>IF(T26="",19999,(SMALL($AG$10:$AG$31,T26)))</f>
        <v>#REF!</v>
      </c>
      <c r="AJ26" s="196" t="e">
        <f t="shared" si="8"/>
        <v>#REF!</v>
      </c>
      <c r="AK26" s="196" t="e">
        <f t="shared" si="9"/>
        <v>#REF!</v>
      </c>
      <c r="AL26" s="196" t="e">
        <f t="shared" si="10"/>
        <v>#REF!</v>
      </c>
      <c r="BA26" s="588" t="e">
        <f t="shared" si="12"/>
        <v>#REF!</v>
      </c>
    </row>
    <row r="27" spans="1:53" ht="39.950000000000003" hidden="1" customHeight="1" x14ac:dyDescent="0.2">
      <c r="A27" s="18" t="s">
        <v>67</v>
      </c>
      <c r="B27" s="19" t="s">
        <v>67</v>
      </c>
      <c r="C27" s="20" t="s">
        <v>67</v>
      </c>
      <c r="D27" s="190" t="e">
        <f t="shared" si="11"/>
        <v>#REF!</v>
      </c>
      <c r="E27" s="381" t="str">
        <f t="shared" si="0"/>
        <v/>
      </c>
      <c r="F27" s="479">
        <f>IF('Tabulka kvalifikace'!$AE$7="",99,('Tabulka kvalifikace'!DV93))</f>
        <v>99</v>
      </c>
      <c r="I27" s="196" t="e">
        <f>'Tabulka kvalifikace'!#REF!</f>
        <v>#REF!</v>
      </c>
      <c r="J27" s="196" t="e">
        <f>'Tabulka kvalifikace'!#REF!</f>
        <v>#REF!</v>
      </c>
      <c r="T27" s="196" t="e">
        <f t="shared" si="1"/>
        <v>#REF!</v>
      </c>
      <c r="U27" s="196" t="e">
        <f t="shared" si="2"/>
        <v>#REF!</v>
      </c>
      <c r="W27" s="196" t="e">
        <f>IF(T27=$L$10,$L$10,IF(T27=$L$11,$L$11,IF(T27=$L$12,$L$12,IF(T27=$L$13,$L$13,IF(T27=$L$14,$L$14,IF(T27=$L$15,$L$15,IF(T27=#REF!,#REF!,IF(T27=#REF!,#REF!,""))))))))</f>
        <v>#REF!</v>
      </c>
      <c r="X27" s="196" t="e">
        <f>IF(T27=$L$10,$M$10,IF(T27=$L$11,$M$11,IF(T27=$L$12,$M$12,IF(T27=$L$13,$M$13,IF(T27=$L$14,$M$14,IF(T27=$L$15,$M$15,IF(T27=#REF!,#REF!,IF(T27=#REF!,#REF!,""))))))))</f>
        <v>#REF!</v>
      </c>
      <c r="Z27" s="196" t="e">
        <f t="shared" si="3"/>
        <v>#REF!</v>
      </c>
      <c r="AA27" s="196" t="e">
        <f t="shared" si="4"/>
        <v>#REF!</v>
      </c>
      <c r="AC27" s="196" t="e">
        <f t="shared" si="5"/>
        <v>#REF!</v>
      </c>
      <c r="AD27" s="196" t="e">
        <f t="shared" si="6"/>
        <v>#REF!</v>
      </c>
      <c r="AG27" s="196" t="e">
        <f t="shared" si="7"/>
        <v>#REF!</v>
      </c>
      <c r="AI27" s="540" t="e">
        <f>IF(T27="",19999,(SMALL($AG$10:$AG$31,T27)))</f>
        <v>#REF!</v>
      </c>
      <c r="AJ27" s="196" t="e">
        <f t="shared" si="8"/>
        <v>#REF!</v>
      </c>
      <c r="AK27" s="196" t="e">
        <f t="shared" si="9"/>
        <v>#REF!</v>
      </c>
      <c r="AL27" s="196" t="e">
        <f t="shared" si="10"/>
        <v>#REF!</v>
      </c>
      <c r="BA27" s="588" t="e">
        <f t="shared" si="12"/>
        <v>#REF!</v>
      </c>
    </row>
    <row r="28" spans="1:53" ht="39.950000000000003" hidden="1" customHeight="1" x14ac:dyDescent="0.2">
      <c r="A28" s="18" t="s">
        <v>67</v>
      </c>
      <c r="B28" s="19" t="s">
        <v>67</v>
      </c>
      <c r="C28" s="20" t="s">
        <v>67</v>
      </c>
      <c r="D28" s="190" t="e">
        <f t="shared" si="11"/>
        <v>#REF!</v>
      </c>
      <c r="E28" s="381" t="str">
        <f t="shared" si="0"/>
        <v/>
      </c>
      <c r="F28" s="479">
        <f>IF('Tabulka kvalifikace'!$AE$7="",99,('Tabulka kvalifikace'!DV94))</f>
        <v>99</v>
      </c>
      <c r="I28" s="196" t="e">
        <f>'Tabulka kvalifikace'!#REF!</f>
        <v>#REF!</v>
      </c>
      <c r="J28" s="196" t="e">
        <f>'Tabulka kvalifikace'!#REF!</f>
        <v>#REF!</v>
      </c>
      <c r="T28" s="196" t="e">
        <f t="shared" si="1"/>
        <v>#REF!</v>
      </c>
      <c r="U28" s="196" t="e">
        <f t="shared" si="2"/>
        <v>#REF!</v>
      </c>
      <c r="W28" s="196" t="e">
        <f>IF(T28=$L$10,$L$10,IF(T28=$L$11,$L$11,IF(T28=$L$12,$L$12,IF(T28=$L$13,$L$13,IF(T28=$L$14,$L$14,IF(T28=$L$15,$L$15,IF(T28=#REF!,#REF!,IF(T28=#REF!,#REF!,""))))))))</f>
        <v>#REF!</v>
      </c>
      <c r="X28" s="196" t="e">
        <f>IF(T28=$L$10,$M$10,IF(T28=$L$11,$M$11,IF(T28=$L$12,$M$12,IF(T28=$L$13,$M$13,IF(T28=$L$14,$M$14,IF(T28=$L$15,$M$15,IF(T28=#REF!,#REF!,IF(T28=#REF!,#REF!,""))))))))</f>
        <v>#REF!</v>
      </c>
      <c r="Z28" s="196" t="e">
        <f t="shared" si="3"/>
        <v>#REF!</v>
      </c>
      <c r="AA28" s="196" t="e">
        <f t="shared" si="4"/>
        <v>#REF!</v>
      </c>
      <c r="AC28" s="196" t="e">
        <f t="shared" si="5"/>
        <v>#REF!</v>
      </c>
      <c r="AD28" s="196" t="e">
        <f t="shared" si="6"/>
        <v>#REF!</v>
      </c>
      <c r="AG28" s="196" t="e">
        <f t="shared" si="7"/>
        <v>#REF!</v>
      </c>
      <c r="AI28" s="540" t="e">
        <f>IF(T28="",19999,(SMALL($AG$10:$AG$31,T28)))</f>
        <v>#REF!</v>
      </c>
      <c r="AJ28" s="196" t="e">
        <f t="shared" si="8"/>
        <v>#REF!</v>
      </c>
      <c r="AK28" s="196" t="e">
        <f t="shared" si="9"/>
        <v>#REF!</v>
      </c>
      <c r="AL28" s="196" t="e">
        <f t="shared" si="10"/>
        <v>#REF!</v>
      </c>
      <c r="BA28" s="588" t="e">
        <f t="shared" si="12"/>
        <v>#REF!</v>
      </c>
    </row>
    <row r="29" spans="1:53" ht="39.950000000000003" hidden="1" customHeight="1" x14ac:dyDescent="0.2">
      <c r="A29" s="18" t="s">
        <v>67</v>
      </c>
      <c r="B29" s="19" t="s">
        <v>67</v>
      </c>
      <c r="C29" s="20" t="s">
        <v>67</v>
      </c>
      <c r="D29" s="190" t="e">
        <f t="shared" si="11"/>
        <v>#REF!</v>
      </c>
      <c r="E29" s="381" t="str">
        <f t="shared" si="0"/>
        <v/>
      </c>
      <c r="F29" s="479">
        <f>IF('Tabulka kvalifikace'!$AE$7="",99,('Tabulka kvalifikace'!DV95))</f>
        <v>99</v>
      </c>
      <c r="I29" s="196" t="e">
        <f>'Tabulka kvalifikace'!#REF!</f>
        <v>#REF!</v>
      </c>
      <c r="J29" s="196" t="e">
        <f>'Tabulka kvalifikace'!#REF!</f>
        <v>#REF!</v>
      </c>
      <c r="T29" s="196" t="e">
        <f t="shared" si="1"/>
        <v>#REF!</v>
      </c>
      <c r="U29" s="196" t="e">
        <f t="shared" si="2"/>
        <v>#REF!</v>
      </c>
      <c r="W29" s="196" t="e">
        <f>IF(T29=$L$10,$L$10,IF(T29=$L$11,$L$11,IF(T29=$L$12,$L$12,IF(T29=$L$13,$L$13,IF(T29=$L$14,$L$14,IF(T29=$L$15,$L$15,IF(T29=#REF!,#REF!,IF(T29=#REF!,#REF!,""))))))))</f>
        <v>#REF!</v>
      </c>
      <c r="X29" s="196" t="e">
        <f>IF(T29=$L$10,$M$10,IF(T29=$L$11,$M$11,IF(T29=$L$12,$M$12,IF(T29=$L$13,$M$13,IF(T29=$L$14,$M$14,IF(T29=$L$15,$M$15,IF(T29=#REF!,#REF!,IF(T29=#REF!,#REF!,""))))))))</f>
        <v>#REF!</v>
      </c>
      <c r="Z29" s="196" t="e">
        <f t="shared" si="3"/>
        <v>#REF!</v>
      </c>
      <c r="AA29" s="196" t="e">
        <f t="shared" si="4"/>
        <v>#REF!</v>
      </c>
      <c r="AC29" s="196" t="e">
        <f t="shared" si="5"/>
        <v>#REF!</v>
      </c>
      <c r="AD29" s="196" t="e">
        <f t="shared" si="6"/>
        <v>#REF!</v>
      </c>
      <c r="AG29" s="196" t="e">
        <f t="shared" si="7"/>
        <v>#REF!</v>
      </c>
      <c r="AI29" s="540" t="e">
        <f>IF(T29="",19999,(SMALL($AG$10:$AG$31,T29)))</f>
        <v>#REF!</v>
      </c>
      <c r="AJ29" s="196" t="e">
        <f t="shared" si="8"/>
        <v>#REF!</v>
      </c>
      <c r="AK29" s="196" t="e">
        <f t="shared" si="9"/>
        <v>#REF!</v>
      </c>
      <c r="AL29" s="196" t="e">
        <f t="shared" si="10"/>
        <v>#REF!</v>
      </c>
      <c r="BA29" s="588" t="e">
        <f t="shared" si="12"/>
        <v>#REF!</v>
      </c>
    </row>
    <row r="30" spans="1:53" ht="39.950000000000003" hidden="1" customHeight="1" x14ac:dyDescent="0.2">
      <c r="A30" s="18" t="s">
        <v>67</v>
      </c>
      <c r="B30" s="19" t="s">
        <v>67</v>
      </c>
      <c r="C30" s="20" t="s">
        <v>67</v>
      </c>
      <c r="D30" s="190" t="e">
        <f t="shared" si="11"/>
        <v>#REF!</v>
      </c>
      <c r="E30" s="381" t="str">
        <f t="shared" si="0"/>
        <v/>
      </c>
      <c r="F30" s="479">
        <f>IF('Tabulka kvalifikace'!$AE$7="",99,('Tabulka kvalifikace'!DV96))</f>
        <v>99</v>
      </c>
      <c r="I30" s="196" t="e">
        <f>'Tabulka kvalifikace'!#REF!</f>
        <v>#REF!</v>
      </c>
      <c r="J30" s="196" t="e">
        <f>'Tabulka kvalifikace'!#REF!</f>
        <v>#REF!</v>
      </c>
      <c r="T30" s="196" t="e">
        <f t="shared" si="1"/>
        <v>#REF!</v>
      </c>
      <c r="U30" s="196" t="e">
        <f t="shared" si="2"/>
        <v>#REF!</v>
      </c>
      <c r="W30" s="196" t="e">
        <f>IF(T30=$L$10,$L$10,IF(T30=$L$11,$L$11,IF(T30=$L$12,$L$12,IF(T30=$L$13,$L$13,IF(T30=$L$14,$L$14,IF(T30=$L$15,$L$15,IF(T30=#REF!,#REF!,IF(T30=#REF!,#REF!,""))))))))</f>
        <v>#REF!</v>
      </c>
      <c r="X30" s="196" t="e">
        <f>IF(T30=$L$10,$M$10,IF(T30=$L$11,$M$11,IF(T30=$L$12,$M$12,IF(T30=$L$13,$M$13,IF(T30=$L$14,$M$14,IF(T30=$L$15,$M$15,IF(T30=#REF!,#REF!,IF(T30=#REF!,#REF!,""))))))))</f>
        <v>#REF!</v>
      </c>
      <c r="Z30" s="196" t="e">
        <f t="shared" si="3"/>
        <v>#REF!</v>
      </c>
      <c r="AA30" s="196" t="e">
        <f t="shared" si="4"/>
        <v>#REF!</v>
      </c>
      <c r="AC30" s="196" t="e">
        <f t="shared" si="5"/>
        <v>#REF!</v>
      </c>
      <c r="AD30" s="196" t="e">
        <f t="shared" si="6"/>
        <v>#REF!</v>
      </c>
      <c r="AG30" s="196" t="e">
        <f t="shared" si="7"/>
        <v>#REF!</v>
      </c>
      <c r="AI30" s="540" t="e">
        <f>IF(T30="",19999,(SMALL($AG$10:$AG$31,T30)))</f>
        <v>#REF!</v>
      </c>
      <c r="AJ30" s="196" t="e">
        <f t="shared" si="8"/>
        <v>#REF!</v>
      </c>
      <c r="AK30" s="196" t="e">
        <f t="shared" si="9"/>
        <v>#REF!</v>
      </c>
      <c r="AL30" s="196" t="e">
        <f t="shared" si="10"/>
        <v>#REF!</v>
      </c>
      <c r="BA30" s="588" t="e">
        <f t="shared" si="12"/>
        <v>#REF!</v>
      </c>
    </row>
    <row r="31" spans="1:53" ht="39.950000000000003" hidden="1" customHeight="1" thickBot="1" x14ac:dyDescent="0.25">
      <c r="A31" s="18" t="s">
        <v>67</v>
      </c>
      <c r="B31" s="19" t="s">
        <v>67</v>
      </c>
      <c r="C31" s="20" t="s">
        <v>67</v>
      </c>
      <c r="D31" s="190" t="e">
        <f t="shared" si="11"/>
        <v>#REF!</v>
      </c>
      <c r="E31" s="381" t="str">
        <f t="shared" si="0"/>
        <v/>
      </c>
      <c r="F31" s="479">
        <f>IF('Tabulka kvalifikace'!$AE$7="",99,('Tabulka kvalifikace'!DV97))</f>
        <v>99</v>
      </c>
      <c r="I31" s="196" t="e">
        <f>'Tabulka kvalifikace'!#REF!</f>
        <v>#REF!</v>
      </c>
      <c r="J31" s="196" t="e">
        <f>'Tabulka kvalifikace'!#REF!</f>
        <v>#REF!</v>
      </c>
      <c r="T31" s="196" t="e">
        <f t="shared" si="1"/>
        <v>#REF!</v>
      </c>
      <c r="U31" s="196" t="e">
        <f t="shared" si="2"/>
        <v>#REF!</v>
      </c>
      <c r="W31" s="196" t="e">
        <f>IF(T31=$L$10,$L$10,IF(T31=$L$11,$L$11,IF(T31=$L$12,$L$12,IF(T31=$L$13,$L$13,IF(T31=$L$14,$L$14,IF(T31=$L$15,$L$15,IF(T31=#REF!,#REF!,IF(T31=#REF!,#REF!,""))))))))</f>
        <v>#REF!</v>
      </c>
      <c r="X31" s="196" t="e">
        <f>IF(T31=$L$10,$M$10,IF(T31=$L$11,$M$11,IF(T31=$L$12,$M$12,IF(T31=$L$13,$M$13,IF(T31=$L$14,$M$14,IF(T31=$L$15,$M$15,IF(T31=#REF!,#REF!,IF(T31=#REF!,#REF!,""))))))))</f>
        <v>#REF!</v>
      </c>
      <c r="Z31" s="196" t="e">
        <f t="shared" si="3"/>
        <v>#REF!</v>
      </c>
      <c r="AA31" s="196" t="e">
        <f t="shared" si="4"/>
        <v>#REF!</v>
      </c>
      <c r="AC31" s="196" t="e">
        <f t="shared" si="5"/>
        <v>#REF!</v>
      </c>
      <c r="AD31" s="196" t="e">
        <f t="shared" si="6"/>
        <v>#REF!</v>
      </c>
      <c r="AG31" s="196" t="e">
        <f t="shared" si="7"/>
        <v>#REF!</v>
      </c>
      <c r="AI31" s="540" t="e">
        <f>IF(T31="",19999,(SMALL($AG$10:$AG$31,T31)))</f>
        <v>#REF!</v>
      </c>
      <c r="AJ31" s="196" t="e">
        <f t="shared" si="8"/>
        <v>#REF!</v>
      </c>
      <c r="AK31" s="196" t="e">
        <f t="shared" si="9"/>
        <v>#REF!</v>
      </c>
      <c r="AL31" s="196" t="e">
        <f t="shared" si="10"/>
        <v>#REF!</v>
      </c>
      <c r="BA31" s="588" t="e">
        <f t="shared" si="12"/>
        <v>#REF!</v>
      </c>
    </row>
    <row r="32" spans="1:53" ht="27" hidden="1" thickBot="1" x14ac:dyDescent="0.25">
      <c r="A32" s="416" t="s">
        <v>67</v>
      </c>
      <c r="B32" s="129"/>
      <c r="C32" s="129"/>
      <c r="BA32" s="588" t="e">
        <f t="shared" si="12"/>
        <v>#REF!</v>
      </c>
    </row>
    <row r="33" spans="1:53" ht="27" hidden="1" thickBot="1" x14ac:dyDescent="0.25">
      <c r="A33" s="416" t="s">
        <v>67</v>
      </c>
      <c r="BA33" s="588" t="e">
        <f t="shared" si="12"/>
        <v>#REF!</v>
      </c>
    </row>
    <row r="34" spans="1:53" ht="27" hidden="1" thickBot="1" x14ac:dyDescent="0.25">
      <c r="A34" s="416" t="s">
        <v>67</v>
      </c>
      <c r="BA34" s="588" t="e">
        <f t="shared" si="12"/>
        <v>#REF!</v>
      </c>
    </row>
    <row r="35" spans="1:53" ht="27" hidden="1" thickBot="1" x14ac:dyDescent="0.25">
      <c r="A35" s="556" t="s">
        <v>67</v>
      </c>
      <c r="BA35" s="588" t="e">
        <f t="shared" si="12"/>
        <v>#REF!</v>
      </c>
    </row>
    <row r="36" spans="1:53" x14ac:dyDescent="0.2">
      <c r="A36" s="129"/>
      <c r="B36" s="129"/>
      <c r="C36" s="129"/>
    </row>
    <row r="37" spans="1:53" x14ac:dyDescent="0.2">
      <c r="A37" t="s">
        <v>89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2" manualBreakCount="2">
    <brk id="19" max="16383" man="1"/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Z159"/>
  <sheetViews>
    <sheetView zoomScale="90" zoomScaleNormal="90" workbookViewId="0">
      <selection activeCell="JB31" sqref="JB3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1.57031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1" hidden="1" customWidth="1"/>
    <col min="59" max="67" width="4.7109375" hidden="1" customWidth="1"/>
    <col min="68" max="116" width="4.7109375" style="201" hidden="1" customWidth="1"/>
    <col min="117" max="148" width="4.7109375" style="204" hidden="1" customWidth="1"/>
    <col min="149" max="158" width="4.7109375" style="201" hidden="1" customWidth="1"/>
    <col min="159" max="221" width="4.7109375" style="204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23" hidden="1" customWidth="1"/>
    <col min="258" max="259" width="5.7109375" style="223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11" t="s">
        <v>90</v>
      </c>
      <c r="B1" s="611"/>
      <c r="C1" s="611"/>
      <c r="D1" s="611"/>
      <c r="E1" s="611"/>
      <c r="F1" s="611"/>
      <c r="G1" s="611"/>
      <c r="H1" s="611"/>
      <c r="I1" s="611"/>
      <c r="K1" s="200"/>
      <c r="L1" s="199"/>
      <c r="M1" s="200"/>
      <c r="N1" s="200"/>
      <c r="O1" s="154"/>
      <c r="U1" s="199"/>
      <c r="V1" s="199"/>
      <c r="W1" s="199"/>
      <c r="Y1" s="199"/>
      <c r="Z1" s="154"/>
      <c r="AE1" s="201" t="str">
        <f>[1]List1!$F$17</f>
        <v>VL</v>
      </c>
      <c r="HB1" s="225" t="s">
        <v>18</v>
      </c>
      <c r="HD1" s="204">
        <f>33-AE3</f>
        <v>27</v>
      </c>
    </row>
    <row r="2" spans="1:259" ht="23.25" customHeight="1" thickBot="1" x14ac:dyDescent="0.25">
      <c r="A2" s="615" t="s">
        <v>81</v>
      </c>
      <c r="B2" s="615"/>
      <c r="C2" s="615"/>
      <c r="D2" s="615"/>
      <c r="E2" s="615"/>
      <c r="F2" s="615"/>
      <c r="G2" s="615"/>
      <c r="H2" s="615"/>
      <c r="I2" s="615"/>
      <c r="AE2" s="201" t="s">
        <v>3</v>
      </c>
      <c r="HB2" s="609" t="str">
        <f>'Tabulka kvalifikace'!G3</f>
        <v>Počet zápasníků</v>
      </c>
      <c r="HC2" s="609"/>
      <c r="HD2" s="609"/>
      <c r="HE2" s="609"/>
      <c r="HF2" s="204">
        <f>AE3</f>
        <v>6</v>
      </c>
      <c r="HW2" s="609" t="str">
        <f>[1]List1!$A$36</f>
        <v>Párování kola</v>
      </c>
      <c r="HX2" s="609"/>
      <c r="HY2" s="609"/>
      <c r="HZ2" s="609"/>
      <c r="IA2" s="609"/>
      <c r="IB2" s="609"/>
      <c r="IC2" s="609"/>
      <c r="ID2" s="609"/>
      <c r="IE2" s="609"/>
      <c r="IF2" s="609"/>
      <c r="IG2" s="609"/>
      <c r="IH2" s="609"/>
      <c r="II2" s="609"/>
      <c r="IJ2" s="609"/>
      <c r="IK2" s="609"/>
      <c r="IL2" s="609"/>
      <c r="IM2" s="609"/>
      <c r="IN2" s="609"/>
      <c r="IO2" s="609"/>
      <c r="IP2" s="609"/>
      <c r="IQ2" s="609"/>
      <c r="IR2" s="609"/>
      <c r="IS2" s="609"/>
      <c r="IT2" s="609"/>
      <c r="IU2" s="609"/>
      <c r="IV2" s="609"/>
      <c r="IW2" s="609"/>
    </row>
    <row r="3" spans="1:259" ht="14.25" thickTop="1" thickBot="1" x14ac:dyDescent="0.25">
      <c r="A3" s="110" t="s">
        <v>82</v>
      </c>
      <c r="D3" s="2" t="s">
        <v>72</v>
      </c>
      <c r="E3" s="80"/>
      <c r="F3" s="614"/>
      <c r="G3" s="614"/>
      <c r="H3" s="1"/>
      <c r="I3" s="1"/>
      <c r="AE3" s="468">
        <f>SUM(AE7:AE28)</f>
        <v>6</v>
      </c>
      <c r="AI3" s="201">
        <v>1</v>
      </c>
      <c r="AJ3" s="88"/>
      <c r="AK3" s="88"/>
      <c r="AL3" s="204">
        <f>AI3+1</f>
        <v>2</v>
      </c>
      <c r="AM3" s="88"/>
      <c r="AN3" s="88"/>
      <c r="AO3" s="204">
        <f>AL3+1</f>
        <v>3</v>
      </c>
      <c r="AP3" s="88"/>
      <c r="AQ3" s="88"/>
      <c r="AR3" s="204">
        <f>AO3+1</f>
        <v>4</v>
      </c>
      <c r="AS3" s="88"/>
      <c r="AT3" s="88"/>
      <c r="AU3" s="204">
        <f>AR3+1</f>
        <v>5</v>
      </c>
      <c r="AV3" s="88"/>
      <c r="AW3" s="88"/>
      <c r="AX3" s="204">
        <f>AU3+1</f>
        <v>6</v>
      </c>
      <c r="AY3" s="88"/>
      <c r="AZ3" s="88"/>
      <c r="BA3" s="204">
        <f>AX3+1</f>
        <v>7</v>
      </c>
      <c r="BB3" s="88"/>
      <c r="BC3" s="88"/>
      <c r="BD3" s="204">
        <f>BA3+1</f>
        <v>8</v>
      </c>
      <c r="BE3" s="88"/>
      <c r="BF3" s="88"/>
      <c r="BG3" s="204">
        <f>BD3+1</f>
        <v>9</v>
      </c>
      <c r="BH3" s="88"/>
      <c r="BI3" s="88"/>
      <c r="BJ3" s="204">
        <f>BG3+1</f>
        <v>10</v>
      </c>
      <c r="BK3" s="88"/>
      <c r="BL3" s="88"/>
      <c r="BM3" s="204">
        <f>BJ3+1</f>
        <v>11</v>
      </c>
      <c r="BN3" s="88"/>
      <c r="BO3" s="88"/>
      <c r="BP3" s="204">
        <f>BM3+1</f>
        <v>12</v>
      </c>
      <c r="BQ3" s="88"/>
      <c r="BR3" s="88"/>
      <c r="BS3" s="204">
        <f>BP3+1</f>
        <v>13</v>
      </c>
      <c r="BV3" s="204">
        <f>BS3+1</f>
        <v>14</v>
      </c>
      <c r="BW3" s="88"/>
      <c r="BX3" s="88"/>
      <c r="BY3" s="204">
        <f>BV3+1</f>
        <v>15</v>
      </c>
      <c r="BZ3" s="88"/>
      <c r="CA3" s="88"/>
      <c r="CB3" s="204">
        <f>BY3+1</f>
        <v>16</v>
      </c>
      <c r="CC3" s="88"/>
      <c r="CD3" s="88"/>
      <c r="CE3" s="204">
        <f>CB3+1</f>
        <v>17</v>
      </c>
      <c r="CH3" s="204">
        <f>CE3+1</f>
        <v>18</v>
      </c>
      <c r="CI3" s="88"/>
      <c r="CJ3" s="88"/>
      <c r="CK3" s="204">
        <f>CH3+1</f>
        <v>19</v>
      </c>
      <c r="CL3" s="88"/>
      <c r="CM3" s="88"/>
      <c r="CN3" s="204">
        <f>CK3+1</f>
        <v>20</v>
      </c>
      <c r="CO3" s="88"/>
      <c r="CP3" s="88"/>
      <c r="CQ3" s="204">
        <f>CN3+1</f>
        <v>21</v>
      </c>
      <c r="CT3" s="204">
        <f>CQ3+1</f>
        <v>22</v>
      </c>
      <c r="CU3" s="88"/>
      <c r="CV3" s="88"/>
      <c r="CW3" s="204">
        <f>CT3+1</f>
        <v>23</v>
      </c>
      <c r="CX3" s="88"/>
      <c r="CY3" s="88"/>
      <c r="CZ3" s="204">
        <f>CW3+1</f>
        <v>24</v>
      </c>
      <c r="DA3" s="88"/>
      <c r="DB3" s="88"/>
      <c r="DC3" s="204">
        <f>CZ3+1</f>
        <v>25</v>
      </c>
      <c r="DF3" s="204">
        <f>DC3+1</f>
        <v>26</v>
      </c>
      <c r="DG3" s="88"/>
      <c r="DH3" s="88"/>
      <c r="DI3" s="204">
        <f>DF3+1</f>
        <v>27</v>
      </c>
      <c r="DJ3" s="88"/>
      <c r="DK3" s="88"/>
      <c r="DL3" s="204"/>
      <c r="DO3" s="609" t="str">
        <f>[1]List1!$B$7</f>
        <v>los</v>
      </c>
      <c r="DP3" s="609"/>
      <c r="DQ3" s="609"/>
      <c r="DR3" s="609"/>
      <c r="DS3" s="609"/>
      <c r="DT3" s="609"/>
      <c r="DU3" s="609"/>
      <c r="DV3" s="609"/>
      <c r="DW3" s="609"/>
      <c r="DX3" s="609"/>
      <c r="DY3" s="609"/>
      <c r="DZ3" s="609"/>
      <c r="EA3" s="609"/>
      <c r="EB3" s="609"/>
      <c r="EC3" s="609"/>
      <c r="ED3" s="609"/>
      <c r="EE3" s="609"/>
      <c r="EF3" s="609"/>
      <c r="EG3" s="609"/>
      <c r="EH3" s="609"/>
      <c r="EI3" s="609"/>
      <c r="EJ3" s="609"/>
      <c r="EK3" s="609"/>
      <c r="EL3" s="609"/>
      <c r="EM3" s="609"/>
      <c r="EN3" s="609"/>
      <c r="EO3" s="609"/>
      <c r="ES3" s="88"/>
      <c r="ET3" s="609" t="str">
        <f>[1]List1!$A$12</f>
        <v>1. kolo</v>
      </c>
      <c r="EU3" s="609"/>
      <c r="EV3" s="609"/>
      <c r="EW3" s="609"/>
      <c r="EX3" s="609"/>
      <c r="EY3" s="609"/>
      <c r="EZ3" s="609"/>
      <c r="FA3" s="609"/>
      <c r="FB3" s="609"/>
      <c r="FC3" s="609"/>
      <c r="FD3" s="609"/>
      <c r="FE3" s="609"/>
      <c r="FF3" s="609"/>
      <c r="FG3" s="609"/>
      <c r="FH3" s="609"/>
      <c r="FI3" s="609"/>
      <c r="FJ3" s="609"/>
      <c r="FK3" s="609"/>
      <c r="FL3" s="609"/>
      <c r="FM3" s="609"/>
      <c r="FN3" s="609"/>
      <c r="FO3" s="609"/>
      <c r="FP3" s="609"/>
      <c r="FQ3" s="609"/>
      <c r="FR3" s="609"/>
      <c r="FS3" s="609"/>
      <c r="FT3" s="609"/>
      <c r="FY3" s="609" t="str">
        <f>[1]List1!$A$13</f>
        <v>2. kolo</v>
      </c>
      <c r="FZ3" s="609"/>
      <c r="GA3" s="609"/>
      <c r="GB3" s="609"/>
      <c r="GC3" s="609"/>
      <c r="GD3" s="609"/>
      <c r="GE3" s="609"/>
      <c r="GF3" s="609"/>
      <c r="GG3" s="609"/>
      <c r="GH3" s="609"/>
      <c r="GI3" s="609"/>
      <c r="GJ3" s="609"/>
      <c r="GK3" s="609"/>
      <c r="GL3" s="609"/>
      <c r="GM3" s="609"/>
      <c r="GN3" s="609"/>
      <c r="GO3" s="609"/>
      <c r="GP3" s="609"/>
      <c r="GQ3" s="609"/>
      <c r="GR3" s="609"/>
      <c r="GS3" s="609"/>
      <c r="GT3" s="609"/>
      <c r="GU3" s="609"/>
      <c r="GV3" s="609"/>
      <c r="GW3" s="609"/>
      <c r="GX3" s="609"/>
      <c r="GY3" s="609"/>
      <c r="HW3" s="609" t="str">
        <f>[1]List1!$A$14</f>
        <v>3. kolo</v>
      </c>
      <c r="HX3" s="609"/>
      <c r="HY3" s="609"/>
      <c r="HZ3" s="609"/>
      <c r="IA3" s="609"/>
      <c r="IB3" s="609"/>
      <c r="IC3" s="609"/>
      <c r="ID3" s="609"/>
      <c r="IE3" s="609"/>
      <c r="IF3" s="609"/>
      <c r="IG3" s="609"/>
      <c r="IH3" s="609"/>
      <c r="II3" s="609"/>
      <c r="IJ3" s="609"/>
      <c r="IK3" s="609"/>
      <c r="IL3" s="609"/>
      <c r="IM3" s="609"/>
      <c r="IN3" s="609"/>
      <c r="IO3" s="609"/>
      <c r="IP3" s="609"/>
      <c r="IQ3" s="609"/>
      <c r="IR3" s="609"/>
      <c r="IS3" s="609"/>
      <c r="IT3" s="609"/>
      <c r="IU3" s="609"/>
      <c r="IV3" s="609"/>
      <c r="IW3" s="609"/>
    </row>
    <row r="4" spans="1:259" s="88" customFormat="1" ht="28.5" customHeight="1" thickTop="1" x14ac:dyDescent="0.2">
      <c r="A4" s="102" t="s">
        <v>83</v>
      </c>
      <c r="B4" s="94"/>
      <c r="C4" s="93"/>
      <c r="D4" s="131" t="s">
        <v>84</v>
      </c>
      <c r="E4" s="101" t="s">
        <v>85</v>
      </c>
      <c r="F4" s="613" t="s">
        <v>91</v>
      </c>
      <c r="G4" s="613"/>
      <c r="H4" s="100" t="s">
        <v>92</v>
      </c>
      <c r="I4" s="102" t="s">
        <v>68</v>
      </c>
      <c r="K4" s="89" t="str">
        <f>$E$4</f>
        <v>Hmotnost:</v>
      </c>
      <c r="L4" s="104">
        <f>C7</f>
        <v>28</v>
      </c>
      <c r="M4" s="89" t="s">
        <v>2</v>
      </c>
      <c r="N4" s="89"/>
      <c r="O4" s="93"/>
      <c r="U4" s="93"/>
      <c r="V4" s="93"/>
      <c r="W4" s="93"/>
      <c r="Y4" s="93"/>
      <c r="Z4" s="93"/>
      <c r="AE4" s="201"/>
      <c r="AF4" s="201"/>
      <c r="AG4" s="201"/>
      <c r="AH4" s="201"/>
      <c r="AI4" s="178">
        <f>AJ4</f>
        <v>32</v>
      </c>
      <c r="AJ4" s="202">
        <v>32</v>
      </c>
      <c r="AK4" s="203">
        <f>AJ4</f>
        <v>32</v>
      </c>
      <c r="AL4" s="201">
        <f>AM4</f>
        <v>31</v>
      </c>
      <c r="AM4" s="201">
        <f>AJ4-1</f>
        <v>31</v>
      </c>
      <c r="AN4" s="201">
        <f>AM4</f>
        <v>31</v>
      </c>
      <c r="AO4" s="178">
        <f>AP4</f>
        <v>30</v>
      </c>
      <c r="AP4" s="202">
        <f>AM4-1</f>
        <v>30</v>
      </c>
      <c r="AQ4" s="203">
        <f>AP4</f>
        <v>30</v>
      </c>
      <c r="AR4" s="201">
        <f>AS4</f>
        <v>29</v>
      </c>
      <c r="AS4" s="201">
        <f>AP4-1</f>
        <v>29</v>
      </c>
      <c r="AT4" s="201">
        <f>AS4</f>
        <v>29</v>
      </c>
      <c r="AU4" s="178">
        <f>AV4</f>
        <v>28</v>
      </c>
      <c r="AV4" s="202">
        <f>AS4-1</f>
        <v>28</v>
      </c>
      <c r="AW4" s="203">
        <f>AV4</f>
        <v>28</v>
      </c>
      <c r="AX4" s="201">
        <f>AY4</f>
        <v>27</v>
      </c>
      <c r="AY4" s="201">
        <f>AV4-1</f>
        <v>27</v>
      </c>
      <c r="AZ4" s="201">
        <f>AY4</f>
        <v>27</v>
      </c>
      <c r="BA4" s="178">
        <f>BB4</f>
        <v>26</v>
      </c>
      <c r="BB4" s="202">
        <f>AY4-1</f>
        <v>26</v>
      </c>
      <c r="BC4" s="203">
        <f>BB4</f>
        <v>26</v>
      </c>
      <c r="BD4" s="201">
        <f>BE4</f>
        <v>25</v>
      </c>
      <c r="BE4" s="201">
        <f>BB4-1</f>
        <v>25</v>
      </c>
      <c r="BF4" s="201">
        <f>BE4</f>
        <v>25</v>
      </c>
      <c r="BG4" s="178">
        <f>BH4</f>
        <v>24</v>
      </c>
      <c r="BH4" s="202">
        <f>BE4-1</f>
        <v>24</v>
      </c>
      <c r="BI4" s="203">
        <f>BH4</f>
        <v>24</v>
      </c>
      <c r="BJ4" s="201">
        <f>BK4</f>
        <v>23</v>
      </c>
      <c r="BK4" s="201">
        <f>BH4-1</f>
        <v>23</v>
      </c>
      <c r="BL4" s="201">
        <f>BK4</f>
        <v>23</v>
      </c>
      <c r="BM4" s="178">
        <f>BN4</f>
        <v>22</v>
      </c>
      <c r="BN4" s="202">
        <f>BK4-1</f>
        <v>22</v>
      </c>
      <c r="BO4" s="203">
        <f>BN4</f>
        <v>22</v>
      </c>
      <c r="BP4" s="201">
        <f>BQ4</f>
        <v>21</v>
      </c>
      <c r="BQ4" s="201">
        <f>BN4-1</f>
        <v>21</v>
      </c>
      <c r="BR4" s="201">
        <f>BQ4</f>
        <v>21</v>
      </c>
      <c r="BS4" s="178">
        <f>BT4</f>
        <v>20</v>
      </c>
      <c r="BT4" s="202">
        <f>BQ4-1</f>
        <v>20</v>
      </c>
      <c r="BU4" s="203">
        <f>BT4</f>
        <v>20</v>
      </c>
      <c r="BV4" s="201">
        <f>BW4</f>
        <v>19</v>
      </c>
      <c r="BW4" s="201">
        <f>BT4-1</f>
        <v>19</v>
      </c>
      <c r="BX4" s="201">
        <f>BW4</f>
        <v>19</v>
      </c>
      <c r="BY4" s="178">
        <f>BZ4</f>
        <v>18</v>
      </c>
      <c r="BZ4" s="202">
        <f>BW4-1</f>
        <v>18</v>
      </c>
      <c r="CA4" s="203">
        <f>BZ4</f>
        <v>18</v>
      </c>
      <c r="CB4" s="201">
        <f>CC4</f>
        <v>17</v>
      </c>
      <c r="CC4" s="201">
        <f>BZ4-1</f>
        <v>17</v>
      </c>
      <c r="CD4" s="201">
        <f>CC4</f>
        <v>17</v>
      </c>
      <c r="CE4" s="178">
        <f>CF4</f>
        <v>16</v>
      </c>
      <c r="CF4" s="202">
        <f>CC4-1</f>
        <v>16</v>
      </c>
      <c r="CG4" s="203">
        <f>CF4</f>
        <v>16</v>
      </c>
      <c r="CH4" s="201">
        <f>CI4</f>
        <v>15</v>
      </c>
      <c r="CI4" s="201">
        <f>CF4-1</f>
        <v>15</v>
      </c>
      <c r="CJ4" s="201">
        <f>CI4</f>
        <v>15</v>
      </c>
      <c r="CK4" s="178">
        <f>CL4</f>
        <v>14</v>
      </c>
      <c r="CL4" s="202">
        <f>CI4-1</f>
        <v>14</v>
      </c>
      <c r="CM4" s="203">
        <f>CL4</f>
        <v>14</v>
      </c>
      <c r="CN4" s="201">
        <f>CO4</f>
        <v>13</v>
      </c>
      <c r="CO4" s="201">
        <f>CL4-1</f>
        <v>13</v>
      </c>
      <c r="CP4" s="201">
        <f>CO4</f>
        <v>13</v>
      </c>
      <c r="CQ4" s="178">
        <f>CR4</f>
        <v>12</v>
      </c>
      <c r="CR4" s="202">
        <f>CO4-1</f>
        <v>12</v>
      </c>
      <c r="CS4" s="203">
        <f>CR4</f>
        <v>12</v>
      </c>
      <c r="CT4" s="201">
        <f>CU4</f>
        <v>11</v>
      </c>
      <c r="CU4" s="201">
        <f>CR4-1</f>
        <v>11</v>
      </c>
      <c r="CV4" s="201">
        <f>CU4</f>
        <v>11</v>
      </c>
      <c r="CW4" s="178">
        <f>CX4</f>
        <v>10</v>
      </c>
      <c r="CX4" s="202">
        <f>CU4-1</f>
        <v>10</v>
      </c>
      <c r="CY4" s="203">
        <f>CX4</f>
        <v>10</v>
      </c>
      <c r="CZ4" s="201">
        <f>DA4</f>
        <v>9</v>
      </c>
      <c r="DA4" s="201">
        <f>CX4-1</f>
        <v>9</v>
      </c>
      <c r="DB4" s="201">
        <f>DA4</f>
        <v>9</v>
      </c>
      <c r="DC4" s="178">
        <f>DD4</f>
        <v>8</v>
      </c>
      <c r="DD4" s="202">
        <f>DA4-1</f>
        <v>8</v>
      </c>
      <c r="DE4" s="203">
        <f>DD4</f>
        <v>8</v>
      </c>
      <c r="DF4" s="201">
        <f>DG4</f>
        <v>7</v>
      </c>
      <c r="DG4" s="201">
        <f>DD4-1</f>
        <v>7</v>
      </c>
      <c r="DH4" s="201">
        <f>DG4</f>
        <v>7</v>
      </c>
      <c r="DI4" s="178">
        <f>DJ4</f>
        <v>6</v>
      </c>
      <c r="DJ4" s="202">
        <f>DG4-1</f>
        <v>6</v>
      </c>
      <c r="DK4" s="203">
        <f>DJ4</f>
        <v>6</v>
      </c>
      <c r="DL4" s="201"/>
      <c r="DM4" s="204"/>
      <c r="DN4" s="204"/>
      <c r="DO4" s="204">
        <f>AI4</f>
        <v>32</v>
      </c>
      <c r="DP4" s="204">
        <f>DO4-1</f>
        <v>31</v>
      </c>
      <c r="DQ4" s="204">
        <f t="shared" ref="DQ4:EO4" si="0">DP4-1</f>
        <v>30</v>
      </c>
      <c r="DR4" s="204">
        <f t="shared" si="0"/>
        <v>29</v>
      </c>
      <c r="DS4" s="204">
        <f t="shared" si="0"/>
        <v>28</v>
      </c>
      <c r="DT4" s="204">
        <f t="shared" si="0"/>
        <v>27</v>
      </c>
      <c r="DU4" s="204">
        <f t="shared" si="0"/>
        <v>26</v>
      </c>
      <c r="DV4" s="204">
        <f t="shared" si="0"/>
        <v>25</v>
      </c>
      <c r="DW4" s="204">
        <f t="shared" si="0"/>
        <v>24</v>
      </c>
      <c r="DX4" s="204">
        <f t="shared" si="0"/>
        <v>23</v>
      </c>
      <c r="DY4" s="204">
        <f t="shared" si="0"/>
        <v>22</v>
      </c>
      <c r="DZ4" s="204">
        <f t="shared" si="0"/>
        <v>21</v>
      </c>
      <c r="EA4" s="204">
        <f t="shared" si="0"/>
        <v>20</v>
      </c>
      <c r="EB4" s="204">
        <f t="shared" si="0"/>
        <v>19</v>
      </c>
      <c r="EC4" s="204">
        <f t="shared" si="0"/>
        <v>18</v>
      </c>
      <c r="ED4" s="204">
        <f t="shared" si="0"/>
        <v>17</v>
      </c>
      <c r="EE4" s="204">
        <f t="shared" si="0"/>
        <v>16</v>
      </c>
      <c r="EF4" s="204">
        <f t="shared" si="0"/>
        <v>15</v>
      </c>
      <c r="EG4" s="204">
        <f t="shared" si="0"/>
        <v>14</v>
      </c>
      <c r="EH4" s="204">
        <f t="shared" si="0"/>
        <v>13</v>
      </c>
      <c r="EI4" s="204">
        <f t="shared" si="0"/>
        <v>12</v>
      </c>
      <c r="EJ4" s="204">
        <f t="shared" si="0"/>
        <v>11</v>
      </c>
      <c r="EK4" s="204">
        <f t="shared" si="0"/>
        <v>10</v>
      </c>
      <c r="EL4" s="204">
        <f t="shared" si="0"/>
        <v>9</v>
      </c>
      <c r="EM4" s="204">
        <f t="shared" si="0"/>
        <v>8</v>
      </c>
      <c r="EN4" s="204">
        <f t="shared" si="0"/>
        <v>7</v>
      </c>
      <c r="EO4" s="204">
        <f t="shared" si="0"/>
        <v>6</v>
      </c>
      <c r="EP4" s="204"/>
      <c r="EQ4" s="204"/>
      <c r="ER4" s="204"/>
      <c r="ES4" s="201"/>
      <c r="ET4" s="201">
        <f>AI4</f>
        <v>32</v>
      </c>
      <c r="EU4" s="201">
        <f>ET4-1</f>
        <v>31</v>
      </c>
      <c r="EV4" s="204">
        <f t="shared" ref="EV4:FT4" si="1">EU4-1</f>
        <v>30</v>
      </c>
      <c r="EW4" s="204">
        <f t="shared" si="1"/>
        <v>29</v>
      </c>
      <c r="EX4" s="204">
        <f t="shared" si="1"/>
        <v>28</v>
      </c>
      <c r="EY4" s="204">
        <f t="shared" si="1"/>
        <v>27</v>
      </c>
      <c r="EZ4" s="204">
        <f t="shared" si="1"/>
        <v>26</v>
      </c>
      <c r="FA4" s="204">
        <f t="shared" si="1"/>
        <v>25</v>
      </c>
      <c r="FB4" s="204">
        <f t="shared" si="1"/>
        <v>24</v>
      </c>
      <c r="FC4" s="204">
        <f t="shared" si="1"/>
        <v>23</v>
      </c>
      <c r="FD4" s="204">
        <f t="shared" si="1"/>
        <v>22</v>
      </c>
      <c r="FE4" s="204">
        <f t="shared" si="1"/>
        <v>21</v>
      </c>
      <c r="FF4" s="204">
        <f t="shared" si="1"/>
        <v>20</v>
      </c>
      <c r="FG4" s="204">
        <f t="shared" si="1"/>
        <v>19</v>
      </c>
      <c r="FH4" s="204">
        <f t="shared" si="1"/>
        <v>18</v>
      </c>
      <c r="FI4" s="204">
        <f t="shared" si="1"/>
        <v>17</v>
      </c>
      <c r="FJ4" s="204">
        <f t="shared" si="1"/>
        <v>16</v>
      </c>
      <c r="FK4" s="204">
        <f t="shared" si="1"/>
        <v>15</v>
      </c>
      <c r="FL4" s="204">
        <f t="shared" si="1"/>
        <v>14</v>
      </c>
      <c r="FM4" s="204">
        <f t="shared" si="1"/>
        <v>13</v>
      </c>
      <c r="FN4" s="204">
        <f t="shared" si="1"/>
        <v>12</v>
      </c>
      <c r="FO4" s="204">
        <f t="shared" si="1"/>
        <v>11</v>
      </c>
      <c r="FP4" s="204">
        <f t="shared" si="1"/>
        <v>10</v>
      </c>
      <c r="FQ4" s="204">
        <f t="shared" si="1"/>
        <v>9</v>
      </c>
      <c r="FR4" s="204">
        <f t="shared" si="1"/>
        <v>8</v>
      </c>
      <c r="FS4" s="204">
        <f t="shared" si="1"/>
        <v>7</v>
      </c>
      <c r="FT4" s="204">
        <f t="shared" si="1"/>
        <v>6</v>
      </c>
      <c r="FU4" s="204"/>
      <c r="FV4" s="204"/>
      <c r="FW4" s="204"/>
      <c r="FX4" s="204"/>
      <c r="FY4" s="204">
        <f>ET4</f>
        <v>32</v>
      </c>
      <c r="FZ4" s="204">
        <f>FY4-1</f>
        <v>31</v>
      </c>
      <c r="GA4" s="204">
        <f t="shared" ref="GA4:GY4" si="2">FZ4-1</f>
        <v>30</v>
      </c>
      <c r="GB4" s="204">
        <f t="shared" si="2"/>
        <v>29</v>
      </c>
      <c r="GC4" s="204">
        <f t="shared" si="2"/>
        <v>28</v>
      </c>
      <c r="GD4" s="204">
        <f t="shared" si="2"/>
        <v>27</v>
      </c>
      <c r="GE4" s="204">
        <f t="shared" si="2"/>
        <v>26</v>
      </c>
      <c r="GF4" s="204">
        <f t="shared" si="2"/>
        <v>25</v>
      </c>
      <c r="GG4" s="204">
        <f t="shared" si="2"/>
        <v>24</v>
      </c>
      <c r="GH4" s="204">
        <f t="shared" si="2"/>
        <v>23</v>
      </c>
      <c r="GI4" s="204">
        <f t="shared" si="2"/>
        <v>22</v>
      </c>
      <c r="GJ4" s="204">
        <f t="shared" si="2"/>
        <v>21</v>
      </c>
      <c r="GK4" s="204">
        <f t="shared" si="2"/>
        <v>20</v>
      </c>
      <c r="GL4" s="204">
        <f t="shared" si="2"/>
        <v>19</v>
      </c>
      <c r="GM4" s="204">
        <f t="shared" si="2"/>
        <v>18</v>
      </c>
      <c r="GN4" s="204">
        <f t="shared" si="2"/>
        <v>17</v>
      </c>
      <c r="GO4" s="204">
        <f t="shared" si="2"/>
        <v>16</v>
      </c>
      <c r="GP4" s="204">
        <f t="shared" si="2"/>
        <v>15</v>
      </c>
      <c r="GQ4" s="204">
        <f t="shared" si="2"/>
        <v>14</v>
      </c>
      <c r="GR4" s="204">
        <f t="shared" si="2"/>
        <v>13</v>
      </c>
      <c r="GS4" s="204">
        <f t="shared" si="2"/>
        <v>12</v>
      </c>
      <c r="GT4" s="204">
        <f t="shared" si="2"/>
        <v>11</v>
      </c>
      <c r="GU4" s="204">
        <f t="shared" si="2"/>
        <v>10</v>
      </c>
      <c r="GV4" s="204">
        <f t="shared" si="2"/>
        <v>9</v>
      </c>
      <c r="GW4" s="204">
        <f t="shared" si="2"/>
        <v>8</v>
      </c>
      <c r="GX4" s="204">
        <f t="shared" si="2"/>
        <v>7</v>
      </c>
      <c r="GY4" s="204">
        <f t="shared" si="2"/>
        <v>6</v>
      </c>
      <c r="GZ4" s="204"/>
      <c r="HA4" s="204"/>
      <c r="HB4" s="204"/>
      <c r="HC4" s="204"/>
      <c r="HD4" s="204" t="s">
        <v>16</v>
      </c>
      <c r="HE4" s="204"/>
      <c r="HF4" s="204"/>
      <c r="HG4" s="204"/>
      <c r="HH4" s="204"/>
      <c r="HI4" s="204"/>
      <c r="HJ4" s="204"/>
      <c r="HK4" s="207" t="str">
        <f>[1]List1!$A$11</f>
        <v>Tabulka kvalifikace</v>
      </c>
      <c r="HL4" s="204"/>
      <c r="HM4" s="204"/>
      <c r="HU4" s="223"/>
      <c r="HV4" s="223"/>
      <c r="HW4" s="223">
        <f>FY4</f>
        <v>32</v>
      </c>
      <c r="HX4" s="223">
        <f t="shared" ref="HX4:IW4" si="3">HW4-1</f>
        <v>31</v>
      </c>
      <c r="HY4" s="223">
        <f t="shared" si="3"/>
        <v>30</v>
      </c>
      <c r="HZ4" s="223">
        <f t="shared" si="3"/>
        <v>29</v>
      </c>
      <c r="IA4" s="223">
        <f t="shared" si="3"/>
        <v>28</v>
      </c>
      <c r="IB4" s="223">
        <f t="shared" si="3"/>
        <v>27</v>
      </c>
      <c r="IC4" s="223">
        <f t="shared" si="3"/>
        <v>26</v>
      </c>
      <c r="ID4" s="223">
        <f t="shared" si="3"/>
        <v>25</v>
      </c>
      <c r="IE4" s="223">
        <f t="shared" si="3"/>
        <v>24</v>
      </c>
      <c r="IF4" s="223">
        <f t="shared" si="3"/>
        <v>23</v>
      </c>
      <c r="IG4" s="223">
        <f t="shared" si="3"/>
        <v>22</v>
      </c>
      <c r="IH4" s="223">
        <f t="shared" si="3"/>
        <v>21</v>
      </c>
      <c r="II4" s="223">
        <f t="shared" si="3"/>
        <v>20</v>
      </c>
      <c r="IJ4" s="223">
        <f t="shared" si="3"/>
        <v>19</v>
      </c>
      <c r="IK4" s="223">
        <f t="shared" si="3"/>
        <v>18</v>
      </c>
      <c r="IL4" s="223">
        <f t="shared" si="3"/>
        <v>17</v>
      </c>
      <c r="IM4" s="223">
        <f t="shared" si="3"/>
        <v>16</v>
      </c>
      <c r="IN4" s="223">
        <f t="shared" si="3"/>
        <v>15</v>
      </c>
      <c r="IO4" s="223">
        <f t="shared" si="3"/>
        <v>14</v>
      </c>
      <c r="IP4" s="223">
        <f t="shared" si="3"/>
        <v>13</v>
      </c>
      <c r="IQ4" s="223">
        <f t="shared" si="3"/>
        <v>12</v>
      </c>
      <c r="IR4" s="223">
        <f t="shared" si="3"/>
        <v>11</v>
      </c>
      <c r="IS4" s="223">
        <f t="shared" si="3"/>
        <v>10</v>
      </c>
      <c r="IT4" s="223">
        <f t="shared" si="3"/>
        <v>9</v>
      </c>
      <c r="IU4" s="223">
        <f t="shared" si="3"/>
        <v>8</v>
      </c>
      <c r="IV4" s="223">
        <f t="shared" si="3"/>
        <v>7</v>
      </c>
      <c r="IW4" s="223">
        <f t="shared" si="3"/>
        <v>6</v>
      </c>
      <c r="IX4" s="223"/>
      <c r="IY4" s="223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16" t="str">
        <f>[1]List1!$A$198</f>
        <v>automatická volba - neměnit</v>
      </c>
      <c r="O5" s="616"/>
      <c r="P5" s="616"/>
      <c r="Q5" s="616"/>
      <c r="R5" s="616"/>
      <c r="T5" s="55"/>
      <c r="U5" s="75"/>
      <c r="V5" s="75"/>
      <c r="W5" s="75"/>
      <c r="X5" s="55"/>
      <c r="Y5" s="75"/>
      <c r="Z5" s="90"/>
      <c r="AB5" s="55"/>
      <c r="AE5" s="202"/>
      <c r="AF5" s="202"/>
      <c r="AG5" s="202"/>
      <c r="AH5" s="202"/>
      <c r="AI5" s="178" t="str">
        <f>[1]List1!$A$52</f>
        <v>los</v>
      </c>
      <c r="AJ5" s="202">
        <v>1</v>
      </c>
      <c r="AK5" s="203">
        <v>2</v>
      </c>
      <c r="AL5" s="202" t="str">
        <f t="shared" ref="AL5:BQ5" si="4">AI5</f>
        <v>los</v>
      </c>
      <c r="AM5" s="202">
        <f t="shared" si="4"/>
        <v>1</v>
      </c>
      <c r="AN5" s="202">
        <f t="shared" si="4"/>
        <v>2</v>
      </c>
      <c r="AO5" s="178" t="str">
        <f t="shared" si="4"/>
        <v>los</v>
      </c>
      <c r="AP5" s="202">
        <f t="shared" si="4"/>
        <v>1</v>
      </c>
      <c r="AQ5" s="203">
        <f t="shared" si="4"/>
        <v>2</v>
      </c>
      <c r="AR5" s="202" t="str">
        <f t="shared" si="4"/>
        <v>los</v>
      </c>
      <c r="AS5" s="202">
        <f t="shared" si="4"/>
        <v>1</v>
      </c>
      <c r="AT5" s="202">
        <f t="shared" si="4"/>
        <v>2</v>
      </c>
      <c r="AU5" s="178" t="str">
        <f t="shared" si="4"/>
        <v>los</v>
      </c>
      <c r="AV5" s="202">
        <f t="shared" si="4"/>
        <v>1</v>
      </c>
      <c r="AW5" s="203">
        <f t="shared" si="4"/>
        <v>2</v>
      </c>
      <c r="AX5" s="202" t="str">
        <f t="shared" si="4"/>
        <v>los</v>
      </c>
      <c r="AY5" s="202">
        <f t="shared" si="4"/>
        <v>1</v>
      </c>
      <c r="AZ5" s="202">
        <f t="shared" si="4"/>
        <v>2</v>
      </c>
      <c r="BA5" s="178" t="str">
        <f t="shared" si="4"/>
        <v>los</v>
      </c>
      <c r="BB5" s="202">
        <f t="shared" si="4"/>
        <v>1</v>
      </c>
      <c r="BC5" s="203">
        <f t="shared" si="4"/>
        <v>2</v>
      </c>
      <c r="BD5" s="202" t="str">
        <f t="shared" si="4"/>
        <v>los</v>
      </c>
      <c r="BE5" s="202">
        <f t="shared" si="4"/>
        <v>1</v>
      </c>
      <c r="BF5" s="202">
        <f t="shared" si="4"/>
        <v>2</v>
      </c>
      <c r="BG5" s="178" t="str">
        <f t="shared" si="4"/>
        <v>los</v>
      </c>
      <c r="BH5" s="202">
        <f t="shared" si="4"/>
        <v>1</v>
      </c>
      <c r="BI5" s="203">
        <f t="shared" si="4"/>
        <v>2</v>
      </c>
      <c r="BJ5" s="202" t="str">
        <f t="shared" si="4"/>
        <v>los</v>
      </c>
      <c r="BK5" s="202">
        <f t="shared" si="4"/>
        <v>1</v>
      </c>
      <c r="BL5" s="202">
        <f t="shared" si="4"/>
        <v>2</v>
      </c>
      <c r="BM5" s="178" t="str">
        <f t="shared" si="4"/>
        <v>los</v>
      </c>
      <c r="BN5" s="202">
        <f t="shared" si="4"/>
        <v>1</v>
      </c>
      <c r="BO5" s="203">
        <f t="shared" si="4"/>
        <v>2</v>
      </c>
      <c r="BP5" s="202" t="str">
        <f t="shared" si="4"/>
        <v>los</v>
      </c>
      <c r="BQ5" s="202">
        <f t="shared" si="4"/>
        <v>1</v>
      </c>
      <c r="BR5" s="202">
        <f t="shared" ref="BR5:CW5" si="5">BO5</f>
        <v>2</v>
      </c>
      <c r="BS5" s="178" t="str">
        <f t="shared" si="5"/>
        <v>los</v>
      </c>
      <c r="BT5" s="202">
        <f t="shared" si="5"/>
        <v>1</v>
      </c>
      <c r="BU5" s="203">
        <f t="shared" si="5"/>
        <v>2</v>
      </c>
      <c r="BV5" s="202" t="str">
        <f t="shared" si="5"/>
        <v>los</v>
      </c>
      <c r="BW5" s="202">
        <f t="shared" si="5"/>
        <v>1</v>
      </c>
      <c r="BX5" s="202">
        <f t="shared" si="5"/>
        <v>2</v>
      </c>
      <c r="BY5" s="178" t="str">
        <f t="shared" si="5"/>
        <v>los</v>
      </c>
      <c r="BZ5" s="202">
        <f t="shared" si="5"/>
        <v>1</v>
      </c>
      <c r="CA5" s="203">
        <f t="shared" si="5"/>
        <v>2</v>
      </c>
      <c r="CB5" s="202" t="str">
        <f t="shared" si="5"/>
        <v>los</v>
      </c>
      <c r="CC5" s="202">
        <f t="shared" si="5"/>
        <v>1</v>
      </c>
      <c r="CD5" s="202">
        <f t="shared" si="5"/>
        <v>2</v>
      </c>
      <c r="CE5" s="178" t="str">
        <f t="shared" si="5"/>
        <v>los</v>
      </c>
      <c r="CF5" s="202">
        <f t="shared" si="5"/>
        <v>1</v>
      </c>
      <c r="CG5" s="203">
        <f t="shared" si="5"/>
        <v>2</v>
      </c>
      <c r="CH5" s="202" t="str">
        <f t="shared" si="5"/>
        <v>los</v>
      </c>
      <c r="CI5" s="202">
        <f t="shared" si="5"/>
        <v>1</v>
      </c>
      <c r="CJ5" s="202">
        <f t="shared" si="5"/>
        <v>2</v>
      </c>
      <c r="CK5" s="178" t="str">
        <f t="shared" si="5"/>
        <v>los</v>
      </c>
      <c r="CL5" s="202">
        <f t="shared" si="5"/>
        <v>1</v>
      </c>
      <c r="CM5" s="203">
        <f t="shared" si="5"/>
        <v>2</v>
      </c>
      <c r="CN5" s="202" t="str">
        <f t="shared" si="5"/>
        <v>los</v>
      </c>
      <c r="CO5" s="202">
        <f t="shared" si="5"/>
        <v>1</v>
      </c>
      <c r="CP5" s="202">
        <f t="shared" si="5"/>
        <v>2</v>
      </c>
      <c r="CQ5" s="178" t="str">
        <f t="shared" si="5"/>
        <v>los</v>
      </c>
      <c r="CR5" s="202">
        <f t="shared" si="5"/>
        <v>1</v>
      </c>
      <c r="CS5" s="203">
        <f t="shared" si="5"/>
        <v>2</v>
      </c>
      <c r="CT5" s="202" t="str">
        <f t="shared" si="5"/>
        <v>los</v>
      </c>
      <c r="CU5" s="202">
        <f t="shared" si="5"/>
        <v>1</v>
      </c>
      <c r="CV5" s="202">
        <f t="shared" si="5"/>
        <v>2</v>
      </c>
      <c r="CW5" s="178" t="str">
        <f t="shared" si="5"/>
        <v>los</v>
      </c>
      <c r="CX5" s="202">
        <f t="shared" ref="CX5:DK5" si="6">CU5</f>
        <v>1</v>
      </c>
      <c r="CY5" s="203">
        <f t="shared" si="6"/>
        <v>2</v>
      </c>
      <c r="CZ5" s="202" t="str">
        <f t="shared" si="6"/>
        <v>los</v>
      </c>
      <c r="DA5" s="202">
        <f t="shared" si="6"/>
        <v>1</v>
      </c>
      <c r="DB5" s="202">
        <f t="shared" si="6"/>
        <v>2</v>
      </c>
      <c r="DC5" s="178" t="str">
        <f t="shared" si="6"/>
        <v>los</v>
      </c>
      <c r="DD5" s="202">
        <f t="shared" si="6"/>
        <v>1</v>
      </c>
      <c r="DE5" s="203">
        <f t="shared" si="6"/>
        <v>2</v>
      </c>
      <c r="DF5" s="202" t="str">
        <f t="shared" si="6"/>
        <v>los</v>
      </c>
      <c r="DG5" s="202">
        <f t="shared" si="6"/>
        <v>1</v>
      </c>
      <c r="DH5" s="202">
        <f t="shared" si="6"/>
        <v>2</v>
      </c>
      <c r="DI5" s="178" t="str">
        <f t="shared" si="6"/>
        <v>los</v>
      </c>
      <c r="DJ5" s="202">
        <f t="shared" si="6"/>
        <v>1</v>
      </c>
      <c r="DK5" s="203">
        <f t="shared" si="6"/>
        <v>2</v>
      </c>
      <c r="DL5" s="202"/>
      <c r="DM5" s="205"/>
      <c r="DN5" s="205"/>
      <c r="DO5" s="205"/>
      <c r="DP5" s="205"/>
      <c r="DQ5" s="205"/>
      <c r="DR5" s="205"/>
      <c r="DS5" s="205"/>
      <c r="DT5" s="205"/>
      <c r="DU5" s="205"/>
      <c r="DV5" s="205"/>
      <c r="DW5" s="205"/>
      <c r="DX5" s="205"/>
      <c r="DY5" s="205"/>
      <c r="DZ5" s="205"/>
      <c r="EA5" s="205"/>
      <c r="EB5" s="205"/>
      <c r="EC5" s="205"/>
      <c r="ED5" s="205"/>
      <c r="EE5" s="205"/>
      <c r="EF5" s="205"/>
      <c r="EG5" s="205"/>
      <c r="EH5" s="205"/>
      <c r="EI5" s="205"/>
      <c r="EJ5" s="205"/>
      <c r="EK5" s="205"/>
      <c r="EL5" s="205"/>
      <c r="EM5" s="205"/>
      <c r="EN5" s="205"/>
      <c r="EO5" s="205"/>
      <c r="EP5" s="205"/>
      <c r="EQ5" s="205"/>
      <c r="ER5" s="205"/>
      <c r="ES5" s="202" t="str">
        <f>AE1</f>
        <v>VL</v>
      </c>
      <c r="ET5" s="202"/>
      <c r="EU5" s="202"/>
      <c r="EV5" s="202">
        <v>1</v>
      </c>
      <c r="EW5" s="202">
        <v>1</v>
      </c>
      <c r="EX5" s="202"/>
      <c r="EY5" s="202"/>
      <c r="EZ5" s="202">
        <v>1</v>
      </c>
      <c r="FA5" s="202">
        <v>1</v>
      </c>
      <c r="FB5" s="202"/>
      <c r="FC5" s="205"/>
      <c r="FD5" s="205">
        <v>1</v>
      </c>
      <c r="FE5" s="205">
        <v>1</v>
      </c>
      <c r="FF5" s="205"/>
      <c r="FG5" s="205"/>
      <c r="FH5" s="205">
        <v>1</v>
      </c>
      <c r="FI5" s="205">
        <v>1</v>
      </c>
      <c r="FJ5" s="205"/>
      <c r="FK5" s="205"/>
      <c r="FL5" s="205">
        <v>1</v>
      </c>
      <c r="FM5" s="205">
        <v>1</v>
      </c>
      <c r="FN5" s="205"/>
      <c r="FO5" s="205"/>
      <c r="FP5" s="205">
        <v>1</v>
      </c>
      <c r="FQ5" s="205">
        <v>1</v>
      </c>
      <c r="FR5" s="205"/>
      <c r="FS5" s="205"/>
      <c r="FT5" s="205"/>
      <c r="FU5" s="205"/>
      <c r="FV5" s="205"/>
      <c r="FW5" s="205"/>
      <c r="FX5" s="205" t="str">
        <f>ES5</f>
        <v>VL</v>
      </c>
      <c r="FY5" s="205"/>
      <c r="FZ5" s="205"/>
      <c r="GA5" s="205">
        <v>1</v>
      </c>
      <c r="GB5" s="205">
        <v>1</v>
      </c>
      <c r="GC5" s="205"/>
      <c r="GD5" s="205"/>
      <c r="GE5" s="205">
        <v>1</v>
      </c>
      <c r="GF5" s="205">
        <v>1</v>
      </c>
      <c r="GG5" s="205"/>
      <c r="GH5" s="205"/>
      <c r="GI5" s="205">
        <v>1</v>
      </c>
      <c r="GJ5" s="205">
        <v>1</v>
      </c>
      <c r="GK5" s="205"/>
      <c r="GL5" s="205"/>
      <c r="GM5" s="205">
        <v>1</v>
      </c>
      <c r="GN5" s="205">
        <v>1</v>
      </c>
      <c r="GO5" s="205"/>
      <c r="GP5" s="205"/>
      <c r="GQ5" s="205">
        <v>1</v>
      </c>
      <c r="GR5" s="205">
        <v>1</v>
      </c>
      <c r="GS5" s="205"/>
      <c r="GT5" s="205"/>
      <c r="GU5" s="205">
        <v>1</v>
      </c>
      <c r="GV5" s="205">
        <v>1</v>
      </c>
      <c r="GW5" s="205"/>
      <c r="GX5" s="205"/>
      <c r="GY5" s="205">
        <v>1</v>
      </c>
      <c r="GZ5" s="205"/>
      <c r="HA5" s="205"/>
      <c r="HB5" s="205"/>
      <c r="HC5" s="205"/>
      <c r="HD5" s="205"/>
      <c r="HE5" s="205" t="str">
        <f>AE1</f>
        <v>VL</v>
      </c>
      <c r="HF5" s="205">
        <f>IF($HF$2&lt;=5,0,(INDEX($ET$5:$FT$5,1,HD1)))</f>
        <v>0</v>
      </c>
      <c r="HG5" s="205">
        <f>IF($HF$2&lt;=5,0,(INDEX($FY$5:$GY$5,1,HD1)))</f>
        <v>1</v>
      </c>
      <c r="HH5" s="205"/>
      <c r="HI5" s="205"/>
      <c r="HJ5" s="205"/>
      <c r="HK5" s="205"/>
      <c r="HL5" s="205"/>
      <c r="HM5" s="205"/>
      <c r="HU5" s="224"/>
      <c r="HV5" s="224" t="str">
        <f>HE5</f>
        <v>VL</v>
      </c>
      <c r="HW5" s="224"/>
      <c r="HX5" s="224"/>
      <c r="HY5" s="224">
        <v>1</v>
      </c>
      <c r="HZ5" s="224">
        <v>1</v>
      </c>
      <c r="IA5" s="224"/>
      <c r="IB5" s="224"/>
      <c r="IC5" s="224">
        <v>1</v>
      </c>
      <c r="ID5" s="224">
        <v>1</v>
      </c>
      <c r="IE5" s="224"/>
      <c r="IF5" s="224"/>
      <c r="IG5" s="224">
        <v>1</v>
      </c>
      <c r="IH5" s="224">
        <v>1</v>
      </c>
      <c r="II5" s="224"/>
      <c r="IJ5" s="224"/>
      <c r="IK5" s="224">
        <v>1</v>
      </c>
      <c r="IL5" s="224">
        <v>1</v>
      </c>
      <c r="IM5" s="224"/>
      <c r="IN5" s="224"/>
      <c r="IO5" s="224">
        <v>1</v>
      </c>
      <c r="IP5" s="224">
        <v>1</v>
      </c>
      <c r="IQ5" s="224"/>
      <c r="IR5" s="224"/>
      <c r="IS5" s="224">
        <v>1</v>
      </c>
      <c r="IT5" s="224">
        <v>1</v>
      </c>
      <c r="IU5" s="224"/>
      <c r="IV5" s="224"/>
      <c r="IW5" s="224">
        <v>1</v>
      </c>
      <c r="IX5" s="224"/>
      <c r="IY5" s="224">
        <f>IF($HF$2&lt;=5,0,(INDEX($HW$5:$IW$5,1,$HD$1)))</f>
        <v>1</v>
      </c>
    </row>
    <row r="6" spans="1:259" ht="26.25" thickBot="1" x14ac:dyDescent="0.25">
      <c r="A6" s="132" t="s">
        <v>93</v>
      </c>
      <c r="B6" s="120" t="s">
        <v>65</v>
      </c>
      <c r="C6" s="121">
        <v>25</v>
      </c>
      <c r="D6" s="122" t="s">
        <v>87</v>
      </c>
      <c r="E6" s="81" t="s">
        <v>88</v>
      </c>
      <c r="F6" s="11" t="s">
        <v>94</v>
      </c>
      <c r="G6" s="12" t="s">
        <v>0</v>
      </c>
      <c r="H6" s="13" t="s">
        <v>95</v>
      </c>
      <c r="I6" s="14" t="s">
        <v>68</v>
      </c>
      <c r="K6" s="612" t="str">
        <f>[1]List1!$A$7</f>
        <v>věk. kat.</v>
      </c>
      <c r="L6" s="612"/>
      <c r="M6" s="37"/>
      <c r="N6" s="609" t="str">
        <f>[1]List1!$A$6</f>
        <v>styl:</v>
      </c>
      <c r="O6" s="609"/>
      <c r="Q6" s="77" t="str">
        <f>[1]List1!$A$197</f>
        <v>čas periody</v>
      </c>
      <c r="R6" s="37" t="str">
        <f>[1]List1!$A$195</f>
        <v>přestávka</v>
      </c>
      <c r="AA6" t="e">
        <f>CONCATENATE(AC7,AC8,AC9,AC10,AC11,AC12,#REF!,#REF!,#REF!,#REF!,#REF!,#REF!,#REF!,#REF!,#REF!,#REF!)</f>
        <v>#REF!</v>
      </c>
      <c r="AC6" t="e">
        <f>CONCATENATE(AE7,AE8,AE9,AE10,AE11,AE12,#REF!,#REF!,#REF!,#REF!,#REF!,#REF!,#REF!,#REF!,#REF!,AE12)</f>
        <v>#REF!</v>
      </c>
      <c r="AH6" s="97"/>
      <c r="AI6" s="183"/>
      <c r="AJ6" s="97"/>
      <c r="AK6" s="184"/>
      <c r="AL6" s="97"/>
      <c r="AM6" s="97"/>
      <c r="AN6" s="97"/>
      <c r="AO6" s="183"/>
      <c r="AP6" s="97"/>
      <c r="AQ6" s="184"/>
      <c r="AR6" s="97"/>
      <c r="AS6" s="97"/>
      <c r="AT6" s="97"/>
      <c r="AU6" s="183"/>
      <c r="AV6" s="97"/>
      <c r="AW6" s="184"/>
      <c r="AX6" s="97"/>
      <c r="AY6" s="97"/>
      <c r="AZ6" s="97"/>
      <c r="BA6" s="183"/>
      <c r="BB6" s="97"/>
      <c r="BC6" s="184"/>
      <c r="BD6" s="97"/>
      <c r="BE6" s="97"/>
      <c r="BF6" s="97"/>
      <c r="BG6" s="183"/>
      <c r="BH6" s="97"/>
      <c r="BI6" s="184"/>
      <c r="BJ6" s="97"/>
      <c r="BK6" s="97"/>
      <c r="BL6" s="97"/>
      <c r="BM6" s="183"/>
      <c r="BN6" s="97"/>
      <c r="BO6" s="184"/>
      <c r="BP6" s="97"/>
      <c r="BQ6" s="97"/>
      <c r="BR6" s="97"/>
      <c r="BS6" s="183"/>
      <c r="BT6" s="97"/>
      <c r="BU6" s="184"/>
      <c r="BV6" s="97"/>
      <c r="BW6" s="97"/>
      <c r="BX6" s="97"/>
      <c r="BY6" s="183"/>
      <c r="BZ6" s="97"/>
      <c r="CA6" s="184"/>
      <c r="CB6" s="97"/>
      <c r="CC6" s="97"/>
      <c r="CD6" s="97"/>
      <c r="CE6" s="183"/>
      <c r="CF6" s="97"/>
      <c r="CG6" s="184"/>
      <c r="CH6" s="97"/>
      <c r="CI6" s="97"/>
      <c r="CJ6" s="97"/>
      <c r="CK6" s="183"/>
      <c r="CL6" s="97"/>
      <c r="CM6" s="184"/>
      <c r="CN6" s="97"/>
      <c r="CO6" s="97"/>
      <c r="CP6" s="97"/>
      <c r="CQ6" s="183"/>
      <c r="CR6" s="97"/>
      <c r="CS6" s="184"/>
      <c r="CT6" s="97"/>
      <c r="CU6" s="97"/>
      <c r="CV6" s="97"/>
      <c r="CW6" s="183"/>
      <c r="CX6" s="97"/>
      <c r="CY6" s="184"/>
      <c r="CZ6" s="97"/>
      <c r="DA6" s="97"/>
      <c r="DB6" s="97"/>
      <c r="DC6" s="183"/>
      <c r="DD6" s="97"/>
      <c r="DE6" s="184"/>
      <c r="DF6" s="97"/>
      <c r="DG6" s="97"/>
      <c r="DH6" s="97"/>
      <c r="DI6" s="183"/>
      <c r="DJ6" s="97"/>
      <c r="DK6" s="184"/>
      <c r="DO6" s="204">
        <v>1</v>
      </c>
      <c r="DP6" s="204">
        <f>DO6+1</f>
        <v>2</v>
      </c>
      <c r="DQ6" s="204">
        <f t="shared" ref="DQ6:EO6" si="7">DP6+1</f>
        <v>3</v>
      </c>
      <c r="DR6" s="204">
        <f t="shared" si="7"/>
        <v>4</v>
      </c>
      <c r="DS6" s="204">
        <f t="shared" si="7"/>
        <v>5</v>
      </c>
      <c r="DT6" s="204">
        <f t="shared" si="7"/>
        <v>6</v>
      </c>
      <c r="DU6" s="204">
        <f t="shared" si="7"/>
        <v>7</v>
      </c>
      <c r="DV6" s="204">
        <f t="shared" si="7"/>
        <v>8</v>
      </c>
      <c r="DW6" s="204">
        <f t="shared" si="7"/>
        <v>9</v>
      </c>
      <c r="DX6" s="204">
        <f t="shared" si="7"/>
        <v>10</v>
      </c>
      <c r="DY6" s="204">
        <f t="shared" si="7"/>
        <v>11</v>
      </c>
      <c r="DZ6" s="204">
        <f t="shared" si="7"/>
        <v>12</v>
      </c>
      <c r="EA6" s="204">
        <f t="shared" si="7"/>
        <v>13</v>
      </c>
      <c r="EB6" s="204">
        <f t="shared" si="7"/>
        <v>14</v>
      </c>
      <c r="EC6" s="204">
        <f t="shared" si="7"/>
        <v>15</v>
      </c>
      <c r="ED6" s="204">
        <f t="shared" si="7"/>
        <v>16</v>
      </c>
      <c r="EE6" s="204">
        <f t="shared" si="7"/>
        <v>17</v>
      </c>
      <c r="EF6" s="204">
        <f t="shared" si="7"/>
        <v>18</v>
      </c>
      <c r="EG6" s="204">
        <f t="shared" si="7"/>
        <v>19</v>
      </c>
      <c r="EH6" s="204">
        <f t="shared" si="7"/>
        <v>20</v>
      </c>
      <c r="EI6" s="204">
        <f t="shared" si="7"/>
        <v>21</v>
      </c>
      <c r="EJ6" s="204">
        <f t="shared" si="7"/>
        <v>22</v>
      </c>
      <c r="EK6" s="204">
        <f t="shared" si="7"/>
        <v>23</v>
      </c>
      <c r="EL6" s="204">
        <f t="shared" si="7"/>
        <v>24</v>
      </c>
      <c r="EM6" s="204">
        <f t="shared" si="7"/>
        <v>25</v>
      </c>
      <c r="EN6" s="204">
        <f t="shared" si="7"/>
        <v>26</v>
      </c>
      <c r="EO6" s="204">
        <f t="shared" si="7"/>
        <v>27</v>
      </c>
      <c r="ET6" s="201">
        <v>1</v>
      </c>
      <c r="EU6" s="201">
        <f>ET6+1</f>
        <v>2</v>
      </c>
      <c r="EV6" s="204">
        <f t="shared" ref="EV6:FT6" si="8">EU6+1</f>
        <v>3</v>
      </c>
      <c r="EW6" s="204">
        <f t="shared" si="8"/>
        <v>4</v>
      </c>
      <c r="EX6" s="204">
        <f t="shared" si="8"/>
        <v>5</v>
      </c>
      <c r="EY6" s="204">
        <f t="shared" si="8"/>
        <v>6</v>
      </c>
      <c r="EZ6" s="204">
        <f t="shared" si="8"/>
        <v>7</v>
      </c>
      <c r="FA6" s="204">
        <f t="shared" si="8"/>
        <v>8</v>
      </c>
      <c r="FB6" s="204">
        <f t="shared" si="8"/>
        <v>9</v>
      </c>
      <c r="FC6" s="204">
        <f t="shared" si="8"/>
        <v>10</v>
      </c>
      <c r="FD6" s="204">
        <f t="shared" si="8"/>
        <v>11</v>
      </c>
      <c r="FE6" s="204">
        <f t="shared" si="8"/>
        <v>12</v>
      </c>
      <c r="FF6" s="204">
        <f t="shared" si="8"/>
        <v>13</v>
      </c>
      <c r="FG6" s="204">
        <f t="shared" si="8"/>
        <v>14</v>
      </c>
      <c r="FH6" s="204">
        <f t="shared" si="8"/>
        <v>15</v>
      </c>
      <c r="FI6" s="204">
        <f t="shared" si="8"/>
        <v>16</v>
      </c>
      <c r="FJ6" s="204">
        <f t="shared" si="8"/>
        <v>17</v>
      </c>
      <c r="FK6" s="204">
        <f t="shared" si="8"/>
        <v>18</v>
      </c>
      <c r="FL6" s="204">
        <f t="shared" si="8"/>
        <v>19</v>
      </c>
      <c r="FM6" s="204">
        <f t="shared" si="8"/>
        <v>20</v>
      </c>
      <c r="FN6" s="204">
        <f t="shared" si="8"/>
        <v>21</v>
      </c>
      <c r="FO6" s="204">
        <f t="shared" si="8"/>
        <v>22</v>
      </c>
      <c r="FP6" s="204">
        <f t="shared" si="8"/>
        <v>23</v>
      </c>
      <c r="FQ6" s="204">
        <f t="shared" si="8"/>
        <v>24</v>
      </c>
      <c r="FR6" s="204">
        <f t="shared" si="8"/>
        <v>25</v>
      </c>
      <c r="FS6" s="204">
        <f t="shared" si="8"/>
        <v>26</v>
      </c>
      <c r="FT6" s="204">
        <f t="shared" si="8"/>
        <v>27</v>
      </c>
      <c r="FY6" s="204">
        <v>1</v>
      </c>
      <c r="FZ6" s="204">
        <f>FY6+1</f>
        <v>2</v>
      </c>
      <c r="GA6" s="204">
        <f t="shared" ref="GA6:GY6" si="9">FZ6+1</f>
        <v>3</v>
      </c>
      <c r="GB6" s="204">
        <f t="shared" si="9"/>
        <v>4</v>
      </c>
      <c r="GC6" s="204">
        <f t="shared" si="9"/>
        <v>5</v>
      </c>
      <c r="GD6" s="204">
        <f t="shared" si="9"/>
        <v>6</v>
      </c>
      <c r="GE6" s="204">
        <f t="shared" si="9"/>
        <v>7</v>
      </c>
      <c r="GF6" s="204">
        <f t="shared" si="9"/>
        <v>8</v>
      </c>
      <c r="GG6" s="204">
        <f t="shared" si="9"/>
        <v>9</v>
      </c>
      <c r="GH6" s="204">
        <f t="shared" si="9"/>
        <v>10</v>
      </c>
      <c r="GI6" s="204">
        <f t="shared" si="9"/>
        <v>11</v>
      </c>
      <c r="GJ6" s="204">
        <f t="shared" si="9"/>
        <v>12</v>
      </c>
      <c r="GK6" s="204">
        <f t="shared" si="9"/>
        <v>13</v>
      </c>
      <c r="GL6" s="204">
        <f t="shared" si="9"/>
        <v>14</v>
      </c>
      <c r="GM6" s="204">
        <f t="shared" si="9"/>
        <v>15</v>
      </c>
      <c r="GN6" s="204">
        <f t="shared" si="9"/>
        <v>16</v>
      </c>
      <c r="GO6" s="204">
        <f t="shared" si="9"/>
        <v>17</v>
      </c>
      <c r="GP6" s="204">
        <f t="shared" si="9"/>
        <v>18</v>
      </c>
      <c r="GQ6" s="204">
        <f t="shared" si="9"/>
        <v>19</v>
      </c>
      <c r="GR6" s="204">
        <f t="shared" si="9"/>
        <v>20</v>
      </c>
      <c r="GS6" s="204">
        <f t="shared" si="9"/>
        <v>21</v>
      </c>
      <c r="GT6" s="204">
        <f t="shared" si="9"/>
        <v>22</v>
      </c>
      <c r="GU6" s="204">
        <f t="shared" si="9"/>
        <v>23</v>
      </c>
      <c r="GV6" s="204">
        <f t="shared" si="9"/>
        <v>24</v>
      </c>
      <c r="GW6" s="204">
        <f t="shared" si="9"/>
        <v>25</v>
      </c>
      <c r="GX6" s="204">
        <f t="shared" si="9"/>
        <v>26</v>
      </c>
      <c r="GY6" s="204">
        <f t="shared" si="9"/>
        <v>27</v>
      </c>
      <c r="HE6" s="204" t="str">
        <f>DO3</f>
        <v>los</v>
      </c>
      <c r="HF6" s="204">
        <v>1</v>
      </c>
      <c r="HG6" s="204">
        <v>2</v>
      </c>
      <c r="HK6" s="204" t="str">
        <f>HE6</f>
        <v>los</v>
      </c>
      <c r="HL6" s="204">
        <f>HF6</f>
        <v>1</v>
      </c>
      <c r="HM6" s="204">
        <f>HG6</f>
        <v>2</v>
      </c>
      <c r="HW6" s="223">
        <v>1</v>
      </c>
      <c r="HX6" s="97">
        <f t="shared" ref="HX6:IW6" si="10">HW6+1</f>
        <v>2</v>
      </c>
      <c r="HY6" s="223">
        <f t="shared" si="10"/>
        <v>3</v>
      </c>
      <c r="HZ6" s="223">
        <f t="shared" si="10"/>
        <v>4</v>
      </c>
      <c r="IA6" s="223">
        <f t="shared" si="10"/>
        <v>5</v>
      </c>
      <c r="IB6" s="223">
        <f t="shared" si="10"/>
        <v>6</v>
      </c>
      <c r="IC6" s="223">
        <f t="shared" si="10"/>
        <v>7</v>
      </c>
      <c r="ID6" s="223">
        <f t="shared" si="10"/>
        <v>8</v>
      </c>
      <c r="IE6" s="223">
        <f t="shared" si="10"/>
        <v>9</v>
      </c>
      <c r="IF6" s="223">
        <f t="shared" si="10"/>
        <v>10</v>
      </c>
      <c r="IG6" s="223">
        <f t="shared" si="10"/>
        <v>11</v>
      </c>
      <c r="IH6" s="223">
        <f t="shared" si="10"/>
        <v>12</v>
      </c>
      <c r="II6" s="223">
        <f t="shared" si="10"/>
        <v>13</v>
      </c>
      <c r="IJ6" s="223">
        <f t="shared" si="10"/>
        <v>14</v>
      </c>
      <c r="IK6" s="223">
        <f t="shared" si="10"/>
        <v>15</v>
      </c>
      <c r="IL6" s="223">
        <f t="shared" si="10"/>
        <v>16</v>
      </c>
      <c r="IM6" s="223">
        <f t="shared" si="10"/>
        <v>17</v>
      </c>
      <c r="IN6" s="223">
        <f t="shared" si="10"/>
        <v>18</v>
      </c>
      <c r="IO6" s="223">
        <f t="shared" si="10"/>
        <v>19</v>
      </c>
      <c r="IP6" s="223">
        <f t="shared" si="10"/>
        <v>20</v>
      </c>
      <c r="IQ6" s="223">
        <f t="shared" si="10"/>
        <v>21</v>
      </c>
      <c r="IR6" s="223">
        <f t="shared" si="10"/>
        <v>22</v>
      </c>
      <c r="IS6" s="223">
        <f t="shared" si="10"/>
        <v>23</v>
      </c>
      <c r="IT6" s="223">
        <f t="shared" si="10"/>
        <v>24</v>
      </c>
      <c r="IU6" s="223">
        <f t="shared" si="10"/>
        <v>25</v>
      </c>
      <c r="IV6" s="223">
        <f t="shared" si="10"/>
        <v>26</v>
      </c>
      <c r="IW6" s="223">
        <f t="shared" si="10"/>
        <v>27</v>
      </c>
    </row>
    <row r="7" spans="1:259" ht="15.95" customHeight="1" thickTop="1" x14ac:dyDescent="0.25">
      <c r="A7" s="119">
        <v>1</v>
      </c>
      <c r="B7" s="113" t="s">
        <v>65</v>
      </c>
      <c r="C7" s="114">
        <v>28</v>
      </c>
      <c r="D7" s="115" t="s">
        <v>69</v>
      </c>
      <c r="E7" s="10" t="s">
        <v>70</v>
      </c>
      <c r="F7" s="9">
        <v>2010</v>
      </c>
      <c r="G7" s="116">
        <v>18</v>
      </c>
      <c r="H7" s="117">
        <v>28</v>
      </c>
      <c r="I7" s="108" t="s">
        <v>68</v>
      </c>
      <c r="K7" s="103" t="str">
        <f>[1]List1!$B$114</f>
        <v>senioři</v>
      </c>
      <c r="L7" s="95" t="str">
        <f t="shared" ref="L7:L12" si="11">IF($B$7=AB7,"x","")</f>
        <v/>
      </c>
      <c r="N7" s="89" t="str">
        <f>[1]List1!$A$163</f>
        <v>ř.ř.</v>
      </c>
      <c r="O7" s="107" t="str">
        <f>IF(I7=N7,"x","")</f>
        <v>x</v>
      </c>
      <c r="Q7" s="91" t="str">
        <f>Y13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12" si="12">IF(L7="x",1,"")</f>
        <v/>
      </c>
      <c r="W7" s="544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1">
        <f>IF(D7="",0,1)</f>
        <v>1</v>
      </c>
      <c r="AF7" s="201">
        <f>A7</f>
        <v>1</v>
      </c>
      <c r="AH7" s="99">
        <v>1</v>
      </c>
      <c r="AI7" s="181">
        <f>AF7</f>
        <v>1</v>
      </c>
      <c r="AJ7" s="99">
        <f>AF8</f>
        <v>2</v>
      </c>
      <c r="AK7" s="182">
        <f>AI9</f>
        <v>3</v>
      </c>
      <c r="AL7" s="99">
        <f>AF7</f>
        <v>1</v>
      </c>
      <c r="AM7" s="99">
        <f>AJ7</f>
        <v>2</v>
      </c>
      <c r="AN7" s="182">
        <f>AL9</f>
        <v>3</v>
      </c>
      <c r="AO7" s="181">
        <f>AF7</f>
        <v>1</v>
      </c>
      <c r="AP7" s="99">
        <f>AO8</f>
        <v>2</v>
      </c>
      <c r="AQ7" s="182" t="e">
        <f>#REF!</f>
        <v>#REF!</v>
      </c>
      <c r="AR7" s="99">
        <f>AF7</f>
        <v>1</v>
      </c>
      <c r="AS7" s="99">
        <f>AR8</f>
        <v>2</v>
      </c>
      <c r="AT7" s="182" t="e">
        <f>#REF!</f>
        <v>#REF!</v>
      </c>
      <c r="AU7" s="181">
        <f>AF7</f>
        <v>1</v>
      </c>
      <c r="AV7" s="99">
        <f>AU8</f>
        <v>2</v>
      </c>
      <c r="AW7" s="182">
        <f>AU9</f>
        <v>3</v>
      </c>
      <c r="AX7" s="418">
        <f>AI7</f>
        <v>1</v>
      </c>
      <c r="AY7" s="419">
        <f>AX8</f>
        <v>2</v>
      </c>
      <c r="AZ7" s="420">
        <f>AX9</f>
        <v>3</v>
      </c>
      <c r="BA7" s="181">
        <f>AF7</f>
        <v>1</v>
      </c>
      <c r="BB7" s="99">
        <f>BA8</f>
        <v>2</v>
      </c>
      <c r="BC7" s="182" t="e">
        <f>#REF!</f>
        <v>#REF!</v>
      </c>
      <c r="BD7" s="99">
        <f>AF7</f>
        <v>1</v>
      </c>
      <c r="BE7" s="99">
        <f>BD8</f>
        <v>2</v>
      </c>
      <c r="BF7" s="182" t="e">
        <f>#REF!</f>
        <v>#REF!</v>
      </c>
      <c r="BG7" s="181">
        <f>AF7</f>
        <v>1</v>
      </c>
      <c r="BH7" s="99">
        <f>BG8</f>
        <v>2</v>
      </c>
      <c r="BI7" s="182">
        <f>BG9</f>
        <v>3</v>
      </c>
      <c r="BJ7" s="181">
        <f>AF7</f>
        <v>1</v>
      </c>
      <c r="BK7" s="99">
        <f>BJ8</f>
        <v>2</v>
      </c>
      <c r="BL7" s="99">
        <f>BJ9</f>
        <v>3</v>
      </c>
      <c r="BM7" s="181">
        <f>AF7</f>
        <v>1</v>
      </c>
      <c r="BN7" s="99">
        <f>BM8</f>
        <v>2</v>
      </c>
      <c r="BO7" s="182" t="e">
        <f>#REF!</f>
        <v>#REF!</v>
      </c>
      <c r="BP7" s="99">
        <f>AF7</f>
        <v>1</v>
      </c>
      <c r="BQ7" s="99">
        <f>BP8</f>
        <v>2</v>
      </c>
      <c r="BR7" s="182" t="e">
        <f>#REF!</f>
        <v>#REF!</v>
      </c>
      <c r="BS7" s="181">
        <f>AF7</f>
        <v>1</v>
      </c>
      <c r="BT7" s="99">
        <f>BS8</f>
        <v>2</v>
      </c>
      <c r="BU7" s="182">
        <f>BS9</f>
        <v>3</v>
      </c>
      <c r="BV7" s="418">
        <f>AI7</f>
        <v>1</v>
      </c>
      <c r="BW7" s="419">
        <f>BV8</f>
        <v>2</v>
      </c>
      <c r="BX7" s="420">
        <f>BV9</f>
        <v>3</v>
      </c>
      <c r="BY7" s="181">
        <f>AF7</f>
        <v>1</v>
      </c>
      <c r="BZ7" s="99">
        <f>BY8</f>
        <v>2</v>
      </c>
      <c r="CA7" s="182" t="e">
        <f>#REF!</f>
        <v>#REF!</v>
      </c>
      <c r="CB7" s="99">
        <f t="shared" ref="CB7:CB12" si="13">AF7</f>
        <v>1</v>
      </c>
      <c r="CC7" s="99">
        <f>CB8</f>
        <v>2</v>
      </c>
      <c r="CD7" s="182" t="e">
        <f>#REF!</f>
        <v>#REF!</v>
      </c>
      <c r="CE7" s="181">
        <f>AF7</f>
        <v>1</v>
      </c>
      <c r="CF7" s="99">
        <f>CE8</f>
        <v>2</v>
      </c>
      <c r="CG7" s="182">
        <f>CE9</f>
        <v>3</v>
      </c>
      <c r="CH7" s="99">
        <f>AF7</f>
        <v>1</v>
      </c>
      <c r="CI7" s="99">
        <f>CH8</f>
        <v>2</v>
      </c>
      <c r="CJ7" s="182">
        <f>CH9</f>
        <v>3</v>
      </c>
      <c r="CK7" s="181">
        <f>AF7</f>
        <v>1</v>
      </c>
      <c r="CL7" s="99">
        <f>CK8</f>
        <v>2</v>
      </c>
      <c r="CM7" s="182" t="e">
        <f>#REF!</f>
        <v>#REF!</v>
      </c>
      <c r="CN7" s="181">
        <f>AF7</f>
        <v>1</v>
      </c>
      <c r="CO7" s="99">
        <f>CN8</f>
        <v>2</v>
      </c>
      <c r="CP7" s="99" t="e">
        <f>#REF!</f>
        <v>#REF!</v>
      </c>
      <c r="CQ7" s="181">
        <f t="shared" ref="CQ7:CQ12" si="14">AF7</f>
        <v>1</v>
      </c>
      <c r="CR7" s="99">
        <f>CQ8</f>
        <v>2</v>
      </c>
      <c r="CS7" s="182">
        <f>CQ9</f>
        <v>3</v>
      </c>
      <c r="CT7" s="99">
        <f t="shared" ref="CT7:CT12" si="15">AF7</f>
        <v>1</v>
      </c>
      <c r="CU7" s="99">
        <f>CT8</f>
        <v>2</v>
      </c>
      <c r="CV7" s="182">
        <f>CT9</f>
        <v>3</v>
      </c>
      <c r="CW7" s="181">
        <f>AF7</f>
        <v>1</v>
      </c>
      <c r="CX7" s="99">
        <f>CW8</f>
        <v>2</v>
      </c>
      <c r="CY7" s="182">
        <f>CW11</f>
        <v>5</v>
      </c>
      <c r="CZ7" s="181">
        <f>AF7</f>
        <v>1</v>
      </c>
      <c r="DA7" s="99">
        <f>CZ8</f>
        <v>2</v>
      </c>
      <c r="DB7" s="99">
        <f>CZ11</f>
        <v>5</v>
      </c>
      <c r="DC7" s="181">
        <f>AF7</f>
        <v>1</v>
      </c>
      <c r="DD7" s="99">
        <f>DC8</f>
        <v>2</v>
      </c>
      <c r="DE7" s="182">
        <f>DC9</f>
        <v>3</v>
      </c>
      <c r="DF7" s="181">
        <f>AF7</f>
        <v>1</v>
      </c>
      <c r="DG7" s="99">
        <f>DF8</f>
        <v>2</v>
      </c>
      <c r="DH7" s="99">
        <f>DF9</f>
        <v>3</v>
      </c>
      <c r="DI7" s="181">
        <f>AF7</f>
        <v>1</v>
      </c>
      <c r="DJ7" s="99">
        <f>DI8</f>
        <v>2</v>
      </c>
      <c r="DK7" s="182">
        <f>DI9</f>
        <v>3</v>
      </c>
      <c r="DN7" s="204">
        <v>1</v>
      </c>
      <c r="DO7" s="181">
        <f>AI7</f>
        <v>1</v>
      </c>
      <c r="DP7" s="99">
        <f>AL7</f>
        <v>1</v>
      </c>
      <c r="DQ7" s="99">
        <f>AO7</f>
        <v>1</v>
      </c>
      <c r="DR7" s="99">
        <f>AR7</f>
        <v>1</v>
      </c>
      <c r="DS7" s="99">
        <f>AU7</f>
        <v>1</v>
      </c>
      <c r="DT7" s="99">
        <f>AX7</f>
        <v>1</v>
      </c>
      <c r="DU7" s="99">
        <f>BA7</f>
        <v>1</v>
      </c>
      <c r="DV7" s="99">
        <f>BD7</f>
        <v>1</v>
      </c>
      <c r="DW7" s="99">
        <f>BG7</f>
        <v>1</v>
      </c>
      <c r="DX7" s="99">
        <f>BJ7</f>
        <v>1</v>
      </c>
      <c r="DY7" s="99">
        <f>BM7</f>
        <v>1</v>
      </c>
      <c r="DZ7" s="99">
        <f>BP7</f>
        <v>1</v>
      </c>
      <c r="EA7" s="99">
        <f>BS7</f>
        <v>1</v>
      </c>
      <c r="EB7" s="99">
        <f>BV7</f>
        <v>1</v>
      </c>
      <c r="EC7" s="99">
        <f>BY7</f>
        <v>1</v>
      </c>
      <c r="ED7" s="99">
        <f>CB7</f>
        <v>1</v>
      </c>
      <c r="EE7" s="99">
        <f>CE7</f>
        <v>1</v>
      </c>
      <c r="EF7" s="99">
        <f>CH7</f>
        <v>1</v>
      </c>
      <c r="EG7" s="99">
        <f>CK7</f>
        <v>1</v>
      </c>
      <c r="EH7" s="99">
        <f>CN7</f>
        <v>1</v>
      </c>
      <c r="EI7" s="99">
        <f>CQ7</f>
        <v>1</v>
      </c>
      <c r="EJ7" s="99">
        <f>CT7</f>
        <v>1</v>
      </c>
      <c r="EK7" s="99">
        <f>CW7</f>
        <v>1</v>
      </c>
      <c r="EL7" s="99">
        <f>CZ7</f>
        <v>1</v>
      </c>
      <c r="EM7" s="99">
        <f>DC7</f>
        <v>1</v>
      </c>
      <c r="EN7" s="99">
        <f>DF7</f>
        <v>1</v>
      </c>
      <c r="EO7" s="182">
        <f>DI7</f>
        <v>1</v>
      </c>
      <c r="ES7" s="201">
        <v>1</v>
      </c>
      <c r="ET7" s="181">
        <f>AJ7</f>
        <v>2</v>
      </c>
      <c r="EU7" s="99">
        <f>AM7</f>
        <v>2</v>
      </c>
      <c r="EV7" s="99">
        <f>AP7</f>
        <v>2</v>
      </c>
      <c r="EW7" s="99">
        <f>AS7</f>
        <v>2</v>
      </c>
      <c r="EX7" s="99">
        <f>AV7</f>
        <v>2</v>
      </c>
      <c r="EY7" s="99">
        <f>AY7</f>
        <v>2</v>
      </c>
      <c r="EZ7" s="99">
        <f>BB7</f>
        <v>2</v>
      </c>
      <c r="FA7" s="99">
        <f>BE7</f>
        <v>2</v>
      </c>
      <c r="FB7" s="99">
        <f>BH7</f>
        <v>2</v>
      </c>
      <c r="FC7" s="99">
        <f>BK7</f>
        <v>2</v>
      </c>
      <c r="FD7" s="99">
        <f>BN7</f>
        <v>2</v>
      </c>
      <c r="FE7" s="99">
        <f>BQ7</f>
        <v>2</v>
      </c>
      <c r="FF7" s="99">
        <f>BT7</f>
        <v>2</v>
      </c>
      <c r="FG7" s="99">
        <f>BW7</f>
        <v>2</v>
      </c>
      <c r="FH7" s="99">
        <f>BZ7</f>
        <v>2</v>
      </c>
      <c r="FI7" s="99">
        <f>CC7</f>
        <v>2</v>
      </c>
      <c r="FJ7" s="99">
        <f>CF7</f>
        <v>2</v>
      </c>
      <c r="FK7" s="99">
        <f>CI7</f>
        <v>2</v>
      </c>
      <c r="FL7" s="99">
        <f>CL7</f>
        <v>2</v>
      </c>
      <c r="FM7" s="99">
        <f>CO7</f>
        <v>2</v>
      </c>
      <c r="FN7" s="99">
        <f>CR7</f>
        <v>2</v>
      </c>
      <c r="FO7" s="99">
        <f>CU7</f>
        <v>2</v>
      </c>
      <c r="FP7" s="99">
        <f>CX7</f>
        <v>2</v>
      </c>
      <c r="FQ7" s="99">
        <f>DA7</f>
        <v>2</v>
      </c>
      <c r="FR7" s="99">
        <f>DD7</f>
        <v>2</v>
      </c>
      <c r="FS7" s="99">
        <f>DG7</f>
        <v>2</v>
      </c>
      <c r="FT7" s="182">
        <f>DJ7</f>
        <v>2</v>
      </c>
      <c r="FX7" s="204">
        <v>1</v>
      </c>
      <c r="FY7" s="181">
        <f>AK7</f>
        <v>3</v>
      </c>
      <c r="FZ7" s="99">
        <f>AN7</f>
        <v>3</v>
      </c>
      <c r="GA7" s="99" t="e">
        <f>AQ7</f>
        <v>#REF!</v>
      </c>
      <c r="GB7" s="99" t="e">
        <f>AT7</f>
        <v>#REF!</v>
      </c>
      <c r="GC7" s="99">
        <f>AW7</f>
        <v>3</v>
      </c>
      <c r="GD7" s="99">
        <f>AZ7</f>
        <v>3</v>
      </c>
      <c r="GE7" s="99" t="e">
        <f>BC7</f>
        <v>#REF!</v>
      </c>
      <c r="GF7" s="99" t="e">
        <f>BF7</f>
        <v>#REF!</v>
      </c>
      <c r="GG7" s="99">
        <f>BI7</f>
        <v>3</v>
      </c>
      <c r="GH7" s="99">
        <f>BL7</f>
        <v>3</v>
      </c>
      <c r="GI7" s="99" t="e">
        <f>BO7</f>
        <v>#REF!</v>
      </c>
      <c r="GJ7" s="99" t="e">
        <f>BR7</f>
        <v>#REF!</v>
      </c>
      <c r="GK7" s="99">
        <f>BU7</f>
        <v>3</v>
      </c>
      <c r="GL7" s="99">
        <f>BX7</f>
        <v>3</v>
      </c>
      <c r="GM7" s="99" t="e">
        <f>CA7</f>
        <v>#REF!</v>
      </c>
      <c r="GN7" s="99" t="e">
        <f>CD7</f>
        <v>#REF!</v>
      </c>
      <c r="GO7" s="99">
        <f>CG7</f>
        <v>3</v>
      </c>
      <c r="GP7" s="99">
        <f>CJ7</f>
        <v>3</v>
      </c>
      <c r="GQ7" s="99" t="e">
        <f>CM7</f>
        <v>#REF!</v>
      </c>
      <c r="GR7" s="99" t="e">
        <f>CP7</f>
        <v>#REF!</v>
      </c>
      <c r="GS7" s="99">
        <f>CS7</f>
        <v>3</v>
      </c>
      <c r="GT7" s="99">
        <f>CV7</f>
        <v>3</v>
      </c>
      <c r="GU7" s="99">
        <f>CY7</f>
        <v>5</v>
      </c>
      <c r="GV7" s="99">
        <f>DB7</f>
        <v>5</v>
      </c>
      <c r="GW7" s="99">
        <f>DE7</f>
        <v>3</v>
      </c>
      <c r="GX7" s="99">
        <f>DH7</f>
        <v>3</v>
      </c>
      <c r="GY7" s="182">
        <f>DK7</f>
        <v>3</v>
      </c>
      <c r="HD7" s="204">
        <v>1</v>
      </c>
      <c r="HE7" s="204">
        <f>IF($HF$2&lt;=5,0,(INDEX($DO$7:$EO$28,HD7,$HD$1)))</f>
        <v>1</v>
      </c>
      <c r="HF7" s="204">
        <f>IF($HF$2&lt;=5,0,(INDEX($ET$7:$FT$28,HD7,$HD$1)))</f>
        <v>2</v>
      </c>
      <c r="HG7" s="204">
        <f>IF($HF$2&lt;=5,0,(INDEX($FY$7:$GY$28,HD7,$HD$1)))</f>
        <v>3</v>
      </c>
      <c r="HJ7" s="204">
        <v>1</v>
      </c>
      <c r="HK7" s="210">
        <f>IF(HE7=0,"",HE7)</f>
        <v>1</v>
      </c>
      <c r="HL7" s="128">
        <f>IF(HF7=0,"",HF7)</f>
        <v>2</v>
      </c>
      <c r="HM7" s="211">
        <f>IF(HG7=0,"",HG7)</f>
        <v>3</v>
      </c>
      <c r="HQ7" s="217" t="str">
        <f>IF(HK7="","",(IF((INDEX($D$7:$D$28,HK7))="","",(INDEX($D$7:$D$28,HK7)))))</f>
        <v>Pečínka Tomáš</v>
      </c>
      <c r="HR7" s="218" t="str">
        <f>IF(HK7="","",(IF((INDEX($E$7:$E$28,HK7))="","",(INDEX($E$7:$E$28,HK7)))))</f>
        <v>Čech.</v>
      </c>
      <c r="HU7" s="223">
        <v>1</v>
      </c>
      <c r="HV7" s="223">
        <v>1</v>
      </c>
      <c r="HW7" s="229">
        <v>1</v>
      </c>
      <c r="HX7" s="230">
        <v>1</v>
      </c>
      <c r="HY7" s="230">
        <v>14</v>
      </c>
      <c r="HZ7" s="230">
        <v>14</v>
      </c>
      <c r="IA7" s="230">
        <v>1</v>
      </c>
      <c r="IB7" s="230">
        <v>1</v>
      </c>
      <c r="IC7" s="230">
        <v>12</v>
      </c>
      <c r="ID7" s="230">
        <v>12</v>
      </c>
      <c r="IE7" s="230">
        <v>1</v>
      </c>
      <c r="IF7" s="230">
        <v>1</v>
      </c>
      <c r="IG7" s="230">
        <v>10</v>
      </c>
      <c r="IH7" s="230">
        <v>10</v>
      </c>
      <c r="II7" s="230">
        <v>1</v>
      </c>
      <c r="IJ7" s="230">
        <v>1</v>
      </c>
      <c r="IK7" s="230">
        <v>8</v>
      </c>
      <c r="IL7" s="230">
        <v>8</v>
      </c>
      <c r="IM7" s="230">
        <v>1</v>
      </c>
      <c r="IN7" s="230">
        <v>1</v>
      </c>
      <c r="IO7" s="230">
        <v>6</v>
      </c>
      <c r="IP7" s="230">
        <v>6</v>
      </c>
      <c r="IQ7" s="230">
        <v>1</v>
      </c>
      <c r="IR7" s="230">
        <v>1</v>
      </c>
      <c r="IS7" s="230">
        <v>4</v>
      </c>
      <c r="IT7" s="230">
        <v>4</v>
      </c>
      <c r="IU7" s="230">
        <v>1</v>
      </c>
      <c r="IV7" s="230">
        <v>1</v>
      </c>
      <c r="IW7" s="231">
        <v>2</v>
      </c>
      <c r="IY7" s="223">
        <f>IF($HF$2&lt;=5,0,(INDEX($HW$7:$IW$12,HU7,$HD$1)))</f>
        <v>2</v>
      </c>
    </row>
    <row r="8" spans="1:259" ht="15.95" customHeight="1" x14ac:dyDescent="0.25">
      <c r="A8" s="119">
        <v>2</v>
      </c>
      <c r="B8" s="118" t="s">
        <v>65</v>
      </c>
      <c r="C8" s="116">
        <v>28</v>
      </c>
      <c r="D8" s="115" t="s">
        <v>71</v>
      </c>
      <c r="E8" s="10" t="s">
        <v>72</v>
      </c>
      <c r="F8" s="9">
        <v>2010</v>
      </c>
      <c r="G8" s="116">
        <v>21</v>
      </c>
      <c r="H8" s="117">
        <v>27.3</v>
      </c>
      <c r="I8" s="106" t="s">
        <v>68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7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544"/>
      <c r="X8" s="88" t="str">
        <f>$N$8</f>
        <v>v.s.</v>
      </c>
      <c r="Y8" s="37">
        <f>IF(O8="",0,1)</f>
        <v>0</v>
      </c>
      <c r="Z8" s="1">
        <f t="shared" ref="Z8:Z12" si="16">IF(L8="x",1,0)</f>
        <v>0</v>
      </c>
      <c r="AA8" t="str">
        <f t="shared" ref="AA8:AA12" si="17">IF(L8="x",K8,"")</f>
        <v/>
      </c>
      <c r="AB8" s="88" t="str">
        <f>[1]List1!$A$113</f>
        <v>jun</v>
      </c>
      <c r="AC8" t="str">
        <f t="shared" ref="AC8:AC12" si="18">IF(L8="x",AB8,"")</f>
        <v/>
      </c>
      <c r="AE8" s="201">
        <f t="shared" ref="AE8:AE28" si="19">IF(D8="",0,1)</f>
        <v>1</v>
      </c>
      <c r="AF8" s="201">
        <f t="shared" ref="AF8:AF12" si="20">A8</f>
        <v>2</v>
      </c>
      <c r="AH8" s="201">
        <v>2</v>
      </c>
      <c r="AI8" s="178">
        <f t="shared" ref="AI8:AI28" si="21">AF8</f>
        <v>2</v>
      </c>
      <c r="AJ8" s="202">
        <f>AF7</f>
        <v>1</v>
      </c>
      <c r="AK8" s="203">
        <f>AI10</f>
        <v>4</v>
      </c>
      <c r="AL8" s="201">
        <f t="shared" ref="AL8:AL12" si="22">AF8</f>
        <v>2</v>
      </c>
      <c r="AM8" s="201">
        <f t="shared" ref="AM8:AM12" si="23">AJ8</f>
        <v>1</v>
      </c>
      <c r="AN8" s="203">
        <f>AL10</f>
        <v>4</v>
      </c>
      <c r="AO8" s="178">
        <f t="shared" ref="AO8:AO12" si="24">AF8</f>
        <v>2</v>
      </c>
      <c r="AP8" s="204">
        <f>AO7</f>
        <v>1</v>
      </c>
      <c r="AQ8" s="203">
        <f>AO9</f>
        <v>3</v>
      </c>
      <c r="AR8" s="201">
        <f t="shared" ref="AR8:AR12" si="25">AF8</f>
        <v>2</v>
      </c>
      <c r="AS8" s="204">
        <f>AR7</f>
        <v>1</v>
      </c>
      <c r="AT8" s="203">
        <f>AR9</f>
        <v>3</v>
      </c>
      <c r="AU8" s="178">
        <f t="shared" ref="AU8:AU12" si="26">AF8</f>
        <v>2</v>
      </c>
      <c r="AV8" s="204">
        <f>AU7</f>
        <v>1</v>
      </c>
      <c r="AW8" s="203">
        <f>AU10</f>
        <v>4</v>
      </c>
      <c r="AX8" s="421">
        <f t="shared" ref="AX8:AX12" si="27">AI8</f>
        <v>2</v>
      </c>
      <c r="AY8" s="417">
        <f>AX7</f>
        <v>1</v>
      </c>
      <c r="AZ8" s="422">
        <f>AX10</f>
        <v>4</v>
      </c>
      <c r="BA8" s="178">
        <f t="shared" ref="BA8:BA12" si="28">AF8</f>
        <v>2</v>
      </c>
      <c r="BB8" s="204">
        <f>BA7</f>
        <v>1</v>
      </c>
      <c r="BC8" s="203">
        <f>BA9</f>
        <v>3</v>
      </c>
      <c r="BD8" s="201">
        <f t="shared" ref="BD8:BD12" si="29">AF8</f>
        <v>2</v>
      </c>
      <c r="BE8" s="204">
        <f>BD7</f>
        <v>1</v>
      </c>
      <c r="BF8" s="203">
        <f>BD9</f>
        <v>3</v>
      </c>
      <c r="BG8" s="178">
        <f t="shared" ref="BG8:BG12" si="30">AF8</f>
        <v>2</v>
      </c>
      <c r="BH8" s="204">
        <f>BG7</f>
        <v>1</v>
      </c>
      <c r="BI8" s="203">
        <f>BG10</f>
        <v>4</v>
      </c>
      <c r="BJ8" s="178">
        <f t="shared" ref="BJ8:BJ12" si="31">AF8</f>
        <v>2</v>
      </c>
      <c r="BK8" s="204">
        <f>BJ7</f>
        <v>1</v>
      </c>
      <c r="BL8" s="201">
        <f>BJ10</f>
        <v>4</v>
      </c>
      <c r="BM8" s="178">
        <f t="shared" ref="BM8:BM12" si="32">AF8</f>
        <v>2</v>
      </c>
      <c r="BN8" s="204">
        <f>BM7</f>
        <v>1</v>
      </c>
      <c r="BO8" s="203">
        <f>BM9</f>
        <v>3</v>
      </c>
      <c r="BP8" s="201">
        <f t="shared" ref="BP8:BP12" si="33">AF8</f>
        <v>2</v>
      </c>
      <c r="BQ8" s="204">
        <f>BP7</f>
        <v>1</v>
      </c>
      <c r="BR8" s="203">
        <f>BP9</f>
        <v>3</v>
      </c>
      <c r="BS8" s="178">
        <f t="shared" ref="BS8:BS12" si="34">AF8</f>
        <v>2</v>
      </c>
      <c r="BT8" s="204">
        <f>BS7</f>
        <v>1</v>
      </c>
      <c r="BU8" s="203">
        <f>BS10</f>
        <v>4</v>
      </c>
      <c r="BV8" s="421">
        <f t="shared" ref="BV8:BV12" si="35">AI8</f>
        <v>2</v>
      </c>
      <c r="BW8" s="417">
        <f>BV7</f>
        <v>1</v>
      </c>
      <c r="BX8" s="422">
        <f>BV10</f>
        <v>4</v>
      </c>
      <c r="BY8" s="178">
        <f t="shared" ref="BY8:BY12" si="36">AF8</f>
        <v>2</v>
      </c>
      <c r="BZ8" s="204">
        <f>BY7</f>
        <v>1</v>
      </c>
      <c r="CA8" s="203">
        <f>BY9</f>
        <v>3</v>
      </c>
      <c r="CB8" s="201">
        <f t="shared" si="13"/>
        <v>2</v>
      </c>
      <c r="CC8" s="204">
        <f>CB7</f>
        <v>1</v>
      </c>
      <c r="CD8" s="203">
        <f>CB9</f>
        <v>3</v>
      </c>
      <c r="CE8" s="178">
        <f t="shared" ref="CE8:CE12" si="37">AF8</f>
        <v>2</v>
      </c>
      <c r="CF8" s="204">
        <f>CE7</f>
        <v>1</v>
      </c>
      <c r="CG8" s="203">
        <f>CE10</f>
        <v>4</v>
      </c>
      <c r="CH8" s="201">
        <f t="shared" ref="CH8:CH12" si="38">AF8</f>
        <v>2</v>
      </c>
      <c r="CI8" s="204">
        <f>CH7</f>
        <v>1</v>
      </c>
      <c r="CJ8" s="203">
        <f>CH10</f>
        <v>4</v>
      </c>
      <c r="CK8" s="178">
        <f t="shared" ref="CK8:CK12" si="39">AF8</f>
        <v>2</v>
      </c>
      <c r="CL8" s="204">
        <f>CK7</f>
        <v>1</v>
      </c>
      <c r="CM8" s="203">
        <f>CK9</f>
        <v>3</v>
      </c>
      <c r="CN8" s="178">
        <f t="shared" ref="CN8:CN12" si="40">AF8</f>
        <v>2</v>
      </c>
      <c r="CO8" s="204">
        <f>CN7</f>
        <v>1</v>
      </c>
      <c r="CP8" s="201">
        <f>CN9</f>
        <v>3</v>
      </c>
      <c r="CQ8" s="178">
        <f t="shared" si="14"/>
        <v>2</v>
      </c>
      <c r="CR8" s="204">
        <f>CQ7</f>
        <v>1</v>
      </c>
      <c r="CS8" s="203">
        <f>CQ11</f>
        <v>5</v>
      </c>
      <c r="CT8" s="201">
        <f t="shared" si="15"/>
        <v>2</v>
      </c>
      <c r="CU8" s="201">
        <f>CT7</f>
        <v>1</v>
      </c>
      <c r="CV8" s="203">
        <f>CT11</f>
        <v>5</v>
      </c>
      <c r="CW8" s="178">
        <f>AF8</f>
        <v>2</v>
      </c>
      <c r="CX8" s="204">
        <f>CW7</f>
        <v>1</v>
      </c>
      <c r="CY8" s="203">
        <f>CW9</f>
        <v>3</v>
      </c>
      <c r="CZ8" s="178">
        <f>AF8</f>
        <v>2</v>
      </c>
      <c r="DA8" s="204">
        <f>CZ7</f>
        <v>1</v>
      </c>
      <c r="DB8" s="201">
        <f>CZ9</f>
        <v>3</v>
      </c>
      <c r="DC8" s="178">
        <f>AF8</f>
        <v>2</v>
      </c>
      <c r="DD8" s="204">
        <f>DC7</f>
        <v>1</v>
      </c>
      <c r="DE8" s="203">
        <f>DC10</f>
        <v>4</v>
      </c>
      <c r="DF8" s="178">
        <f>AF8</f>
        <v>2</v>
      </c>
      <c r="DG8" s="201">
        <f>DF7</f>
        <v>1</v>
      </c>
      <c r="DH8" s="201">
        <f>DF10</f>
        <v>4</v>
      </c>
      <c r="DI8" s="178">
        <f>AF8</f>
        <v>2</v>
      </c>
      <c r="DJ8" s="202">
        <f>DI7</f>
        <v>1</v>
      </c>
      <c r="DK8" s="203" t="str">
        <f>DJ9</f>
        <v>VL</v>
      </c>
      <c r="DN8" s="204">
        <f>DN7+1</f>
        <v>2</v>
      </c>
      <c r="DO8" s="178">
        <f t="shared" ref="DO8:DO28" si="41">AI8</f>
        <v>2</v>
      </c>
      <c r="DP8" s="205">
        <f t="shared" ref="DP8:DP28" si="42">AL8</f>
        <v>2</v>
      </c>
      <c r="DQ8" s="205">
        <f t="shared" ref="DQ8:DQ28" si="43">AO8</f>
        <v>2</v>
      </c>
      <c r="DR8" s="205">
        <f t="shared" ref="DR8:DR28" si="44">AR8</f>
        <v>2</v>
      </c>
      <c r="DS8" s="205">
        <f t="shared" ref="DS8:DS28" si="45">AU8</f>
        <v>2</v>
      </c>
      <c r="DT8" s="205">
        <f t="shared" ref="DT8:DT28" si="46">AX8</f>
        <v>2</v>
      </c>
      <c r="DU8" s="205">
        <f t="shared" ref="DU8:DU28" si="47">BA8</f>
        <v>2</v>
      </c>
      <c r="DV8" s="205">
        <f t="shared" ref="DV8:DV28" si="48">BD8</f>
        <v>2</v>
      </c>
      <c r="DW8" s="205">
        <f t="shared" ref="DW8:DW28" si="49">BG8</f>
        <v>2</v>
      </c>
      <c r="DX8" s="205">
        <f t="shared" ref="DX8:DX28" si="50">BJ8</f>
        <v>2</v>
      </c>
      <c r="DY8" s="205">
        <f t="shared" ref="DY8:DY28" si="51">BM8</f>
        <v>2</v>
      </c>
      <c r="DZ8" s="205">
        <f t="shared" ref="DZ8:DZ28" si="52">BP8</f>
        <v>2</v>
      </c>
      <c r="EA8" s="205">
        <f t="shared" ref="EA8:EA28" si="53">BS8</f>
        <v>2</v>
      </c>
      <c r="EB8" s="205">
        <f t="shared" ref="EB8:EB28" si="54">BV8</f>
        <v>2</v>
      </c>
      <c r="EC8" s="205">
        <f t="shared" ref="EC8:EC28" si="55">BY8</f>
        <v>2</v>
      </c>
      <c r="ED8" s="205">
        <f t="shared" ref="ED8:ED28" si="56">CB8</f>
        <v>2</v>
      </c>
      <c r="EE8" s="205">
        <f t="shared" ref="EE8:EE28" si="57">CE8</f>
        <v>2</v>
      </c>
      <c r="EF8" s="205">
        <f t="shared" ref="EF8:EF28" si="58">CH8</f>
        <v>2</v>
      </c>
      <c r="EG8" s="205">
        <f t="shared" ref="EG8:EG28" si="59">CK8</f>
        <v>2</v>
      </c>
      <c r="EH8" s="205">
        <f t="shared" ref="EH8:EH28" si="60">CN8</f>
        <v>2</v>
      </c>
      <c r="EI8" s="205">
        <f t="shared" ref="EI8:EI28" si="61">CQ8</f>
        <v>2</v>
      </c>
      <c r="EJ8" s="205">
        <f t="shared" ref="EJ8:EJ28" si="62">CT8</f>
        <v>2</v>
      </c>
      <c r="EK8" s="205">
        <f t="shared" ref="EK8:EK28" si="63">CW8</f>
        <v>2</v>
      </c>
      <c r="EL8" s="205">
        <f t="shared" ref="EL8:EL28" si="64">CZ8</f>
        <v>2</v>
      </c>
      <c r="EM8" s="205">
        <f t="shared" ref="EM8:EM28" si="65">DC8</f>
        <v>2</v>
      </c>
      <c r="EN8" s="205">
        <f t="shared" ref="EN8:EN28" si="66">DF8</f>
        <v>2</v>
      </c>
      <c r="EO8" s="203">
        <f t="shared" ref="EO8:EO28" si="67">DI8</f>
        <v>2</v>
      </c>
      <c r="ES8" s="201">
        <f>ES7+1</f>
        <v>2</v>
      </c>
      <c r="ET8" s="178">
        <f t="shared" ref="ET8:ET27" si="68">AJ8</f>
        <v>1</v>
      </c>
      <c r="EU8" s="205">
        <f t="shared" ref="EU8:EU27" si="69">AM8</f>
        <v>1</v>
      </c>
      <c r="EV8" s="205">
        <f t="shared" ref="EV8:EV27" si="70">AP8</f>
        <v>1</v>
      </c>
      <c r="EW8" s="205">
        <f t="shared" ref="EW8:EW27" si="71">AS8</f>
        <v>1</v>
      </c>
      <c r="EX8" s="205">
        <f t="shared" ref="EX8:EX27" si="72">AV8</f>
        <v>1</v>
      </c>
      <c r="EY8" s="205">
        <f t="shared" ref="EY8:EY27" si="73">AY8</f>
        <v>1</v>
      </c>
      <c r="EZ8" s="205">
        <f t="shared" ref="EZ8:EZ27" si="74">BB8</f>
        <v>1</v>
      </c>
      <c r="FA8" s="205">
        <f t="shared" ref="FA8:FA27" si="75">BE8</f>
        <v>1</v>
      </c>
      <c r="FB8" s="205">
        <f t="shared" ref="FB8:FB27" si="76">BH8</f>
        <v>1</v>
      </c>
      <c r="FC8" s="205">
        <f t="shared" ref="FC8:FC27" si="77">BK8</f>
        <v>1</v>
      </c>
      <c r="FD8" s="205">
        <f t="shared" ref="FD8:FD27" si="78">BN8</f>
        <v>1</v>
      </c>
      <c r="FE8" s="205">
        <f t="shared" ref="FE8:FE27" si="79">BQ8</f>
        <v>1</v>
      </c>
      <c r="FF8" s="205">
        <f t="shared" ref="FF8:FF27" si="80">BT8</f>
        <v>1</v>
      </c>
      <c r="FG8" s="205">
        <f t="shared" ref="FG8:FG27" si="81">BW8</f>
        <v>1</v>
      </c>
      <c r="FH8" s="205">
        <f t="shared" ref="FH8:FH27" si="82">BZ8</f>
        <v>1</v>
      </c>
      <c r="FI8" s="205">
        <f t="shared" ref="FI8:FI27" si="83">CC8</f>
        <v>1</v>
      </c>
      <c r="FJ8" s="205">
        <f t="shared" ref="FJ8:FJ27" si="84">CF8</f>
        <v>1</v>
      </c>
      <c r="FK8" s="205">
        <f t="shared" ref="FK8:FK27" si="85">CI8</f>
        <v>1</v>
      </c>
      <c r="FL8" s="205">
        <f t="shared" ref="FL8:FL27" si="86">CL8</f>
        <v>1</v>
      </c>
      <c r="FM8" s="205">
        <f t="shared" ref="FM8:FM27" si="87">CO8</f>
        <v>1</v>
      </c>
      <c r="FN8" s="205">
        <f t="shared" ref="FN8:FN27" si="88">CR8</f>
        <v>1</v>
      </c>
      <c r="FO8" s="205">
        <f t="shared" ref="FO8:FO27" si="89">CU8</f>
        <v>1</v>
      </c>
      <c r="FP8" s="205">
        <f t="shared" ref="FP8:FP27" si="90">CX8</f>
        <v>1</v>
      </c>
      <c r="FQ8" s="205">
        <f t="shared" ref="FQ8:FQ27" si="91">DA8</f>
        <v>1</v>
      </c>
      <c r="FR8" s="205">
        <f t="shared" ref="FR8:FR27" si="92">DD8</f>
        <v>1</v>
      </c>
      <c r="FS8" s="205">
        <f t="shared" ref="FS8:FS27" si="93">DG8</f>
        <v>1</v>
      </c>
      <c r="FT8" s="203">
        <f t="shared" ref="FT8:FT27" si="94">DJ8</f>
        <v>1</v>
      </c>
      <c r="FX8" s="204">
        <f>FX7+1</f>
        <v>2</v>
      </c>
      <c r="FY8" s="178">
        <f t="shared" ref="FY8:FY27" si="95">AK8</f>
        <v>4</v>
      </c>
      <c r="FZ8" s="205">
        <f t="shared" ref="FZ8:FZ27" si="96">AN8</f>
        <v>4</v>
      </c>
      <c r="GA8" s="205">
        <f t="shared" ref="GA8:GA27" si="97">AQ8</f>
        <v>3</v>
      </c>
      <c r="GB8" s="205">
        <f t="shared" ref="GB8:GB27" si="98">AT8</f>
        <v>3</v>
      </c>
      <c r="GC8" s="205">
        <f t="shared" ref="GC8:GC27" si="99">AW8</f>
        <v>4</v>
      </c>
      <c r="GD8" s="205">
        <f t="shared" ref="GD8:GD27" si="100">AZ8</f>
        <v>4</v>
      </c>
      <c r="GE8" s="205">
        <f t="shared" ref="GE8:GE27" si="101">BC8</f>
        <v>3</v>
      </c>
      <c r="GF8" s="205">
        <f t="shared" ref="GF8:GF27" si="102">BF8</f>
        <v>3</v>
      </c>
      <c r="GG8" s="205">
        <f t="shared" ref="GG8:GG27" si="103">BI8</f>
        <v>4</v>
      </c>
      <c r="GH8" s="205">
        <f t="shared" ref="GH8:GH27" si="104">BL8</f>
        <v>4</v>
      </c>
      <c r="GI8" s="205">
        <f t="shared" ref="GI8:GI27" si="105">BO8</f>
        <v>3</v>
      </c>
      <c r="GJ8" s="205">
        <f t="shared" ref="GJ8:GJ27" si="106">BR8</f>
        <v>3</v>
      </c>
      <c r="GK8" s="205">
        <f t="shared" ref="GK8:GK27" si="107">BU8</f>
        <v>4</v>
      </c>
      <c r="GL8" s="205">
        <f t="shared" ref="GL8:GL27" si="108">BX8</f>
        <v>4</v>
      </c>
      <c r="GM8" s="205">
        <f t="shared" ref="GM8:GM27" si="109">CA8</f>
        <v>3</v>
      </c>
      <c r="GN8" s="205">
        <f t="shared" ref="GN8:GN27" si="110">CD8</f>
        <v>3</v>
      </c>
      <c r="GO8" s="205">
        <f t="shared" ref="GO8:GO27" si="111">CG8</f>
        <v>4</v>
      </c>
      <c r="GP8" s="205">
        <f t="shared" ref="GP8:GP27" si="112">CJ8</f>
        <v>4</v>
      </c>
      <c r="GQ8" s="205">
        <f t="shared" ref="GQ8:GQ27" si="113">CM8</f>
        <v>3</v>
      </c>
      <c r="GR8" s="205">
        <f t="shared" ref="GR8:GR27" si="114">CP8</f>
        <v>3</v>
      </c>
      <c r="GS8" s="205">
        <f t="shared" ref="GS8:GS27" si="115">CS8</f>
        <v>5</v>
      </c>
      <c r="GT8" s="205">
        <f t="shared" ref="GT8:GT27" si="116">CV8</f>
        <v>5</v>
      </c>
      <c r="GU8" s="205">
        <f t="shared" ref="GU8:GU27" si="117">CY8</f>
        <v>3</v>
      </c>
      <c r="GV8" s="205">
        <f t="shared" ref="GV8:GV27" si="118">DB8</f>
        <v>3</v>
      </c>
      <c r="GW8" s="209">
        <f t="shared" ref="GW8:GW28" si="119">DE8</f>
        <v>4</v>
      </c>
      <c r="GX8" s="205">
        <f t="shared" ref="GX8:GX27" si="120">DH8</f>
        <v>4</v>
      </c>
      <c r="GY8" s="203" t="str">
        <f t="shared" ref="GY8:GY27" si="121">DK8</f>
        <v>VL</v>
      </c>
      <c r="HD8" s="204">
        <f>HD7+1</f>
        <v>2</v>
      </c>
      <c r="HE8" s="510">
        <f>IF($HF$2&lt;=5,0,(INDEX($DO$7:$EO$28,HD8,$HD$1)))</f>
        <v>2</v>
      </c>
      <c r="HF8" s="510">
        <f>IF($HF$2&lt;=5,0,(INDEX($ET$7:$FT$28,HD8,$HD$1)))</f>
        <v>1</v>
      </c>
      <c r="HG8" s="510" t="str">
        <f>IF($HF$2&lt;=5,0,(INDEX($FY$7:$GY$28,HD8,$HD$1)))</f>
        <v>VL</v>
      </c>
      <c r="HK8" s="212"/>
      <c r="HL8" s="205"/>
      <c r="HM8" s="213"/>
      <c r="HQ8" s="219" t="str">
        <f>IF(HK8="","",(IF((INDEX($D$7:$D$28,HK8))="","",(INDEX($D$7:$D$28,HK8)))))</f>
        <v/>
      </c>
      <c r="HR8" s="220" t="str">
        <f>IF(HK8="","",(IF((INDEX($E$7:$E$28,HK8))="","",(INDEX($E$7:$E$28,HK8)))))</f>
        <v/>
      </c>
      <c r="HU8" s="223">
        <v>2</v>
      </c>
      <c r="HV8" s="223">
        <f>HV7+1</f>
        <v>2</v>
      </c>
      <c r="HW8" s="180">
        <v>2</v>
      </c>
      <c r="HX8" s="198">
        <v>2</v>
      </c>
      <c r="HY8" s="170">
        <v>15</v>
      </c>
      <c r="HZ8" s="170">
        <v>15</v>
      </c>
      <c r="IA8" s="198">
        <v>2</v>
      </c>
      <c r="IB8" s="198">
        <v>2</v>
      </c>
      <c r="IC8" s="170">
        <v>13</v>
      </c>
      <c r="ID8" s="170">
        <v>13</v>
      </c>
      <c r="IE8" s="198">
        <v>2</v>
      </c>
      <c r="IF8" s="198">
        <v>2</v>
      </c>
      <c r="IG8" s="170">
        <v>11</v>
      </c>
      <c r="IH8" s="170">
        <v>11</v>
      </c>
      <c r="II8" s="198">
        <v>2</v>
      </c>
      <c r="IJ8" s="198">
        <v>2</v>
      </c>
      <c r="IK8" s="170">
        <v>9</v>
      </c>
      <c r="IL8" s="170">
        <v>9</v>
      </c>
      <c r="IM8" s="198">
        <v>2</v>
      </c>
      <c r="IN8" s="198">
        <v>2</v>
      </c>
      <c r="IO8" s="170">
        <v>7</v>
      </c>
      <c r="IP8" s="170">
        <v>7</v>
      </c>
      <c r="IQ8" s="198">
        <v>2</v>
      </c>
      <c r="IR8" s="198">
        <v>2</v>
      </c>
      <c r="IS8" s="170">
        <v>5</v>
      </c>
      <c r="IT8" s="170">
        <v>5</v>
      </c>
      <c r="IU8" s="170">
        <v>2</v>
      </c>
      <c r="IV8" s="170">
        <v>2</v>
      </c>
      <c r="IW8" s="232">
        <v>3</v>
      </c>
      <c r="IY8" s="510">
        <f>IF($HF$2&lt;=5,0,(INDEX($HW$7:$IW$12,HU8,$HD$1)))</f>
        <v>3</v>
      </c>
    </row>
    <row r="9" spans="1:259" ht="15.95" customHeight="1" x14ac:dyDescent="0.25">
      <c r="A9" s="119">
        <v>3</v>
      </c>
      <c r="B9" s="113" t="s">
        <v>65</v>
      </c>
      <c r="C9" s="114">
        <v>28</v>
      </c>
      <c r="D9" s="115" t="s">
        <v>73</v>
      </c>
      <c r="E9" s="10" t="s">
        <v>66</v>
      </c>
      <c r="F9" s="9">
        <v>2009</v>
      </c>
      <c r="G9" s="116">
        <v>128</v>
      </c>
      <c r="H9" s="117">
        <v>28</v>
      </c>
      <c r="I9" s="106" t="s">
        <v>68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544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1">
        <f t="shared" si="19"/>
        <v>1</v>
      </c>
      <c r="AF9" s="201">
        <f t="shared" si="20"/>
        <v>3</v>
      </c>
      <c r="AH9" s="201">
        <v>3</v>
      </c>
      <c r="AI9" s="178">
        <f t="shared" si="21"/>
        <v>3</v>
      </c>
      <c r="AJ9" s="202">
        <f>AF10</f>
        <v>4</v>
      </c>
      <c r="AK9" s="203">
        <f>AI7</f>
        <v>1</v>
      </c>
      <c r="AL9" s="201">
        <f t="shared" si="22"/>
        <v>3</v>
      </c>
      <c r="AM9" s="201">
        <f t="shared" si="23"/>
        <v>4</v>
      </c>
      <c r="AN9" s="203">
        <f>AL7</f>
        <v>1</v>
      </c>
      <c r="AO9" s="178">
        <f t="shared" si="24"/>
        <v>3</v>
      </c>
      <c r="AP9" s="204">
        <f>AO10</f>
        <v>4</v>
      </c>
      <c r="AQ9" s="203">
        <f>AO8</f>
        <v>2</v>
      </c>
      <c r="AR9" s="201">
        <f t="shared" si="25"/>
        <v>3</v>
      </c>
      <c r="AS9" s="204">
        <f>AR10</f>
        <v>4</v>
      </c>
      <c r="AT9" s="203">
        <f>AR8</f>
        <v>2</v>
      </c>
      <c r="AU9" s="178">
        <f t="shared" si="26"/>
        <v>3</v>
      </c>
      <c r="AV9" s="204">
        <f>AU10</f>
        <v>4</v>
      </c>
      <c r="AW9" s="203">
        <f>AU7</f>
        <v>1</v>
      </c>
      <c r="AX9" s="421">
        <f t="shared" si="27"/>
        <v>3</v>
      </c>
      <c r="AY9" s="417">
        <f>AX10</f>
        <v>4</v>
      </c>
      <c r="AZ9" s="422">
        <f>AX7</f>
        <v>1</v>
      </c>
      <c r="BA9" s="178">
        <f t="shared" si="28"/>
        <v>3</v>
      </c>
      <c r="BB9" s="204">
        <f>BA10</f>
        <v>4</v>
      </c>
      <c r="BC9" s="203">
        <f>BA8</f>
        <v>2</v>
      </c>
      <c r="BD9" s="201">
        <f t="shared" si="29"/>
        <v>3</v>
      </c>
      <c r="BE9" s="204">
        <f>BD10</f>
        <v>4</v>
      </c>
      <c r="BF9" s="203">
        <f>BD8</f>
        <v>2</v>
      </c>
      <c r="BG9" s="178">
        <f t="shared" si="30"/>
        <v>3</v>
      </c>
      <c r="BH9" s="204">
        <f>BG10</f>
        <v>4</v>
      </c>
      <c r="BI9" s="203">
        <f>BG7</f>
        <v>1</v>
      </c>
      <c r="BJ9" s="178">
        <f t="shared" si="31"/>
        <v>3</v>
      </c>
      <c r="BK9" s="204">
        <f>BJ10</f>
        <v>4</v>
      </c>
      <c r="BL9" s="201">
        <f>BJ7</f>
        <v>1</v>
      </c>
      <c r="BM9" s="178">
        <f t="shared" si="32"/>
        <v>3</v>
      </c>
      <c r="BN9" s="204">
        <f>BM10</f>
        <v>4</v>
      </c>
      <c r="BO9" s="203">
        <f>BM8</f>
        <v>2</v>
      </c>
      <c r="BP9" s="201">
        <f t="shared" si="33"/>
        <v>3</v>
      </c>
      <c r="BQ9" s="204">
        <f>BP10</f>
        <v>4</v>
      </c>
      <c r="BR9" s="203">
        <f>BP8</f>
        <v>2</v>
      </c>
      <c r="BS9" s="178">
        <f t="shared" si="34"/>
        <v>3</v>
      </c>
      <c r="BT9" s="204">
        <f>BS10</f>
        <v>4</v>
      </c>
      <c r="BU9" s="203">
        <f>BS7</f>
        <v>1</v>
      </c>
      <c r="BV9" s="421">
        <f t="shared" si="35"/>
        <v>3</v>
      </c>
      <c r="BW9" s="417">
        <f>BV10</f>
        <v>4</v>
      </c>
      <c r="BX9" s="422">
        <f>BV7</f>
        <v>1</v>
      </c>
      <c r="BY9" s="178">
        <f t="shared" si="36"/>
        <v>3</v>
      </c>
      <c r="BZ9" s="204">
        <f>BY10</f>
        <v>4</v>
      </c>
      <c r="CA9" s="203">
        <f>BY8</f>
        <v>2</v>
      </c>
      <c r="CB9" s="201">
        <f t="shared" si="13"/>
        <v>3</v>
      </c>
      <c r="CC9" s="204">
        <f>CB10</f>
        <v>4</v>
      </c>
      <c r="CD9" s="203">
        <f>CB8</f>
        <v>2</v>
      </c>
      <c r="CE9" s="178">
        <f t="shared" si="37"/>
        <v>3</v>
      </c>
      <c r="CF9" s="204">
        <f>CE10</f>
        <v>4</v>
      </c>
      <c r="CG9" s="203">
        <f>CE7</f>
        <v>1</v>
      </c>
      <c r="CH9" s="201">
        <f t="shared" si="38"/>
        <v>3</v>
      </c>
      <c r="CI9" s="204">
        <f>CH10</f>
        <v>4</v>
      </c>
      <c r="CJ9" s="203">
        <f>CH7</f>
        <v>1</v>
      </c>
      <c r="CK9" s="178">
        <f t="shared" si="39"/>
        <v>3</v>
      </c>
      <c r="CL9" s="204">
        <f>CK10</f>
        <v>4</v>
      </c>
      <c r="CM9" s="203">
        <f>CK8</f>
        <v>2</v>
      </c>
      <c r="CN9" s="178">
        <f t="shared" si="40"/>
        <v>3</v>
      </c>
      <c r="CO9" s="204">
        <f>CN10</f>
        <v>4</v>
      </c>
      <c r="CP9" s="201">
        <f>CN8</f>
        <v>2</v>
      </c>
      <c r="CQ9" s="178">
        <f t="shared" si="14"/>
        <v>3</v>
      </c>
      <c r="CR9" s="204">
        <f>CQ10</f>
        <v>4</v>
      </c>
      <c r="CS9" s="203">
        <f>CQ7</f>
        <v>1</v>
      </c>
      <c r="CT9" s="201">
        <f t="shared" si="15"/>
        <v>3</v>
      </c>
      <c r="CU9" s="201">
        <f>CT10</f>
        <v>4</v>
      </c>
      <c r="CV9" s="203">
        <f>CT7</f>
        <v>1</v>
      </c>
      <c r="CW9" s="178">
        <f>AF9</f>
        <v>3</v>
      </c>
      <c r="CX9" s="204">
        <f>CW10</f>
        <v>4</v>
      </c>
      <c r="CY9" s="203">
        <f>CW8</f>
        <v>2</v>
      </c>
      <c r="CZ9" s="178">
        <f>AF9</f>
        <v>3</v>
      </c>
      <c r="DA9" s="204">
        <f>CZ10</f>
        <v>4</v>
      </c>
      <c r="DB9" s="201">
        <f>CZ8</f>
        <v>2</v>
      </c>
      <c r="DC9" s="178">
        <f>AF9</f>
        <v>3</v>
      </c>
      <c r="DD9" s="204">
        <f>DC10</f>
        <v>4</v>
      </c>
      <c r="DE9" s="203">
        <f>DC7</f>
        <v>1</v>
      </c>
      <c r="DF9" s="178">
        <f>AF9</f>
        <v>3</v>
      </c>
      <c r="DG9" s="201">
        <f>DF10</f>
        <v>4</v>
      </c>
      <c r="DH9" s="201">
        <f>DF7</f>
        <v>1</v>
      </c>
      <c r="DI9" s="178">
        <f>AF9</f>
        <v>3</v>
      </c>
      <c r="DJ9" s="202" t="str">
        <f>AE1</f>
        <v>VL</v>
      </c>
      <c r="DK9" s="203">
        <f>DI7</f>
        <v>1</v>
      </c>
      <c r="DN9" s="204">
        <f t="shared" ref="DN9:DN28" si="122">DN8+1</f>
        <v>3</v>
      </c>
      <c r="DO9" s="178">
        <f t="shared" si="41"/>
        <v>3</v>
      </c>
      <c r="DP9" s="205">
        <f t="shared" si="42"/>
        <v>3</v>
      </c>
      <c r="DQ9" s="205">
        <f t="shared" si="43"/>
        <v>3</v>
      </c>
      <c r="DR9" s="205">
        <f t="shared" si="44"/>
        <v>3</v>
      </c>
      <c r="DS9" s="205">
        <f t="shared" si="45"/>
        <v>3</v>
      </c>
      <c r="DT9" s="205">
        <f t="shared" si="46"/>
        <v>3</v>
      </c>
      <c r="DU9" s="205">
        <f t="shared" si="47"/>
        <v>3</v>
      </c>
      <c r="DV9" s="205">
        <f t="shared" si="48"/>
        <v>3</v>
      </c>
      <c r="DW9" s="205">
        <f t="shared" si="49"/>
        <v>3</v>
      </c>
      <c r="DX9" s="205">
        <f t="shared" si="50"/>
        <v>3</v>
      </c>
      <c r="DY9" s="205">
        <f t="shared" si="51"/>
        <v>3</v>
      </c>
      <c r="DZ9" s="205">
        <f t="shared" si="52"/>
        <v>3</v>
      </c>
      <c r="EA9" s="205">
        <f t="shared" si="53"/>
        <v>3</v>
      </c>
      <c r="EB9" s="205">
        <f t="shared" si="54"/>
        <v>3</v>
      </c>
      <c r="EC9" s="205">
        <f t="shared" si="55"/>
        <v>3</v>
      </c>
      <c r="ED9" s="205">
        <f t="shared" si="56"/>
        <v>3</v>
      </c>
      <c r="EE9" s="205">
        <f t="shared" si="57"/>
        <v>3</v>
      </c>
      <c r="EF9" s="205">
        <f t="shared" si="58"/>
        <v>3</v>
      </c>
      <c r="EG9" s="205">
        <f t="shared" si="59"/>
        <v>3</v>
      </c>
      <c r="EH9" s="205">
        <f t="shared" si="60"/>
        <v>3</v>
      </c>
      <c r="EI9" s="205">
        <f t="shared" si="61"/>
        <v>3</v>
      </c>
      <c r="EJ9" s="205">
        <f t="shared" si="62"/>
        <v>3</v>
      </c>
      <c r="EK9" s="205">
        <f t="shared" si="63"/>
        <v>3</v>
      </c>
      <c r="EL9" s="205">
        <f t="shared" si="64"/>
        <v>3</v>
      </c>
      <c r="EM9" s="205">
        <f t="shared" si="65"/>
        <v>3</v>
      </c>
      <c r="EN9" s="205">
        <f t="shared" si="66"/>
        <v>3</v>
      </c>
      <c r="EO9" s="203">
        <f t="shared" si="67"/>
        <v>3</v>
      </c>
      <c r="ES9" s="204">
        <f t="shared" ref="ES9:ES28" si="123">ES8+1</f>
        <v>3</v>
      </c>
      <c r="ET9" s="178">
        <f t="shared" si="68"/>
        <v>4</v>
      </c>
      <c r="EU9" s="205">
        <f t="shared" si="69"/>
        <v>4</v>
      </c>
      <c r="EV9" s="205">
        <f t="shared" si="70"/>
        <v>4</v>
      </c>
      <c r="EW9" s="205">
        <f t="shared" si="71"/>
        <v>4</v>
      </c>
      <c r="EX9" s="205">
        <f t="shared" si="72"/>
        <v>4</v>
      </c>
      <c r="EY9" s="205">
        <f t="shared" si="73"/>
        <v>4</v>
      </c>
      <c r="EZ9" s="205">
        <f t="shared" si="74"/>
        <v>4</v>
      </c>
      <c r="FA9" s="205">
        <f t="shared" si="75"/>
        <v>4</v>
      </c>
      <c r="FB9" s="205">
        <f t="shared" si="76"/>
        <v>4</v>
      </c>
      <c r="FC9" s="205">
        <f t="shared" si="77"/>
        <v>4</v>
      </c>
      <c r="FD9" s="205">
        <f t="shared" si="78"/>
        <v>4</v>
      </c>
      <c r="FE9" s="205">
        <f t="shared" si="79"/>
        <v>4</v>
      </c>
      <c r="FF9" s="205">
        <f t="shared" si="80"/>
        <v>4</v>
      </c>
      <c r="FG9" s="205">
        <f t="shared" si="81"/>
        <v>4</v>
      </c>
      <c r="FH9" s="205">
        <f t="shared" si="82"/>
        <v>4</v>
      </c>
      <c r="FI9" s="205">
        <f t="shared" si="83"/>
        <v>4</v>
      </c>
      <c r="FJ9" s="205">
        <f t="shared" si="84"/>
        <v>4</v>
      </c>
      <c r="FK9" s="205">
        <f t="shared" si="85"/>
        <v>4</v>
      </c>
      <c r="FL9" s="205">
        <f t="shared" si="86"/>
        <v>4</v>
      </c>
      <c r="FM9" s="205">
        <f t="shared" si="87"/>
        <v>4</v>
      </c>
      <c r="FN9" s="205">
        <f t="shared" si="88"/>
        <v>4</v>
      </c>
      <c r="FO9" s="205">
        <f t="shared" si="89"/>
        <v>4</v>
      </c>
      <c r="FP9" s="205">
        <f t="shared" si="90"/>
        <v>4</v>
      </c>
      <c r="FQ9" s="205">
        <f t="shared" si="91"/>
        <v>4</v>
      </c>
      <c r="FR9" s="205">
        <f t="shared" si="92"/>
        <v>4</v>
      </c>
      <c r="FS9" s="205">
        <f t="shared" si="93"/>
        <v>4</v>
      </c>
      <c r="FT9" s="203" t="str">
        <f t="shared" si="94"/>
        <v>VL</v>
      </c>
      <c r="FX9" s="204">
        <f t="shared" ref="FX9:FX28" si="124">FX8+1</f>
        <v>3</v>
      </c>
      <c r="FY9" s="178">
        <f t="shared" si="95"/>
        <v>1</v>
      </c>
      <c r="FZ9" s="205">
        <f t="shared" si="96"/>
        <v>1</v>
      </c>
      <c r="GA9" s="205">
        <f t="shared" si="97"/>
        <v>2</v>
      </c>
      <c r="GB9" s="205">
        <f t="shared" si="98"/>
        <v>2</v>
      </c>
      <c r="GC9" s="205">
        <f t="shared" si="99"/>
        <v>1</v>
      </c>
      <c r="GD9" s="205">
        <f t="shared" si="100"/>
        <v>1</v>
      </c>
      <c r="GE9" s="205">
        <f t="shared" si="101"/>
        <v>2</v>
      </c>
      <c r="GF9" s="205">
        <f t="shared" si="102"/>
        <v>2</v>
      </c>
      <c r="GG9" s="205">
        <f t="shared" si="103"/>
        <v>1</v>
      </c>
      <c r="GH9" s="205">
        <f t="shared" si="104"/>
        <v>1</v>
      </c>
      <c r="GI9" s="205">
        <f t="shared" si="105"/>
        <v>2</v>
      </c>
      <c r="GJ9" s="205">
        <f t="shared" si="106"/>
        <v>2</v>
      </c>
      <c r="GK9" s="205">
        <f t="shared" si="107"/>
        <v>1</v>
      </c>
      <c r="GL9" s="205">
        <f t="shared" si="108"/>
        <v>1</v>
      </c>
      <c r="GM9" s="205">
        <f t="shared" si="109"/>
        <v>2</v>
      </c>
      <c r="GN9" s="205">
        <f t="shared" si="110"/>
        <v>2</v>
      </c>
      <c r="GO9" s="205">
        <f t="shared" si="111"/>
        <v>1</v>
      </c>
      <c r="GP9" s="205">
        <f t="shared" si="112"/>
        <v>1</v>
      </c>
      <c r="GQ9" s="205">
        <f t="shared" si="113"/>
        <v>2</v>
      </c>
      <c r="GR9" s="205">
        <f t="shared" si="114"/>
        <v>2</v>
      </c>
      <c r="GS9" s="205">
        <f t="shared" si="115"/>
        <v>1</v>
      </c>
      <c r="GT9" s="205">
        <f t="shared" si="116"/>
        <v>1</v>
      </c>
      <c r="GU9" s="205">
        <f t="shared" si="117"/>
        <v>2</v>
      </c>
      <c r="GV9" s="205">
        <f t="shared" si="118"/>
        <v>2</v>
      </c>
      <c r="GW9" s="209">
        <f t="shared" si="119"/>
        <v>1</v>
      </c>
      <c r="GX9" s="205">
        <f t="shared" si="120"/>
        <v>1</v>
      </c>
      <c r="GY9" s="203">
        <f t="shared" si="121"/>
        <v>1</v>
      </c>
      <c r="HD9" s="204">
        <f t="shared" ref="HD9:HD28" si="125">HD8+1</f>
        <v>3</v>
      </c>
      <c r="HE9" s="510">
        <f>IF($HF$2&lt;=5,0,(INDEX($DO$7:$EO$28,HD9,$HD$1)))</f>
        <v>3</v>
      </c>
      <c r="HF9" s="510" t="str">
        <f>IF($HF$2&lt;=5,0,(INDEX($ET$7:$FT$28,HD9,$HD$1)))</f>
        <v>VL</v>
      </c>
      <c r="HG9" s="510">
        <f>IF($HF$2&lt;=5,0,(INDEX($FY$7:$GY$28,HD9,$HD$1)))</f>
        <v>1</v>
      </c>
      <c r="HJ9" s="204">
        <f>HJ7+1</f>
        <v>2</v>
      </c>
      <c r="HK9" s="212">
        <f>IF(HE8=0,"",HE8)</f>
        <v>2</v>
      </c>
      <c r="HL9" s="205">
        <f>IF(HF8=0,"",HF8)</f>
        <v>1</v>
      </c>
      <c r="HM9" s="213" t="str">
        <f>IF(HG8=0,"",HG8)</f>
        <v>VL</v>
      </c>
      <c r="HQ9" s="219" t="str">
        <f>IF(HK9="","",(IF((INDEX($D$7:$D$28,HK9))="","",(INDEX($D$7:$D$28,HK9)))))</f>
        <v>Lupinsky Jonáš</v>
      </c>
      <c r="HR9" s="220" t="str">
        <f>IF(HK9="","",(IF((INDEX($E$7:$E$28,HK9))="","",(INDEX($E$7:$E$28,HK9)))))</f>
        <v>Jablunkov</v>
      </c>
      <c r="HU9" s="223">
        <v>3</v>
      </c>
      <c r="HV9" s="223">
        <f t="shared" ref="HV9:HV28" si="126">HV8+1</f>
        <v>3</v>
      </c>
      <c r="HW9" s="180">
        <v>3</v>
      </c>
      <c r="HX9" s="198">
        <v>3</v>
      </c>
      <c r="HY9" s="170">
        <v>1</v>
      </c>
      <c r="HZ9" s="170">
        <v>1</v>
      </c>
      <c r="IA9" s="198">
        <v>3</v>
      </c>
      <c r="IB9" s="198">
        <v>3</v>
      </c>
      <c r="IC9" s="170">
        <v>1</v>
      </c>
      <c r="ID9" s="170">
        <v>1</v>
      </c>
      <c r="IE9" s="198">
        <v>3</v>
      </c>
      <c r="IF9" s="198">
        <v>3</v>
      </c>
      <c r="IG9" s="170">
        <v>1</v>
      </c>
      <c r="IH9" s="170">
        <v>1</v>
      </c>
      <c r="II9" s="198">
        <v>3</v>
      </c>
      <c r="IJ9" s="198">
        <v>3</v>
      </c>
      <c r="IK9" s="170">
        <v>1</v>
      </c>
      <c r="IL9" s="170">
        <v>1</v>
      </c>
      <c r="IM9" s="198">
        <v>3</v>
      </c>
      <c r="IN9" s="198">
        <v>3</v>
      </c>
      <c r="IO9" s="170">
        <v>4</v>
      </c>
      <c r="IP9" s="170">
        <v>4</v>
      </c>
      <c r="IQ9" s="198">
        <v>3</v>
      </c>
      <c r="IR9" s="198">
        <v>3</v>
      </c>
      <c r="IS9" s="170">
        <v>1</v>
      </c>
      <c r="IT9" s="170">
        <v>1</v>
      </c>
      <c r="IU9" s="170">
        <v>3</v>
      </c>
      <c r="IV9" s="170">
        <v>3</v>
      </c>
      <c r="IW9" s="232">
        <v>1</v>
      </c>
      <c r="IY9" s="510">
        <f>IF($HF$2&lt;=5,0,(INDEX($HW$7:$IW$12,HU9,$HD$1)))</f>
        <v>1</v>
      </c>
    </row>
    <row r="10" spans="1:259" ht="15.95" customHeight="1" x14ac:dyDescent="0.25">
      <c r="A10" s="119">
        <v>4</v>
      </c>
      <c r="B10" s="118" t="s">
        <v>65</v>
      </c>
      <c r="C10" s="116">
        <v>28</v>
      </c>
      <c r="D10" s="115" t="s">
        <v>74</v>
      </c>
      <c r="E10" s="10" t="s">
        <v>75</v>
      </c>
      <c r="F10" s="9">
        <v>2009</v>
      </c>
      <c r="G10" s="116">
        <v>137</v>
      </c>
      <c r="H10" s="117">
        <v>28</v>
      </c>
      <c r="I10" s="106" t="s">
        <v>68</v>
      </c>
      <c r="K10" s="96" t="str">
        <f>[1]List1!$B$111</f>
        <v>žáci</v>
      </c>
      <c r="L10" s="97" t="str">
        <f t="shared" si="11"/>
        <v/>
      </c>
      <c r="N10" s="89" t="str">
        <f>X10</f>
        <v>výsledky</v>
      </c>
      <c r="O10" s="89" t="e">
        <f>IF(AA13&gt;0,#REF!,(Y12))</f>
        <v>#REF!</v>
      </c>
      <c r="U10" s="91" t="str">
        <f>IF(L10="x",1,"")</f>
        <v/>
      </c>
      <c r="V10" s="91" t="str">
        <f t="shared" si="12"/>
        <v/>
      </c>
      <c r="W10" s="544">
        <f t="shared" ref="W10:W12" si="127">IF(L10="x",1,0)</f>
        <v>0</v>
      </c>
      <c r="X10" s="88" t="str">
        <f>$T$13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1">
        <f t="shared" si="19"/>
        <v>1</v>
      </c>
      <c r="AF10" s="201">
        <f t="shared" si="20"/>
        <v>4</v>
      </c>
      <c r="AH10" s="201">
        <v>4</v>
      </c>
      <c r="AI10" s="178">
        <f t="shared" si="21"/>
        <v>4</v>
      </c>
      <c r="AJ10" s="202">
        <f>AF9</f>
        <v>3</v>
      </c>
      <c r="AK10" s="203">
        <f>AI8</f>
        <v>2</v>
      </c>
      <c r="AL10" s="201">
        <f t="shared" si="22"/>
        <v>4</v>
      </c>
      <c r="AM10" s="201">
        <f t="shared" si="23"/>
        <v>3</v>
      </c>
      <c r="AN10" s="203">
        <f>AL8</f>
        <v>2</v>
      </c>
      <c r="AO10" s="178">
        <f t="shared" si="24"/>
        <v>4</v>
      </c>
      <c r="AP10" s="204">
        <f>AO9</f>
        <v>3</v>
      </c>
      <c r="AQ10" s="203">
        <f>AO11</f>
        <v>5</v>
      </c>
      <c r="AR10" s="201">
        <f t="shared" si="25"/>
        <v>4</v>
      </c>
      <c r="AS10" s="204">
        <f>AR9</f>
        <v>3</v>
      </c>
      <c r="AT10" s="203">
        <f>AR11</f>
        <v>5</v>
      </c>
      <c r="AU10" s="178">
        <f t="shared" si="26"/>
        <v>4</v>
      </c>
      <c r="AV10" s="204">
        <f>AU9</f>
        <v>3</v>
      </c>
      <c r="AW10" s="203">
        <f>AU8</f>
        <v>2</v>
      </c>
      <c r="AX10" s="421">
        <f t="shared" si="27"/>
        <v>4</v>
      </c>
      <c r="AY10" s="417">
        <f>AX9</f>
        <v>3</v>
      </c>
      <c r="AZ10" s="422">
        <f>AX8</f>
        <v>2</v>
      </c>
      <c r="BA10" s="178">
        <f t="shared" si="28"/>
        <v>4</v>
      </c>
      <c r="BB10" s="204">
        <f>BA9</f>
        <v>3</v>
      </c>
      <c r="BC10" s="203">
        <f>BA11</f>
        <v>5</v>
      </c>
      <c r="BD10" s="201">
        <f t="shared" si="29"/>
        <v>4</v>
      </c>
      <c r="BE10" s="204">
        <f>BD9</f>
        <v>3</v>
      </c>
      <c r="BF10" s="203">
        <f>BD11</f>
        <v>5</v>
      </c>
      <c r="BG10" s="178">
        <f t="shared" si="30"/>
        <v>4</v>
      </c>
      <c r="BH10" s="204">
        <f>BG9</f>
        <v>3</v>
      </c>
      <c r="BI10" s="203">
        <f>BG8</f>
        <v>2</v>
      </c>
      <c r="BJ10" s="178">
        <f t="shared" si="31"/>
        <v>4</v>
      </c>
      <c r="BK10" s="204">
        <f>BJ9</f>
        <v>3</v>
      </c>
      <c r="BL10" s="203">
        <f>BJ8</f>
        <v>2</v>
      </c>
      <c r="BM10" s="178">
        <f t="shared" si="32"/>
        <v>4</v>
      </c>
      <c r="BN10" s="204">
        <f>BM9</f>
        <v>3</v>
      </c>
      <c r="BO10" s="203">
        <f>BM11</f>
        <v>5</v>
      </c>
      <c r="BP10" s="201">
        <f t="shared" si="33"/>
        <v>4</v>
      </c>
      <c r="BQ10" s="204">
        <f>BP9</f>
        <v>3</v>
      </c>
      <c r="BR10" s="203">
        <f>BP11</f>
        <v>5</v>
      </c>
      <c r="BS10" s="178">
        <f t="shared" si="34"/>
        <v>4</v>
      </c>
      <c r="BT10" s="204">
        <f>BS9</f>
        <v>3</v>
      </c>
      <c r="BU10" s="203">
        <f>BS8</f>
        <v>2</v>
      </c>
      <c r="BV10" s="421">
        <f t="shared" si="35"/>
        <v>4</v>
      </c>
      <c r="BW10" s="417">
        <f>BV9</f>
        <v>3</v>
      </c>
      <c r="BX10" s="422">
        <f>BV8</f>
        <v>2</v>
      </c>
      <c r="BY10" s="178">
        <f t="shared" si="36"/>
        <v>4</v>
      </c>
      <c r="BZ10" s="204">
        <f>BY9</f>
        <v>3</v>
      </c>
      <c r="CA10" s="203">
        <f>BY11</f>
        <v>5</v>
      </c>
      <c r="CB10" s="201">
        <f t="shared" si="13"/>
        <v>4</v>
      </c>
      <c r="CC10" s="204">
        <f>CB9</f>
        <v>3</v>
      </c>
      <c r="CD10" s="203">
        <f>CB11</f>
        <v>5</v>
      </c>
      <c r="CE10" s="178">
        <f t="shared" si="37"/>
        <v>4</v>
      </c>
      <c r="CF10" s="204">
        <f>CE9</f>
        <v>3</v>
      </c>
      <c r="CG10" s="203">
        <f>CE8</f>
        <v>2</v>
      </c>
      <c r="CH10" s="201">
        <f t="shared" si="38"/>
        <v>4</v>
      </c>
      <c r="CI10" s="204">
        <f>CH9</f>
        <v>3</v>
      </c>
      <c r="CJ10" s="203">
        <f>CH8</f>
        <v>2</v>
      </c>
      <c r="CK10" s="178">
        <f t="shared" si="39"/>
        <v>4</v>
      </c>
      <c r="CL10" s="204">
        <f>CK9</f>
        <v>3</v>
      </c>
      <c r="CM10" s="203">
        <f>CK11</f>
        <v>5</v>
      </c>
      <c r="CN10" s="178">
        <f t="shared" si="40"/>
        <v>4</v>
      </c>
      <c r="CO10" s="204">
        <f>CN9</f>
        <v>3</v>
      </c>
      <c r="CP10" s="201">
        <f>CN11</f>
        <v>5</v>
      </c>
      <c r="CQ10" s="178">
        <f t="shared" si="14"/>
        <v>4</v>
      </c>
      <c r="CR10" s="204">
        <f>CQ9</f>
        <v>3</v>
      </c>
      <c r="CS10" s="203">
        <f>CQ12</f>
        <v>6</v>
      </c>
      <c r="CT10" s="201">
        <f t="shared" si="15"/>
        <v>4</v>
      </c>
      <c r="CU10" s="201">
        <f>CT9</f>
        <v>3</v>
      </c>
      <c r="CV10" s="203">
        <f>CT12</f>
        <v>6</v>
      </c>
      <c r="CW10" s="178">
        <f>AF10</f>
        <v>4</v>
      </c>
      <c r="CX10" s="204">
        <f>CW9</f>
        <v>3</v>
      </c>
      <c r="CY10" s="203" t="str">
        <f>CX11</f>
        <v>VL</v>
      </c>
      <c r="CZ10" s="178">
        <f>AF10</f>
        <v>4</v>
      </c>
      <c r="DA10" s="204">
        <f>CZ9</f>
        <v>3</v>
      </c>
      <c r="DB10" s="201" t="str">
        <f>DA11</f>
        <v>VL</v>
      </c>
      <c r="DC10" s="178">
        <f>AF10</f>
        <v>4</v>
      </c>
      <c r="DD10" s="204">
        <f>DC9</f>
        <v>3</v>
      </c>
      <c r="DE10" s="203">
        <f>DC8</f>
        <v>2</v>
      </c>
      <c r="DF10" s="178">
        <f>AF10</f>
        <v>4</v>
      </c>
      <c r="DG10" s="201">
        <f>DF9</f>
        <v>3</v>
      </c>
      <c r="DH10" s="201">
        <f>DF8</f>
        <v>2</v>
      </c>
      <c r="DI10" s="178"/>
      <c r="DJ10" s="202"/>
      <c r="DK10" s="203"/>
      <c r="DN10" s="204">
        <f t="shared" si="122"/>
        <v>4</v>
      </c>
      <c r="DO10" s="178">
        <f t="shared" si="41"/>
        <v>4</v>
      </c>
      <c r="DP10" s="205">
        <f t="shared" si="42"/>
        <v>4</v>
      </c>
      <c r="DQ10" s="205">
        <f t="shared" si="43"/>
        <v>4</v>
      </c>
      <c r="DR10" s="205">
        <f t="shared" si="44"/>
        <v>4</v>
      </c>
      <c r="DS10" s="205">
        <f t="shared" si="45"/>
        <v>4</v>
      </c>
      <c r="DT10" s="205">
        <f t="shared" si="46"/>
        <v>4</v>
      </c>
      <c r="DU10" s="205">
        <f t="shared" si="47"/>
        <v>4</v>
      </c>
      <c r="DV10" s="205">
        <f t="shared" si="48"/>
        <v>4</v>
      </c>
      <c r="DW10" s="205">
        <f t="shared" si="49"/>
        <v>4</v>
      </c>
      <c r="DX10" s="205">
        <f t="shared" si="50"/>
        <v>4</v>
      </c>
      <c r="DY10" s="205">
        <f t="shared" si="51"/>
        <v>4</v>
      </c>
      <c r="DZ10" s="205">
        <f t="shared" si="52"/>
        <v>4</v>
      </c>
      <c r="EA10" s="205">
        <f t="shared" si="53"/>
        <v>4</v>
      </c>
      <c r="EB10" s="205">
        <f t="shared" si="54"/>
        <v>4</v>
      </c>
      <c r="EC10" s="205">
        <f t="shared" si="55"/>
        <v>4</v>
      </c>
      <c r="ED10" s="205">
        <f t="shared" si="56"/>
        <v>4</v>
      </c>
      <c r="EE10" s="205">
        <f t="shared" si="57"/>
        <v>4</v>
      </c>
      <c r="EF10" s="205">
        <f t="shared" si="58"/>
        <v>4</v>
      </c>
      <c r="EG10" s="205">
        <f t="shared" si="59"/>
        <v>4</v>
      </c>
      <c r="EH10" s="205">
        <f t="shared" si="60"/>
        <v>4</v>
      </c>
      <c r="EI10" s="205">
        <f t="shared" si="61"/>
        <v>4</v>
      </c>
      <c r="EJ10" s="205">
        <f t="shared" si="62"/>
        <v>4</v>
      </c>
      <c r="EK10" s="205">
        <f t="shared" si="63"/>
        <v>4</v>
      </c>
      <c r="EL10" s="205">
        <f t="shared" si="64"/>
        <v>4</v>
      </c>
      <c r="EM10" s="205">
        <f t="shared" si="65"/>
        <v>4</v>
      </c>
      <c r="EN10" s="205">
        <f t="shared" si="66"/>
        <v>4</v>
      </c>
      <c r="EO10" s="203">
        <f t="shared" si="67"/>
        <v>0</v>
      </c>
      <c r="ES10" s="204">
        <f t="shared" si="123"/>
        <v>4</v>
      </c>
      <c r="ET10" s="178">
        <f t="shared" si="68"/>
        <v>3</v>
      </c>
      <c r="EU10" s="205">
        <f t="shared" si="69"/>
        <v>3</v>
      </c>
      <c r="EV10" s="205">
        <f t="shared" si="70"/>
        <v>3</v>
      </c>
      <c r="EW10" s="205">
        <f t="shared" si="71"/>
        <v>3</v>
      </c>
      <c r="EX10" s="205">
        <f t="shared" si="72"/>
        <v>3</v>
      </c>
      <c r="EY10" s="205">
        <f t="shared" si="73"/>
        <v>3</v>
      </c>
      <c r="EZ10" s="205">
        <f t="shared" si="74"/>
        <v>3</v>
      </c>
      <c r="FA10" s="205">
        <f t="shared" si="75"/>
        <v>3</v>
      </c>
      <c r="FB10" s="205">
        <f t="shared" si="76"/>
        <v>3</v>
      </c>
      <c r="FC10" s="205">
        <f t="shared" si="77"/>
        <v>3</v>
      </c>
      <c r="FD10" s="205">
        <f t="shared" si="78"/>
        <v>3</v>
      </c>
      <c r="FE10" s="205">
        <f t="shared" si="79"/>
        <v>3</v>
      </c>
      <c r="FF10" s="205">
        <f t="shared" si="80"/>
        <v>3</v>
      </c>
      <c r="FG10" s="205">
        <f t="shared" si="81"/>
        <v>3</v>
      </c>
      <c r="FH10" s="205">
        <f t="shared" si="82"/>
        <v>3</v>
      </c>
      <c r="FI10" s="205">
        <f t="shared" si="83"/>
        <v>3</v>
      </c>
      <c r="FJ10" s="205">
        <f t="shared" si="84"/>
        <v>3</v>
      </c>
      <c r="FK10" s="205">
        <f t="shared" si="85"/>
        <v>3</v>
      </c>
      <c r="FL10" s="205">
        <f t="shared" si="86"/>
        <v>3</v>
      </c>
      <c r="FM10" s="205">
        <f t="shared" si="87"/>
        <v>3</v>
      </c>
      <c r="FN10" s="205">
        <f t="shared" si="88"/>
        <v>3</v>
      </c>
      <c r="FO10" s="205">
        <f t="shared" si="89"/>
        <v>3</v>
      </c>
      <c r="FP10" s="205">
        <f t="shared" si="90"/>
        <v>3</v>
      </c>
      <c r="FQ10" s="205">
        <f t="shared" si="91"/>
        <v>3</v>
      </c>
      <c r="FR10" s="205">
        <f t="shared" si="92"/>
        <v>3</v>
      </c>
      <c r="FS10" s="205">
        <f t="shared" si="93"/>
        <v>3</v>
      </c>
      <c r="FT10" s="203">
        <f t="shared" si="94"/>
        <v>0</v>
      </c>
      <c r="FX10" s="204">
        <f t="shared" si="124"/>
        <v>4</v>
      </c>
      <c r="FY10" s="178">
        <f t="shared" si="95"/>
        <v>2</v>
      </c>
      <c r="FZ10" s="205">
        <f t="shared" si="96"/>
        <v>2</v>
      </c>
      <c r="GA10" s="205">
        <f t="shared" si="97"/>
        <v>5</v>
      </c>
      <c r="GB10" s="205">
        <f t="shared" si="98"/>
        <v>5</v>
      </c>
      <c r="GC10" s="205">
        <f t="shared" si="99"/>
        <v>2</v>
      </c>
      <c r="GD10" s="205">
        <f t="shared" si="100"/>
        <v>2</v>
      </c>
      <c r="GE10" s="205">
        <f t="shared" si="101"/>
        <v>5</v>
      </c>
      <c r="GF10" s="205">
        <f t="shared" si="102"/>
        <v>5</v>
      </c>
      <c r="GG10" s="205">
        <f t="shared" si="103"/>
        <v>2</v>
      </c>
      <c r="GH10" s="205">
        <f t="shared" si="104"/>
        <v>2</v>
      </c>
      <c r="GI10" s="205">
        <f t="shared" si="105"/>
        <v>5</v>
      </c>
      <c r="GJ10" s="205">
        <f t="shared" si="106"/>
        <v>5</v>
      </c>
      <c r="GK10" s="205">
        <f t="shared" si="107"/>
        <v>2</v>
      </c>
      <c r="GL10" s="205">
        <f t="shared" si="108"/>
        <v>2</v>
      </c>
      <c r="GM10" s="205">
        <f t="shared" si="109"/>
        <v>5</v>
      </c>
      <c r="GN10" s="205">
        <f t="shared" si="110"/>
        <v>5</v>
      </c>
      <c r="GO10" s="205">
        <f t="shared" si="111"/>
        <v>2</v>
      </c>
      <c r="GP10" s="205">
        <f t="shared" si="112"/>
        <v>2</v>
      </c>
      <c r="GQ10" s="205">
        <f t="shared" si="113"/>
        <v>5</v>
      </c>
      <c r="GR10" s="205">
        <f t="shared" si="114"/>
        <v>5</v>
      </c>
      <c r="GS10" s="205">
        <f t="shared" si="115"/>
        <v>6</v>
      </c>
      <c r="GT10" s="205">
        <f t="shared" si="116"/>
        <v>6</v>
      </c>
      <c r="GU10" s="205" t="str">
        <f t="shared" si="117"/>
        <v>VL</v>
      </c>
      <c r="GV10" s="205" t="str">
        <f t="shared" si="118"/>
        <v>VL</v>
      </c>
      <c r="GW10" s="209">
        <f t="shared" si="119"/>
        <v>2</v>
      </c>
      <c r="GX10" s="205">
        <f t="shared" si="120"/>
        <v>2</v>
      </c>
      <c r="GY10" s="203">
        <f t="shared" si="121"/>
        <v>0</v>
      </c>
      <c r="HD10" s="204">
        <f t="shared" si="125"/>
        <v>4</v>
      </c>
      <c r="HE10" s="510">
        <f>IF($HF$2&lt;=5,0,(INDEX($DO$7:$EO$28,HD10,$HD$1)))</f>
        <v>0</v>
      </c>
      <c r="HF10" s="510">
        <f>IF($HF$2&lt;=5,0,(INDEX($ET$7:$FT$28,HD10,$HD$1)))</f>
        <v>0</v>
      </c>
      <c r="HG10" s="510">
        <f>IF($HF$2&lt;=5,0,(INDEX($FY$7:$GY$28,HD10,$HD$1)))</f>
        <v>0</v>
      </c>
      <c r="HK10" s="212"/>
      <c r="HL10" s="205"/>
      <c r="HM10" s="213"/>
      <c r="HQ10" s="219" t="str">
        <f>IF(HK10="","",(IF((INDEX($D$7:$D$28,HK10))="","",(INDEX($D$7:$D$28,HK10)))))</f>
        <v/>
      </c>
      <c r="HR10" s="220" t="str">
        <f>IF(HK10="","",(IF((INDEX($E$7:$E$28,HK10))="","",(INDEX($E$7:$E$28,HK10)))))</f>
        <v/>
      </c>
      <c r="HU10" s="223">
        <v>4</v>
      </c>
      <c r="HV10" s="223">
        <f t="shared" si="126"/>
        <v>4</v>
      </c>
      <c r="HW10" s="180">
        <v>4</v>
      </c>
      <c r="HX10" s="198">
        <v>4</v>
      </c>
      <c r="HY10" s="170">
        <v>2</v>
      </c>
      <c r="HZ10" s="170">
        <v>2</v>
      </c>
      <c r="IA10" s="198">
        <v>4</v>
      </c>
      <c r="IB10" s="198">
        <v>4</v>
      </c>
      <c r="IC10" s="170">
        <v>2</v>
      </c>
      <c r="ID10" s="170">
        <v>2</v>
      </c>
      <c r="IE10" s="198">
        <v>4</v>
      </c>
      <c r="IF10" s="198">
        <v>4</v>
      </c>
      <c r="IG10" s="170">
        <v>2</v>
      </c>
      <c r="IH10" s="170">
        <v>2</v>
      </c>
      <c r="II10" s="198">
        <v>4</v>
      </c>
      <c r="IJ10" s="198">
        <v>4</v>
      </c>
      <c r="IK10" s="170">
        <v>2</v>
      </c>
      <c r="IL10" s="170">
        <v>2</v>
      </c>
      <c r="IM10" s="198">
        <v>4</v>
      </c>
      <c r="IN10" s="198">
        <v>4</v>
      </c>
      <c r="IO10" s="170">
        <v>2</v>
      </c>
      <c r="IP10" s="170">
        <v>2</v>
      </c>
      <c r="IQ10" s="198">
        <v>4</v>
      </c>
      <c r="IR10" s="198">
        <v>4</v>
      </c>
      <c r="IS10" s="170">
        <v>2</v>
      </c>
      <c r="IT10" s="170">
        <v>2</v>
      </c>
      <c r="IU10" s="170">
        <v>4</v>
      </c>
      <c r="IV10" s="170">
        <v>4</v>
      </c>
      <c r="IW10" s="232">
        <v>0</v>
      </c>
      <c r="IY10" s="510">
        <f>IF($HF$2&lt;=5,0,(INDEX($HW$7:$IW$12,HU10,$HD$1)))</f>
        <v>0</v>
      </c>
    </row>
    <row r="11" spans="1:259" ht="15.95" customHeight="1" x14ac:dyDescent="0.25">
      <c r="A11" s="119">
        <v>5</v>
      </c>
      <c r="B11" s="113" t="s">
        <v>65</v>
      </c>
      <c r="C11" s="114">
        <v>28</v>
      </c>
      <c r="D11" s="115" t="s">
        <v>76</v>
      </c>
      <c r="E11" s="10" t="s">
        <v>77</v>
      </c>
      <c r="F11" s="9">
        <v>2010</v>
      </c>
      <c r="G11" s="116">
        <v>179</v>
      </c>
      <c r="H11" s="117">
        <v>25.9</v>
      </c>
      <c r="I11" s="106" t="s">
        <v>68</v>
      </c>
      <c r="K11" s="98" t="str">
        <f>[1]List1!$B$110</f>
        <v>mladší žáci</v>
      </c>
      <c r="L11" s="99" t="str">
        <f t="shared" si="11"/>
        <v/>
      </c>
      <c r="U11" s="37" t="str">
        <f>IF(L11="x",20,"")</f>
        <v/>
      </c>
      <c r="V11" s="91" t="str">
        <f t="shared" si="12"/>
        <v/>
      </c>
      <c r="W11" s="544">
        <f t="shared" si="127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1">
        <f t="shared" si="19"/>
        <v>1</v>
      </c>
      <c r="AF11" s="201">
        <f t="shared" si="20"/>
        <v>5</v>
      </c>
      <c r="AH11" s="201">
        <v>5</v>
      </c>
      <c r="AI11" s="178">
        <f t="shared" si="21"/>
        <v>5</v>
      </c>
      <c r="AJ11" s="202">
        <f>AF12</f>
        <v>6</v>
      </c>
      <c r="AK11" s="203" t="e">
        <f>#REF!</f>
        <v>#REF!</v>
      </c>
      <c r="AL11" s="201">
        <f t="shared" si="22"/>
        <v>5</v>
      </c>
      <c r="AM11" s="201">
        <f t="shared" si="23"/>
        <v>6</v>
      </c>
      <c r="AN11" s="203" t="e">
        <f>#REF!</f>
        <v>#REF!</v>
      </c>
      <c r="AO11" s="178">
        <f t="shared" si="24"/>
        <v>5</v>
      </c>
      <c r="AP11" s="204">
        <f>AO12</f>
        <v>6</v>
      </c>
      <c r="AQ11" s="203">
        <f>AO10</f>
        <v>4</v>
      </c>
      <c r="AR11" s="201">
        <f t="shared" si="25"/>
        <v>5</v>
      </c>
      <c r="AS11" s="204">
        <f>AR12</f>
        <v>6</v>
      </c>
      <c r="AT11" s="203">
        <f>AR10</f>
        <v>4</v>
      </c>
      <c r="AU11" s="178">
        <f t="shared" si="26"/>
        <v>5</v>
      </c>
      <c r="AV11" s="204">
        <f>AU12</f>
        <v>6</v>
      </c>
      <c r="AW11" s="203" t="e">
        <f>#REF!</f>
        <v>#REF!</v>
      </c>
      <c r="AX11" s="421">
        <f t="shared" si="27"/>
        <v>5</v>
      </c>
      <c r="AY11" s="417">
        <f>AX12</f>
        <v>6</v>
      </c>
      <c r="AZ11" s="422" t="e">
        <f>#REF!</f>
        <v>#REF!</v>
      </c>
      <c r="BA11" s="178">
        <f t="shared" si="28"/>
        <v>5</v>
      </c>
      <c r="BB11" s="204">
        <f>BA12</f>
        <v>6</v>
      </c>
      <c r="BC11" s="203">
        <f>BA10</f>
        <v>4</v>
      </c>
      <c r="BD11" s="201">
        <f t="shared" si="29"/>
        <v>5</v>
      </c>
      <c r="BE11" s="204">
        <f>BD12</f>
        <v>6</v>
      </c>
      <c r="BF11" s="203">
        <f>BD10</f>
        <v>4</v>
      </c>
      <c r="BG11" s="178">
        <f t="shared" si="30"/>
        <v>5</v>
      </c>
      <c r="BH11" s="204">
        <f>BG12</f>
        <v>6</v>
      </c>
      <c r="BI11" s="203" t="e">
        <f>#REF!</f>
        <v>#REF!</v>
      </c>
      <c r="BJ11" s="178">
        <f t="shared" si="31"/>
        <v>5</v>
      </c>
      <c r="BK11" s="204">
        <f>BJ12</f>
        <v>6</v>
      </c>
      <c r="BL11" s="203" t="e">
        <f>#REF!</f>
        <v>#REF!</v>
      </c>
      <c r="BM11" s="178">
        <f t="shared" si="32"/>
        <v>5</v>
      </c>
      <c r="BN11" s="204">
        <f>BM12</f>
        <v>6</v>
      </c>
      <c r="BO11" s="203">
        <f>BM10</f>
        <v>4</v>
      </c>
      <c r="BP11" s="201">
        <f t="shared" si="33"/>
        <v>5</v>
      </c>
      <c r="BQ11" s="204">
        <f>BP12</f>
        <v>6</v>
      </c>
      <c r="BR11" s="203">
        <f>BP10</f>
        <v>4</v>
      </c>
      <c r="BS11" s="178">
        <f t="shared" si="34"/>
        <v>5</v>
      </c>
      <c r="BT11" s="204">
        <f>BS12</f>
        <v>6</v>
      </c>
      <c r="BU11" s="203">
        <v>7</v>
      </c>
      <c r="BV11" s="421">
        <f t="shared" si="35"/>
        <v>5</v>
      </c>
      <c r="BW11" s="417">
        <f>BV12</f>
        <v>6</v>
      </c>
      <c r="BX11" s="422">
        <v>7</v>
      </c>
      <c r="BY11" s="178">
        <f t="shared" si="36"/>
        <v>5</v>
      </c>
      <c r="BZ11" s="204">
        <f>BY12</f>
        <v>6</v>
      </c>
      <c r="CA11" s="203">
        <f>BY10</f>
        <v>4</v>
      </c>
      <c r="CB11" s="201">
        <f t="shared" si="13"/>
        <v>5</v>
      </c>
      <c r="CC11" s="204">
        <f>CB12</f>
        <v>6</v>
      </c>
      <c r="CD11" s="203">
        <f>CB10</f>
        <v>4</v>
      </c>
      <c r="CE11" s="178">
        <f t="shared" si="37"/>
        <v>5</v>
      </c>
      <c r="CF11" s="204">
        <f>CE12</f>
        <v>6</v>
      </c>
      <c r="CG11" s="203" t="e">
        <f>#REF!</f>
        <v>#REF!</v>
      </c>
      <c r="CH11" s="201">
        <f t="shared" si="38"/>
        <v>5</v>
      </c>
      <c r="CI11" s="204">
        <f>CH12</f>
        <v>6</v>
      </c>
      <c r="CJ11" s="203" t="e">
        <f>#REF!</f>
        <v>#REF!</v>
      </c>
      <c r="CK11" s="178">
        <f t="shared" si="39"/>
        <v>5</v>
      </c>
      <c r="CL11" s="204">
        <f>CK12</f>
        <v>6</v>
      </c>
      <c r="CM11" s="203">
        <f>CK10</f>
        <v>4</v>
      </c>
      <c r="CN11" s="178">
        <f t="shared" si="40"/>
        <v>5</v>
      </c>
      <c r="CO11" s="204">
        <f>CN12</f>
        <v>6</v>
      </c>
      <c r="CP11" s="201">
        <f>CN10</f>
        <v>4</v>
      </c>
      <c r="CQ11" s="178">
        <f t="shared" si="14"/>
        <v>5</v>
      </c>
      <c r="CR11" s="204">
        <f>CQ12</f>
        <v>6</v>
      </c>
      <c r="CS11" s="203">
        <f>CQ8</f>
        <v>2</v>
      </c>
      <c r="CT11" s="201">
        <f t="shared" si="15"/>
        <v>5</v>
      </c>
      <c r="CU11" s="201">
        <f>CT12</f>
        <v>6</v>
      </c>
      <c r="CV11" s="203">
        <f>CT8</f>
        <v>2</v>
      </c>
      <c r="CW11" s="178">
        <f>AF11</f>
        <v>5</v>
      </c>
      <c r="CX11" s="204" t="str">
        <f>$AE$1</f>
        <v>VL</v>
      </c>
      <c r="CY11" s="203">
        <f>CW7</f>
        <v>1</v>
      </c>
      <c r="CZ11" s="178">
        <f>AF11</f>
        <v>5</v>
      </c>
      <c r="DA11" s="201" t="str">
        <f>$AE$1</f>
        <v>VL</v>
      </c>
      <c r="DB11" s="201">
        <f>CZ7</f>
        <v>1</v>
      </c>
      <c r="DC11" s="178"/>
      <c r="DD11" s="202"/>
      <c r="DE11" s="203"/>
      <c r="DF11" s="178"/>
      <c r="DI11" s="178"/>
      <c r="DJ11" s="202"/>
      <c r="DK11" s="203"/>
      <c r="DN11" s="204">
        <f t="shared" si="122"/>
        <v>5</v>
      </c>
      <c r="DO11" s="178">
        <f t="shared" si="41"/>
        <v>5</v>
      </c>
      <c r="DP11" s="205">
        <f t="shared" si="42"/>
        <v>5</v>
      </c>
      <c r="DQ11" s="205">
        <f t="shared" si="43"/>
        <v>5</v>
      </c>
      <c r="DR11" s="205">
        <f t="shared" si="44"/>
        <v>5</v>
      </c>
      <c r="DS11" s="205">
        <f t="shared" si="45"/>
        <v>5</v>
      </c>
      <c r="DT11" s="205">
        <f t="shared" si="46"/>
        <v>5</v>
      </c>
      <c r="DU11" s="205">
        <f t="shared" si="47"/>
        <v>5</v>
      </c>
      <c r="DV11" s="205">
        <f t="shared" si="48"/>
        <v>5</v>
      </c>
      <c r="DW11" s="205">
        <f t="shared" si="49"/>
        <v>5</v>
      </c>
      <c r="DX11" s="205">
        <f t="shared" si="50"/>
        <v>5</v>
      </c>
      <c r="DY11" s="205">
        <f t="shared" si="51"/>
        <v>5</v>
      </c>
      <c r="DZ11" s="205">
        <f t="shared" si="52"/>
        <v>5</v>
      </c>
      <c r="EA11" s="205">
        <f t="shared" si="53"/>
        <v>5</v>
      </c>
      <c r="EB11" s="205">
        <f t="shared" si="54"/>
        <v>5</v>
      </c>
      <c r="EC11" s="205">
        <f t="shared" si="55"/>
        <v>5</v>
      </c>
      <c r="ED11" s="205">
        <f t="shared" si="56"/>
        <v>5</v>
      </c>
      <c r="EE11" s="205">
        <f t="shared" si="57"/>
        <v>5</v>
      </c>
      <c r="EF11" s="205">
        <f t="shared" si="58"/>
        <v>5</v>
      </c>
      <c r="EG11" s="205">
        <f t="shared" si="59"/>
        <v>5</v>
      </c>
      <c r="EH11" s="205">
        <f t="shared" si="60"/>
        <v>5</v>
      </c>
      <c r="EI11" s="205">
        <f t="shared" si="61"/>
        <v>5</v>
      </c>
      <c r="EJ11" s="205">
        <f t="shared" si="62"/>
        <v>5</v>
      </c>
      <c r="EK11" s="205">
        <f t="shared" si="63"/>
        <v>5</v>
      </c>
      <c r="EL11" s="205">
        <f t="shared" si="64"/>
        <v>5</v>
      </c>
      <c r="EM11" s="205">
        <f t="shared" si="65"/>
        <v>0</v>
      </c>
      <c r="EN11" s="205">
        <f t="shared" si="66"/>
        <v>0</v>
      </c>
      <c r="EO11" s="203">
        <f t="shared" si="67"/>
        <v>0</v>
      </c>
      <c r="ES11" s="204">
        <f t="shared" si="123"/>
        <v>5</v>
      </c>
      <c r="ET11" s="178">
        <f t="shared" si="68"/>
        <v>6</v>
      </c>
      <c r="EU11" s="205">
        <f t="shared" si="69"/>
        <v>6</v>
      </c>
      <c r="EV11" s="205">
        <f t="shared" si="70"/>
        <v>6</v>
      </c>
      <c r="EW11" s="205">
        <f t="shared" si="71"/>
        <v>6</v>
      </c>
      <c r="EX11" s="205">
        <f t="shared" si="72"/>
        <v>6</v>
      </c>
      <c r="EY11" s="205">
        <f t="shared" si="73"/>
        <v>6</v>
      </c>
      <c r="EZ11" s="205">
        <f t="shared" si="74"/>
        <v>6</v>
      </c>
      <c r="FA11" s="205">
        <f t="shared" si="75"/>
        <v>6</v>
      </c>
      <c r="FB11" s="205">
        <f t="shared" si="76"/>
        <v>6</v>
      </c>
      <c r="FC11" s="205">
        <f t="shared" si="77"/>
        <v>6</v>
      </c>
      <c r="FD11" s="205">
        <f t="shared" si="78"/>
        <v>6</v>
      </c>
      <c r="FE11" s="205">
        <f t="shared" si="79"/>
        <v>6</v>
      </c>
      <c r="FF11" s="205">
        <f t="shared" si="80"/>
        <v>6</v>
      </c>
      <c r="FG11" s="205">
        <f t="shared" si="81"/>
        <v>6</v>
      </c>
      <c r="FH11" s="205">
        <f t="shared" si="82"/>
        <v>6</v>
      </c>
      <c r="FI11" s="205">
        <f t="shared" si="83"/>
        <v>6</v>
      </c>
      <c r="FJ11" s="205">
        <f t="shared" si="84"/>
        <v>6</v>
      </c>
      <c r="FK11" s="205">
        <f t="shared" si="85"/>
        <v>6</v>
      </c>
      <c r="FL11" s="205">
        <f t="shared" si="86"/>
        <v>6</v>
      </c>
      <c r="FM11" s="205">
        <f t="shared" si="87"/>
        <v>6</v>
      </c>
      <c r="FN11" s="205">
        <f t="shared" si="88"/>
        <v>6</v>
      </c>
      <c r="FO11" s="205">
        <f t="shared" si="89"/>
        <v>6</v>
      </c>
      <c r="FP11" s="205" t="str">
        <f t="shared" si="90"/>
        <v>VL</v>
      </c>
      <c r="FQ11" s="205" t="str">
        <f t="shared" si="91"/>
        <v>VL</v>
      </c>
      <c r="FR11" s="205">
        <f t="shared" si="92"/>
        <v>0</v>
      </c>
      <c r="FS11" s="205">
        <f t="shared" si="93"/>
        <v>0</v>
      </c>
      <c r="FT11" s="203">
        <f t="shared" si="94"/>
        <v>0</v>
      </c>
      <c r="FX11" s="204">
        <f t="shared" si="124"/>
        <v>5</v>
      </c>
      <c r="FY11" s="178" t="e">
        <f t="shared" si="95"/>
        <v>#REF!</v>
      </c>
      <c r="FZ11" s="205" t="e">
        <f t="shared" si="96"/>
        <v>#REF!</v>
      </c>
      <c r="GA11" s="205">
        <f t="shared" si="97"/>
        <v>4</v>
      </c>
      <c r="GB11" s="205">
        <f t="shared" si="98"/>
        <v>4</v>
      </c>
      <c r="GC11" s="205" t="e">
        <f t="shared" si="99"/>
        <v>#REF!</v>
      </c>
      <c r="GD11" s="205" t="e">
        <f t="shared" si="100"/>
        <v>#REF!</v>
      </c>
      <c r="GE11" s="205">
        <f t="shared" si="101"/>
        <v>4</v>
      </c>
      <c r="GF11" s="205">
        <f t="shared" si="102"/>
        <v>4</v>
      </c>
      <c r="GG11" s="205" t="e">
        <f t="shared" si="103"/>
        <v>#REF!</v>
      </c>
      <c r="GH11" s="205" t="e">
        <f t="shared" si="104"/>
        <v>#REF!</v>
      </c>
      <c r="GI11" s="205">
        <f t="shared" si="105"/>
        <v>4</v>
      </c>
      <c r="GJ11" s="205">
        <f t="shared" si="106"/>
        <v>4</v>
      </c>
      <c r="GK11" s="205">
        <f t="shared" si="107"/>
        <v>7</v>
      </c>
      <c r="GL11" s="205">
        <f t="shared" si="108"/>
        <v>7</v>
      </c>
      <c r="GM11" s="205">
        <f t="shared" si="109"/>
        <v>4</v>
      </c>
      <c r="GN11" s="205">
        <f t="shared" si="110"/>
        <v>4</v>
      </c>
      <c r="GO11" s="205" t="e">
        <f t="shared" si="111"/>
        <v>#REF!</v>
      </c>
      <c r="GP11" s="205" t="e">
        <f t="shared" si="112"/>
        <v>#REF!</v>
      </c>
      <c r="GQ11" s="205">
        <f t="shared" si="113"/>
        <v>4</v>
      </c>
      <c r="GR11" s="205">
        <f t="shared" si="114"/>
        <v>4</v>
      </c>
      <c r="GS11" s="205">
        <f t="shared" si="115"/>
        <v>2</v>
      </c>
      <c r="GT11" s="205">
        <f t="shared" si="116"/>
        <v>2</v>
      </c>
      <c r="GU11" s="205">
        <f t="shared" si="117"/>
        <v>1</v>
      </c>
      <c r="GV11" s="205">
        <f t="shared" si="118"/>
        <v>1</v>
      </c>
      <c r="GW11" s="209">
        <f t="shared" si="119"/>
        <v>0</v>
      </c>
      <c r="GX11" s="205">
        <f t="shared" si="120"/>
        <v>0</v>
      </c>
      <c r="GY11" s="203">
        <f t="shared" si="121"/>
        <v>0</v>
      </c>
      <c r="HD11" s="204">
        <f t="shared" si="125"/>
        <v>5</v>
      </c>
      <c r="HE11" s="510">
        <f>IF($HF$2&lt;=5,0,(INDEX($DO$7:$EO$28,HD11,$HD$1)))</f>
        <v>0</v>
      </c>
      <c r="HF11" s="510">
        <f>IF($HF$2&lt;=5,0,(INDEX($ET$7:$FT$28,HD11,$HD$1)))</f>
        <v>0</v>
      </c>
      <c r="HG11" s="510">
        <f>IF($HF$2&lt;=5,0,(INDEX($FY$7:$GY$28,HD11,$HD$1)))</f>
        <v>0</v>
      </c>
      <c r="HJ11" s="204">
        <f>HJ9+1</f>
        <v>3</v>
      </c>
      <c r="HK11" s="212">
        <f>IF(HE9=0,"",HE9)</f>
        <v>3</v>
      </c>
      <c r="HL11" s="205" t="str">
        <f>IF(HF9=0,"",HF9)</f>
        <v>VL</v>
      </c>
      <c r="HM11" s="213">
        <f>IF(HG9=0,"",HG9)</f>
        <v>1</v>
      </c>
      <c r="HQ11" s="219" t="str">
        <f>IF(HK11="","",(IF((INDEX($D$7:$D$28,HK11))="","",(INDEX($D$7:$D$28,HK11)))))</f>
        <v>Machálek Filip</v>
      </c>
      <c r="HR11" s="220" t="str">
        <f>IF(HK11="","",(IF((INDEX($E$7:$E$28,HK11))="","",(INDEX($E$7:$E$28,HK11)))))</f>
        <v>Hod.</v>
      </c>
      <c r="HU11" s="223">
        <v>5</v>
      </c>
      <c r="HV11" s="223">
        <f t="shared" si="126"/>
        <v>5</v>
      </c>
      <c r="HW11" s="180">
        <v>5</v>
      </c>
      <c r="HX11" s="198">
        <v>5</v>
      </c>
      <c r="HY11" s="170">
        <v>3</v>
      </c>
      <c r="HZ11" s="170">
        <v>3</v>
      </c>
      <c r="IA11" s="198">
        <v>5</v>
      </c>
      <c r="IB11" s="198">
        <v>5</v>
      </c>
      <c r="IC11" s="170">
        <v>3</v>
      </c>
      <c r="ID11" s="170">
        <v>3</v>
      </c>
      <c r="IE11" s="198">
        <v>5</v>
      </c>
      <c r="IF11" s="198">
        <v>5</v>
      </c>
      <c r="IG11" s="170">
        <v>3</v>
      </c>
      <c r="IH11" s="170">
        <v>3</v>
      </c>
      <c r="II11" s="198">
        <v>5</v>
      </c>
      <c r="IJ11" s="198">
        <v>5</v>
      </c>
      <c r="IK11" s="170">
        <v>3</v>
      </c>
      <c r="IL11" s="170">
        <v>3</v>
      </c>
      <c r="IM11" s="198">
        <v>5</v>
      </c>
      <c r="IN11" s="198">
        <v>5</v>
      </c>
      <c r="IO11" s="170">
        <v>3</v>
      </c>
      <c r="IP11" s="170">
        <v>3</v>
      </c>
      <c r="IQ11" s="198">
        <v>5</v>
      </c>
      <c r="IR11" s="198">
        <v>5</v>
      </c>
      <c r="IS11" s="170">
        <v>3</v>
      </c>
      <c r="IT11" s="170">
        <v>3</v>
      </c>
      <c r="IU11" s="170">
        <v>0</v>
      </c>
      <c r="IV11" s="170">
        <v>0</v>
      </c>
      <c r="IW11" s="232">
        <v>0</v>
      </c>
      <c r="IY11" s="510">
        <f>IF($HF$2&lt;=5,0,(INDEX($HW$7:$IW$12,HU11,$HD$1)))</f>
        <v>0</v>
      </c>
    </row>
    <row r="12" spans="1:259" ht="15.95" customHeight="1" thickBot="1" x14ac:dyDescent="0.3">
      <c r="A12" s="119">
        <v>6</v>
      </c>
      <c r="B12" s="118" t="s">
        <v>65</v>
      </c>
      <c r="C12" s="116">
        <v>28</v>
      </c>
      <c r="D12" s="115" t="s">
        <v>78</v>
      </c>
      <c r="E12" s="10" t="s">
        <v>66</v>
      </c>
      <c r="F12" s="9">
        <v>2010</v>
      </c>
      <c r="G12" s="116">
        <v>182</v>
      </c>
      <c r="H12" s="117">
        <v>28</v>
      </c>
      <c r="I12" s="106" t="s">
        <v>68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e">
        <f>IF(Y10=0,$T$27,(IF(AA13=0,(IF(Y10=2,#REF!,(IF(O7="x",N7,IF(O8="x",N8,""))))),$N$8)))</f>
        <v>#REF!</v>
      </c>
      <c r="U12" s="37">
        <f>IF(L12="x",20,"")</f>
        <v>20</v>
      </c>
      <c r="V12" s="91">
        <f t="shared" si="12"/>
        <v>1</v>
      </c>
      <c r="W12" s="544">
        <f t="shared" si="127"/>
        <v>1</v>
      </c>
      <c r="X12" s="88" t="str">
        <f>$T$13</f>
        <v>výsledky</v>
      </c>
      <c r="Y12" s="37" t="str">
        <f>IF(Y10=0,$T$27,(IF(Y10&lt;1,$T$26,IF(Y10&gt;1,#REF!,$T$26))))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1">
        <f t="shared" si="19"/>
        <v>1</v>
      </c>
      <c r="AF12" s="201">
        <f t="shared" si="20"/>
        <v>6</v>
      </c>
      <c r="AH12" s="201">
        <v>6</v>
      </c>
      <c r="AI12" s="178">
        <f t="shared" si="21"/>
        <v>6</v>
      </c>
      <c r="AJ12" s="202">
        <f>AF11</f>
        <v>5</v>
      </c>
      <c r="AK12" s="203" t="e">
        <f>#REF!</f>
        <v>#REF!</v>
      </c>
      <c r="AL12" s="201">
        <f t="shared" si="22"/>
        <v>6</v>
      </c>
      <c r="AM12" s="201">
        <f t="shared" si="23"/>
        <v>5</v>
      </c>
      <c r="AN12" s="203" t="e">
        <f>#REF!</f>
        <v>#REF!</v>
      </c>
      <c r="AO12" s="178">
        <f t="shared" si="24"/>
        <v>6</v>
      </c>
      <c r="AP12" s="204">
        <f>AO11</f>
        <v>5</v>
      </c>
      <c r="AQ12" s="203" t="e">
        <f>#REF!</f>
        <v>#REF!</v>
      </c>
      <c r="AR12" s="201">
        <f t="shared" si="25"/>
        <v>6</v>
      </c>
      <c r="AS12" s="204">
        <f>AR11</f>
        <v>5</v>
      </c>
      <c r="AT12" s="203" t="e">
        <f>#REF!</f>
        <v>#REF!</v>
      </c>
      <c r="AU12" s="178">
        <f t="shared" si="26"/>
        <v>6</v>
      </c>
      <c r="AV12" s="204">
        <f>AU11</f>
        <v>5</v>
      </c>
      <c r="AW12" s="203" t="e">
        <f>#REF!</f>
        <v>#REF!</v>
      </c>
      <c r="AX12" s="421">
        <f t="shared" si="27"/>
        <v>6</v>
      </c>
      <c r="AY12" s="417">
        <f>AX11</f>
        <v>5</v>
      </c>
      <c r="AZ12" s="422" t="e">
        <f>#REF!</f>
        <v>#REF!</v>
      </c>
      <c r="BA12" s="178">
        <f t="shared" si="28"/>
        <v>6</v>
      </c>
      <c r="BB12" s="204">
        <f>BA11</f>
        <v>5</v>
      </c>
      <c r="BC12" s="203" t="e">
        <f>#REF!</f>
        <v>#REF!</v>
      </c>
      <c r="BD12" s="201">
        <f t="shared" si="29"/>
        <v>6</v>
      </c>
      <c r="BE12" s="204">
        <f>BD11</f>
        <v>5</v>
      </c>
      <c r="BF12" s="203" t="e">
        <f>#REF!</f>
        <v>#REF!</v>
      </c>
      <c r="BG12" s="178">
        <f t="shared" si="30"/>
        <v>6</v>
      </c>
      <c r="BH12" s="204">
        <f>BG11</f>
        <v>5</v>
      </c>
      <c r="BI12" s="203" t="e">
        <f>#REF!</f>
        <v>#REF!</v>
      </c>
      <c r="BJ12" s="178">
        <f t="shared" si="31"/>
        <v>6</v>
      </c>
      <c r="BK12" s="204">
        <f>BJ11</f>
        <v>5</v>
      </c>
      <c r="BL12" s="204" t="e">
        <f>#REF!</f>
        <v>#REF!</v>
      </c>
      <c r="BM12" s="178">
        <f t="shared" si="32"/>
        <v>6</v>
      </c>
      <c r="BN12" s="204">
        <f>BM11</f>
        <v>5</v>
      </c>
      <c r="BO12" s="203" t="e">
        <f>#REF!</f>
        <v>#REF!</v>
      </c>
      <c r="BP12" s="201">
        <f t="shared" si="33"/>
        <v>6</v>
      </c>
      <c r="BQ12" s="204">
        <f>BP11</f>
        <v>5</v>
      </c>
      <c r="BR12" s="203" t="e">
        <f>#REF!</f>
        <v>#REF!</v>
      </c>
      <c r="BS12" s="178">
        <f t="shared" si="34"/>
        <v>6</v>
      </c>
      <c r="BT12" s="204">
        <f>BS11</f>
        <v>5</v>
      </c>
      <c r="BU12" s="203" t="e">
        <f>#REF!</f>
        <v>#REF!</v>
      </c>
      <c r="BV12" s="421">
        <f t="shared" si="35"/>
        <v>6</v>
      </c>
      <c r="BW12" s="417">
        <f>BV11</f>
        <v>5</v>
      </c>
      <c r="BX12" s="422" t="e">
        <f>#REF!</f>
        <v>#REF!</v>
      </c>
      <c r="BY12" s="178">
        <f t="shared" si="36"/>
        <v>6</v>
      </c>
      <c r="BZ12" s="204">
        <f>BY11</f>
        <v>5</v>
      </c>
      <c r="CA12" s="203" t="e">
        <f>#REF!</f>
        <v>#REF!</v>
      </c>
      <c r="CB12" s="201">
        <f t="shared" si="13"/>
        <v>6</v>
      </c>
      <c r="CC12" s="204">
        <f>CB11</f>
        <v>5</v>
      </c>
      <c r="CD12" s="203" t="e">
        <f>#REF!</f>
        <v>#REF!</v>
      </c>
      <c r="CE12" s="178">
        <f t="shared" si="37"/>
        <v>6</v>
      </c>
      <c r="CF12" s="204">
        <f>CE11</f>
        <v>5</v>
      </c>
      <c r="CG12" s="203" t="e">
        <f>#REF!</f>
        <v>#REF!</v>
      </c>
      <c r="CH12" s="201">
        <f t="shared" si="38"/>
        <v>6</v>
      </c>
      <c r="CI12" s="204">
        <f>CH11</f>
        <v>5</v>
      </c>
      <c r="CJ12" s="203" t="e">
        <f>#REF!</f>
        <v>#REF!</v>
      </c>
      <c r="CK12" s="178">
        <f t="shared" si="39"/>
        <v>6</v>
      </c>
      <c r="CL12" s="204">
        <f>CK11</f>
        <v>5</v>
      </c>
      <c r="CM12" s="203" t="e">
        <f>#REF!</f>
        <v>#REF!</v>
      </c>
      <c r="CN12" s="178">
        <f t="shared" si="40"/>
        <v>6</v>
      </c>
      <c r="CO12" s="204">
        <f>CN11</f>
        <v>5</v>
      </c>
      <c r="CP12" s="201" t="e">
        <f>#REF!</f>
        <v>#REF!</v>
      </c>
      <c r="CQ12" s="178">
        <f t="shared" si="14"/>
        <v>6</v>
      </c>
      <c r="CR12" s="204">
        <f>CQ11</f>
        <v>5</v>
      </c>
      <c r="CS12" s="203">
        <f>CQ10</f>
        <v>4</v>
      </c>
      <c r="CT12" s="201">
        <f t="shared" si="15"/>
        <v>6</v>
      </c>
      <c r="CU12" s="201">
        <f>CT11</f>
        <v>5</v>
      </c>
      <c r="CV12" s="203">
        <f>CT10</f>
        <v>4</v>
      </c>
      <c r="CW12" s="178"/>
      <c r="CX12" s="202"/>
      <c r="CY12" s="203"/>
      <c r="DC12" s="178"/>
      <c r="DD12" s="202"/>
      <c r="DE12" s="203"/>
      <c r="DI12" s="178"/>
      <c r="DJ12" s="202"/>
      <c r="DK12" s="203"/>
      <c r="DN12" s="204">
        <f t="shared" si="122"/>
        <v>6</v>
      </c>
      <c r="DO12" s="178">
        <f t="shared" si="41"/>
        <v>6</v>
      </c>
      <c r="DP12" s="205">
        <f t="shared" si="42"/>
        <v>6</v>
      </c>
      <c r="DQ12" s="205">
        <f t="shared" si="43"/>
        <v>6</v>
      </c>
      <c r="DR12" s="205">
        <f t="shared" si="44"/>
        <v>6</v>
      </c>
      <c r="DS12" s="205">
        <f t="shared" si="45"/>
        <v>6</v>
      </c>
      <c r="DT12" s="205">
        <f t="shared" si="46"/>
        <v>6</v>
      </c>
      <c r="DU12" s="205">
        <f t="shared" si="47"/>
        <v>6</v>
      </c>
      <c r="DV12" s="205">
        <f t="shared" si="48"/>
        <v>6</v>
      </c>
      <c r="DW12" s="205">
        <f t="shared" si="49"/>
        <v>6</v>
      </c>
      <c r="DX12" s="205">
        <f t="shared" si="50"/>
        <v>6</v>
      </c>
      <c r="DY12" s="205">
        <f t="shared" si="51"/>
        <v>6</v>
      </c>
      <c r="DZ12" s="205">
        <f t="shared" si="52"/>
        <v>6</v>
      </c>
      <c r="EA12" s="205">
        <f t="shared" si="53"/>
        <v>6</v>
      </c>
      <c r="EB12" s="205">
        <f t="shared" si="54"/>
        <v>6</v>
      </c>
      <c r="EC12" s="205">
        <f t="shared" si="55"/>
        <v>6</v>
      </c>
      <c r="ED12" s="205">
        <f t="shared" si="56"/>
        <v>6</v>
      </c>
      <c r="EE12" s="205">
        <f t="shared" si="57"/>
        <v>6</v>
      </c>
      <c r="EF12" s="205">
        <f t="shared" si="58"/>
        <v>6</v>
      </c>
      <c r="EG12" s="205">
        <f t="shared" si="59"/>
        <v>6</v>
      </c>
      <c r="EH12" s="205">
        <f t="shared" si="60"/>
        <v>6</v>
      </c>
      <c r="EI12" s="205">
        <f t="shared" si="61"/>
        <v>6</v>
      </c>
      <c r="EJ12" s="205">
        <f t="shared" si="62"/>
        <v>6</v>
      </c>
      <c r="EK12" s="205">
        <f t="shared" si="63"/>
        <v>0</v>
      </c>
      <c r="EL12" s="205">
        <f t="shared" si="64"/>
        <v>0</v>
      </c>
      <c r="EM12" s="205">
        <f t="shared" si="65"/>
        <v>0</v>
      </c>
      <c r="EN12" s="205">
        <f t="shared" si="66"/>
        <v>0</v>
      </c>
      <c r="EO12" s="203">
        <f t="shared" si="67"/>
        <v>0</v>
      </c>
      <c r="ES12" s="204">
        <f t="shared" si="123"/>
        <v>6</v>
      </c>
      <c r="ET12" s="178">
        <f t="shared" si="68"/>
        <v>5</v>
      </c>
      <c r="EU12" s="205">
        <f t="shared" si="69"/>
        <v>5</v>
      </c>
      <c r="EV12" s="205">
        <f t="shared" si="70"/>
        <v>5</v>
      </c>
      <c r="EW12" s="205">
        <f t="shared" si="71"/>
        <v>5</v>
      </c>
      <c r="EX12" s="205">
        <f t="shared" si="72"/>
        <v>5</v>
      </c>
      <c r="EY12" s="205">
        <f t="shared" si="73"/>
        <v>5</v>
      </c>
      <c r="EZ12" s="205">
        <f t="shared" si="74"/>
        <v>5</v>
      </c>
      <c r="FA12" s="205">
        <f t="shared" si="75"/>
        <v>5</v>
      </c>
      <c r="FB12" s="205">
        <f t="shared" si="76"/>
        <v>5</v>
      </c>
      <c r="FC12" s="205">
        <f t="shared" si="77"/>
        <v>5</v>
      </c>
      <c r="FD12" s="205">
        <f t="shared" si="78"/>
        <v>5</v>
      </c>
      <c r="FE12" s="205">
        <f t="shared" si="79"/>
        <v>5</v>
      </c>
      <c r="FF12" s="205">
        <f t="shared" si="80"/>
        <v>5</v>
      </c>
      <c r="FG12" s="205">
        <f t="shared" si="81"/>
        <v>5</v>
      </c>
      <c r="FH12" s="205">
        <f t="shared" si="82"/>
        <v>5</v>
      </c>
      <c r="FI12" s="205">
        <f t="shared" si="83"/>
        <v>5</v>
      </c>
      <c r="FJ12" s="205">
        <f t="shared" si="84"/>
        <v>5</v>
      </c>
      <c r="FK12" s="205">
        <f t="shared" si="85"/>
        <v>5</v>
      </c>
      <c r="FL12" s="205">
        <f t="shared" si="86"/>
        <v>5</v>
      </c>
      <c r="FM12" s="205">
        <f t="shared" si="87"/>
        <v>5</v>
      </c>
      <c r="FN12" s="205">
        <f t="shared" si="88"/>
        <v>5</v>
      </c>
      <c r="FO12" s="205">
        <f t="shared" si="89"/>
        <v>5</v>
      </c>
      <c r="FP12" s="205">
        <f t="shared" si="90"/>
        <v>0</v>
      </c>
      <c r="FQ12" s="205">
        <f t="shared" si="91"/>
        <v>0</v>
      </c>
      <c r="FR12" s="205">
        <f t="shared" si="92"/>
        <v>0</v>
      </c>
      <c r="FS12" s="205">
        <f t="shared" si="93"/>
        <v>0</v>
      </c>
      <c r="FT12" s="203">
        <f t="shared" si="94"/>
        <v>0</v>
      </c>
      <c r="FX12" s="204">
        <f t="shared" si="124"/>
        <v>6</v>
      </c>
      <c r="FY12" s="178" t="e">
        <f t="shared" si="95"/>
        <v>#REF!</v>
      </c>
      <c r="FZ12" s="205" t="e">
        <f t="shared" si="96"/>
        <v>#REF!</v>
      </c>
      <c r="GA12" s="205" t="e">
        <f t="shared" si="97"/>
        <v>#REF!</v>
      </c>
      <c r="GB12" s="205" t="e">
        <f t="shared" si="98"/>
        <v>#REF!</v>
      </c>
      <c r="GC12" s="205" t="e">
        <f t="shared" si="99"/>
        <v>#REF!</v>
      </c>
      <c r="GD12" s="205" t="e">
        <f t="shared" si="100"/>
        <v>#REF!</v>
      </c>
      <c r="GE12" s="205" t="e">
        <f t="shared" si="101"/>
        <v>#REF!</v>
      </c>
      <c r="GF12" s="205" t="e">
        <f t="shared" si="102"/>
        <v>#REF!</v>
      </c>
      <c r="GG12" s="205" t="e">
        <f t="shared" si="103"/>
        <v>#REF!</v>
      </c>
      <c r="GH12" s="205" t="e">
        <f t="shared" si="104"/>
        <v>#REF!</v>
      </c>
      <c r="GI12" s="205" t="e">
        <f t="shared" si="105"/>
        <v>#REF!</v>
      </c>
      <c r="GJ12" s="205" t="e">
        <f t="shared" si="106"/>
        <v>#REF!</v>
      </c>
      <c r="GK12" s="205" t="e">
        <f t="shared" si="107"/>
        <v>#REF!</v>
      </c>
      <c r="GL12" s="205" t="e">
        <f t="shared" si="108"/>
        <v>#REF!</v>
      </c>
      <c r="GM12" s="205" t="e">
        <f t="shared" si="109"/>
        <v>#REF!</v>
      </c>
      <c r="GN12" s="205" t="e">
        <f t="shared" si="110"/>
        <v>#REF!</v>
      </c>
      <c r="GO12" s="205" t="e">
        <f t="shared" si="111"/>
        <v>#REF!</v>
      </c>
      <c r="GP12" s="205" t="e">
        <f t="shared" si="112"/>
        <v>#REF!</v>
      </c>
      <c r="GQ12" s="205" t="e">
        <f t="shared" si="113"/>
        <v>#REF!</v>
      </c>
      <c r="GR12" s="205" t="e">
        <f t="shared" si="114"/>
        <v>#REF!</v>
      </c>
      <c r="GS12" s="205">
        <f t="shared" si="115"/>
        <v>4</v>
      </c>
      <c r="GT12" s="205">
        <f t="shared" si="116"/>
        <v>4</v>
      </c>
      <c r="GU12" s="205">
        <f t="shared" si="117"/>
        <v>0</v>
      </c>
      <c r="GV12" s="205">
        <f t="shared" si="118"/>
        <v>0</v>
      </c>
      <c r="GW12" s="209">
        <f t="shared" si="119"/>
        <v>0</v>
      </c>
      <c r="GX12" s="205">
        <f t="shared" si="120"/>
        <v>0</v>
      </c>
      <c r="GY12" s="203">
        <f t="shared" si="121"/>
        <v>0</v>
      </c>
      <c r="HD12" s="204">
        <f t="shared" si="125"/>
        <v>6</v>
      </c>
      <c r="HE12" s="510">
        <f>IF($HF$2&lt;=5,0,(INDEX($DO$7:$EO$28,HD12,$HD$1)))</f>
        <v>0</v>
      </c>
      <c r="HF12" s="510">
        <f>IF($HF$2&lt;=5,0,(INDEX($ET$7:$FT$28,HD12,$HD$1)))</f>
        <v>0</v>
      </c>
      <c r="HG12" s="510">
        <f>IF($HF$2&lt;=5,0,(INDEX($FY$7:$GY$28,HD12,$HD$1)))</f>
        <v>0</v>
      </c>
      <c r="HK12" s="212"/>
      <c r="HL12" s="205"/>
      <c r="HM12" s="213"/>
      <c r="HQ12" s="219" t="str">
        <f>IF(HK12="","",(IF((INDEX($D$7:$D$28,HK12))="","",(INDEX($D$7:$D$28,HK12)))))</f>
        <v/>
      </c>
      <c r="HR12" s="220" t="str">
        <f>IF(HK12="","",(IF((INDEX($E$7:$E$28,HK12))="","",(INDEX($E$7:$E$28,HK12)))))</f>
        <v/>
      </c>
      <c r="HU12" s="223">
        <v>6</v>
      </c>
      <c r="HV12" s="223">
        <f t="shared" si="126"/>
        <v>6</v>
      </c>
      <c r="HW12" s="180">
        <v>6</v>
      </c>
      <c r="HX12" s="198">
        <v>6</v>
      </c>
      <c r="HY12" s="170">
        <v>4</v>
      </c>
      <c r="HZ12" s="170">
        <v>4</v>
      </c>
      <c r="IA12" s="198">
        <v>6</v>
      </c>
      <c r="IB12" s="198">
        <v>6</v>
      </c>
      <c r="IC12" s="170">
        <v>4</v>
      </c>
      <c r="ID12" s="170">
        <v>4</v>
      </c>
      <c r="IE12" s="198">
        <v>6</v>
      </c>
      <c r="IF12" s="198">
        <v>6</v>
      </c>
      <c r="IG12" s="170">
        <v>4</v>
      </c>
      <c r="IH12" s="170">
        <v>4</v>
      </c>
      <c r="II12" s="198">
        <v>6</v>
      </c>
      <c r="IJ12" s="198">
        <v>6</v>
      </c>
      <c r="IK12" s="170">
        <v>4</v>
      </c>
      <c r="IL12" s="170">
        <v>4</v>
      </c>
      <c r="IM12" s="198">
        <v>6</v>
      </c>
      <c r="IN12" s="198">
        <v>6</v>
      </c>
      <c r="IO12" s="170">
        <v>4</v>
      </c>
      <c r="IP12" s="170">
        <v>4</v>
      </c>
      <c r="IQ12" s="198">
        <v>6</v>
      </c>
      <c r="IR12" s="198">
        <v>6</v>
      </c>
      <c r="IS12" s="170">
        <v>0</v>
      </c>
      <c r="IT12" s="170">
        <v>0</v>
      </c>
      <c r="IU12" s="170">
        <v>0</v>
      </c>
      <c r="IV12" s="170">
        <v>0</v>
      </c>
      <c r="IW12" s="232">
        <v>0</v>
      </c>
      <c r="IY12" s="510">
        <f>IF($HF$2&lt;=5,0,(INDEX($HW$7:$IW$12,HU12,$HD$1)))</f>
        <v>0</v>
      </c>
    </row>
    <row r="13" spans="1:259" ht="15.95" hidden="1" customHeight="1" thickTop="1" x14ac:dyDescent="0.25">
      <c r="A13" s="119">
        <v>17</v>
      </c>
      <c r="B13" s="118"/>
      <c r="C13" s="116"/>
      <c r="D13" s="115"/>
      <c r="E13" s="10"/>
      <c r="F13" s="9"/>
      <c r="G13" s="116"/>
      <c r="H13" s="117"/>
      <c r="I13" s="106"/>
      <c r="K13" s="89" t="str">
        <f>T15</f>
        <v>výsledky</v>
      </c>
      <c r="L13" s="89" t="str">
        <f>U15</f>
        <v>OK</v>
      </c>
      <c r="T13" s="88" t="str">
        <f>[1]List1!$A$27</f>
        <v>výsledky</v>
      </c>
      <c r="U13" s="37">
        <f>SUM(U7:U12)</f>
        <v>20</v>
      </c>
      <c r="V13" s="91" t="e">
        <f>SUM(#REF!)</f>
        <v>#REF!</v>
      </c>
      <c r="W13" s="91">
        <f>SUM(W7:W12)</f>
        <v>1</v>
      </c>
      <c r="X13" s="89" t="str">
        <f>[1]List1!$A$194</f>
        <v>čas utkání</v>
      </c>
      <c r="Y13" s="89" t="str">
        <f>IF(W13=0,T8,T7)</f>
        <v>120 sek</v>
      </c>
      <c r="Z13" s="92">
        <f>SUM(Z7:Z12)</f>
        <v>1</v>
      </c>
      <c r="AA13" s="94" t="e">
        <f>SUM(#REF!)</f>
        <v>#REF!</v>
      </c>
      <c r="AE13" s="202">
        <f t="shared" si="19"/>
        <v>0</v>
      </c>
      <c r="AF13" s="202">
        <f>A13</f>
        <v>17</v>
      </c>
      <c r="AG13" s="202"/>
      <c r="AH13" s="182">
        <v>1</v>
      </c>
      <c r="AI13" s="181">
        <f t="shared" si="21"/>
        <v>17</v>
      </c>
      <c r="AJ13" s="99">
        <f>AF14</f>
        <v>18</v>
      </c>
      <c r="AK13" s="182">
        <f>AI15</f>
        <v>19</v>
      </c>
      <c r="AL13" s="99">
        <f>AF13</f>
        <v>17</v>
      </c>
      <c r="AM13" s="99">
        <f>AL14</f>
        <v>18</v>
      </c>
      <c r="AN13" s="182">
        <f>AL27</f>
        <v>31</v>
      </c>
      <c r="AO13" s="181" t="e">
        <f>#REF!</f>
        <v>#REF!</v>
      </c>
      <c r="AP13" s="99">
        <f>AO14</f>
        <v>17</v>
      </c>
      <c r="AQ13" s="182">
        <f>AO27</f>
        <v>30</v>
      </c>
      <c r="AR13" s="99" t="e">
        <f>#REF!</f>
        <v>#REF!</v>
      </c>
      <c r="AS13" s="99">
        <f>AR14</f>
        <v>17</v>
      </c>
      <c r="AT13" s="182">
        <f>AR15</f>
        <v>18</v>
      </c>
      <c r="AU13" s="181" t="e">
        <f>#REF!</f>
        <v>#REF!</v>
      </c>
      <c r="AV13" s="99" t="e">
        <f>AU14</f>
        <v>#REF!</v>
      </c>
      <c r="AW13" s="182">
        <f>AU15</f>
        <v>17</v>
      </c>
      <c r="AX13" s="99" t="e">
        <f>#REF!</f>
        <v>#REF!</v>
      </c>
      <c r="AY13" s="99" t="e">
        <f>AX14</f>
        <v>#REF!</v>
      </c>
      <c r="AZ13" s="182">
        <f>AX25</f>
        <v>27</v>
      </c>
      <c r="BA13" s="181" t="e">
        <f>#REF!</f>
        <v>#REF!</v>
      </c>
      <c r="BB13" s="99" t="e">
        <f>BA14</f>
        <v>#REF!</v>
      </c>
      <c r="BC13" s="182">
        <f>BA25</f>
        <v>26</v>
      </c>
      <c r="BD13" s="99" t="e">
        <f>#REF!</f>
        <v>#REF!</v>
      </c>
      <c r="BE13" s="99" t="e">
        <f>BD14</f>
        <v>#REF!</v>
      </c>
      <c r="BF13" s="99" t="e">
        <f>BD15</f>
        <v>#REF!</v>
      </c>
      <c r="BG13" s="181" t="e">
        <f>#REF!</f>
        <v>#REF!</v>
      </c>
      <c r="BH13" s="99" t="e">
        <f>BG14</f>
        <v>#REF!</v>
      </c>
      <c r="BI13" s="182" t="e">
        <f>BG15</f>
        <v>#REF!</v>
      </c>
      <c r="BJ13" s="181" t="e">
        <f>#REF!</f>
        <v>#REF!</v>
      </c>
      <c r="BK13" s="99" t="e">
        <f>BJ14</f>
        <v>#REF!</v>
      </c>
      <c r="BL13" s="182">
        <f>BJ23</f>
        <v>23</v>
      </c>
      <c r="BM13" s="181" t="e">
        <f>#REF!</f>
        <v>#REF!</v>
      </c>
      <c r="BN13" s="99" t="e">
        <f>BM14</f>
        <v>#REF!</v>
      </c>
      <c r="BO13" s="182">
        <f>BM23</f>
        <v>22</v>
      </c>
      <c r="BP13" s="99" t="e">
        <f>#REF!</f>
        <v>#REF!</v>
      </c>
      <c r="BQ13" s="99" t="e">
        <f>BP14</f>
        <v>#REF!</v>
      </c>
      <c r="BR13" s="182" t="e">
        <f>BP15</f>
        <v>#REF!</v>
      </c>
      <c r="BS13" s="181" t="e">
        <f>#REF!</f>
        <v>#REF!</v>
      </c>
      <c r="BT13" s="99" t="e">
        <f>BS14</f>
        <v>#REF!</v>
      </c>
      <c r="BU13" s="182" t="e">
        <f>BS15</f>
        <v>#REF!</v>
      </c>
      <c r="BV13" s="99" t="e">
        <f>#REF!</f>
        <v>#REF!</v>
      </c>
      <c r="BW13" s="99" t="e">
        <f>BV14</f>
        <v>#REF!</v>
      </c>
      <c r="BX13" s="182">
        <f>BV21</f>
        <v>19</v>
      </c>
      <c r="BY13" s="181" t="e">
        <f>#REF!</f>
        <v>#REF!</v>
      </c>
      <c r="BZ13" s="99" t="e">
        <f>BY14</f>
        <v>#REF!</v>
      </c>
      <c r="CA13" s="182">
        <f>BY21</f>
        <v>18</v>
      </c>
      <c r="CB13" s="99" t="e">
        <f>#REF!</f>
        <v>#REF!</v>
      </c>
      <c r="CC13" s="99" t="e">
        <f>CB14</f>
        <v>#REF!</v>
      </c>
      <c r="CD13" s="182" t="e">
        <f>CB15</f>
        <v>#REF!</v>
      </c>
      <c r="CE13" s="181" t="e">
        <f>#REF!</f>
        <v>#REF!</v>
      </c>
      <c r="CF13" s="99" t="e">
        <f>CE14</f>
        <v>#REF!</v>
      </c>
      <c r="CG13" s="182" t="e">
        <f>CE15</f>
        <v>#REF!</v>
      </c>
      <c r="CH13" s="181" t="e">
        <f>#REF!</f>
        <v>#REF!</v>
      </c>
      <c r="CI13" s="99" t="e">
        <f>CH14</f>
        <v>#REF!</v>
      </c>
      <c r="CJ13" s="182" t="e">
        <f>CH19</f>
        <v>#REF!</v>
      </c>
      <c r="CK13" s="181" t="e">
        <f>#REF!</f>
        <v>#REF!</v>
      </c>
      <c r="CL13" s="99" t="e">
        <f>CK14</f>
        <v>#REF!</v>
      </c>
      <c r="CM13" s="182" t="e">
        <f>CK19</f>
        <v>#REF!</v>
      </c>
      <c r="CN13" s="181" t="e">
        <f>#REF!</f>
        <v>#REF!</v>
      </c>
      <c r="CO13" s="99" t="e">
        <f>CN14</f>
        <v>#REF!</v>
      </c>
      <c r="CP13" s="182" t="e">
        <f>CN15</f>
        <v>#REF!</v>
      </c>
      <c r="CQ13" s="181" t="e">
        <f>#REF!</f>
        <v>#REF!</v>
      </c>
      <c r="CR13" s="204" t="e">
        <f>CQ14</f>
        <v>#REF!</v>
      </c>
      <c r="CS13" s="182" t="e">
        <f>CQ15</f>
        <v>#REF!</v>
      </c>
      <c r="CT13" s="99" t="e">
        <f>#REF!</f>
        <v>#REF!</v>
      </c>
      <c r="CU13" s="204" t="e">
        <f>CT14</f>
        <v>#REF!</v>
      </c>
      <c r="CV13" s="204" t="e">
        <f>CT17</f>
        <v>#REF!</v>
      </c>
      <c r="CW13" s="181">
        <f>AF12</f>
        <v>6</v>
      </c>
      <c r="CX13" s="204" t="e">
        <f>CW14</f>
        <v>#REF!</v>
      </c>
      <c r="CY13" s="182" t="e">
        <f>CW17</f>
        <v>#REF!</v>
      </c>
      <c r="CZ13" s="181">
        <f>AF12</f>
        <v>6</v>
      </c>
      <c r="DA13" s="204" t="e">
        <f>CZ14</f>
        <v>#REF!</v>
      </c>
      <c r="DB13" s="204" t="e">
        <f>CZ15</f>
        <v>#REF!</v>
      </c>
      <c r="DC13" s="181">
        <f>AF11</f>
        <v>5</v>
      </c>
      <c r="DD13" s="204">
        <f>DC14</f>
        <v>6</v>
      </c>
      <c r="DE13" s="182" t="e">
        <f>DC15</f>
        <v>#REF!</v>
      </c>
      <c r="DF13" s="181">
        <f>AF11</f>
        <v>5</v>
      </c>
      <c r="DG13" s="99">
        <f>DF14</f>
        <v>6</v>
      </c>
      <c r="DH13" s="182" t="e">
        <f>DF15</f>
        <v>#REF!</v>
      </c>
      <c r="DI13" s="181">
        <f>AF10</f>
        <v>4</v>
      </c>
      <c r="DJ13" s="99">
        <f>DI14</f>
        <v>5</v>
      </c>
      <c r="DK13" s="182">
        <f>DI15</f>
        <v>6</v>
      </c>
      <c r="DN13" s="99" t="e">
        <f>#REF!+1</f>
        <v>#REF!</v>
      </c>
      <c r="DO13" s="181">
        <f t="shared" si="41"/>
        <v>17</v>
      </c>
      <c r="DP13" s="99">
        <f t="shared" si="42"/>
        <v>17</v>
      </c>
      <c r="DQ13" s="99" t="e">
        <f t="shared" si="43"/>
        <v>#REF!</v>
      </c>
      <c r="DR13" s="99" t="e">
        <f t="shared" si="44"/>
        <v>#REF!</v>
      </c>
      <c r="DS13" s="99" t="e">
        <f t="shared" si="45"/>
        <v>#REF!</v>
      </c>
      <c r="DT13" s="99" t="e">
        <f t="shared" si="46"/>
        <v>#REF!</v>
      </c>
      <c r="DU13" s="99" t="e">
        <f t="shared" si="47"/>
        <v>#REF!</v>
      </c>
      <c r="DV13" s="99" t="e">
        <f t="shared" si="48"/>
        <v>#REF!</v>
      </c>
      <c r="DW13" s="99" t="e">
        <f t="shared" si="49"/>
        <v>#REF!</v>
      </c>
      <c r="DX13" s="99" t="e">
        <f t="shared" si="50"/>
        <v>#REF!</v>
      </c>
      <c r="DY13" s="99" t="e">
        <f t="shared" si="51"/>
        <v>#REF!</v>
      </c>
      <c r="DZ13" s="99" t="e">
        <f t="shared" si="52"/>
        <v>#REF!</v>
      </c>
      <c r="EA13" s="99" t="e">
        <f t="shared" si="53"/>
        <v>#REF!</v>
      </c>
      <c r="EB13" s="99" t="e">
        <f t="shared" si="54"/>
        <v>#REF!</v>
      </c>
      <c r="EC13" s="99" t="e">
        <f t="shared" si="55"/>
        <v>#REF!</v>
      </c>
      <c r="ED13" s="99" t="e">
        <f t="shared" si="56"/>
        <v>#REF!</v>
      </c>
      <c r="EE13" s="99" t="e">
        <f t="shared" si="57"/>
        <v>#REF!</v>
      </c>
      <c r="EF13" s="99" t="e">
        <f t="shared" si="58"/>
        <v>#REF!</v>
      </c>
      <c r="EG13" s="99" t="e">
        <f t="shared" si="59"/>
        <v>#REF!</v>
      </c>
      <c r="EH13" s="99" t="e">
        <f t="shared" si="60"/>
        <v>#REF!</v>
      </c>
      <c r="EI13" s="99" t="e">
        <f t="shared" si="61"/>
        <v>#REF!</v>
      </c>
      <c r="EJ13" s="99" t="e">
        <f t="shared" si="62"/>
        <v>#REF!</v>
      </c>
      <c r="EK13" s="99">
        <f t="shared" si="63"/>
        <v>6</v>
      </c>
      <c r="EL13" s="99">
        <f t="shared" si="64"/>
        <v>6</v>
      </c>
      <c r="EM13" s="99">
        <f t="shared" si="65"/>
        <v>5</v>
      </c>
      <c r="EN13" s="99">
        <f t="shared" si="66"/>
        <v>5</v>
      </c>
      <c r="EO13" s="182">
        <f t="shared" si="67"/>
        <v>4</v>
      </c>
      <c r="ES13" s="99" t="e">
        <f>#REF!+1</f>
        <v>#REF!</v>
      </c>
      <c r="ET13" s="181">
        <f t="shared" si="68"/>
        <v>18</v>
      </c>
      <c r="EU13" s="99">
        <f t="shared" si="69"/>
        <v>18</v>
      </c>
      <c r="EV13" s="99">
        <f t="shared" si="70"/>
        <v>17</v>
      </c>
      <c r="EW13" s="99">
        <f t="shared" si="71"/>
        <v>17</v>
      </c>
      <c r="EX13" s="99" t="e">
        <f t="shared" si="72"/>
        <v>#REF!</v>
      </c>
      <c r="EY13" s="99" t="e">
        <f t="shared" si="73"/>
        <v>#REF!</v>
      </c>
      <c r="EZ13" s="99" t="e">
        <f t="shared" si="74"/>
        <v>#REF!</v>
      </c>
      <c r="FA13" s="99" t="e">
        <f t="shared" si="75"/>
        <v>#REF!</v>
      </c>
      <c r="FB13" s="99" t="e">
        <f t="shared" si="76"/>
        <v>#REF!</v>
      </c>
      <c r="FC13" s="99" t="e">
        <f t="shared" si="77"/>
        <v>#REF!</v>
      </c>
      <c r="FD13" s="99" t="e">
        <f t="shared" si="78"/>
        <v>#REF!</v>
      </c>
      <c r="FE13" s="99" t="e">
        <f t="shared" si="79"/>
        <v>#REF!</v>
      </c>
      <c r="FF13" s="99" t="e">
        <f t="shared" si="80"/>
        <v>#REF!</v>
      </c>
      <c r="FG13" s="99" t="e">
        <f t="shared" si="81"/>
        <v>#REF!</v>
      </c>
      <c r="FH13" s="99" t="e">
        <f t="shared" si="82"/>
        <v>#REF!</v>
      </c>
      <c r="FI13" s="99" t="e">
        <f t="shared" si="83"/>
        <v>#REF!</v>
      </c>
      <c r="FJ13" s="99" t="e">
        <f t="shared" si="84"/>
        <v>#REF!</v>
      </c>
      <c r="FK13" s="99" t="e">
        <f t="shared" si="85"/>
        <v>#REF!</v>
      </c>
      <c r="FL13" s="99" t="e">
        <f t="shared" si="86"/>
        <v>#REF!</v>
      </c>
      <c r="FM13" s="99" t="e">
        <f t="shared" si="87"/>
        <v>#REF!</v>
      </c>
      <c r="FN13" s="99" t="e">
        <f t="shared" si="88"/>
        <v>#REF!</v>
      </c>
      <c r="FO13" s="99" t="e">
        <f t="shared" si="89"/>
        <v>#REF!</v>
      </c>
      <c r="FP13" s="99" t="e">
        <f t="shared" si="90"/>
        <v>#REF!</v>
      </c>
      <c r="FQ13" s="99" t="e">
        <f t="shared" si="91"/>
        <v>#REF!</v>
      </c>
      <c r="FR13" s="99">
        <f t="shared" si="92"/>
        <v>6</v>
      </c>
      <c r="FS13" s="99">
        <f t="shared" si="93"/>
        <v>6</v>
      </c>
      <c r="FT13" s="182">
        <f t="shared" si="94"/>
        <v>5</v>
      </c>
      <c r="FX13" s="99" t="e">
        <f>#REF!+1</f>
        <v>#REF!</v>
      </c>
      <c r="FY13" s="181">
        <f t="shared" si="95"/>
        <v>19</v>
      </c>
      <c r="FZ13" s="99">
        <f t="shared" si="96"/>
        <v>31</v>
      </c>
      <c r="GA13" s="99">
        <f t="shared" si="97"/>
        <v>30</v>
      </c>
      <c r="GB13" s="99">
        <f t="shared" si="98"/>
        <v>18</v>
      </c>
      <c r="GC13" s="99">
        <f t="shared" si="99"/>
        <v>17</v>
      </c>
      <c r="GD13" s="99">
        <f t="shared" si="100"/>
        <v>27</v>
      </c>
      <c r="GE13" s="99">
        <f t="shared" si="101"/>
        <v>26</v>
      </c>
      <c r="GF13" s="99" t="e">
        <f t="shared" si="102"/>
        <v>#REF!</v>
      </c>
      <c r="GG13" s="99" t="e">
        <f t="shared" si="103"/>
        <v>#REF!</v>
      </c>
      <c r="GH13" s="99">
        <f t="shared" si="104"/>
        <v>23</v>
      </c>
      <c r="GI13" s="99">
        <f t="shared" si="105"/>
        <v>22</v>
      </c>
      <c r="GJ13" s="99" t="e">
        <f t="shared" si="106"/>
        <v>#REF!</v>
      </c>
      <c r="GK13" s="99" t="e">
        <f t="shared" si="107"/>
        <v>#REF!</v>
      </c>
      <c r="GL13" s="99">
        <f t="shared" si="108"/>
        <v>19</v>
      </c>
      <c r="GM13" s="99">
        <f t="shared" si="109"/>
        <v>18</v>
      </c>
      <c r="GN13" s="99" t="e">
        <f t="shared" si="110"/>
        <v>#REF!</v>
      </c>
      <c r="GO13" s="99" t="e">
        <f t="shared" si="111"/>
        <v>#REF!</v>
      </c>
      <c r="GP13" s="99" t="e">
        <f t="shared" si="112"/>
        <v>#REF!</v>
      </c>
      <c r="GQ13" s="99" t="e">
        <f t="shared" si="113"/>
        <v>#REF!</v>
      </c>
      <c r="GR13" s="99" t="e">
        <f t="shared" si="114"/>
        <v>#REF!</v>
      </c>
      <c r="GS13" s="99" t="e">
        <f t="shared" si="115"/>
        <v>#REF!</v>
      </c>
      <c r="GT13" s="99" t="e">
        <f t="shared" si="116"/>
        <v>#REF!</v>
      </c>
      <c r="GU13" s="99" t="e">
        <f t="shared" si="117"/>
        <v>#REF!</v>
      </c>
      <c r="GV13" s="99" t="e">
        <f t="shared" si="118"/>
        <v>#REF!</v>
      </c>
      <c r="GW13" s="99" t="e">
        <f t="shared" si="119"/>
        <v>#REF!</v>
      </c>
      <c r="GX13" s="99" t="e">
        <f t="shared" si="120"/>
        <v>#REF!</v>
      </c>
      <c r="GY13" s="182">
        <f t="shared" si="121"/>
        <v>6</v>
      </c>
      <c r="HD13" s="204" t="e">
        <f>#REF!+1</f>
        <v>#REF!</v>
      </c>
      <c r="HE13" s="510" t="e">
        <f>IF($HF$2&lt;=5,0,(INDEX($DO$7:$EO$28,HD13,$HD$1)))</f>
        <v>#REF!</v>
      </c>
      <c r="HF13" s="510" t="e">
        <f>IF($HF$2&lt;=5,0,(INDEX($ET$7:$FT$28,HD13,$HD$1)))</f>
        <v>#REF!</v>
      </c>
      <c r="HG13" s="510" t="e">
        <f>IF($HF$2&lt;=5,0,(INDEX($FY$7:$GY$28,HD13,$HD$1)))</f>
        <v>#REF!</v>
      </c>
      <c r="HJ13" s="204" t="e">
        <f>#REF!+1</f>
        <v>#REF!</v>
      </c>
      <c r="HK13" s="212" t="e">
        <f>IF(#REF!=0,"",#REF!)</f>
        <v>#REF!</v>
      </c>
      <c r="HL13" s="205" t="e">
        <f>IF(#REF!=0,"",#REF!)</f>
        <v>#REF!</v>
      </c>
      <c r="HM13" s="213" t="e">
        <f>IF(#REF!=0,"",#REF!)</f>
        <v>#REF!</v>
      </c>
      <c r="HQ13" s="219" t="e">
        <f>IF(HK13="","",(IF((INDEX($D$7:$D$28,HK13))="","",(INDEX($D$7:$D$28,HK13)))))</f>
        <v>#REF!</v>
      </c>
      <c r="HR13" s="220" t="e">
        <f>IF(HK13="","",(IF((INDEX($E$7:$E$28,HK13))="","",(INDEX($E$7:$E$28,HK13)))))</f>
        <v>#REF!</v>
      </c>
      <c r="HU13" s="99">
        <v>1</v>
      </c>
      <c r="HV13" s="99" t="e">
        <f>#REF!+1</f>
        <v>#REF!</v>
      </c>
      <c r="HW13" s="181">
        <v>17</v>
      </c>
      <c r="HX13" s="99">
        <v>30</v>
      </c>
      <c r="HY13" s="99">
        <v>29</v>
      </c>
      <c r="HZ13" s="99">
        <v>16</v>
      </c>
      <c r="IA13" s="99">
        <v>15</v>
      </c>
      <c r="IB13" s="99">
        <v>26</v>
      </c>
      <c r="IC13" s="99">
        <v>25</v>
      </c>
      <c r="ID13" s="99">
        <v>14</v>
      </c>
      <c r="IE13" s="99">
        <v>13</v>
      </c>
      <c r="IF13" s="99">
        <v>22</v>
      </c>
      <c r="IG13" s="99">
        <v>21</v>
      </c>
      <c r="IH13" s="99">
        <v>12</v>
      </c>
      <c r="II13" s="99">
        <v>11</v>
      </c>
      <c r="IJ13" s="99">
        <v>18</v>
      </c>
      <c r="IK13" s="99">
        <v>17</v>
      </c>
      <c r="IL13" s="99">
        <v>10</v>
      </c>
      <c r="IM13" s="99">
        <v>9</v>
      </c>
      <c r="IN13" s="99">
        <v>14</v>
      </c>
      <c r="IO13" s="99">
        <v>13</v>
      </c>
      <c r="IP13" s="99">
        <v>8</v>
      </c>
      <c r="IQ13" s="99">
        <v>7</v>
      </c>
      <c r="IR13" s="99">
        <v>10</v>
      </c>
      <c r="IS13" s="99">
        <v>9</v>
      </c>
      <c r="IT13" s="99">
        <v>6</v>
      </c>
      <c r="IU13" s="99">
        <v>5</v>
      </c>
      <c r="IV13" s="99">
        <v>6</v>
      </c>
      <c r="IW13" s="182">
        <v>5</v>
      </c>
      <c r="IY13" s="510">
        <f>IF($HF$2&lt;=5,0,(INDEX($HW$7:$IW$12,HU13,$HD$1)))</f>
        <v>2</v>
      </c>
    </row>
    <row r="14" spans="1:259" ht="15.95" hidden="1" customHeight="1" x14ac:dyDescent="0.25">
      <c r="A14" s="119">
        <v>18</v>
      </c>
      <c r="B14" s="118"/>
      <c r="C14" s="116"/>
      <c r="D14" s="115"/>
      <c r="E14" s="10"/>
      <c r="F14" s="9"/>
      <c r="G14" s="116"/>
      <c r="H14" s="117"/>
      <c r="I14" s="106"/>
      <c r="AE14" s="201">
        <f t="shared" si="19"/>
        <v>0</v>
      </c>
      <c r="AF14" s="201">
        <f>A14</f>
        <v>18</v>
      </c>
      <c r="AH14" s="201">
        <v>2</v>
      </c>
      <c r="AI14" s="178">
        <f t="shared" si="21"/>
        <v>18</v>
      </c>
      <c r="AJ14" s="202">
        <f>AF13</f>
        <v>17</v>
      </c>
      <c r="AK14" s="203">
        <f>AI16</f>
        <v>20</v>
      </c>
      <c r="AL14" s="202">
        <f>AF14</f>
        <v>18</v>
      </c>
      <c r="AM14" s="204">
        <f>AL13</f>
        <v>17</v>
      </c>
      <c r="AN14" s="203">
        <f>AL15</f>
        <v>19</v>
      </c>
      <c r="AO14" s="178">
        <f>AF13</f>
        <v>17</v>
      </c>
      <c r="AP14" s="204" t="e">
        <f>AO13</f>
        <v>#REF!</v>
      </c>
      <c r="AQ14" s="203">
        <f>AO15</f>
        <v>18</v>
      </c>
      <c r="AR14" s="201">
        <f>AF13</f>
        <v>17</v>
      </c>
      <c r="AS14" s="204" t="e">
        <f>AR13</f>
        <v>#REF!</v>
      </c>
      <c r="AT14" s="203">
        <f>AR16</f>
        <v>19</v>
      </c>
      <c r="AU14" s="178" t="e">
        <f>#REF!</f>
        <v>#REF!</v>
      </c>
      <c r="AV14" s="204" t="e">
        <f>AU13</f>
        <v>#REF!</v>
      </c>
      <c r="AW14" s="203">
        <f>AU16</f>
        <v>18</v>
      </c>
      <c r="AX14" s="201" t="e">
        <f>#REF!</f>
        <v>#REF!</v>
      </c>
      <c r="AY14" s="204" t="e">
        <f>AX13</f>
        <v>#REF!</v>
      </c>
      <c r="AZ14" s="203">
        <f>AX15</f>
        <v>17</v>
      </c>
      <c r="BA14" s="178" t="e">
        <f>#REF!</f>
        <v>#REF!</v>
      </c>
      <c r="BB14" s="204" t="e">
        <f>BA13</f>
        <v>#REF!</v>
      </c>
      <c r="BC14" s="203" t="e">
        <f>BA15</f>
        <v>#REF!</v>
      </c>
      <c r="BD14" s="202" t="e">
        <f>#REF!</f>
        <v>#REF!</v>
      </c>
      <c r="BE14" s="204" t="e">
        <f>BD13</f>
        <v>#REF!</v>
      </c>
      <c r="BF14" s="204">
        <f>BD16</f>
        <v>17</v>
      </c>
      <c r="BG14" s="178" t="e">
        <f>#REF!</f>
        <v>#REF!</v>
      </c>
      <c r="BH14" s="204" t="e">
        <f>BG13</f>
        <v>#REF!</v>
      </c>
      <c r="BI14" s="203" t="e">
        <f>BG16</f>
        <v>#REF!</v>
      </c>
      <c r="BJ14" s="178" t="e">
        <f>#REF!</f>
        <v>#REF!</v>
      </c>
      <c r="BK14" s="204" t="e">
        <f>BJ13</f>
        <v>#REF!</v>
      </c>
      <c r="BL14" s="203" t="e">
        <f>BJ15</f>
        <v>#REF!</v>
      </c>
      <c r="BM14" s="178" t="e">
        <f>#REF!</f>
        <v>#REF!</v>
      </c>
      <c r="BN14" s="204" t="e">
        <f>BM13</f>
        <v>#REF!</v>
      </c>
      <c r="BO14" s="203" t="e">
        <f>BM15</f>
        <v>#REF!</v>
      </c>
      <c r="BP14" s="201" t="e">
        <f>#REF!</f>
        <v>#REF!</v>
      </c>
      <c r="BQ14" s="204" t="e">
        <f>BP13</f>
        <v>#REF!</v>
      </c>
      <c r="BR14" s="203" t="e">
        <f>BP16</f>
        <v>#REF!</v>
      </c>
      <c r="BS14" s="178" t="e">
        <f>#REF!</f>
        <v>#REF!</v>
      </c>
      <c r="BT14" s="204" t="e">
        <f>BS13</f>
        <v>#REF!</v>
      </c>
      <c r="BU14" s="203" t="e">
        <f>BS16</f>
        <v>#REF!</v>
      </c>
      <c r="BV14" s="202" t="e">
        <f>#REF!</f>
        <v>#REF!</v>
      </c>
      <c r="BW14" s="204" t="e">
        <f>BV13</f>
        <v>#REF!</v>
      </c>
      <c r="BX14" s="203" t="e">
        <f>BV15</f>
        <v>#REF!</v>
      </c>
      <c r="BY14" s="178" t="e">
        <f>#REF!</f>
        <v>#REF!</v>
      </c>
      <c r="BZ14" s="204" t="e">
        <f>BY13</f>
        <v>#REF!</v>
      </c>
      <c r="CA14" s="203" t="e">
        <f>BY15</f>
        <v>#REF!</v>
      </c>
      <c r="CB14" s="201" t="e">
        <f>#REF!</f>
        <v>#REF!</v>
      </c>
      <c r="CC14" s="204" t="e">
        <f>CB13</f>
        <v>#REF!</v>
      </c>
      <c r="CD14" s="203" t="e">
        <f>CB16</f>
        <v>#REF!</v>
      </c>
      <c r="CE14" s="178" t="e">
        <f>#REF!</f>
        <v>#REF!</v>
      </c>
      <c r="CF14" s="204" t="e">
        <f>CE13</f>
        <v>#REF!</v>
      </c>
      <c r="CG14" s="203" t="e">
        <f>CE16</f>
        <v>#REF!</v>
      </c>
      <c r="CH14" s="178" t="e">
        <f>#REF!</f>
        <v>#REF!</v>
      </c>
      <c r="CI14" s="204" t="e">
        <f>CH13</f>
        <v>#REF!</v>
      </c>
      <c r="CJ14" s="203" t="e">
        <f>CH15</f>
        <v>#REF!</v>
      </c>
      <c r="CK14" s="178" t="e">
        <f>#REF!</f>
        <v>#REF!</v>
      </c>
      <c r="CL14" s="204" t="e">
        <f>CK13</f>
        <v>#REF!</v>
      </c>
      <c r="CM14" s="203" t="e">
        <f>CK15</f>
        <v>#REF!</v>
      </c>
      <c r="CN14" s="178" t="e">
        <f>#REF!</f>
        <v>#REF!</v>
      </c>
      <c r="CO14" s="204" t="e">
        <f>CN13</f>
        <v>#REF!</v>
      </c>
      <c r="CP14" s="203" t="e">
        <f>CN17</f>
        <v>#REF!</v>
      </c>
      <c r="CQ14" s="178" t="e">
        <f>#REF!</f>
        <v>#REF!</v>
      </c>
      <c r="CR14" s="204" t="e">
        <f>CQ13</f>
        <v>#REF!</v>
      </c>
      <c r="CS14" s="203" t="e">
        <f>CQ17</f>
        <v>#REF!</v>
      </c>
      <c r="CT14" s="201" t="e">
        <f>#REF!</f>
        <v>#REF!</v>
      </c>
      <c r="CU14" s="204" t="e">
        <f>CT13</f>
        <v>#REF!</v>
      </c>
      <c r="CV14" s="204" t="e">
        <f>CT15</f>
        <v>#REF!</v>
      </c>
      <c r="CW14" s="178" t="e">
        <f>#REF!</f>
        <v>#REF!</v>
      </c>
      <c r="CX14" s="204">
        <f>CW13</f>
        <v>6</v>
      </c>
      <c r="CY14" s="203" t="e">
        <f>CW15</f>
        <v>#REF!</v>
      </c>
      <c r="CZ14" s="178" t="e">
        <f>#REF!</f>
        <v>#REF!</v>
      </c>
      <c r="DA14" s="204">
        <f>CZ13</f>
        <v>6</v>
      </c>
      <c r="DB14" s="204" t="e">
        <f>CZ16</f>
        <v>#REF!</v>
      </c>
      <c r="DC14" s="178">
        <f>AF12</f>
        <v>6</v>
      </c>
      <c r="DD14" s="204">
        <f>DC13</f>
        <v>5</v>
      </c>
      <c r="DE14" s="203" t="e">
        <f>DC16</f>
        <v>#REF!</v>
      </c>
      <c r="DF14" s="178">
        <f>AF12</f>
        <v>6</v>
      </c>
      <c r="DG14" s="202">
        <f>DF13</f>
        <v>5</v>
      </c>
      <c r="DH14" s="203" t="str">
        <f>DG15</f>
        <v>VL</v>
      </c>
      <c r="DI14" s="178">
        <f>AF11</f>
        <v>5</v>
      </c>
      <c r="DJ14" s="202">
        <f>DI13</f>
        <v>4</v>
      </c>
      <c r="DK14" s="203" t="str">
        <f>DJ15</f>
        <v>VL</v>
      </c>
      <c r="DN14" s="204" t="e">
        <f t="shared" si="122"/>
        <v>#REF!</v>
      </c>
      <c r="DO14" s="178">
        <f t="shared" si="41"/>
        <v>18</v>
      </c>
      <c r="DP14" s="205">
        <f t="shared" si="42"/>
        <v>18</v>
      </c>
      <c r="DQ14" s="205">
        <f t="shared" si="43"/>
        <v>17</v>
      </c>
      <c r="DR14" s="205">
        <f t="shared" si="44"/>
        <v>17</v>
      </c>
      <c r="DS14" s="205" t="e">
        <f t="shared" si="45"/>
        <v>#REF!</v>
      </c>
      <c r="DT14" s="205" t="e">
        <f t="shared" si="46"/>
        <v>#REF!</v>
      </c>
      <c r="DU14" s="205" t="e">
        <f t="shared" si="47"/>
        <v>#REF!</v>
      </c>
      <c r="DV14" s="205" t="e">
        <f t="shared" si="48"/>
        <v>#REF!</v>
      </c>
      <c r="DW14" s="205" t="e">
        <f t="shared" si="49"/>
        <v>#REF!</v>
      </c>
      <c r="DX14" s="205" t="e">
        <f t="shared" si="50"/>
        <v>#REF!</v>
      </c>
      <c r="DY14" s="205" t="e">
        <f t="shared" si="51"/>
        <v>#REF!</v>
      </c>
      <c r="DZ14" s="205" t="e">
        <f t="shared" si="52"/>
        <v>#REF!</v>
      </c>
      <c r="EA14" s="205" t="e">
        <f t="shared" si="53"/>
        <v>#REF!</v>
      </c>
      <c r="EB14" s="205" t="e">
        <f t="shared" si="54"/>
        <v>#REF!</v>
      </c>
      <c r="EC14" s="205" t="e">
        <f t="shared" si="55"/>
        <v>#REF!</v>
      </c>
      <c r="ED14" s="205" t="e">
        <f t="shared" si="56"/>
        <v>#REF!</v>
      </c>
      <c r="EE14" s="205" t="e">
        <f t="shared" si="57"/>
        <v>#REF!</v>
      </c>
      <c r="EF14" s="205" t="e">
        <f t="shared" si="58"/>
        <v>#REF!</v>
      </c>
      <c r="EG14" s="205" t="e">
        <f t="shared" si="59"/>
        <v>#REF!</v>
      </c>
      <c r="EH14" s="205" t="e">
        <f t="shared" si="60"/>
        <v>#REF!</v>
      </c>
      <c r="EI14" s="205" t="e">
        <f t="shared" si="61"/>
        <v>#REF!</v>
      </c>
      <c r="EJ14" s="205" t="e">
        <f t="shared" si="62"/>
        <v>#REF!</v>
      </c>
      <c r="EK14" s="205" t="e">
        <f t="shared" si="63"/>
        <v>#REF!</v>
      </c>
      <c r="EL14" s="205" t="e">
        <f t="shared" si="64"/>
        <v>#REF!</v>
      </c>
      <c r="EM14" s="205">
        <f t="shared" si="65"/>
        <v>6</v>
      </c>
      <c r="EN14" s="205">
        <f t="shared" si="66"/>
        <v>6</v>
      </c>
      <c r="EO14" s="203">
        <f t="shared" si="67"/>
        <v>5</v>
      </c>
      <c r="ES14" s="204" t="e">
        <f t="shared" si="123"/>
        <v>#REF!</v>
      </c>
      <c r="ET14" s="178">
        <f t="shared" si="68"/>
        <v>17</v>
      </c>
      <c r="EU14" s="205">
        <f t="shared" si="69"/>
        <v>17</v>
      </c>
      <c r="EV14" s="205" t="e">
        <f t="shared" si="70"/>
        <v>#REF!</v>
      </c>
      <c r="EW14" s="205" t="e">
        <f t="shared" si="71"/>
        <v>#REF!</v>
      </c>
      <c r="EX14" s="205" t="e">
        <f t="shared" si="72"/>
        <v>#REF!</v>
      </c>
      <c r="EY14" s="205" t="e">
        <f t="shared" si="73"/>
        <v>#REF!</v>
      </c>
      <c r="EZ14" s="205" t="e">
        <f t="shared" si="74"/>
        <v>#REF!</v>
      </c>
      <c r="FA14" s="205" t="e">
        <f t="shared" si="75"/>
        <v>#REF!</v>
      </c>
      <c r="FB14" s="205" t="e">
        <f t="shared" si="76"/>
        <v>#REF!</v>
      </c>
      <c r="FC14" s="205" t="e">
        <f t="shared" si="77"/>
        <v>#REF!</v>
      </c>
      <c r="FD14" s="205" t="e">
        <f t="shared" si="78"/>
        <v>#REF!</v>
      </c>
      <c r="FE14" s="205" t="e">
        <f t="shared" si="79"/>
        <v>#REF!</v>
      </c>
      <c r="FF14" s="205" t="e">
        <f t="shared" si="80"/>
        <v>#REF!</v>
      </c>
      <c r="FG14" s="205" t="e">
        <f t="shared" si="81"/>
        <v>#REF!</v>
      </c>
      <c r="FH14" s="205" t="e">
        <f t="shared" si="82"/>
        <v>#REF!</v>
      </c>
      <c r="FI14" s="205" t="e">
        <f t="shared" si="83"/>
        <v>#REF!</v>
      </c>
      <c r="FJ14" s="205" t="e">
        <f t="shared" si="84"/>
        <v>#REF!</v>
      </c>
      <c r="FK14" s="205" t="e">
        <f t="shared" si="85"/>
        <v>#REF!</v>
      </c>
      <c r="FL14" s="205" t="e">
        <f t="shared" si="86"/>
        <v>#REF!</v>
      </c>
      <c r="FM14" s="205" t="e">
        <f t="shared" si="87"/>
        <v>#REF!</v>
      </c>
      <c r="FN14" s="205" t="e">
        <f t="shared" si="88"/>
        <v>#REF!</v>
      </c>
      <c r="FO14" s="205" t="e">
        <f t="shared" si="89"/>
        <v>#REF!</v>
      </c>
      <c r="FP14" s="205">
        <f t="shared" si="90"/>
        <v>6</v>
      </c>
      <c r="FQ14" s="205">
        <f t="shared" si="91"/>
        <v>6</v>
      </c>
      <c r="FR14" s="205">
        <f t="shared" si="92"/>
        <v>5</v>
      </c>
      <c r="FS14" s="205">
        <f t="shared" si="93"/>
        <v>5</v>
      </c>
      <c r="FT14" s="203">
        <f t="shared" si="94"/>
        <v>4</v>
      </c>
      <c r="FX14" s="204" t="e">
        <f t="shared" si="124"/>
        <v>#REF!</v>
      </c>
      <c r="FY14" s="178">
        <f t="shared" si="95"/>
        <v>20</v>
      </c>
      <c r="FZ14" s="205">
        <f t="shared" si="96"/>
        <v>19</v>
      </c>
      <c r="GA14" s="205">
        <f t="shared" si="97"/>
        <v>18</v>
      </c>
      <c r="GB14" s="205">
        <f t="shared" si="98"/>
        <v>19</v>
      </c>
      <c r="GC14" s="205">
        <f t="shared" si="99"/>
        <v>18</v>
      </c>
      <c r="GD14" s="205">
        <f t="shared" si="100"/>
        <v>17</v>
      </c>
      <c r="GE14" s="205" t="e">
        <f t="shared" si="101"/>
        <v>#REF!</v>
      </c>
      <c r="GF14" s="205">
        <f t="shared" si="102"/>
        <v>17</v>
      </c>
      <c r="GG14" s="205" t="e">
        <f t="shared" si="103"/>
        <v>#REF!</v>
      </c>
      <c r="GH14" s="205" t="e">
        <f t="shared" si="104"/>
        <v>#REF!</v>
      </c>
      <c r="GI14" s="205" t="e">
        <f t="shared" si="105"/>
        <v>#REF!</v>
      </c>
      <c r="GJ14" s="205" t="e">
        <f t="shared" si="106"/>
        <v>#REF!</v>
      </c>
      <c r="GK14" s="205" t="e">
        <f t="shared" si="107"/>
        <v>#REF!</v>
      </c>
      <c r="GL14" s="205" t="e">
        <f t="shared" si="108"/>
        <v>#REF!</v>
      </c>
      <c r="GM14" s="205" t="e">
        <f t="shared" si="109"/>
        <v>#REF!</v>
      </c>
      <c r="GN14" s="205" t="e">
        <f t="shared" si="110"/>
        <v>#REF!</v>
      </c>
      <c r="GO14" s="205" t="e">
        <f t="shared" si="111"/>
        <v>#REF!</v>
      </c>
      <c r="GP14" s="205" t="e">
        <f t="shared" si="112"/>
        <v>#REF!</v>
      </c>
      <c r="GQ14" s="205" t="e">
        <f t="shared" si="113"/>
        <v>#REF!</v>
      </c>
      <c r="GR14" s="205" t="e">
        <f t="shared" si="114"/>
        <v>#REF!</v>
      </c>
      <c r="GS14" s="205" t="e">
        <f t="shared" si="115"/>
        <v>#REF!</v>
      </c>
      <c r="GT14" s="205" t="e">
        <f t="shared" si="116"/>
        <v>#REF!</v>
      </c>
      <c r="GU14" s="205" t="e">
        <f t="shared" si="117"/>
        <v>#REF!</v>
      </c>
      <c r="GV14" s="205" t="e">
        <f t="shared" si="118"/>
        <v>#REF!</v>
      </c>
      <c r="GW14" s="209" t="e">
        <f t="shared" si="119"/>
        <v>#REF!</v>
      </c>
      <c r="GX14" s="205" t="str">
        <f t="shared" si="120"/>
        <v>VL</v>
      </c>
      <c r="GY14" s="203" t="str">
        <f t="shared" si="121"/>
        <v>VL</v>
      </c>
      <c r="HD14" s="204" t="e">
        <f t="shared" si="125"/>
        <v>#REF!</v>
      </c>
      <c r="HE14" s="510" t="e">
        <f>IF($HF$2&lt;=5,0,(INDEX($DO$7:$EO$28,HD14,$HD$1)))</f>
        <v>#REF!</v>
      </c>
      <c r="HF14" s="510" t="e">
        <f>IF($HF$2&lt;=5,0,(INDEX($ET$7:$FT$28,HD14,$HD$1)))</f>
        <v>#REF!</v>
      </c>
      <c r="HG14" s="510" t="e">
        <f>IF($HF$2&lt;=5,0,(INDEX($FY$7:$GY$28,HD14,$HD$1)))</f>
        <v>#REF!</v>
      </c>
      <c r="HK14" s="212"/>
      <c r="HL14" s="205"/>
      <c r="HM14" s="213"/>
      <c r="HQ14" s="219" t="str">
        <f>IF(HK14="","",(IF((INDEX($D$7:$D$28,HK14))="","",(INDEX($D$7:$D$28,HK14)))))</f>
        <v/>
      </c>
      <c r="HR14" s="220" t="str">
        <f>IF(HK14="","",(IF((INDEX($E$7:$E$28,HK14))="","",(INDEX($E$7:$E$28,HK14)))))</f>
        <v/>
      </c>
      <c r="HU14" s="223">
        <v>2</v>
      </c>
      <c r="HV14" s="223" t="e">
        <f t="shared" si="126"/>
        <v>#REF!</v>
      </c>
      <c r="HW14" s="178">
        <v>18</v>
      </c>
      <c r="HX14" s="224">
        <v>31</v>
      </c>
      <c r="HY14" s="224">
        <v>30</v>
      </c>
      <c r="HZ14" s="224">
        <v>17</v>
      </c>
      <c r="IA14" s="224">
        <v>16</v>
      </c>
      <c r="IB14" s="224">
        <v>27</v>
      </c>
      <c r="IC14" s="224">
        <v>26</v>
      </c>
      <c r="ID14" s="224">
        <v>15</v>
      </c>
      <c r="IE14" s="224">
        <v>14</v>
      </c>
      <c r="IF14" s="224">
        <v>23</v>
      </c>
      <c r="IG14" s="224">
        <v>22</v>
      </c>
      <c r="IH14" s="224">
        <v>13</v>
      </c>
      <c r="II14" s="224">
        <v>12</v>
      </c>
      <c r="IJ14" s="224">
        <v>19</v>
      </c>
      <c r="IK14" s="224">
        <v>18</v>
      </c>
      <c r="IL14" s="224">
        <v>11</v>
      </c>
      <c r="IM14" s="224">
        <v>10</v>
      </c>
      <c r="IN14" s="224">
        <v>15</v>
      </c>
      <c r="IO14" s="224">
        <v>14</v>
      </c>
      <c r="IP14" s="224">
        <v>9</v>
      </c>
      <c r="IQ14" s="224">
        <v>8</v>
      </c>
      <c r="IR14" s="224">
        <v>11</v>
      </c>
      <c r="IS14" s="224">
        <v>10</v>
      </c>
      <c r="IT14" s="224">
        <v>7</v>
      </c>
      <c r="IU14" s="224">
        <v>6</v>
      </c>
      <c r="IV14" s="224">
        <v>7</v>
      </c>
      <c r="IW14" s="203">
        <v>6</v>
      </c>
      <c r="IY14" s="510">
        <f>IF($HF$2&lt;=5,0,(INDEX($HW$7:$IW$12,HU14,$HD$1)))</f>
        <v>3</v>
      </c>
    </row>
    <row r="15" spans="1:259" ht="15.95" hidden="1" customHeight="1" x14ac:dyDescent="0.25">
      <c r="A15" s="119">
        <v>19</v>
      </c>
      <c r="B15" s="118"/>
      <c r="C15" s="116"/>
      <c r="D15" s="115"/>
      <c r="E15" s="10"/>
      <c r="F15" s="9"/>
      <c r="G15" s="116"/>
      <c r="H15" s="117"/>
      <c r="I15" s="106"/>
      <c r="T15" s="88" t="str">
        <f>$T$13</f>
        <v>výsledky</v>
      </c>
      <c r="U15" s="89" t="str">
        <f>IF(U13=0,#REF!,IF(U13&gt;0,IF(U13&gt;1,IF(U13&gt;19,IF(U13&gt;20,#REF!,$T$26),#REF!),$T$26),$T$25))</f>
        <v>OK</v>
      </c>
      <c r="AE15" s="201">
        <f t="shared" si="19"/>
        <v>0</v>
      </c>
      <c r="AF15" s="201">
        <f t="shared" ref="AF15:AF28" si="128">A15</f>
        <v>19</v>
      </c>
      <c r="AH15" s="201">
        <v>3</v>
      </c>
      <c r="AI15" s="178">
        <f t="shared" si="21"/>
        <v>19</v>
      </c>
      <c r="AJ15" s="202">
        <f>AF16</f>
        <v>20</v>
      </c>
      <c r="AK15" s="203">
        <f>AI13</f>
        <v>17</v>
      </c>
      <c r="AL15" s="202">
        <f t="shared" ref="AL15:AL27" si="129">AF15</f>
        <v>19</v>
      </c>
      <c r="AM15" s="204">
        <f>AL16</f>
        <v>20</v>
      </c>
      <c r="AN15" s="203">
        <f>AL14</f>
        <v>18</v>
      </c>
      <c r="AO15" s="178">
        <f t="shared" ref="AO15:AO27" si="130">AF14</f>
        <v>18</v>
      </c>
      <c r="AP15" s="204">
        <f>AO16</f>
        <v>19</v>
      </c>
      <c r="AQ15" s="203">
        <f>AO14</f>
        <v>17</v>
      </c>
      <c r="AR15" s="201">
        <f t="shared" ref="AR15:AR26" si="131">AF14</f>
        <v>18</v>
      </c>
      <c r="AS15" s="204">
        <f>AR16</f>
        <v>19</v>
      </c>
      <c r="AT15" s="203" t="e">
        <f>AR13</f>
        <v>#REF!</v>
      </c>
      <c r="AU15" s="178">
        <f t="shared" ref="AU15:AU26" si="132">AF13</f>
        <v>17</v>
      </c>
      <c r="AV15" s="204">
        <f>AU16</f>
        <v>18</v>
      </c>
      <c r="AW15" s="203" t="e">
        <f>AU13</f>
        <v>#REF!</v>
      </c>
      <c r="AX15" s="201">
        <f t="shared" ref="AX15:AX25" si="133">AF13</f>
        <v>17</v>
      </c>
      <c r="AY15" s="204">
        <f>AX16</f>
        <v>18</v>
      </c>
      <c r="AZ15" s="203" t="e">
        <f>AX14</f>
        <v>#REF!</v>
      </c>
      <c r="BA15" s="178" t="e">
        <f>#REF!</f>
        <v>#REF!</v>
      </c>
      <c r="BB15" s="204">
        <f>BA16</f>
        <v>17</v>
      </c>
      <c r="BC15" s="203" t="e">
        <f>BA14</f>
        <v>#REF!</v>
      </c>
      <c r="BD15" s="202" t="e">
        <f>#REF!</f>
        <v>#REF!</v>
      </c>
      <c r="BE15" s="204">
        <f>BD16</f>
        <v>17</v>
      </c>
      <c r="BF15" s="204" t="e">
        <f>BD13</f>
        <v>#REF!</v>
      </c>
      <c r="BG15" s="178" t="e">
        <f>#REF!</f>
        <v>#REF!</v>
      </c>
      <c r="BH15" s="204" t="e">
        <f>BG16</f>
        <v>#REF!</v>
      </c>
      <c r="BI15" s="203" t="e">
        <f>BG13</f>
        <v>#REF!</v>
      </c>
      <c r="BJ15" s="178" t="e">
        <f>#REF!</f>
        <v>#REF!</v>
      </c>
      <c r="BK15" s="204" t="e">
        <f>BJ16</f>
        <v>#REF!</v>
      </c>
      <c r="BL15" s="203" t="e">
        <f>BJ14</f>
        <v>#REF!</v>
      </c>
      <c r="BM15" s="178" t="e">
        <f>#REF!</f>
        <v>#REF!</v>
      </c>
      <c r="BN15" s="204" t="e">
        <f>BM16</f>
        <v>#REF!</v>
      </c>
      <c r="BO15" s="203" t="e">
        <f>BM14</f>
        <v>#REF!</v>
      </c>
      <c r="BP15" s="201" t="e">
        <f>#REF!</f>
        <v>#REF!</v>
      </c>
      <c r="BQ15" s="204" t="e">
        <f>BP16</f>
        <v>#REF!</v>
      </c>
      <c r="BR15" s="203" t="e">
        <f>BP13</f>
        <v>#REF!</v>
      </c>
      <c r="BS15" s="178" t="e">
        <f>#REF!</f>
        <v>#REF!</v>
      </c>
      <c r="BT15" s="204" t="e">
        <f>BS16</f>
        <v>#REF!</v>
      </c>
      <c r="BU15" s="203" t="e">
        <f>BS13</f>
        <v>#REF!</v>
      </c>
      <c r="BV15" s="202" t="e">
        <f>#REF!</f>
        <v>#REF!</v>
      </c>
      <c r="BW15" s="204" t="e">
        <f>BV16</f>
        <v>#REF!</v>
      </c>
      <c r="BX15" s="203" t="e">
        <f>BV14</f>
        <v>#REF!</v>
      </c>
      <c r="BY15" s="178" t="e">
        <f>#REF!</f>
        <v>#REF!</v>
      </c>
      <c r="BZ15" s="204" t="e">
        <f>BY16</f>
        <v>#REF!</v>
      </c>
      <c r="CA15" s="203" t="e">
        <f>BY14</f>
        <v>#REF!</v>
      </c>
      <c r="CB15" s="201" t="e">
        <f>#REF!</f>
        <v>#REF!</v>
      </c>
      <c r="CC15" s="204" t="e">
        <f>CB16</f>
        <v>#REF!</v>
      </c>
      <c r="CD15" s="203" t="e">
        <f>CB13</f>
        <v>#REF!</v>
      </c>
      <c r="CE15" s="178" t="e">
        <f>#REF!</f>
        <v>#REF!</v>
      </c>
      <c r="CF15" s="204" t="e">
        <f>CE16</f>
        <v>#REF!</v>
      </c>
      <c r="CG15" s="203" t="e">
        <f>CE13</f>
        <v>#REF!</v>
      </c>
      <c r="CH15" s="178" t="e">
        <f>#REF!</f>
        <v>#REF!</v>
      </c>
      <c r="CI15" s="204" t="e">
        <f>CH16</f>
        <v>#REF!</v>
      </c>
      <c r="CJ15" s="203" t="e">
        <f>CH14</f>
        <v>#REF!</v>
      </c>
      <c r="CK15" s="178" t="e">
        <f>#REF!</f>
        <v>#REF!</v>
      </c>
      <c r="CL15" s="204" t="e">
        <f>CK16</f>
        <v>#REF!</v>
      </c>
      <c r="CM15" s="203" t="e">
        <f>CK14</f>
        <v>#REF!</v>
      </c>
      <c r="CN15" s="178" t="e">
        <f>#REF!</f>
        <v>#REF!</v>
      </c>
      <c r="CO15" s="204" t="e">
        <f>CN16</f>
        <v>#REF!</v>
      </c>
      <c r="CP15" s="203" t="e">
        <f>CN13</f>
        <v>#REF!</v>
      </c>
      <c r="CQ15" s="178" t="e">
        <f>#REF!</f>
        <v>#REF!</v>
      </c>
      <c r="CR15" s="204" t="e">
        <f>CQ16</f>
        <v>#REF!</v>
      </c>
      <c r="CS15" s="203" t="e">
        <f>CQ13</f>
        <v>#REF!</v>
      </c>
      <c r="CT15" s="201" t="e">
        <f>#REF!</f>
        <v>#REF!</v>
      </c>
      <c r="CU15" s="204" t="e">
        <f>CT16</f>
        <v>#REF!</v>
      </c>
      <c r="CV15" s="204" t="e">
        <f>CT14</f>
        <v>#REF!</v>
      </c>
      <c r="CW15" s="178" t="e">
        <f>#REF!</f>
        <v>#REF!</v>
      </c>
      <c r="CX15" s="204" t="e">
        <f>CW16</f>
        <v>#REF!</v>
      </c>
      <c r="CY15" s="203" t="e">
        <f>CW14</f>
        <v>#REF!</v>
      </c>
      <c r="CZ15" s="178" t="e">
        <f>#REF!</f>
        <v>#REF!</v>
      </c>
      <c r="DA15" s="204" t="e">
        <f>CZ16</f>
        <v>#REF!</v>
      </c>
      <c r="DB15" s="204">
        <f>CZ13</f>
        <v>6</v>
      </c>
      <c r="DC15" s="178" t="e">
        <f>#REF!</f>
        <v>#REF!</v>
      </c>
      <c r="DD15" s="204" t="e">
        <f>DC16</f>
        <v>#REF!</v>
      </c>
      <c r="DE15" s="203">
        <f>DC13</f>
        <v>5</v>
      </c>
      <c r="DF15" s="178" t="e">
        <f>#REF!</f>
        <v>#REF!</v>
      </c>
      <c r="DG15" s="202" t="str">
        <f>$AE$1</f>
        <v>VL</v>
      </c>
      <c r="DH15" s="203">
        <f>DF13</f>
        <v>5</v>
      </c>
      <c r="DI15" s="178">
        <f>AF12</f>
        <v>6</v>
      </c>
      <c r="DJ15" s="202" t="str">
        <f>$AE$1</f>
        <v>VL</v>
      </c>
      <c r="DK15" s="203">
        <f>DI13</f>
        <v>4</v>
      </c>
      <c r="DN15" s="204" t="e">
        <f t="shared" si="122"/>
        <v>#REF!</v>
      </c>
      <c r="DO15" s="178">
        <f t="shared" si="41"/>
        <v>19</v>
      </c>
      <c r="DP15" s="205">
        <f t="shared" si="42"/>
        <v>19</v>
      </c>
      <c r="DQ15" s="205">
        <f t="shared" si="43"/>
        <v>18</v>
      </c>
      <c r="DR15" s="205">
        <f t="shared" si="44"/>
        <v>18</v>
      </c>
      <c r="DS15" s="205">
        <f t="shared" si="45"/>
        <v>17</v>
      </c>
      <c r="DT15" s="205">
        <f t="shared" si="46"/>
        <v>17</v>
      </c>
      <c r="DU15" s="205" t="e">
        <f t="shared" si="47"/>
        <v>#REF!</v>
      </c>
      <c r="DV15" s="205" t="e">
        <f t="shared" si="48"/>
        <v>#REF!</v>
      </c>
      <c r="DW15" s="205" t="e">
        <f t="shared" si="49"/>
        <v>#REF!</v>
      </c>
      <c r="DX15" s="205" t="e">
        <f t="shared" si="50"/>
        <v>#REF!</v>
      </c>
      <c r="DY15" s="205" t="e">
        <f t="shared" si="51"/>
        <v>#REF!</v>
      </c>
      <c r="DZ15" s="205" t="e">
        <f t="shared" si="52"/>
        <v>#REF!</v>
      </c>
      <c r="EA15" s="205" t="e">
        <f t="shared" si="53"/>
        <v>#REF!</v>
      </c>
      <c r="EB15" s="205" t="e">
        <f t="shared" si="54"/>
        <v>#REF!</v>
      </c>
      <c r="EC15" s="205" t="e">
        <f t="shared" si="55"/>
        <v>#REF!</v>
      </c>
      <c r="ED15" s="205" t="e">
        <f t="shared" si="56"/>
        <v>#REF!</v>
      </c>
      <c r="EE15" s="205" t="e">
        <f t="shared" si="57"/>
        <v>#REF!</v>
      </c>
      <c r="EF15" s="205" t="e">
        <f t="shared" si="58"/>
        <v>#REF!</v>
      </c>
      <c r="EG15" s="205" t="e">
        <f t="shared" si="59"/>
        <v>#REF!</v>
      </c>
      <c r="EH15" s="205" t="e">
        <f t="shared" si="60"/>
        <v>#REF!</v>
      </c>
      <c r="EI15" s="205" t="e">
        <f t="shared" si="61"/>
        <v>#REF!</v>
      </c>
      <c r="EJ15" s="205" t="e">
        <f t="shared" si="62"/>
        <v>#REF!</v>
      </c>
      <c r="EK15" s="205" t="e">
        <f t="shared" si="63"/>
        <v>#REF!</v>
      </c>
      <c r="EL15" s="205" t="e">
        <f t="shared" si="64"/>
        <v>#REF!</v>
      </c>
      <c r="EM15" s="205" t="e">
        <f t="shared" si="65"/>
        <v>#REF!</v>
      </c>
      <c r="EN15" s="205" t="e">
        <f t="shared" si="66"/>
        <v>#REF!</v>
      </c>
      <c r="EO15" s="203">
        <f t="shared" si="67"/>
        <v>6</v>
      </c>
      <c r="ES15" s="204" t="e">
        <f t="shared" si="123"/>
        <v>#REF!</v>
      </c>
      <c r="ET15" s="178">
        <f t="shared" si="68"/>
        <v>20</v>
      </c>
      <c r="EU15" s="205">
        <f t="shared" si="69"/>
        <v>20</v>
      </c>
      <c r="EV15" s="205">
        <f t="shared" si="70"/>
        <v>19</v>
      </c>
      <c r="EW15" s="205">
        <f t="shared" si="71"/>
        <v>19</v>
      </c>
      <c r="EX15" s="205">
        <f t="shared" si="72"/>
        <v>18</v>
      </c>
      <c r="EY15" s="205">
        <f t="shared" si="73"/>
        <v>18</v>
      </c>
      <c r="EZ15" s="205">
        <f t="shared" si="74"/>
        <v>17</v>
      </c>
      <c r="FA15" s="205">
        <f t="shared" si="75"/>
        <v>17</v>
      </c>
      <c r="FB15" s="205" t="e">
        <f t="shared" si="76"/>
        <v>#REF!</v>
      </c>
      <c r="FC15" s="205" t="e">
        <f t="shared" si="77"/>
        <v>#REF!</v>
      </c>
      <c r="FD15" s="205" t="e">
        <f t="shared" si="78"/>
        <v>#REF!</v>
      </c>
      <c r="FE15" s="205" t="e">
        <f t="shared" si="79"/>
        <v>#REF!</v>
      </c>
      <c r="FF15" s="205" t="e">
        <f t="shared" si="80"/>
        <v>#REF!</v>
      </c>
      <c r="FG15" s="205" t="e">
        <f t="shared" si="81"/>
        <v>#REF!</v>
      </c>
      <c r="FH15" s="205" t="e">
        <f t="shared" si="82"/>
        <v>#REF!</v>
      </c>
      <c r="FI15" s="205" t="e">
        <f t="shared" si="83"/>
        <v>#REF!</v>
      </c>
      <c r="FJ15" s="205" t="e">
        <f t="shared" si="84"/>
        <v>#REF!</v>
      </c>
      <c r="FK15" s="205" t="e">
        <f t="shared" si="85"/>
        <v>#REF!</v>
      </c>
      <c r="FL15" s="205" t="e">
        <f t="shared" si="86"/>
        <v>#REF!</v>
      </c>
      <c r="FM15" s="205" t="e">
        <f t="shared" si="87"/>
        <v>#REF!</v>
      </c>
      <c r="FN15" s="205" t="e">
        <f t="shared" si="88"/>
        <v>#REF!</v>
      </c>
      <c r="FO15" s="205" t="e">
        <f t="shared" si="89"/>
        <v>#REF!</v>
      </c>
      <c r="FP15" s="205" t="e">
        <f t="shared" si="90"/>
        <v>#REF!</v>
      </c>
      <c r="FQ15" s="205" t="e">
        <f t="shared" si="91"/>
        <v>#REF!</v>
      </c>
      <c r="FR15" s="205" t="e">
        <f t="shared" si="92"/>
        <v>#REF!</v>
      </c>
      <c r="FS15" s="205" t="str">
        <f t="shared" si="93"/>
        <v>VL</v>
      </c>
      <c r="FT15" s="203" t="str">
        <f t="shared" si="94"/>
        <v>VL</v>
      </c>
      <c r="FX15" s="204" t="e">
        <f t="shared" si="124"/>
        <v>#REF!</v>
      </c>
      <c r="FY15" s="178">
        <f t="shared" si="95"/>
        <v>17</v>
      </c>
      <c r="FZ15" s="205">
        <f t="shared" si="96"/>
        <v>18</v>
      </c>
      <c r="GA15" s="205">
        <f t="shared" si="97"/>
        <v>17</v>
      </c>
      <c r="GB15" s="205" t="e">
        <f t="shared" si="98"/>
        <v>#REF!</v>
      </c>
      <c r="GC15" s="205" t="e">
        <f t="shared" si="99"/>
        <v>#REF!</v>
      </c>
      <c r="GD15" s="205" t="e">
        <f t="shared" si="100"/>
        <v>#REF!</v>
      </c>
      <c r="GE15" s="205" t="e">
        <f t="shared" si="101"/>
        <v>#REF!</v>
      </c>
      <c r="GF15" s="205" t="e">
        <f t="shared" si="102"/>
        <v>#REF!</v>
      </c>
      <c r="GG15" s="205" t="e">
        <f t="shared" si="103"/>
        <v>#REF!</v>
      </c>
      <c r="GH15" s="205" t="e">
        <f t="shared" si="104"/>
        <v>#REF!</v>
      </c>
      <c r="GI15" s="205" t="e">
        <f t="shared" si="105"/>
        <v>#REF!</v>
      </c>
      <c r="GJ15" s="205" t="e">
        <f t="shared" si="106"/>
        <v>#REF!</v>
      </c>
      <c r="GK15" s="205" t="e">
        <f t="shared" si="107"/>
        <v>#REF!</v>
      </c>
      <c r="GL15" s="205" t="e">
        <f t="shared" si="108"/>
        <v>#REF!</v>
      </c>
      <c r="GM15" s="205" t="e">
        <f t="shared" si="109"/>
        <v>#REF!</v>
      </c>
      <c r="GN15" s="205" t="e">
        <f t="shared" si="110"/>
        <v>#REF!</v>
      </c>
      <c r="GO15" s="205" t="e">
        <f t="shared" si="111"/>
        <v>#REF!</v>
      </c>
      <c r="GP15" s="205" t="e">
        <f t="shared" si="112"/>
        <v>#REF!</v>
      </c>
      <c r="GQ15" s="205" t="e">
        <f t="shared" si="113"/>
        <v>#REF!</v>
      </c>
      <c r="GR15" s="205" t="e">
        <f t="shared" si="114"/>
        <v>#REF!</v>
      </c>
      <c r="GS15" s="205" t="e">
        <f t="shared" si="115"/>
        <v>#REF!</v>
      </c>
      <c r="GT15" s="205" t="e">
        <f t="shared" si="116"/>
        <v>#REF!</v>
      </c>
      <c r="GU15" s="205" t="e">
        <f t="shared" si="117"/>
        <v>#REF!</v>
      </c>
      <c r="GV15" s="205">
        <f t="shared" si="118"/>
        <v>6</v>
      </c>
      <c r="GW15" s="209">
        <f t="shared" si="119"/>
        <v>5</v>
      </c>
      <c r="GX15" s="205">
        <f t="shared" si="120"/>
        <v>5</v>
      </c>
      <c r="GY15" s="203">
        <f t="shared" si="121"/>
        <v>4</v>
      </c>
      <c r="HD15" s="204" t="e">
        <f t="shared" si="125"/>
        <v>#REF!</v>
      </c>
      <c r="HE15" s="510" t="e">
        <f>IF($HF$2&lt;=5,0,(INDEX($DO$7:$EO$28,HD15,$HD$1)))</f>
        <v>#REF!</v>
      </c>
      <c r="HF15" s="510" t="e">
        <f>IF($HF$2&lt;=5,0,(INDEX($ET$7:$FT$28,HD15,$HD$1)))</f>
        <v>#REF!</v>
      </c>
      <c r="HG15" s="510" t="e">
        <f>IF($HF$2&lt;=5,0,(INDEX($FY$7:$GY$28,HD15,$HD$1)))</f>
        <v>#REF!</v>
      </c>
      <c r="HJ15" s="204" t="e">
        <f>HJ13+1</f>
        <v>#REF!</v>
      </c>
      <c r="HK15" s="212" t="e">
        <f>IF(#REF!=0,"",#REF!)</f>
        <v>#REF!</v>
      </c>
      <c r="HL15" s="205" t="e">
        <f>IF(#REF!=0,"",#REF!)</f>
        <v>#REF!</v>
      </c>
      <c r="HM15" s="213" t="e">
        <f>IF(#REF!=0,"",#REF!)</f>
        <v>#REF!</v>
      </c>
      <c r="HQ15" s="219" t="e">
        <f>IF(HK15="","",(IF((INDEX($D$7:$D$28,HK15))="","",(INDEX($D$7:$D$28,HK15)))))</f>
        <v>#REF!</v>
      </c>
      <c r="HR15" s="220" t="e">
        <f>IF(HK15="","",(IF((INDEX($E$7:$E$28,HK15))="","",(INDEX($E$7:$E$28,HK15)))))</f>
        <v>#REF!</v>
      </c>
      <c r="HU15" s="223">
        <v>3</v>
      </c>
      <c r="HV15" s="223" t="e">
        <f t="shared" si="126"/>
        <v>#REF!</v>
      </c>
      <c r="HW15" s="178">
        <v>19</v>
      </c>
      <c r="HX15" s="224">
        <v>17</v>
      </c>
      <c r="HY15" s="224">
        <v>16</v>
      </c>
      <c r="HZ15" s="224">
        <v>18</v>
      </c>
      <c r="IA15" s="224">
        <v>17</v>
      </c>
      <c r="IB15" s="224">
        <v>15</v>
      </c>
      <c r="IC15" s="224">
        <v>14</v>
      </c>
      <c r="ID15" s="224">
        <v>16</v>
      </c>
      <c r="IE15" s="224">
        <v>15</v>
      </c>
      <c r="IF15" s="224">
        <v>13</v>
      </c>
      <c r="IG15" s="224">
        <v>12</v>
      </c>
      <c r="IH15" s="224">
        <v>14</v>
      </c>
      <c r="II15" s="224">
        <v>13</v>
      </c>
      <c r="IJ15" s="224">
        <v>11</v>
      </c>
      <c r="IK15" s="224">
        <v>10</v>
      </c>
      <c r="IL15" s="224">
        <v>12</v>
      </c>
      <c r="IM15" s="224">
        <v>11</v>
      </c>
      <c r="IN15" s="224">
        <v>9</v>
      </c>
      <c r="IO15" s="224">
        <v>8</v>
      </c>
      <c r="IP15" s="224">
        <v>10</v>
      </c>
      <c r="IQ15" s="224">
        <v>9</v>
      </c>
      <c r="IR15" s="224">
        <v>7</v>
      </c>
      <c r="IS15" s="224">
        <v>6</v>
      </c>
      <c r="IT15" s="224">
        <v>8</v>
      </c>
      <c r="IU15" s="224">
        <v>7</v>
      </c>
      <c r="IV15" s="224">
        <v>5</v>
      </c>
      <c r="IW15" s="203">
        <v>4</v>
      </c>
      <c r="IY15" s="510">
        <f>IF($HF$2&lt;=5,0,(INDEX($HW$7:$IW$12,HU15,$HD$1)))</f>
        <v>1</v>
      </c>
    </row>
    <row r="16" spans="1:259" ht="15.95" hidden="1" customHeight="1" x14ac:dyDescent="0.25">
      <c r="A16" s="119">
        <v>20</v>
      </c>
      <c r="B16" s="118"/>
      <c r="C16" s="116"/>
      <c r="D16" s="115"/>
      <c r="E16" s="10"/>
      <c r="F16" s="9"/>
      <c r="G16" s="116"/>
      <c r="H16" s="117"/>
      <c r="I16" s="106"/>
      <c r="L16" s="143"/>
      <c r="U16" s="89"/>
      <c r="V16" s="143"/>
      <c r="W16" s="143"/>
      <c r="Y16" s="143"/>
      <c r="AE16" s="201">
        <f t="shared" si="19"/>
        <v>0</v>
      </c>
      <c r="AF16" s="201">
        <f t="shared" si="128"/>
        <v>20</v>
      </c>
      <c r="AH16" s="201">
        <v>4</v>
      </c>
      <c r="AI16" s="178">
        <f t="shared" si="21"/>
        <v>20</v>
      </c>
      <c r="AJ16" s="202">
        <f>AF15</f>
        <v>19</v>
      </c>
      <c r="AK16" s="203">
        <f>AI14</f>
        <v>18</v>
      </c>
      <c r="AL16" s="202">
        <f t="shared" si="129"/>
        <v>20</v>
      </c>
      <c r="AM16" s="204">
        <f>AL15</f>
        <v>19</v>
      </c>
      <c r="AN16" s="203">
        <f>AL17</f>
        <v>21</v>
      </c>
      <c r="AO16" s="178">
        <f t="shared" si="130"/>
        <v>19</v>
      </c>
      <c r="AP16" s="204">
        <f>AO15</f>
        <v>18</v>
      </c>
      <c r="AQ16" s="203">
        <f>AO17</f>
        <v>20</v>
      </c>
      <c r="AR16" s="201">
        <f t="shared" si="131"/>
        <v>19</v>
      </c>
      <c r="AS16" s="204">
        <f>AR15</f>
        <v>18</v>
      </c>
      <c r="AT16" s="203">
        <f>AR14</f>
        <v>17</v>
      </c>
      <c r="AU16" s="178">
        <f t="shared" si="132"/>
        <v>18</v>
      </c>
      <c r="AV16" s="204">
        <f>AU15</f>
        <v>17</v>
      </c>
      <c r="AW16" s="203" t="e">
        <f>AU14</f>
        <v>#REF!</v>
      </c>
      <c r="AX16" s="201">
        <f t="shared" si="133"/>
        <v>18</v>
      </c>
      <c r="AY16" s="204">
        <f>AX15</f>
        <v>17</v>
      </c>
      <c r="AZ16" s="203">
        <f>AX17</f>
        <v>19</v>
      </c>
      <c r="BA16" s="178">
        <f t="shared" ref="BA16:BA25" si="134">AF13</f>
        <v>17</v>
      </c>
      <c r="BB16" s="204" t="e">
        <f>BA15</f>
        <v>#REF!</v>
      </c>
      <c r="BC16" s="203">
        <f>BA17</f>
        <v>18</v>
      </c>
      <c r="BD16" s="202">
        <f t="shared" ref="BD16:BD24" si="135">AF13</f>
        <v>17</v>
      </c>
      <c r="BE16" s="204" t="e">
        <f>BD15</f>
        <v>#REF!</v>
      </c>
      <c r="BF16" s="203" t="e">
        <f>BD14</f>
        <v>#REF!</v>
      </c>
      <c r="BG16" s="178" t="e">
        <f>#REF!</f>
        <v>#REF!</v>
      </c>
      <c r="BH16" s="204" t="e">
        <f>BG15</f>
        <v>#REF!</v>
      </c>
      <c r="BI16" s="203" t="e">
        <f>BG14</f>
        <v>#REF!</v>
      </c>
      <c r="BJ16" s="178" t="e">
        <f>#REF!</f>
        <v>#REF!</v>
      </c>
      <c r="BK16" s="204" t="e">
        <f>BJ15</f>
        <v>#REF!</v>
      </c>
      <c r="BL16" s="203">
        <f>BJ17</f>
        <v>17</v>
      </c>
      <c r="BM16" s="178" t="e">
        <f>#REF!</f>
        <v>#REF!</v>
      </c>
      <c r="BN16" s="204" t="e">
        <f>BM15</f>
        <v>#REF!</v>
      </c>
      <c r="BO16" s="203" t="e">
        <f>BM17</f>
        <v>#REF!</v>
      </c>
      <c r="BP16" s="201" t="e">
        <f>#REF!</f>
        <v>#REF!</v>
      </c>
      <c r="BQ16" s="204" t="e">
        <f>BP15</f>
        <v>#REF!</v>
      </c>
      <c r="BR16" s="203" t="e">
        <f>BP14</f>
        <v>#REF!</v>
      </c>
      <c r="BS16" s="178" t="e">
        <f>#REF!</f>
        <v>#REF!</v>
      </c>
      <c r="BT16" s="204" t="e">
        <f>BS15</f>
        <v>#REF!</v>
      </c>
      <c r="BU16" s="203" t="e">
        <f>BS14</f>
        <v>#REF!</v>
      </c>
      <c r="BV16" s="202" t="e">
        <f>#REF!</f>
        <v>#REF!</v>
      </c>
      <c r="BW16" s="204" t="e">
        <f>BV15</f>
        <v>#REF!</v>
      </c>
      <c r="BX16" s="203" t="e">
        <f>BV17</f>
        <v>#REF!</v>
      </c>
      <c r="BY16" s="178" t="e">
        <f>#REF!</f>
        <v>#REF!</v>
      </c>
      <c r="BZ16" s="204" t="e">
        <f>BY15</f>
        <v>#REF!</v>
      </c>
      <c r="CA16" s="203" t="e">
        <f>BY17</f>
        <v>#REF!</v>
      </c>
      <c r="CB16" s="201" t="e">
        <f>#REF!</f>
        <v>#REF!</v>
      </c>
      <c r="CC16" s="204" t="e">
        <f>CB15</f>
        <v>#REF!</v>
      </c>
      <c r="CD16" s="203" t="e">
        <f>CB14</f>
        <v>#REF!</v>
      </c>
      <c r="CE16" s="178" t="e">
        <f>#REF!</f>
        <v>#REF!</v>
      </c>
      <c r="CF16" s="204" t="e">
        <f>CE15</f>
        <v>#REF!</v>
      </c>
      <c r="CG16" s="203" t="e">
        <f>CE14</f>
        <v>#REF!</v>
      </c>
      <c r="CH16" s="178" t="e">
        <f>#REF!</f>
        <v>#REF!</v>
      </c>
      <c r="CI16" s="204" t="e">
        <f>CH15</f>
        <v>#REF!</v>
      </c>
      <c r="CJ16" s="203" t="e">
        <f>CH17</f>
        <v>#REF!</v>
      </c>
      <c r="CK16" s="178" t="e">
        <f>#REF!</f>
        <v>#REF!</v>
      </c>
      <c r="CL16" s="204" t="e">
        <f>CK15</f>
        <v>#REF!</v>
      </c>
      <c r="CM16" s="203" t="e">
        <f>CK17</f>
        <v>#REF!</v>
      </c>
      <c r="CN16" s="178" t="e">
        <f>#REF!</f>
        <v>#REF!</v>
      </c>
      <c r="CO16" s="204" t="e">
        <f>CN15</f>
        <v>#REF!</v>
      </c>
      <c r="CP16" s="203" t="e">
        <f>CN18</f>
        <v>#REF!</v>
      </c>
      <c r="CQ16" s="178" t="e">
        <f>#REF!</f>
        <v>#REF!</v>
      </c>
      <c r="CR16" s="204" t="e">
        <f>CQ15</f>
        <v>#REF!</v>
      </c>
      <c r="CS16" s="203" t="e">
        <f>CQ18</f>
        <v>#REF!</v>
      </c>
      <c r="CT16" s="201" t="e">
        <f>#REF!</f>
        <v>#REF!</v>
      </c>
      <c r="CU16" s="204" t="e">
        <f>CT15</f>
        <v>#REF!</v>
      </c>
      <c r="CV16" s="204" t="str">
        <f>CU17</f>
        <v>VL</v>
      </c>
      <c r="CW16" s="178" t="e">
        <f>#REF!</f>
        <v>#REF!</v>
      </c>
      <c r="CX16" s="204" t="e">
        <f>CW15</f>
        <v>#REF!</v>
      </c>
      <c r="CY16" s="203" t="str">
        <f>CX17</f>
        <v>VL</v>
      </c>
      <c r="CZ16" s="178" t="e">
        <f>#REF!</f>
        <v>#REF!</v>
      </c>
      <c r="DA16" s="204" t="e">
        <f>CZ15</f>
        <v>#REF!</v>
      </c>
      <c r="DB16" s="204" t="e">
        <f>CZ14</f>
        <v>#REF!</v>
      </c>
      <c r="DC16" s="178" t="e">
        <f>#REF!</f>
        <v>#REF!</v>
      </c>
      <c r="DD16" s="204" t="e">
        <f>DC15</f>
        <v>#REF!</v>
      </c>
      <c r="DE16" s="203">
        <f>DC14</f>
        <v>6</v>
      </c>
      <c r="DF16" s="178"/>
      <c r="DG16" s="202"/>
      <c r="DH16" s="202"/>
      <c r="DI16" s="178"/>
      <c r="DJ16" s="202"/>
      <c r="DK16" s="203"/>
      <c r="DN16" s="204" t="e">
        <f t="shared" si="122"/>
        <v>#REF!</v>
      </c>
      <c r="DO16" s="178">
        <f t="shared" si="41"/>
        <v>20</v>
      </c>
      <c r="DP16" s="205">
        <f t="shared" si="42"/>
        <v>20</v>
      </c>
      <c r="DQ16" s="205">
        <f t="shared" si="43"/>
        <v>19</v>
      </c>
      <c r="DR16" s="205">
        <f t="shared" si="44"/>
        <v>19</v>
      </c>
      <c r="DS16" s="205">
        <f t="shared" si="45"/>
        <v>18</v>
      </c>
      <c r="DT16" s="205">
        <f t="shared" si="46"/>
        <v>18</v>
      </c>
      <c r="DU16" s="205">
        <f t="shared" si="47"/>
        <v>17</v>
      </c>
      <c r="DV16" s="205">
        <f t="shared" si="48"/>
        <v>17</v>
      </c>
      <c r="DW16" s="205" t="e">
        <f t="shared" si="49"/>
        <v>#REF!</v>
      </c>
      <c r="DX16" s="205" t="e">
        <f t="shared" si="50"/>
        <v>#REF!</v>
      </c>
      <c r="DY16" s="205" t="e">
        <f t="shared" si="51"/>
        <v>#REF!</v>
      </c>
      <c r="DZ16" s="205" t="e">
        <f t="shared" si="52"/>
        <v>#REF!</v>
      </c>
      <c r="EA16" s="205" t="e">
        <f t="shared" si="53"/>
        <v>#REF!</v>
      </c>
      <c r="EB16" s="205" t="e">
        <f t="shared" si="54"/>
        <v>#REF!</v>
      </c>
      <c r="EC16" s="205" t="e">
        <f t="shared" si="55"/>
        <v>#REF!</v>
      </c>
      <c r="ED16" s="205" t="e">
        <f t="shared" si="56"/>
        <v>#REF!</v>
      </c>
      <c r="EE16" s="205" t="e">
        <f t="shared" si="57"/>
        <v>#REF!</v>
      </c>
      <c r="EF16" s="205" t="e">
        <f t="shared" si="58"/>
        <v>#REF!</v>
      </c>
      <c r="EG16" s="205" t="e">
        <f t="shared" si="59"/>
        <v>#REF!</v>
      </c>
      <c r="EH16" s="205" t="e">
        <f t="shared" si="60"/>
        <v>#REF!</v>
      </c>
      <c r="EI16" s="205" t="e">
        <f t="shared" si="61"/>
        <v>#REF!</v>
      </c>
      <c r="EJ16" s="205" t="e">
        <f t="shared" si="62"/>
        <v>#REF!</v>
      </c>
      <c r="EK16" s="205" t="e">
        <f t="shared" si="63"/>
        <v>#REF!</v>
      </c>
      <c r="EL16" s="205" t="e">
        <f t="shared" si="64"/>
        <v>#REF!</v>
      </c>
      <c r="EM16" s="205" t="e">
        <f t="shared" si="65"/>
        <v>#REF!</v>
      </c>
      <c r="EN16" s="205">
        <f t="shared" si="66"/>
        <v>0</v>
      </c>
      <c r="EO16" s="203">
        <f t="shared" si="67"/>
        <v>0</v>
      </c>
      <c r="ES16" s="204" t="e">
        <f t="shared" si="123"/>
        <v>#REF!</v>
      </c>
      <c r="ET16" s="178">
        <f t="shared" si="68"/>
        <v>19</v>
      </c>
      <c r="EU16" s="205">
        <f t="shared" si="69"/>
        <v>19</v>
      </c>
      <c r="EV16" s="205">
        <f t="shared" si="70"/>
        <v>18</v>
      </c>
      <c r="EW16" s="205">
        <f t="shared" si="71"/>
        <v>18</v>
      </c>
      <c r="EX16" s="205">
        <f t="shared" si="72"/>
        <v>17</v>
      </c>
      <c r="EY16" s="205">
        <f t="shared" si="73"/>
        <v>17</v>
      </c>
      <c r="EZ16" s="205" t="e">
        <f t="shared" si="74"/>
        <v>#REF!</v>
      </c>
      <c r="FA16" s="205" t="e">
        <f t="shared" si="75"/>
        <v>#REF!</v>
      </c>
      <c r="FB16" s="205" t="e">
        <f t="shared" si="76"/>
        <v>#REF!</v>
      </c>
      <c r="FC16" s="205" t="e">
        <f t="shared" si="77"/>
        <v>#REF!</v>
      </c>
      <c r="FD16" s="205" t="e">
        <f t="shared" si="78"/>
        <v>#REF!</v>
      </c>
      <c r="FE16" s="205" t="e">
        <f t="shared" si="79"/>
        <v>#REF!</v>
      </c>
      <c r="FF16" s="205" t="e">
        <f t="shared" si="80"/>
        <v>#REF!</v>
      </c>
      <c r="FG16" s="205" t="e">
        <f t="shared" si="81"/>
        <v>#REF!</v>
      </c>
      <c r="FH16" s="205" t="e">
        <f t="shared" si="82"/>
        <v>#REF!</v>
      </c>
      <c r="FI16" s="205" t="e">
        <f t="shared" si="83"/>
        <v>#REF!</v>
      </c>
      <c r="FJ16" s="205" t="e">
        <f t="shared" si="84"/>
        <v>#REF!</v>
      </c>
      <c r="FK16" s="205" t="e">
        <f t="shared" si="85"/>
        <v>#REF!</v>
      </c>
      <c r="FL16" s="205" t="e">
        <f t="shared" si="86"/>
        <v>#REF!</v>
      </c>
      <c r="FM16" s="205" t="e">
        <f t="shared" si="87"/>
        <v>#REF!</v>
      </c>
      <c r="FN16" s="205" t="e">
        <f t="shared" si="88"/>
        <v>#REF!</v>
      </c>
      <c r="FO16" s="205" t="e">
        <f t="shared" si="89"/>
        <v>#REF!</v>
      </c>
      <c r="FP16" s="205" t="e">
        <f t="shared" si="90"/>
        <v>#REF!</v>
      </c>
      <c r="FQ16" s="205" t="e">
        <f t="shared" si="91"/>
        <v>#REF!</v>
      </c>
      <c r="FR16" s="205" t="e">
        <f t="shared" si="92"/>
        <v>#REF!</v>
      </c>
      <c r="FS16" s="205">
        <f t="shared" si="93"/>
        <v>0</v>
      </c>
      <c r="FT16" s="203">
        <f t="shared" si="94"/>
        <v>0</v>
      </c>
      <c r="FX16" s="204" t="e">
        <f t="shared" si="124"/>
        <v>#REF!</v>
      </c>
      <c r="FY16" s="178">
        <f t="shared" si="95"/>
        <v>18</v>
      </c>
      <c r="FZ16" s="205">
        <f t="shared" si="96"/>
        <v>21</v>
      </c>
      <c r="GA16" s="205">
        <f t="shared" si="97"/>
        <v>20</v>
      </c>
      <c r="GB16" s="205">
        <f t="shared" si="98"/>
        <v>17</v>
      </c>
      <c r="GC16" s="205" t="e">
        <f t="shared" si="99"/>
        <v>#REF!</v>
      </c>
      <c r="GD16" s="205">
        <f t="shared" si="100"/>
        <v>19</v>
      </c>
      <c r="GE16" s="205">
        <f t="shared" si="101"/>
        <v>18</v>
      </c>
      <c r="GF16" s="205" t="e">
        <f t="shared" si="102"/>
        <v>#REF!</v>
      </c>
      <c r="GG16" s="205" t="e">
        <f t="shared" si="103"/>
        <v>#REF!</v>
      </c>
      <c r="GH16" s="205">
        <f t="shared" si="104"/>
        <v>17</v>
      </c>
      <c r="GI16" s="205" t="e">
        <f t="shared" si="105"/>
        <v>#REF!</v>
      </c>
      <c r="GJ16" s="205" t="e">
        <f t="shared" si="106"/>
        <v>#REF!</v>
      </c>
      <c r="GK16" s="205" t="e">
        <f t="shared" si="107"/>
        <v>#REF!</v>
      </c>
      <c r="GL16" s="205" t="e">
        <f t="shared" si="108"/>
        <v>#REF!</v>
      </c>
      <c r="GM16" s="205" t="e">
        <f t="shared" si="109"/>
        <v>#REF!</v>
      </c>
      <c r="GN16" s="205" t="e">
        <f t="shared" si="110"/>
        <v>#REF!</v>
      </c>
      <c r="GO16" s="205" t="e">
        <f t="shared" si="111"/>
        <v>#REF!</v>
      </c>
      <c r="GP16" s="205" t="e">
        <f t="shared" si="112"/>
        <v>#REF!</v>
      </c>
      <c r="GQ16" s="205" t="e">
        <f t="shared" si="113"/>
        <v>#REF!</v>
      </c>
      <c r="GR16" s="205" t="e">
        <f t="shared" si="114"/>
        <v>#REF!</v>
      </c>
      <c r="GS16" s="205" t="e">
        <f t="shared" si="115"/>
        <v>#REF!</v>
      </c>
      <c r="GT16" s="205" t="str">
        <f t="shared" si="116"/>
        <v>VL</v>
      </c>
      <c r="GU16" s="205" t="str">
        <f t="shared" si="117"/>
        <v>VL</v>
      </c>
      <c r="GV16" s="205" t="e">
        <f t="shared" si="118"/>
        <v>#REF!</v>
      </c>
      <c r="GW16" s="209">
        <f t="shared" si="119"/>
        <v>6</v>
      </c>
      <c r="GX16" s="205">
        <f t="shared" si="120"/>
        <v>0</v>
      </c>
      <c r="GY16" s="203">
        <f t="shared" si="121"/>
        <v>0</v>
      </c>
      <c r="HD16" s="204" t="e">
        <f t="shared" si="125"/>
        <v>#REF!</v>
      </c>
      <c r="HE16" s="510" t="e">
        <f>IF($HF$2&lt;=5,0,(INDEX($DO$7:$EO$28,HD16,$HD$1)))</f>
        <v>#REF!</v>
      </c>
      <c r="HF16" s="510" t="e">
        <f>IF($HF$2&lt;=5,0,(INDEX($ET$7:$FT$28,HD16,$HD$1)))</f>
        <v>#REF!</v>
      </c>
      <c r="HG16" s="510" t="e">
        <f>IF($HF$2&lt;=5,0,(INDEX($FY$7:$GY$28,HD16,$HD$1)))</f>
        <v>#REF!</v>
      </c>
      <c r="HK16" s="212"/>
      <c r="HL16" s="205"/>
      <c r="HM16" s="213"/>
      <c r="HQ16" s="219" t="str">
        <f>IF(HK16="","",(IF((INDEX($D$7:$D$28,HK16))="","",(INDEX($D$7:$D$28,HK16)))))</f>
        <v/>
      </c>
      <c r="HR16" s="220" t="str">
        <f>IF(HK16="","",(IF((INDEX($E$7:$E$28,HK16))="","",(INDEX($E$7:$E$28,HK16)))))</f>
        <v/>
      </c>
      <c r="HU16" s="223">
        <v>4</v>
      </c>
      <c r="HV16" s="223" t="e">
        <f t="shared" si="126"/>
        <v>#REF!</v>
      </c>
      <c r="HW16" s="178">
        <v>20</v>
      </c>
      <c r="HX16" s="224">
        <v>18</v>
      </c>
      <c r="HY16" s="224">
        <v>17</v>
      </c>
      <c r="HZ16" s="224">
        <v>19</v>
      </c>
      <c r="IA16" s="224">
        <v>18</v>
      </c>
      <c r="IB16" s="224">
        <v>16</v>
      </c>
      <c r="IC16" s="224">
        <v>15</v>
      </c>
      <c r="ID16" s="224">
        <v>17</v>
      </c>
      <c r="IE16" s="224">
        <v>16</v>
      </c>
      <c r="IF16" s="224">
        <v>14</v>
      </c>
      <c r="IG16" s="224">
        <v>13</v>
      </c>
      <c r="IH16" s="224">
        <v>15</v>
      </c>
      <c r="II16" s="224">
        <v>14</v>
      </c>
      <c r="IJ16" s="224">
        <v>12</v>
      </c>
      <c r="IK16" s="224">
        <v>11</v>
      </c>
      <c r="IL16" s="224">
        <v>13</v>
      </c>
      <c r="IM16" s="224">
        <v>12</v>
      </c>
      <c r="IN16" s="224">
        <v>10</v>
      </c>
      <c r="IO16" s="224">
        <v>9</v>
      </c>
      <c r="IP16" s="224">
        <v>11</v>
      </c>
      <c r="IQ16" s="224">
        <v>10</v>
      </c>
      <c r="IR16" s="224">
        <v>8</v>
      </c>
      <c r="IS16" s="224">
        <v>7</v>
      </c>
      <c r="IT16" s="224">
        <v>9</v>
      </c>
      <c r="IU16" s="224">
        <v>8</v>
      </c>
      <c r="IV16" s="224">
        <v>0</v>
      </c>
      <c r="IW16" s="203">
        <v>0</v>
      </c>
      <c r="IY16" s="510">
        <f>IF($HF$2&lt;=5,0,(INDEX($HW$7:$IW$12,HU16,$HD$1)))</f>
        <v>0</v>
      </c>
    </row>
    <row r="17" spans="1:259" ht="15.95" hidden="1" customHeight="1" x14ac:dyDescent="0.25">
      <c r="A17" s="119">
        <v>21</v>
      </c>
      <c r="B17" s="118"/>
      <c r="C17" s="116"/>
      <c r="D17" s="115"/>
      <c r="E17" s="10"/>
      <c r="F17" s="9"/>
      <c r="G17" s="116"/>
      <c r="H17" s="117"/>
      <c r="I17" s="106"/>
      <c r="L17" s="143"/>
      <c r="U17" s="89"/>
      <c r="V17" s="143"/>
      <c r="W17" s="143"/>
      <c r="Y17" s="143"/>
      <c r="AE17" s="201">
        <f t="shared" si="19"/>
        <v>0</v>
      </c>
      <c r="AF17" s="201">
        <f t="shared" si="128"/>
        <v>21</v>
      </c>
      <c r="AH17" s="201">
        <v>5</v>
      </c>
      <c r="AI17" s="178">
        <f t="shared" si="21"/>
        <v>21</v>
      </c>
      <c r="AJ17" s="202">
        <f>AF18</f>
        <v>22</v>
      </c>
      <c r="AK17" s="203">
        <f>AI19</f>
        <v>23</v>
      </c>
      <c r="AL17" s="202">
        <f t="shared" si="129"/>
        <v>21</v>
      </c>
      <c r="AM17" s="204">
        <f>AL18</f>
        <v>22</v>
      </c>
      <c r="AN17" s="203">
        <f>AL16</f>
        <v>20</v>
      </c>
      <c r="AO17" s="178">
        <f t="shared" si="130"/>
        <v>20</v>
      </c>
      <c r="AP17" s="204">
        <f>AO18</f>
        <v>21</v>
      </c>
      <c r="AQ17" s="203">
        <f>AO16</f>
        <v>19</v>
      </c>
      <c r="AR17" s="201">
        <f t="shared" si="131"/>
        <v>20</v>
      </c>
      <c r="AS17" s="204">
        <f>AR18</f>
        <v>21</v>
      </c>
      <c r="AT17" s="203">
        <f>AR19</f>
        <v>22</v>
      </c>
      <c r="AU17" s="178">
        <f t="shared" si="132"/>
        <v>19</v>
      </c>
      <c r="AV17" s="204">
        <f>AU18</f>
        <v>20</v>
      </c>
      <c r="AW17" s="203">
        <f>AU19</f>
        <v>21</v>
      </c>
      <c r="AX17" s="201">
        <f t="shared" si="133"/>
        <v>19</v>
      </c>
      <c r="AY17" s="204">
        <f>AX18</f>
        <v>20</v>
      </c>
      <c r="AZ17" s="203">
        <f>AX16</f>
        <v>18</v>
      </c>
      <c r="BA17" s="178">
        <f t="shared" si="134"/>
        <v>18</v>
      </c>
      <c r="BB17" s="204">
        <f>BA18</f>
        <v>19</v>
      </c>
      <c r="BC17" s="203">
        <f>BA16</f>
        <v>17</v>
      </c>
      <c r="BD17" s="202">
        <f t="shared" si="135"/>
        <v>18</v>
      </c>
      <c r="BE17" s="204">
        <f>BD18</f>
        <v>19</v>
      </c>
      <c r="BF17" s="203">
        <f>BD19</f>
        <v>20</v>
      </c>
      <c r="BG17" s="178">
        <f t="shared" ref="BG17:BG24" si="136">AF13</f>
        <v>17</v>
      </c>
      <c r="BH17" s="204">
        <f>BG18</f>
        <v>18</v>
      </c>
      <c r="BI17" s="203">
        <f>BG19</f>
        <v>19</v>
      </c>
      <c r="BJ17" s="178">
        <f t="shared" ref="BJ17:BJ23" si="137">AF13</f>
        <v>17</v>
      </c>
      <c r="BK17" s="204">
        <f>BJ18</f>
        <v>18</v>
      </c>
      <c r="BL17" s="203" t="e">
        <f>BJ16</f>
        <v>#REF!</v>
      </c>
      <c r="BM17" s="178" t="e">
        <f>#REF!</f>
        <v>#REF!</v>
      </c>
      <c r="BN17" s="204">
        <f>BM18</f>
        <v>17</v>
      </c>
      <c r="BO17" s="203" t="e">
        <f>BM16</f>
        <v>#REF!</v>
      </c>
      <c r="BP17" s="201" t="e">
        <f>#REF!</f>
        <v>#REF!</v>
      </c>
      <c r="BQ17" s="204">
        <f>BP18</f>
        <v>17</v>
      </c>
      <c r="BR17" s="203">
        <v>18</v>
      </c>
      <c r="BS17" s="178" t="e">
        <f>#REF!</f>
        <v>#REF!</v>
      </c>
      <c r="BT17" s="204" t="e">
        <f>BS18</f>
        <v>#REF!</v>
      </c>
      <c r="BU17" s="203">
        <v>17</v>
      </c>
      <c r="BV17" s="202" t="e">
        <f>#REF!</f>
        <v>#REF!</v>
      </c>
      <c r="BW17" s="204" t="e">
        <f>BV18</f>
        <v>#REF!</v>
      </c>
      <c r="BX17" s="203" t="e">
        <f>BV16</f>
        <v>#REF!</v>
      </c>
      <c r="BY17" s="178" t="e">
        <f>#REF!</f>
        <v>#REF!</v>
      </c>
      <c r="BZ17" s="204" t="e">
        <f>BY18</f>
        <v>#REF!</v>
      </c>
      <c r="CA17" s="203" t="e">
        <f>BY16</f>
        <v>#REF!</v>
      </c>
      <c r="CB17" s="201" t="e">
        <f>#REF!</f>
        <v>#REF!</v>
      </c>
      <c r="CC17" s="204" t="e">
        <f>CB18</f>
        <v>#REF!</v>
      </c>
      <c r="CD17" s="203" t="e">
        <f>CB19</f>
        <v>#REF!</v>
      </c>
      <c r="CE17" s="178" t="e">
        <f>#REF!</f>
        <v>#REF!</v>
      </c>
      <c r="CF17" s="204" t="e">
        <f>CE18</f>
        <v>#REF!</v>
      </c>
      <c r="CG17" s="203" t="e">
        <f>CE19</f>
        <v>#REF!</v>
      </c>
      <c r="CH17" s="178" t="e">
        <f>#REF!</f>
        <v>#REF!</v>
      </c>
      <c r="CI17" s="204" t="e">
        <f>CH18</f>
        <v>#REF!</v>
      </c>
      <c r="CJ17" s="203" t="e">
        <f>CH16</f>
        <v>#REF!</v>
      </c>
      <c r="CK17" s="178" t="e">
        <f>#REF!</f>
        <v>#REF!</v>
      </c>
      <c r="CL17" s="204" t="e">
        <f>CK18</f>
        <v>#REF!</v>
      </c>
      <c r="CM17" s="203" t="e">
        <f>CK16</f>
        <v>#REF!</v>
      </c>
      <c r="CN17" s="178" t="e">
        <f>#REF!</f>
        <v>#REF!</v>
      </c>
      <c r="CO17" s="204" t="e">
        <f>CN18</f>
        <v>#REF!</v>
      </c>
      <c r="CP17" s="203" t="e">
        <f>CN14</f>
        <v>#REF!</v>
      </c>
      <c r="CQ17" s="178" t="e">
        <f>#REF!</f>
        <v>#REF!</v>
      </c>
      <c r="CR17" s="204" t="e">
        <f>CQ18</f>
        <v>#REF!</v>
      </c>
      <c r="CS17" s="203" t="e">
        <f>CQ14</f>
        <v>#REF!</v>
      </c>
      <c r="CT17" s="201" t="e">
        <f>#REF!</f>
        <v>#REF!</v>
      </c>
      <c r="CU17" s="204" t="str">
        <f>$AE$1</f>
        <v>VL</v>
      </c>
      <c r="CV17" s="204" t="e">
        <f>CT13</f>
        <v>#REF!</v>
      </c>
      <c r="CW17" s="178" t="e">
        <f>#REF!</f>
        <v>#REF!</v>
      </c>
      <c r="CX17" s="204" t="str">
        <f>$AE$1</f>
        <v>VL</v>
      </c>
      <c r="CY17" s="203">
        <f>CW13</f>
        <v>6</v>
      </c>
      <c r="CZ17" s="178"/>
      <c r="DC17" s="178"/>
      <c r="DD17" s="202"/>
      <c r="DE17" s="203"/>
      <c r="DF17" s="202"/>
      <c r="DG17" s="202"/>
      <c r="DH17" s="202"/>
      <c r="DI17" s="178"/>
      <c r="DJ17" s="202"/>
      <c r="DK17" s="203"/>
      <c r="DN17" s="204" t="e">
        <f t="shared" si="122"/>
        <v>#REF!</v>
      </c>
      <c r="DO17" s="178">
        <f t="shared" si="41"/>
        <v>21</v>
      </c>
      <c r="DP17" s="205">
        <f t="shared" si="42"/>
        <v>21</v>
      </c>
      <c r="DQ17" s="205">
        <f t="shared" si="43"/>
        <v>20</v>
      </c>
      <c r="DR17" s="205">
        <f t="shared" si="44"/>
        <v>20</v>
      </c>
      <c r="DS17" s="205">
        <f t="shared" si="45"/>
        <v>19</v>
      </c>
      <c r="DT17" s="205">
        <f t="shared" si="46"/>
        <v>19</v>
      </c>
      <c r="DU17" s="205">
        <f t="shared" si="47"/>
        <v>18</v>
      </c>
      <c r="DV17" s="205">
        <f t="shared" si="48"/>
        <v>18</v>
      </c>
      <c r="DW17" s="205">
        <f t="shared" si="49"/>
        <v>17</v>
      </c>
      <c r="DX17" s="205">
        <f t="shared" si="50"/>
        <v>17</v>
      </c>
      <c r="DY17" s="205" t="e">
        <f t="shared" si="51"/>
        <v>#REF!</v>
      </c>
      <c r="DZ17" s="205" t="e">
        <f t="shared" si="52"/>
        <v>#REF!</v>
      </c>
      <c r="EA17" s="205" t="e">
        <f t="shared" si="53"/>
        <v>#REF!</v>
      </c>
      <c r="EB17" s="205" t="e">
        <f t="shared" si="54"/>
        <v>#REF!</v>
      </c>
      <c r="EC17" s="205" t="e">
        <f t="shared" si="55"/>
        <v>#REF!</v>
      </c>
      <c r="ED17" s="205" t="e">
        <f t="shared" si="56"/>
        <v>#REF!</v>
      </c>
      <c r="EE17" s="205" t="e">
        <f t="shared" si="57"/>
        <v>#REF!</v>
      </c>
      <c r="EF17" s="205" t="e">
        <f t="shared" si="58"/>
        <v>#REF!</v>
      </c>
      <c r="EG17" s="205" t="e">
        <f t="shared" si="59"/>
        <v>#REF!</v>
      </c>
      <c r="EH17" s="205" t="e">
        <f t="shared" si="60"/>
        <v>#REF!</v>
      </c>
      <c r="EI17" s="205" t="e">
        <f t="shared" si="61"/>
        <v>#REF!</v>
      </c>
      <c r="EJ17" s="205" t="e">
        <f t="shared" si="62"/>
        <v>#REF!</v>
      </c>
      <c r="EK17" s="205" t="e">
        <f t="shared" si="63"/>
        <v>#REF!</v>
      </c>
      <c r="EL17" s="205">
        <f t="shared" si="64"/>
        <v>0</v>
      </c>
      <c r="EM17" s="205">
        <f t="shared" si="65"/>
        <v>0</v>
      </c>
      <c r="EN17" s="205">
        <f t="shared" si="66"/>
        <v>0</v>
      </c>
      <c r="EO17" s="203">
        <f t="shared" si="67"/>
        <v>0</v>
      </c>
      <c r="ES17" s="204" t="e">
        <f t="shared" si="123"/>
        <v>#REF!</v>
      </c>
      <c r="ET17" s="178">
        <f t="shared" si="68"/>
        <v>22</v>
      </c>
      <c r="EU17" s="205">
        <f t="shared" si="69"/>
        <v>22</v>
      </c>
      <c r="EV17" s="205">
        <f t="shared" si="70"/>
        <v>21</v>
      </c>
      <c r="EW17" s="205">
        <f t="shared" si="71"/>
        <v>21</v>
      </c>
      <c r="EX17" s="205">
        <f t="shared" si="72"/>
        <v>20</v>
      </c>
      <c r="EY17" s="205">
        <f t="shared" si="73"/>
        <v>20</v>
      </c>
      <c r="EZ17" s="205">
        <f t="shared" si="74"/>
        <v>19</v>
      </c>
      <c r="FA17" s="205">
        <f t="shared" si="75"/>
        <v>19</v>
      </c>
      <c r="FB17" s="205">
        <f t="shared" si="76"/>
        <v>18</v>
      </c>
      <c r="FC17" s="205">
        <f t="shared" si="77"/>
        <v>18</v>
      </c>
      <c r="FD17" s="205">
        <f t="shared" si="78"/>
        <v>17</v>
      </c>
      <c r="FE17" s="205">
        <f t="shared" si="79"/>
        <v>17</v>
      </c>
      <c r="FF17" s="205" t="e">
        <f t="shared" si="80"/>
        <v>#REF!</v>
      </c>
      <c r="FG17" s="205" t="e">
        <f t="shared" si="81"/>
        <v>#REF!</v>
      </c>
      <c r="FH17" s="205" t="e">
        <f t="shared" si="82"/>
        <v>#REF!</v>
      </c>
      <c r="FI17" s="205" t="e">
        <f t="shared" si="83"/>
        <v>#REF!</v>
      </c>
      <c r="FJ17" s="205" t="e">
        <f t="shared" si="84"/>
        <v>#REF!</v>
      </c>
      <c r="FK17" s="205" t="e">
        <f t="shared" si="85"/>
        <v>#REF!</v>
      </c>
      <c r="FL17" s="205" t="e">
        <f t="shared" si="86"/>
        <v>#REF!</v>
      </c>
      <c r="FM17" s="205" t="e">
        <f t="shared" si="87"/>
        <v>#REF!</v>
      </c>
      <c r="FN17" s="205" t="e">
        <f t="shared" si="88"/>
        <v>#REF!</v>
      </c>
      <c r="FO17" s="205" t="str">
        <f t="shared" si="89"/>
        <v>VL</v>
      </c>
      <c r="FP17" s="205" t="str">
        <f t="shared" si="90"/>
        <v>VL</v>
      </c>
      <c r="FQ17" s="205">
        <f t="shared" si="91"/>
        <v>0</v>
      </c>
      <c r="FR17" s="205">
        <f t="shared" si="92"/>
        <v>0</v>
      </c>
      <c r="FS17" s="205">
        <f t="shared" si="93"/>
        <v>0</v>
      </c>
      <c r="FT17" s="203">
        <f t="shared" si="94"/>
        <v>0</v>
      </c>
      <c r="FX17" s="204" t="e">
        <f t="shared" si="124"/>
        <v>#REF!</v>
      </c>
      <c r="FY17" s="178">
        <f t="shared" si="95"/>
        <v>23</v>
      </c>
      <c r="FZ17" s="205">
        <f t="shared" si="96"/>
        <v>20</v>
      </c>
      <c r="GA17" s="205">
        <f t="shared" si="97"/>
        <v>19</v>
      </c>
      <c r="GB17" s="205">
        <f t="shared" si="98"/>
        <v>22</v>
      </c>
      <c r="GC17" s="205">
        <f t="shared" si="99"/>
        <v>21</v>
      </c>
      <c r="GD17" s="205">
        <f t="shared" si="100"/>
        <v>18</v>
      </c>
      <c r="GE17" s="205">
        <f t="shared" si="101"/>
        <v>17</v>
      </c>
      <c r="GF17" s="205">
        <f t="shared" si="102"/>
        <v>20</v>
      </c>
      <c r="GG17" s="205">
        <f t="shared" si="103"/>
        <v>19</v>
      </c>
      <c r="GH17" s="205" t="e">
        <f t="shared" si="104"/>
        <v>#REF!</v>
      </c>
      <c r="GI17" s="205" t="e">
        <f t="shared" si="105"/>
        <v>#REF!</v>
      </c>
      <c r="GJ17" s="205">
        <f t="shared" si="106"/>
        <v>18</v>
      </c>
      <c r="GK17" s="205">
        <f t="shared" si="107"/>
        <v>17</v>
      </c>
      <c r="GL17" s="205" t="e">
        <f t="shared" si="108"/>
        <v>#REF!</v>
      </c>
      <c r="GM17" s="205" t="e">
        <f t="shared" si="109"/>
        <v>#REF!</v>
      </c>
      <c r="GN17" s="205" t="e">
        <f t="shared" si="110"/>
        <v>#REF!</v>
      </c>
      <c r="GO17" s="205" t="e">
        <f t="shared" si="111"/>
        <v>#REF!</v>
      </c>
      <c r="GP17" s="205" t="e">
        <f t="shared" si="112"/>
        <v>#REF!</v>
      </c>
      <c r="GQ17" s="205" t="e">
        <f t="shared" si="113"/>
        <v>#REF!</v>
      </c>
      <c r="GR17" s="205" t="e">
        <f t="shared" si="114"/>
        <v>#REF!</v>
      </c>
      <c r="GS17" s="205" t="e">
        <f t="shared" si="115"/>
        <v>#REF!</v>
      </c>
      <c r="GT17" s="205" t="e">
        <f t="shared" si="116"/>
        <v>#REF!</v>
      </c>
      <c r="GU17" s="205">
        <f t="shared" si="117"/>
        <v>6</v>
      </c>
      <c r="GV17" s="205">
        <f t="shared" si="118"/>
        <v>0</v>
      </c>
      <c r="GW17" s="209">
        <f t="shared" si="119"/>
        <v>0</v>
      </c>
      <c r="GX17" s="205">
        <f t="shared" si="120"/>
        <v>0</v>
      </c>
      <c r="GY17" s="203">
        <f t="shared" si="121"/>
        <v>0</v>
      </c>
      <c r="HD17" s="204" t="e">
        <f t="shared" si="125"/>
        <v>#REF!</v>
      </c>
      <c r="HE17" s="510" t="e">
        <f>IF($HF$2&lt;=5,0,(INDEX($DO$7:$EO$28,HD17,$HD$1)))</f>
        <v>#REF!</v>
      </c>
      <c r="HF17" s="510" t="e">
        <f>IF($HF$2&lt;=5,0,(INDEX($ET$7:$FT$28,HD17,$HD$1)))</f>
        <v>#REF!</v>
      </c>
      <c r="HG17" s="510" t="e">
        <f>IF($HF$2&lt;=5,0,(INDEX($FY$7:$GY$28,HD17,$HD$1)))</f>
        <v>#REF!</v>
      </c>
      <c r="HJ17" s="204" t="e">
        <f>HJ15+1</f>
        <v>#REF!</v>
      </c>
      <c r="HK17" s="212" t="e">
        <f>IF(#REF!=0,"",#REF!)</f>
        <v>#REF!</v>
      </c>
      <c r="HL17" s="205" t="e">
        <f>IF(#REF!=0,"",#REF!)</f>
        <v>#REF!</v>
      </c>
      <c r="HM17" s="213" t="e">
        <f>IF(#REF!=0,"",#REF!)</f>
        <v>#REF!</v>
      </c>
      <c r="HQ17" s="219" t="e">
        <f>IF(HK17="","",(IF((INDEX($D$7:$D$28,HK17))="","",(INDEX($D$7:$D$28,HK17)))))</f>
        <v>#REF!</v>
      </c>
      <c r="HR17" s="220" t="e">
        <f>IF(HK17="","",(IF((INDEX($E$7:$E$28,HK17))="","",(INDEX($E$7:$E$28,HK17)))))</f>
        <v>#REF!</v>
      </c>
      <c r="HU17" s="223">
        <v>5</v>
      </c>
      <c r="HV17" s="223" t="e">
        <f t="shared" si="126"/>
        <v>#REF!</v>
      </c>
      <c r="HW17" s="178">
        <v>21</v>
      </c>
      <c r="HX17" s="224">
        <v>19</v>
      </c>
      <c r="HY17" s="224">
        <v>18</v>
      </c>
      <c r="HZ17" s="224">
        <v>20</v>
      </c>
      <c r="IA17" s="224">
        <v>19</v>
      </c>
      <c r="IB17" s="224">
        <v>17</v>
      </c>
      <c r="IC17" s="224">
        <v>16</v>
      </c>
      <c r="ID17" s="224">
        <v>18</v>
      </c>
      <c r="IE17" s="224">
        <v>17</v>
      </c>
      <c r="IF17" s="224">
        <v>15</v>
      </c>
      <c r="IG17" s="224">
        <v>14</v>
      </c>
      <c r="IH17" s="224">
        <v>16</v>
      </c>
      <c r="II17" s="224">
        <v>15</v>
      </c>
      <c r="IJ17" s="224">
        <v>13</v>
      </c>
      <c r="IK17" s="224">
        <v>12</v>
      </c>
      <c r="IL17" s="224">
        <v>14</v>
      </c>
      <c r="IM17" s="224">
        <v>13</v>
      </c>
      <c r="IN17" s="224">
        <v>11</v>
      </c>
      <c r="IO17" s="224">
        <v>10</v>
      </c>
      <c r="IP17" s="224">
        <v>12</v>
      </c>
      <c r="IQ17" s="224">
        <v>11</v>
      </c>
      <c r="IR17" s="224">
        <v>9</v>
      </c>
      <c r="IS17" s="224">
        <v>8</v>
      </c>
      <c r="IT17" s="224">
        <v>0</v>
      </c>
      <c r="IU17" s="224">
        <v>0</v>
      </c>
      <c r="IV17" s="224">
        <v>0</v>
      </c>
      <c r="IW17" s="203">
        <v>0</v>
      </c>
      <c r="IY17" s="510">
        <f>IF($HF$2&lt;=5,0,(INDEX($HW$7:$IW$12,HU17,$HD$1)))</f>
        <v>0</v>
      </c>
    </row>
    <row r="18" spans="1:259" ht="15.95" hidden="1" customHeight="1" x14ac:dyDescent="0.25">
      <c r="A18" s="119">
        <v>22</v>
      </c>
      <c r="B18" s="106"/>
      <c r="C18" s="105"/>
      <c r="D18" s="115"/>
      <c r="E18" s="10"/>
      <c r="F18" s="9"/>
      <c r="G18" s="40"/>
      <c r="H18" s="134"/>
      <c r="I18" s="106"/>
      <c r="L18" s="143"/>
      <c r="U18" s="89"/>
      <c r="V18" s="143"/>
      <c r="W18" s="143"/>
      <c r="Y18" s="143"/>
      <c r="AE18" s="201">
        <f t="shared" si="19"/>
        <v>0</v>
      </c>
      <c r="AF18" s="201">
        <f t="shared" si="128"/>
        <v>22</v>
      </c>
      <c r="AH18" s="201">
        <v>6</v>
      </c>
      <c r="AI18" s="178">
        <f t="shared" si="21"/>
        <v>22</v>
      </c>
      <c r="AJ18" s="202">
        <f>AF17</f>
        <v>21</v>
      </c>
      <c r="AK18" s="203">
        <f>AI20</f>
        <v>24</v>
      </c>
      <c r="AL18" s="202">
        <f t="shared" si="129"/>
        <v>22</v>
      </c>
      <c r="AM18" s="204">
        <f>AL17</f>
        <v>21</v>
      </c>
      <c r="AN18" s="203">
        <f>AL19</f>
        <v>23</v>
      </c>
      <c r="AO18" s="178">
        <f t="shared" si="130"/>
        <v>21</v>
      </c>
      <c r="AP18" s="204">
        <f>AO17</f>
        <v>20</v>
      </c>
      <c r="AQ18" s="203">
        <f>AO19</f>
        <v>22</v>
      </c>
      <c r="AR18" s="201">
        <f t="shared" si="131"/>
        <v>21</v>
      </c>
      <c r="AS18" s="204">
        <f>AR17</f>
        <v>20</v>
      </c>
      <c r="AT18" s="203">
        <f>AR20</f>
        <v>23</v>
      </c>
      <c r="AU18" s="178">
        <f t="shared" si="132"/>
        <v>20</v>
      </c>
      <c r="AV18" s="204">
        <f>AU17</f>
        <v>19</v>
      </c>
      <c r="AW18" s="203">
        <f>AU20</f>
        <v>22</v>
      </c>
      <c r="AX18" s="201">
        <f t="shared" si="133"/>
        <v>20</v>
      </c>
      <c r="AY18" s="204">
        <f>AX17</f>
        <v>19</v>
      </c>
      <c r="AZ18" s="203">
        <f>AX19</f>
        <v>21</v>
      </c>
      <c r="BA18" s="178">
        <f t="shared" si="134"/>
        <v>19</v>
      </c>
      <c r="BB18" s="204">
        <f>BA17</f>
        <v>18</v>
      </c>
      <c r="BC18" s="203">
        <f>BA19</f>
        <v>20</v>
      </c>
      <c r="BD18" s="202">
        <f t="shared" si="135"/>
        <v>19</v>
      </c>
      <c r="BE18" s="204">
        <f>BD17</f>
        <v>18</v>
      </c>
      <c r="BF18" s="204">
        <f>BD20</f>
        <v>21</v>
      </c>
      <c r="BG18" s="178">
        <f t="shared" si="136"/>
        <v>18</v>
      </c>
      <c r="BH18" s="204">
        <f>BG17</f>
        <v>17</v>
      </c>
      <c r="BI18" s="203">
        <f>BG20</f>
        <v>20</v>
      </c>
      <c r="BJ18" s="178">
        <f t="shared" si="137"/>
        <v>18</v>
      </c>
      <c r="BK18" s="204">
        <f>BJ17</f>
        <v>17</v>
      </c>
      <c r="BL18" s="203">
        <f>BJ19</f>
        <v>19</v>
      </c>
      <c r="BM18" s="178">
        <f t="shared" ref="BM18:BM23" si="138">AF13</f>
        <v>17</v>
      </c>
      <c r="BN18" s="204" t="e">
        <f>BM17</f>
        <v>#REF!</v>
      </c>
      <c r="BO18" s="203">
        <f>BM19</f>
        <v>18</v>
      </c>
      <c r="BP18" s="201">
        <f t="shared" ref="BP18:BP22" si="139">AF13</f>
        <v>17</v>
      </c>
      <c r="BQ18" s="204" t="e">
        <f>BP17</f>
        <v>#REF!</v>
      </c>
      <c r="BR18" s="203">
        <f>BP21</f>
        <v>20</v>
      </c>
      <c r="BS18" s="178" t="e">
        <f>#REF!</f>
        <v>#REF!</v>
      </c>
      <c r="BT18" s="204" t="e">
        <f>BS17</f>
        <v>#REF!</v>
      </c>
      <c r="BU18" s="203">
        <f>BS21</f>
        <v>19</v>
      </c>
      <c r="BV18" s="202" t="e">
        <f>#REF!</f>
        <v>#REF!</v>
      </c>
      <c r="BW18" s="204" t="e">
        <f>BV17</f>
        <v>#REF!</v>
      </c>
      <c r="BX18" s="203">
        <f>BV19</f>
        <v>17</v>
      </c>
      <c r="BY18" s="178" t="e">
        <f>#REF!</f>
        <v>#REF!</v>
      </c>
      <c r="BZ18" s="204" t="e">
        <f>BY17</f>
        <v>#REF!</v>
      </c>
      <c r="CA18" s="203" t="e">
        <f>BY19</f>
        <v>#REF!</v>
      </c>
      <c r="CB18" s="201" t="e">
        <f>#REF!</f>
        <v>#REF!</v>
      </c>
      <c r="CC18" s="204" t="e">
        <f>CB17</f>
        <v>#REF!</v>
      </c>
      <c r="CD18" s="203">
        <f>CB20</f>
        <v>17</v>
      </c>
      <c r="CE18" s="178" t="e">
        <f>#REF!</f>
        <v>#REF!</v>
      </c>
      <c r="CF18" s="204" t="e">
        <f>CE17</f>
        <v>#REF!</v>
      </c>
      <c r="CG18" s="203" t="e">
        <f>CE20</f>
        <v>#REF!</v>
      </c>
      <c r="CH18" s="178" t="e">
        <f>#REF!</f>
        <v>#REF!</v>
      </c>
      <c r="CI18" s="204" t="e">
        <f>CH17</f>
        <v>#REF!</v>
      </c>
      <c r="CJ18" s="203" t="str">
        <f>CI19</f>
        <v>VL</v>
      </c>
      <c r="CK18" s="178" t="e">
        <f>#REF!</f>
        <v>#REF!</v>
      </c>
      <c r="CL18" s="204" t="e">
        <f>CK17</f>
        <v>#REF!</v>
      </c>
      <c r="CM18" s="203" t="str">
        <f>CL19</f>
        <v>VL</v>
      </c>
      <c r="CN18" s="178" t="e">
        <f>#REF!</f>
        <v>#REF!</v>
      </c>
      <c r="CO18" s="204" t="e">
        <f>CN17</f>
        <v>#REF!</v>
      </c>
      <c r="CP18" s="203" t="e">
        <f>CN16</f>
        <v>#REF!</v>
      </c>
      <c r="CQ18" s="178" t="e">
        <f>#REF!</f>
        <v>#REF!</v>
      </c>
      <c r="CR18" s="204" t="e">
        <f>CQ17</f>
        <v>#REF!</v>
      </c>
      <c r="CS18" s="203" t="e">
        <f>CQ16</f>
        <v>#REF!</v>
      </c>
      <c r="CW18" s="178"/>
      <c r="CX18" s="202"/>
      <c r="CY18" s="203"/>
      <c r="DC18" s="178"/>
      <c r="DD18" s="202"/>
      <c r="DE18" s="203"/>
      <c r="DF18" s="202"/>
      <c r="DG18" s="202"/>
      <c r="DH18" s="202"/>
      <c r="DI18" s="178"/>
      <c r="DJ18" s="202"/>
      <c r="DK18" s="203"/>
      <c r="DN18" s="204" t="e">
        <f t="shared" si="122"/>
        <v>#REF!</v>
      </c>
      <c r="DO18" s="178">
        <f t="shared" si="41"/>
        <v>22</v>
      </c>
      <c r="DP18" s="205">
        <f t="shared" si="42"/>
        <v>22</v>
      </c>
      <c r="DQ18" s="205">
        <f t="shared" si="43"/>
        <v>21</v>
      </c>
      <c r="DR18" s="205">
        <f t="shared" si="44"/>
        <v>21</v>
      </c>
      <c r="DS18" s="205">
        <f t="shared" si="45"/>
        <v>20</v>
      </c>
      <c r="DT18" s="205">
        <f t="shared" si="46"/>
        <v>20</v>
      </c>
      <c r="DU18" s="205">
        <f t="shared" si="47"/>
        <v>19</v>
      </c>
      <c r="DV18" s="205">
        <f t="shared" si="48"/>
        <v>19</v>
      </c>
      <c r="DW18" s="205">
        <f t="shared" si="49"/>
        <v>18</v>
      </c>
      <c r="DX18" s="205">
        <f t="shared" si="50"/>
        <v>18</v>
      </c>
      <c r="DY18" s="205">
        <f t="shared" si="51"/>
        <v>17</v>
      </c>
      <c r="DZ18" s="205">
        <f t="shared" si="52"/>
        <v>17</v>
      </c>
      <c r="EA18" s="205" t="e">
        <f t="shared" si="53"/>
        <v>#REF!</v>
      </c>
      <c r="EB18" s="205" t="e">
        <f t="shared" si="54"/>
        <v>#REF!</v>
      </c>
      <c r="EC18" s="205" t="e">
        <f t="shared" si="55"/>
        <v>#REF!</v>
      </c>
      <c r="ED18" s="205" t="e">
        <f t="shared" si="56"/>
        <v>#REF!</v>
      </c>
      <c r="EE18" s="205" t="e">
        <f t="shared" si="57"/>
        <v>#REF!</v>
      </c>
      <c r="EF18" s="205" t="e">
        <f t="shared" si="58"/>
        <v>#REF!</v>
      </c>
      <c r="EG18" s="205" t="e">
        <f t="shared" si="59"/>
        <v>#REF!</v>
      </c>
      <c r="EH18" s="205" t="e">
        <f t="shared" si="60"/>
        <v>#REF!</v>
      </c>
      <c r="EI18" s="205" t="e">
        <f t="shared" si="61"/>
        <v>#REF!</v>
      </c>
      <c r="EJ18" s="205">
        <f t="shared" si="62"/>
        <v>0</v>
      </c>
      <c r="EK18" s="205">
        <f t="shared" si="63"/>
        <v>0</v>
      </c>
      <c r="EL18" s="205">
        <f t="shared" si="64"/>
        <v>0</v>
      </c>
      <c r="EM18" s="205">
        <f t="shared" si="65"/>
        <v>0</v>
      </c>
      <c r="EN18" s="205">
        <f t="shared" si="66"/>
        <v>0</v>
      </c>
      <c r="EO18" s="203">
        <f t="shared" si="67"/>
        <v>0</v>
      </c>
      <c r="ES18" s="204" t="e">
        <f t="shared" si="123"/>
        <v>#REF!</v>
      </c>
      <c r="ET18" s="178">
        <f t="shared" si="68"/>
        <v>21</v>
      </c>
      <c r="EU18" s="205">
        <f t="shared" si="69"/>
        <v>21</v>
      </c>
      <c r="EV18" s="205">
        <f t="shared" si="70"/>
        <v>20</v>
      </c>
      <c r="EW18" s="205">
        <f t="shared" si="71"/>
        <v>20</v>
      </c>
      <c r="EX18" s="205">
        <f t="shared" si="72"/>
        <v>19</v>
      </c>
      <c r="EY18" s="205">
        <f t="shared" si="73"/>
        <v>19</v>
      </c>
      <c r="EZ18" s="205">
        <f t="shared" si="74"/>
        <v>18</v>
      </c>
      <c r="FA18" s="205">
        <f t="shared" si="75"/>
        <v>18</v>
      </c>
      <c r="FB18" s="205">
        <f t="shared" si="76"/>
        <v>17</v>
      </c>
      <c r="FC18" s="205">
        <f t="shared" si="77"/>
        <v>17</v>
      </c>
      <c r="FD18" s="205" t="e">
        <f t="shared" si="78"/>
        <v>#REF!</v>
      </c>
      <c r="FE18" s="205" t="e">
        <f t="shared" si="79"/>
        <v>#REF!</v>
      </c>
      <c r="FF18" s="205" t="e">
        <f t="shared" si="80"/>
        <v>#REF!</v>
      </c>
      <c r="FG18" s="205" t="e">
        <f t="shared" si="81"/>
        <v>#REF!</v>
      </c>
      <c r="FH18" s="205" t="e">
        <f t="shared" si="82"/>
        <v>#REF!</v>
      </c>
      <c r="FI18" s="205" t="e">
        <f t="shared" si="83"/>
        <v>#REF!</v>
      </c>
      <c r="FJ18" s="205" t="e">
        <f t="shared" si="84"/>
        <v>#REF!</v>
      </c>
      <c r="FK18" s="205" t="e">
        <f t="shared" si="85"/>
        <v>#REF!</v>
      </c>
      <c r="FL18" s="205" t="e">
        <f t="shared" si="86"/>
        <v>#REF!</v>
      </c>
      <c r="FM18" s="205" t="e">
        <f t="shared" si="87"/>
        <v>#REF!</v>
      </c>
      <c r="FN18" s="205" t="e">
        <f t="shared" si="88"/>
        <v>#REF!</v>
      </c>
      <c r="FO18" s="205">
        <f t="shared" si="89"/>
        <v>0</v>
      </c>
      <c r="FP18" s="205">
        <f t="shared" si="90"/>
        <v>0</v>
      </c>
      <c r="FQ18" s="205">
        <f t="shared" si="91"/>
        <v>0</v>
      </c>
      <c r="FR18" s="205">
        <f t="shared" si="92"/>
        <v>0</v>
      </c>
      <c r="FS18" s="205">
        <f t="shared" si="93"/>
        <v>0</v>
      </c>
      <c r="FT18" s="203">
        <f t="shared" si="94"/>
        <v>0</v>
      </c>
      <c r="FX18" s="204" t="e">
        <f t="shared" si="124"/>
        <v>#REF!</v>
      </c>
      <c r="FY18" s="178">
        <f t="shared" si="95"/>
        <v>24</v>
      </c>
      <c r="FZ18" s="205">
        <f t="shared" si="96"/>
        <v>23</v>
      </c>
      <c r="GA18" s="205">
        <f t="shared" si="97"/>
        <v>22</v>
      </c>
      <c r="GB18" s="205">
        <f t="shared" si="98"/>
        <v>23</v>
      </c>
      <c r="GC18" s="205">
        <f t="shared" si="99"/>
        <v>22</v>
      </c>
      <c r="GD18" s="205">
        <f t="shared" si="100"/>
        <v>21</v>
      </c>
      <c r="GE18" s="205">
        <f t="shared" si="101"/>
        <v>20</v>
      </c>
      <c r="GF18" s="205">
        <f t="shared" si="102"/>
        <v>21</v>
      </c>
      <c r="GG18" s="205">
        <f t="shared" si="103"/>
        <v>20</v>
      </c>
      <c r="GH18" s="205">
        <f t="shared" si="104"/>
        <v>19</v>
      </c>
      <c r="GI18" s="205">
        <f t="shared" si="105"/>
        <v>18</v>
      </c>
      <c r="GJ18" s="205">
        <f t="shared" si="106"/>
        <v>20</v>
      </c>
      <c r="GK18" s="205">
        <f t="shared" si="107"/>
        <v>19</v>
      </c>
      <c r="GL18" s="205">
        <f t="shared" si="108"/>
        <v>17</v>
      </c>
      <c r="GM18" s="205" t="e">
        <f t="shared" si="109"/>
        <v>#REF!</v>
      </c>
      <c r="GN18" s="205">
        <f t="shared" si="110"/>
        <v>17</v>
      </c>
      <c r="GO18" s="205" t="e">
        <f t="shared" si="111"/>
        <v>#REF!</v>
      </c>
      <c r="GP18" s="205" t="str">
        <f t="shared" si="112"/>
        <v>VL</v>
      </c>
      <c r="GQ18" s="205" t="str">
        <f t="shared" si="113"/>
        <v>VL</v>
      </c>
      <c r="GR18" s="205" t="e">
        <f t="shared" si="114"/>
        <v>#REF!</v>
      </c>
      <c r="GS18" s="205" t="e">
        <f t="shared" si="115"/>
        <v>#REF!</v>
      </c>
      <c r="GT18" s="205">
        <f t="shared" si="116"/>
        <v>0</v>
      </c>
      <c r="GU18" s="205">
        <f t="shared" si="117"/>
        <v>0</v>
      </c>
      <c r="GV18" s="205">
        <f t="shared" si="118"/>
        <v>0</v>
      </c>
      <c r="GW18" s="209">
        <f t="shared" si="119"/>
        <v>0</v>
      </c>
      <c r="GX18" s="205">
        <f t="shared" si="120"/>
        <v>0</v>
      </c>
      <c r="GY18" s="203">
        <f t="shared" si="121"/>
        <v>0</v>
      </c>
      <c r="HD18" s="204" t="e">
        <f t="shared" si="125"/>
        <v>#REF!</v>
      </c>
      <c r="HE18" s="510" t="e">
        <f>IF($HF$2&lt;=5,0,(INDEX($DO$7:$EO$28,HD18,$HD$1)))</f>
        <v>#REF!</v>
      </c>
      <c r="HF18" s="510" t="e">
        <f>IF($HF$2&lt;=5,0,(INDEX($ET$7:$FT$28,HD18,$HD$1)))</f>
        <v>#REF!</v>
      </c>
      <c r="HG18" s="510" t="e">
        <f>IF($HF$2&lt;=5,0,(INDEX($FY$7:$GY$28,HD18,$HD$1)))</f>
        <v>#REF!</v>
      </c>
      <c r="HK18" s="212"/>
      <c r="HL18" s="205"/>
      <c r="HM18" s="213"/>
      <c r="HQ18" s="219" t="str">
        <f>IF(HK18="","",(IF((INDEX($D$7:$D$28,HK18))="","",(INDEX($D$7:$D$28,HK18)))))</f>
        <v/>
      </c>
      <c r="HR18" s="220" t="str">
        <f>IF(HK18="","",(IF((INDEX($E$7:$E$28,HK18))="","",(INDEX($E$7:$E$28,HK18)))))</f>
        <v/>
      </c>
      <c r="HU18" s="223">
        <v>6</v>
      </c>
      <c r="HV18" s="223" t="e">
        <f t="shared" si="126"/>
        <v>#REF!</v>
      </c>
      <c r="HW18" s="178">
        <v>22</v>
      </c>
      <c r="HX18" s="224">
        <v>20</v>
      </c>
      <c r="HY18" s="224">
        <v>19</v>
      </c>
      <c r="HZ18" s="224">
        <v>21</v>
      </c>
      <c r="IA18" s="224">
        <v>20</v>
      </c>
      <c r="IB18" s="224">
        <v>18</v>
      </c>
      <c r="IC18" s="224">
        <v>17</v>
      </c>
      <c r="ID18" s="224">
        <v>19</v>
      </c>
      <c r="IE18" s="224">
        <v>18</v>
      </c>
      <c r="IF18" s="224">
        <v>16</v>
      </c>
      <c r="IG18" s="224">
        <v>15</v>
      </c>
      <c r="IH18" s="224">
        <v>17</v>
      </c>
      <c r="II18" s="224">
        <v>16</v>
      </c>
      <c r="IJ18" s="224">
        <v>14</v>
      </c>
      <c r="IK18" s="224">
        <v>13</v>
      </c>
      <c r="IL18" s="224">
        <v>15</v>
      </c>
      <c r="IM18" s="224">
        <v>14</v>
      </c>
      <c r="IN18" s="224">
        <v>12</v>
      </c>
      <c r="IO18" s="224">
        <v>11</v>
      </c>
      <c r="IP18" s="224">
        <v>13</v>
      </c>
      <c r="IQ18" s="224">
        <v>12</v>
      </c>
      <c r="IR18" s="224">
        <v>0</v>
      </c>
      <c r="IS18" s="224">
        <v>0</v>
      </c>
      <c r="IT18" s="224">
        <v>0</v>
      </c>
      <c r="IU18" s="224">
        <v>0</v>
      </c>
      <c r="IV18" s="224">
        <v>0</v>
      </c>
      <c r="IW18" s="203">
        <v>0</v>
      </c>
      <c r="IY18" s="510">
        <f>IF($HF$2&lt;=5,0,(INDEX($HW$7:$IW$12,HU18,$HD$1)))</f>
        <v>0</v>
      </c>
    </row>
    <row r="19" spans="1:259" ht="15.95" hidden="1" customHeight="1" x14ac:dyDescent="0.25">
      <c r="A19" s="119">
        <v>23</v>
      </c>
      <c r="B19" s="106"/>
      <c r="C19" s="106"/>
      <c r="D19" s="115"/>
      <c r="E19" s="10"/>
      <c r="F19" s="9"/>
      <c r="G19" s="40"/>
      <c r="H19" s="134"/>
      <c r="I19" s="106"/>
      <c r="L19" s="143"/>
      <c r="U19" s="89"/>
      <c r="V19" s="143"/>
      <c r="W19" s="143"/>
      <c r="Y19" s="143"/>
      <c r="AE19" s="201">
        <f t="shared" si="19"/>
        <v>0</v>
      </c>
      <c r="AF19" s="201">
        <f t="shared" si="128"/>
        <v>23</v>
      </c>
      <c r="AH19" s="201">
        <v>7</v>
      </c>
      <c r="AI19" s="178">
        <f t="shared" si="21"/>
        <v>23</v>
      </c>
      <c r="AJ19" s="202">
        <f>AF20</f>
        <v>24</v>
      </c>
      <c r="AK19" s="203">
        <f>AI17</f>
        <v>21</v>
      </c>
      <c r="AL19" s="202">
        <f t="shared" si="129"/>
        <v>23</v>
      </c>
      <c r="AM19" s="204">
        <f>AL20</f>
        <v>24</v>
      </c>
      <c r="AN19" s="203">
        <f>AL18</f>
        <v>22</v>
      </c>
      <c r="AO19" s="178">
        <f t="shared" si="130"/>
        <v>22</v>
      </c>
      <c r="AP19" s="204">
        <f>AO20</f>
        <v>23</v>
      </c>
      <c r="AQ19" s="203">
        <f>AO18</f>
        <v>21</v>
      </c>
      <c r="AR19" s="201">
        <f t="shared" si="131"/>
        <v>22</v>
      </c>
      <c r="AS19" s="204">
        <f>AR20</f>
        <v>23</v>
      </c>
      <c r="AT19" s="203">
        <f>AR17</f>
        <v>20</v>
      </c>
      <c r="AU19" s="178">
        <f t="shared" si="132"/>
        <v>21</v>
      </c>
      <c r="AV19" s="204">
        <f>AU20</f>
        <v>22</v>
      </c>
      <c r="AW19" s="203">
        <f>AU17</f>
        <v>19</v>
      </c>
      <c r="AX19" s="201">
        <f t="shared" si="133"/>
        <v>21</v>
      </c>
      <c r="AY19" s="204">
        <f>AX20</f>
        <v>22</v>
      </c>
      <c r="AZ19" s="203">
        <f>AX18</f>
        <v>20</v>
      </c>
      <c r="BA19" s="178">
        <f t="shared" si="134"/>
        <v>20</v>
      </c>
      <c r="BB19" s="204">
        <f>BA20</f>
        <v>21</v>
      </c>
      <c r="BC19" s="203">
        <f>BA18</f>
        <v>19</v>
      </c>
      <c r="BD19" s="202">
        <f t="shared" si="135"/>
        <v>20</v>
      </c>
      <c r="BE19" s="204">
        <f>BD20</f>
        <v>21</v>
      </c>
      <c r="BF19" s="204">
        <f>BD17</f>
        <v>18</v>
      </c>
      <c r="BG19" s="178">
        <f t="shared" si="136"/>
        <v>19</v>
      </c>
      <c r="BH19" s="204">
        <f>BG20</f>
        <v>20</v>
      </c>
      <c r="BI19" s="203">
        <f>BG17</f>
        <v>17</v>
      </c>
      <c r="BJ19" s="178">
        <f t="shared" si="137"/>
        <v>19</v>
      </c>
      <c r="BK19" s="204">
        <f>BJ20</f>
        <v>20</v>
      </c>
      <c r="BL19" s="203">
        <f>BJ18</f>
        <v>18</v>
      </c>
      <c r="BM19" s="178">
        <f t="shared" si="138"/>
        <v>18</v>
      </c>
      <c r="BN19" s="204">
        <f>BM20</f>
        <v>19</v>
      </c>
      <c r="BO19" s="203">
        <f>BM18</f>
        <v>17</v>
      </c>
      <c r="BP19" s="201">
        <f t="shared" si="139"/>
        <v>18</v>
      </c>
      <c r="BQ19" s="204">
        <f>BP20</f>
        <v>19</v>
      </c>
      <c r="BR19" s="203">
        <v>16</v>
      </c>
      <c r="BS19" s="178">
        <f t="shared" ref="BS19:BS22" si="140">AF13</f>
        <v>17</v>
      </c>
      <c r="BT19" s="204">
        <f>BS20</f>
        <v>18</v>
      </c>
      <c r="BU19" s="203">
        <v>15</v>
      </c>
      <c r="BV19" s="202">
        <f t="shared" ref="BV19:BV21" si="141">AF13</f>
        <v>17</v>
      </c>
      <c r="BW19" s="204">
        <f>BV20</f>
        <v>18</v>
      </c>
      <c r="BX19" s="203" t="e">
        <f>BV18</f>
        <v>#REF!</v>
      </c>
      <c r="BY19" s="178" t="e">
        <f>#REF!</f>
        <v>#REF!</v>
      </c>
      <c r="BZ19" s="204">
        <f>BY20</f>
        <v>17</v>
      </c>
      <c r="CA19" s="203" t="e">
        <f>BY18</f>
        <v>#REF!</v>
      </c>
      <c r="CB19" s="201" t="e">
        <f>#REF!</f>
        <v>#REF!</v>
      </c>
      <c r="CC19" s="204">
        <f>CB20</f>
        <v>17</v>
      </c>
      <c r="CD19" s="203" t="e">
        <f>CB17</f>
        <v>#REF!</v>
      </c>
      <c r="CE19" s="178" t="e">
        <f>#REF!</f>
        <v>#REF!</v>
      </c>
      <c r="CF19" s="204" t="e">
        <f>CE20</f>
        <v>#REF!</v>
      </c>
      <c r="CG19" s="203" t="e">
        <f>CE17</f>
        <v>#REF!</v>
      </c>
      <c r="CH19" s="178" t="e">
        <f>#REF!</f>
        <v>#REF!</v>
      </c>
      <c r="CI19" s="204" t="str">
        <f>$AE$1</f>
        <v>VL</v>
      </c>
      <c r="CJ19" s="203" t="e">
        <f>CH13</f>
        <v>#REF!</v>
      </c>
      <c r="CK19" s="178" t="e">
        <f>#REF!</f>
        <v>#REF!</v>
      </c>
      <c r="CL19" s="204" t="str">
        <f>$AE$1</f>
        <v>VL</v>
      </c>
      <c r="CM19" s="203" t="e">
        <f>CK13</f>
        <v>#REF!</v>
      </c>
      <c r="CN19" s="178"/>
      <c r="CO19" s="202"/>
      <c r="CP19" s="202"/>
      <c r="CQ19" s="178"/>
      <c r="CR19" s="202"/>
      <c r="CS19" s="203"/>
      <c r="CW19" s="178"/>
      <c r="CX19" s="202"/>
      <c r="CY19" s="203"/>
      <c r="DC19" s="178"/>
      <c r="DD19" s="202"/>
      <c r="DE19" s="203"/>
      <c r="DF19" s="202"/>
      <c r="DG19" s="202"/>
      <c r="DH19" s="202"/>
      <c r="DI19" s="178"/>
      <c r="DJ19" s="202"/>
      <c r="DK19" s="203"/>
      <c r="DN19" s="204" t="e">
        <f t="shared" si="122"/>
        <v>#REF!</v>
      </c>
      <c r="DO19" s="178">
        <f t="shared" si="41"/>
        <v>23</v>
      </c>
      <c r="DP19" s="205">
        <f t="shared" si="42"/>
        <v>23</v>
      </c>
      <c r="DQ19" s="205">
        <f t="shared" si="43"/>
        <v>22</v>
      </c>
      <c r="DR19" s="205">
        <f t="shared" si="44"/>
        <v>22</v>
      </c>
      <c r="DS19" s="205">
        <f t="shared" si="45"/>
        <v>21</v>
      </c>
      <c r="DT19" s="205">
        <f t="shared" si="46"/>
        <v>21</v>
      </c>
      <c r="DU19" s="205">
        <f t="shared" si="47"/>
        <v>20</v>
      </c>
      <c r="DV19" s="205">
        <f t="shared" si="48"/>
        <v>20</v>
      </c>
      <c r="DW19" s="205">
        <f t="shared" si="49"/>
        <v>19</v>
      </c>
      <c r="DX19" s="205">
        <f t="shared" si="50"/>
        <v>19</v>
      </c>
      <c r="DY19" s="205">
        <f t="shared" si="51"/>
        <v>18</v>
      </c>
      <c r="DZ19" s="205">
        <f t="shared" si="52"/>
        <v>18</v>
      </c>
      <c r="EA19" s="205">
        <f t="shared" si="53"/>
        <v>17</v>
      </c>
      <c r="EB19" s="205">
        <f t="shared" si="54"/>
        <v>17</v>
      </c>
      <c r="EC19" s="205" t="e">
        <f t="shared" si="55"/>
        <v>#REF!</v>
      </c>
      <c r="ED19" s="205" t="e">
        <f t="shared" si="56"/>
        <v>#REF!</v>
      </c>
      <c r="EE19" s="205" t="e">
        <f t="shared" si="57"/>
        <v>#REF!</v>
      </c>
      <c r="EF19" s="205" t="e">
        <f t="shared" si="58"/>
        <v>#REF!</v>
      </c>
      <c r="EG19" s="205" t="e">
        <f t="shared" si="59"/>
        <v>#REF!</v>
      </c>
      <c r="EH19" s="205">
        <f t="shared" si="60"/>
        <v>0</v>
      </c>
      <c r="EI19" s="205">
        <f t="shared" si="61"/>
        <v>0</v>
      </c>
      <c r="EJ19" s="205">
        <f t="shared" si="62"/>
        <v>0</v>
      </c>
      <c r="EK19" s="205">
        <f t="shared" si="63"/>
        <v>0</v>
      </c>
      <c r="EL19" s="205">
        <f t="shared" si="64"/>
        <v>0</v>
      </c>
      <c r="EM19" s="205">
        <f t="shared" si="65"/>
        <v>0</v>
      </c>
      <c r="EN19" s="205">
        <f t="shared" si="66"/>
        <v>0</v>
      </c>
      <c r="EO19" s="203">
        <f t="shared" si="67"/>
        <v>0</v>
      </c>
      <c r="ES19" s="204" t="e">
        <f t="shared" si="123"/>
        <v>#REF!</v>
      </c>
      <c r="ET19" s="178">
        <f t="shared" si="68"/>
        <v>24</v>
      </c>
      <c r="EU19" s="205">
        <f t="shared" si="69"/>
        <v>24</v>
      </c>
      <c r="EV19" s="205">
        <f t="shared" si="70"/>
        <v>23</v>
      </c>
      <c r="EW19" s="205">
        <f t="shared" si="71"/>
        <v>23</v>
      </c>
      <c r="EX19" s="205">
        <f t="shared" si="72"/>
        <v>22</v>
      </c>
      <c r="EY19" s="205">
        <f t="shared" si="73"/>
        <v>22</v>
      </c>
      <c r="EZ19" s="205">
        <f t="shared" si="74"/>
        <v>21</v>
      </c>
      <c r="FA19" s="205">
        <f t="shared" si="75"/>
        <v>21</v>
      </c>
      <c r="FB19" s="205">
        <f t="shared" si="76"/>
        <v>20</v>
      </c>
      <c r="FC19" s="205">
        <f t="shared" si="77"/>
        <v>20</v>
      </c>
      <c r="FD19" s="205">
        <f t="shared" si="78"/>
        <v>19</v>
      </c>
      <c r="FE19" s="205">
        <f t="shared" si="79"/>
        <v>19</v>
      </c>
      <c r="FF19" s="205">
        <f t="shared" si="80"/>
        <v>18</v>
      </c>
      <c r="FG19" s="205">
        <f t="shared" si="81"/>
        <v>18</v>
      </c>
      <c r="FH19" s="205">
        <f t="shared" si="82"/>
        <v>17</v>
      </c>
      <c r="FI19" s="205">
        <f t="shared" si="83"/>
        <v>17</v>
      </c>
      <c r="FJ19" s="205" t="e">
        <f t="shared" si="84"/>
        <v>#REF!</v>
      </c>
      <c r="FK19" s="205" t="str">
        <f t="shared" si="85"/>
        <v>VL</v>
      </c>
      <c r="FL19" s="205" t="str">
        <f t="shared" si="86"/>
        <v>VL</v>
      </c>
      <c r="FM19" s="205">
        <f t="shared" si="87"/>
        <v>0</v>
      </c>
      <c r="FN19" s="205">
        <f t="shared" si="88"/>
        <v>0</v>
      </c>
      <c r="FO19" s="205">
        <f t="shared" si="89"/>
        <v>0</v>
      </c>
      <c r="FP19" s="205">
        <f t="shared" si="90"/>
        <v>0</v>
      </c>
      <c r="FQ19" s="205">
        <f t="shared" si="91"/>
        <v>0</v>
      </c>
      <c r="FR19" s="205">
        <f t="shared" si="92"/>
        <v>0</v>
      </c>
      <c r="FS19" s="205">
        <f t="shared" si="93"/>
        <v>0</v>
      </c>
      <c r="FT19" s="203">
        <f t="shared" si="94"/>
        <v>0</v>
      </c>
      <c r="FX19" s="204" t="e">
        <f t="shared" si="124"/>
        <v>#REF!</v>
      </c>
      <c r="FY19" s="178">
        <f t="shared" si="95"/>
        <v>21</v>
      </c>
      <c r="FZ19" s="205">
        <f t="shared" si="96"/>
        <v>22</v>
      </c>
      <c r="GA19" s="205">
        <f t="shared" si="97"/>
        <v>21</v>
      </c>
      <c r="GB19" s="205">
        <f t="shared" si="98"/>
        <v>20</v>
      </c>
      <c r="GC19" s="205">
        <f t="shared" si="99"/>
        <v>19</v>
      </c>
      <c r="GD19" s="205">
        <f t="shared" si="100"/>
        <v>20</v>
      </c>
      <c r="GE19" s="205">
        <f t="shared" si="101"/>
        <v>19</v>
      </c>
      <c r="GF19" s="205">
        <f t="shared" si="102"/>
        <v>18</v>
      </c>
      <c r="GG19" s="205">
        <f t="shared" si="103"/>
        <v>17</v>
      </c>
      <c r="GH19" s="205">
        <f t="shared" si="104"/>
        <v>18</v>
      </c>
      <c r="GI19" s="205">
        <f t="shared" si="105"/>
        <v>17</v>
      </c>
      <c r="GJ19" s="205">
        <f t="shared" si="106"/>
        <v>16</v>
      </c>
      <c r="GK19" s="205">
        <f t="shared" si="107"/>
        <v>15</v>
      </c>
      <c r="GL19" s="205" t="e">
        <f t="shared" si="108"/>
        <v>#REF!</v>
      </c>
      <c r="GM19" s="205" t="e">
        <f t="shared" si="109"/>
        <v>#REF!</v>
      </c>
      <c r="GN19" s="205" t="e">
        <f t="shared" si="110"/>
        <v>#REF!</v>
      </c>
      <c r="GO19" s="205" t="e">
        <f t="shared" si="111"/>
        <v>#REF!</v>
      </c>
      <c r="GP19" s="205" t="e">
        <f t="shared" si="112"/>
        <v>#REF!</v>
      </c>
      <c r="GQ19" s="205" t="e">
        <f t="shared" si="113"/>
        <v>#REF!</v>
      </c>
      <c r="GR19" s="205">
        <f t="shared" si="114"/>
        <v>0</v>
      </c>
      <c r="GS19" s="205">
        <f t="shared" si="115"/>
        <v>0</v>
      </c>
      <c r="GT19" s="205">
        <f t="shared" si="116"/>
        <v>0</v>
      </c>
      <c r="GU19" s="205">
        <f t="shared" si="117"/>
        <v>0</v>
      </c>
      <c r="GV19" s="205">
        <f t="shared" si="118"/>
        <v>0</v>
      </c>
      <c r="GW19" s="209">
        <f t="shared" si="119"/>
        <v>0</v>
      </c>
      <c r="GX19" s="205">
        <f t="shared" si="120"/>
        <v>0</v>
      </c>
      <c r="GY19" s="203">
        <f t="shared" si="121"/>
        <v>0</v>
      </c>
      <c r="HD19" s="204" t="e">
        <f t="shared" si="125"/>
        <v>#REF!</v>
      </c>
      <c r="HE19" s="510" t="e">
        <f>IF($HF$2&lt;=5,0,(INDEX($DO$7:$EO$28,HD19,$HD$1)))</f>
        <v>#REF!</v>
      </c>
      <c r="HF19" s="510" t="e">
        <f>IF($HF$2&lt;=5,0,(INDEX($ET$7:$FT$28,HD19,$HD$1)))</f>
        <v>#REF!</v>
      </c>
      <c r="HG19" s="510" t="e">
        <f>IF($HF$2&lt;=5,0,(INDEX($FY$7:$GY$28,HD19,$HD$1)))</f>
        <v>#REF!</v>
      </c>
      <c r="HJ19" s="204" t="e">
        <f>HJ17+1</f>
        <v>#REF!</v>
      </c>
      <c r="HK19" s="212" t="e">
        <f>IF(#REF!=0,"",#REF!)</f>
        <v>#REF!</v>
      </c>
      <c r="HL19" s="205" t="e">
        <f>IF(#REF!=0,"",#REF!)</f>
        <v>#REF!</v>
      </c>
      <c r="HM19" s="213" t="e">
        <f>IF(#REF!=0,"",#REF!)</f>
        <v>#REF!</v>
      </c>
      <c r="HQ19" s="219" t="e">
        <f>IF(HK19="","",(IF((INDEX($D$7:$D$28,HK19))="","",(INDEX($D$7:$D$28,HK19)))))</f>
        <v>#REF!</v>
      </c>
      <c r="HR19" s="220" t="e">
        <f>IF(HK19="","",(IF((INDEX($E$7:$E$28,HK19))="","",(INDEX($E$7:$E$28,HK19)))))</f>
        <v>#REF!</v>
      </c>
      <c r="HU19" s="223">
        <v>7</v>
      </c>
      <c r="HV19" s="223" t="e">
        <f t="shared" si="126"/>
        <v>#REF!</v>
      </c>
      <c r="HW19" s="178">
        <v>23</v>
      </c>
      <c r="HX19" s="224">
        <v>21</v>
      </c>
      <c r="HY19" s="224">
        <v>20</v>
      </c>
      <c r="HZ19" s="224">
        <v>22</v>
      </c>
      <c r="IA19" s="224">
        <v>21</v>
      </c>
      <c r="IB19" s="224">
        <v>19</v>
      </c>
      <c r="IC19" s="224">
        <v>18</v>
      </c>
      <c r="ID19" s="224">
        <v>20</v>
      </c>
      <c r="IE19" s="224">
        <v>19</v>
      </c>
      <c r="IF19" s="224">
        <v>17</v>
      </c>
      <c r="IG19" s="224">
        <v>16</v>
      </c>
      <c r="IH19" s="224">
        <v>18</v>
      </c>
      <c r="II19" s="224">
        <v>17</v>
      </c>
      <c r="IJ19" s="224">
        <v>15</v>
      </c>
      <c r="IK19" s="224">
        <v>14</v>
      </c>
      <c r="IL19" s="224">
        <v>16</v>
      </c>
      <c r="IM19" s="224">
        <v>15</v>
      </c>
      <c r="IN19" s="224">
        <v>13</v>
      </c>
      <c r="IO19" s="224">
        <v>12</v>
      </c>
      <c r="IP19" s="224">
        <v>0</v>
      </c>
      <c r="IQ19" s="224">
        <v>0</v>
      </c>
      <c r="IR19" s="224">
        <v>0</v>
      </c>
      <c r="IS19" s="224">
        <v>0</v>
      </c>
      <c r="IT19" s="224">
        <v>0</v>
      </c>
      <c r="IU19" s="224">
        <v>0</v>
      </c>
      <c r="IV19" s="224">
        <v>0</v>
      </c>
      <c r="IW19" s="203">
        <v>0</v>
      </c>
      <c r="IY19" s="510" t="e">
        <f>IF($HF$2&lt;=5,0,(INDEX($HW$7:$IW$12,HU19,$HD$1)))</f>
        <v>#REF!</v>
      </c>
    </row>
    <row r="20" spans="1:259" ht="15.95" hidden="1" customHeight="1" x14ac:dyDescent="0.25">
      <c r="A20" s="119">
        <v>24</v>
      </c>
      <c r="B20" s="106"/>
      <c r="C20" s="106"/>
      <c r="D20" s="115"/>
      <c r="E20" s="10"/>
      <c r="F20" s="9"/>
      <c r="G20" s="39"/>
      <c r="H20" s="135"/>
      <c r="I20" s="106"/>
      <c r="L20" s="143"/>
      <c r="U20" s="89"/>
      <c r="V20" s="143"/>
      <c r="W20" s="143"/>
      <c r="Y20" s="143"/>
      <c r="AE20" s="201">
        <f t="shared" si="19"/>
        <v>0</v>
      </c>
      <c r="AF20" s="201">
        <f t="shared" si="128"/>
        <v>24</v>
      </c>
      <c r="AH20" s="201">
        <v>8</v>
      </c>
      <c r="AI20" s="178">
        <f t="shared" si="21"/>
        <v>24</v>
      </c>
      <c r="AJ20" s="202">
        <f>AF19</f>
        <v>23</v>
      </c>
      <c r="AK20" s="203">
        <f>AI18</f>
        <v>22</v>
      </c>
      <c r="AL20" s="202">
        <f t="shared" si="129"/>
        <v>24</v>
      </c>
      <c r="AM20" s="204">
        <f>AL19</f>
        <v>23</v>
      </c>
      <c r="AN20" s="203">
        <f>AL21</f>
        <v>25</v>
      </c>
      <c r="AO20" s="178">
        <f t="shared" si="130"/>
        <v>23</v>
      </c>
      <c r="AP20" s="204">
        <f>AO19</f>
        <v>22</v>
      </c>
      <c r="AQ20" s="203">
        <f>AO21</f>
        <v>24</v>
      </c>
      <c r="AR20" s="201">
        <f t="shared" si="131"/>
        <v>23</v>
      </c>
      <c r="AS20" s="204">
        <f>AR19</f>
        <v>22</v>
      </c>
      <c r="AT20" s="203">
        <f>AR18</f>
        <v>21</v>
      </c>
      <c r="AU20" s="178">
        <f t="shared" si="132"/>
        <v>22</v>
      </c>
      <c r="AV20" s="204">
        <f>AU19</f>
        <v>21</v>
      </c>
      <c r="AW20" s="203">
        <f>AU18</f>
        <v>20</v>
      </c>
      <c r="AX20" s="201">
        <f t="shared" si="133"/>
        <v>22</v>
      </c>
      <c r="AY20" s="204">
        <f>AX19</f>
        <v>21</v>
      </c>
      <c r="AZ20" s="203">
        <f>AX21</f>
        <v>23</v>
      </c>
      <c r="BA20" s="178">
        <f t="shared" si="134"/>
        <v>21</v>
      </c>
      <c r="BB20" s="204">
        <f>BA19</f>
        <v>20</v>
      </c>
      <c r="BC20" s="203">
        <f>BA21</f>
        <v>22</v>
      </c>
      <c r="BD20" s="202">
        <f t="shared" si="135"/>
        <v>21</v>
      </c>
      <c r="BE20" s="204">
        <f>BD19</f>
        <v>20</v>
      </c>
      <c r="BF20" s="204">
        <f>BD18</f>
        <v>19</v>
      </c>
      <c r="BG20" s="178">
        <f t="shared" si="136"/>
        <v>20</v>
      </c>
      <c r="BH20" s="204">
        <f>BG19</f>
        <v>19</v>
      </c>
      <c r="BI20" s="203">
        <f>BG18</f>
        <v>18</v>
      </c>
      <c r="BJ20" s="178">
        <f t="shared" si="137"/>
        <v>20</v>
      </c>
      <c r="BK20" s="204">
        <f>BJ19</f>
        <v>19</v>
      </c>
      <c r="BL20" s="203">
        <f>BJ21</f>
        <v>21</v>
      </c>
      <c r="BM20" s="178">
        <f t="shared" si="138"/>
        <v>19</v>
      </c>
      <c r="BN20" s="204">
        <f>BM19</f>
        <v>18</v>
      </c>
      <c r="BO20" s="203">
        <f>BM21</f>
        <v>20</v>
      </c>
      <c r="BP20" s="201">
        <f t="shared" si="139"/>
        <v>19</v>
      </c>
      <c r="BQ20" s="204">
        <f>BP19</f>
        <v>18</v>
      </c>
      <c r="BR20" s="203">
        <v>21</v>
      </c>
      <c r="BS20" s="178">
        <f t="shared" si="140"/>
        <v>18</v>
      </c>
      <c r="BT20" s="204">
        <f>BS19</f>
        <v>17</v>
      </c>
      <c r="BU20" s="203">
        <v>20</v>
      </c>
      <c r="BV20" s="202">
        <f t="shared" si="141"/>
        <v>18</v>
      </c>
      <c r="BW20" s="204">
        <f>BV19</f>
        <v>17</v>
      </c>
      <c r="BX20" s="203" t="str">
        <f>BW21</f>
        <v>VL</v>
      </c>
      <c r="BY20" s="178">
        <f t="shared" ref="BY20:BY21" si="142">AF13</f>
        <v>17</v>
      </c>
      <c r="BZ20" s="204" t="e">
        <f>BY19</f>
        <v>#REF!</v>
      </c>
      <c r="CA20" s="203" t="str">
        <f>BZ21</f>
        <v>VL</v>
      </c>
      <c r="CB20" s="201">
        <f t="shared" ref="CB20" si="143">AF13</f>
        <v>17</v>
      </c>
      <c r="CC20" s="204" t="e">
        <f>CB19</f>
        <v>#REF!</v>
      </c>
      <c r="CD20" s="203" t="e">
        <f>CB18</f>
        <v>#REF!</v>
      </c>
      <c r="CE20" s="178" t="e">
        <f>#REF!</f>
        <v>#REF!</v>
      </c>
      <c r="CF20" s="204" t="e">
        <f>CE19</f>
        <v>#REF!</v>
      </c>
      <c r="CG20" s="203" t="e">
        <f>CE18</f>
        <v>#REF!</v>
      </c>
      <c r="CK20" s="178"/>
      <c r="CL20" s="202"/>
      <c r="CM20" s="203"/>
      <c r="CN20" s="202"/>
      <c r="CO20" s="202"/>
      <c r="CP20" s="202"/>
      <c r="CQ20" s="178"/>
      <c r="CR20" s="202"/>
      <c r="CS20" s="203"/>
      <c r="CW20" s="178"/>
      <c r="CX20" s="202"/>
      <c r="CY20" s="203"/>
      <c r="DC20" s="178"/>
      <c r="DD20" s="202"/>
      <c r="DE20" s="203"/>
      <c r="DF20" s="202"/>
      <c r="DG20" s="202"/>
      <c r="DH20" s="202"/>
      <c r="DI20" s="178"/>
      <c r="DJ20" s="202"/>
      <c r="DK20" s="203"/>
      <c r="DN20" s="204" t="e">
        <f t="shared" si="122"/>
        <v>#REF!</v>
      </c>
      <c r="DO20" s="178">
        <f t="shared" si="41"/>
        <v>24</v>
      </c>
      <c r="DP20" s="205">
        <f t="shared" si="42"/>
        <v>24</v>
      </c>
      <c r="DQ20" s="205">
        <f t="shared" si="43"/>
        <v>23</v>
      </c>
      <c r="DR20" s="205">
        <f t="shared" si="44"/>
        <v>23</v>
      </c>
      <c r="DS20" s="205">
        <f t="shared" si="45"/>
        <v>22</v>
      </c>
      <c r="DT20" s="205">
        <f t="shared" si="46"/>
        <v>22</v>
      </c>
      <c r="DU20" s="205">
        <f t="shared" si="47"/>
        <v>21</v>
      </c>
      <c r="DV20" s="205">
        <f t="shared" si="48"/>
        <v>21</v>
      </c>
      <c r="DW20" s="205">
        <f t="shared" si="49"/>
        <v>20</v>
      </c>
      <c r="DX20" s="205">
        <f t="shared" si="50"/>
        <v>20</v>
      </c>
      <c r="DY20" s="205">
        <f t="shared" si="51"/>
        <v>19</v>
      </c>
      <c r="DZ20" s="205">
        <f t="shared" si="52"/>
        <v>19</v>
      </c>
      <c r="EA20" s="205">
        <f t="shared" si="53"/>
        <v>18</v>
      </c>
      <c r="EB20" s="205">
        <f t="shared" si="54"/>
        <v>18</v>
      </c>
      <c r="EC20" s="205">
        <f t="shared" si="55"/>
        <v>17</v>
      </c>
      <c r="ED20" s="205">
        <f t="shared" si="56"/>
        <v>17</v>
      </c>
      <c r="EE20" s="205" t="e">
        <f t="shared" si="57"/>
        <v>#REF!</v>
      </c>
      <c r="EF20" s="205">
        <f t="shared" si="58"/>
        <v>0</v>
      </c>
      <c r="EG20" s="205">
        <f t="shared" si="59"/>
        <v>0</v>
      </c>
      <c r="EH20" s="205">
        <f t="shared" si="60"/>
        <v>0</v>
      </c>
      <c r="EI20" s="205">
        <f t="shared" si="61"/>
        <v>0</v>
      </c>
      <c r="EJ20" s="205">
        <f t="shared" si="62"/>
        <v>0</v>
      </c>
      <c r="EK20" s="205">
        <f t="shared" si="63"/>
        <v>0</v>
      </c>
      <c r="EL20" s="205">
        <f t="shared" si="64"/>
        <v>0</v>
      </c>
      <c r="EM20" s="205">
        <f t="shared" si="65"/>
        <v>0</v>
      </c>
      <c r="EN20" s="205">
        <f t="shared" si="66"/>
        <v>0</v>
      </c>
      <c r="EO20" s="203">
        <f t="shared" si="67"/>
        <v>0</v>
      </c>
      <c r="ES20" s="204" t="e">
        <f t="shared" si="123"/>
        <v>#REF!</v>
      </c>
      <c r="ET20" s="178">
        <f t="shared" si="68"/>
        <v>23</v>
      </c>
      <c r="EU20" s="205">
        <f t="shared" si="69"/>
        <v>23</v>
      </c>
      <c r="EV20" s="205">
        <f t="shared" si="70"/>
        <v>22</v>
      </c>
      <c r="EW20" s="205">
        <f t="shared" si="71"/>
        <v>22</v>
      </c>
      <c r="EX20" s="205">
        <f t="shared" si="72"/>
        <v>21</v>
      </c>
      <c r="EY20" s="205">
        <f t="shared" si="73"/>
        <v>21</v>
      </c>
      <c r="EZ20" s="205">
        <f t="shared" si="74"/>
        <v>20</v>
      </c>
      <c r="FA20" s="205">
        <f t="shared" si="75"/>
        <v>20</v>
      </c>
      <c r="FB20" s="205">
        <f t="shared" si="76"/>
        <v>19</v>
      </c>
      <c r="FC20" s="205">
        <f t="shared" si="77"/>
        <v>19</v>
      </c>
      <c r="FD20" s="205">
        <f t="shared" si="78"/>
        <v>18</v>
      </c>
      <c r="FE20" s="205">
        <f t="shared" si="79"/>
        <v>18</v>
      </c>
      <c r="FF20" s="205">
        <f t="shared" si="80"/>
        <v>17</v>
      </c>
      <c r="FG20" s="205">
        <f t="shared" si="81"/>
        <v>17</v>
      </c>
      <c r="FH20" s="205" t="e">
        <f t="shared" si="82"/>
        <v>#REF!</v>
      </c>
      <c r="FI20" s="205" t="e">
        <f t="shared" si="83"/>
        <v>#REF!</v>
      </c>
      <c r="FJ20" s="205" t="e">
        <f t="shared" si="84"/>
        <v>#REF!</v>
      </c>
      <c r="FK20" s="205">
        <f t="shared" si="85"/>
        <v>0</v>
      </c>
      <c r="FL20" s="205">
        <f t="shared" si="86"/>
        <v>0</v>
      </c>
      <c r="FM20" s="205">
        <f t="shared" si="87"/>
        <v>0</v>
      </c>
      <c r="FN20" s="205">
        <f t="shared" si="88"/>
        <v>0</v>
      </c>
      <c r="FO20" s="205">
        <f t="shared" si="89"/>
        <v>0</v>
      </c>
      <c r="FP20" s="205">
        <f t="shared" si="90"/>
        <v>0</v>
      </c>
      <c r="FQ20" s="205">
        <f t="shared" si="91"/>
        <v>0</v>
      </c>
      <c r="FR20" s="205">
        <f t="shared" si="92"/>
        <v>0</v>
      </c>
      <c r="FS20" s="205">
        <f t="shared" si="93"/>
        <v>0</v>
      </c>
      <c r="FT20" s="203">
        <f t="shared" si="94"/>
        <v>0</v>
      </c>
      <c r="FX20" s="204" t="e">
        <f t="shared" si="124"/>
        <v>#REF!</v>
      </c>
      <c r="FY20" s="178">
        <f t="shared" si="95"/>
        <v>22</v>
      </c>
      <c r="FZ20" s="205">
        <f t="shared" si="96"/>
        <v>25</v>
      </c>
      <c r="GA20" s="205">
        <f t="shared" si="97"/>
        <v>24</v>
      </c>
      <c r="GB20" s="205">
        <f t="shared" si="98"/>
        <v>21</v>
      </c>
      <c r="GC20" s="205">
        <f t="shared" si="99"/>
        <v>20</v>
      </c>
      <c r="GD20" s="205">
        <f t="shared" si="100"/>
        <v>23</v>
      </c>
      <c r="GE20" s="205">
        <f t="shared" si="101"/>
        <v>22</v>
      </c>
      <c r="GF20" s="205">
        <f t="shared" si="102"/>
        <v>19</v>
      </c>
      <c r="GG20" s="205">
        <f t="shared" si="103"/>
        <v>18</v>
      </c>
      <c r="GH20" s="205">
        <f t="shared" si="104"/>
        <v>21</v>
      </c>
      <c r="GI20" s="205">
        <f t="shared" si="105"/>
        <v>20</v>
      </c>
      <c r="GJ20" s="205">
        <f t="shared" si="106"/>
        <v>21</v>
      </c>
      <c r="GK20" s="205">
        <f t="shared" si="107"/>
        <v>20</v>
      </c>
      <c r="GL20" s="205" t="str">
        <f t="shared" si="108"/>
        <v>VL</v>
      </c>
      <c r="GM20" s="205" t="str">
        <f t="shared" si="109"/>
        <v>VL</v>
      </c>
      <c r="GN20" s="205" t="e">
        <f t="shared" si="110"/>
        <v>#REF!</v>
      </c>
      <c r="GO20" s="205" t="e">
        <f t="shared" si="111"/>
        <v>#REF!</v>
      </c>
      <c r="GP20" s="205">
        <f t="shared" si="112"/>
        <v>0</v>
      </c>
      <c r="GQ20" s="205">
        <f t="shared" si="113"/>
        <v>0</v>
      </c>
      <c r="GR20" s="205">
        <f t="shared" si="114"/>
        <v>0</v>
      </c>
      <c r="GS20" s="205">
        <f t="shared" si="115"/>
        <v>0</v>
      </c>
      <c r="GT20" s="205">
        <f t="shared" si="116"/>
        <v>0</v>
      </c>
      <c r="GU20" s="205">
        <f t="shared" si="117"/>
        <v>0</v>
      </c>
      <c r="GV20" s="205">
        <f t="shared" si="118"/>
        <v>0</v>
      </c>
      <c r="GW20" s="209">
        <f t="shared" si="119"/>
        <v>0</v>
      </c>
      <c r="GX20" s="205">
        <f t="shared" si="120"/>
        <v>0</v>
      </c>
      <c r="GY20" s="203">
        <f t="shared" si="121"/>
        <v>0</v>
      </c>
      <c r="HD20" s="204" t="e">
        <f t="shared" si="125"/>
        <v>#REF!</v>
      </c>
      <c r="HE20" s="510" t="e">
        <f>IF($HF$2&lt;=5,0,(INDEX($DO$7:$EO$28,HD20,$HD$1)))</f>
        <v>#REF!</v>
      </c>
      <c r="HF20" s="510" t="e">
        <f>IF($HF$2&lt;=5,0,(INDEX($ET$7:$FT$28,HD20,$HD$1)))</f>
        <v>#REF!</v>
      </c>
      <c r="HG20" s="510" t="e">
        <f>IF($HF$2&lt;=5,0,(INDEX($FY$7:$GY$28,HD20,$HD$1)))</f>
        <v>#REF!</v>
      </c>
      <c r="HK20" s="212"/>
      <c r="HL20" s="205"/>
      <c r="HM20" s="213"/>
      <c r="HQ20" s="219" t="str">
        <f>IF(HK20="","",(IF((INDEX($D$7:$D$28,HK20))="","",(INDEX($D$7:$D$28,HK20)))))</f>
        <v/>
      </c>
      <c r="HR20" s="220" t="str">
        <f>IF(HK20="","",(IF((INDEX($E$7:$E$28,HK20))="","",(INDEX($E$7:$E$28,HK20)))))</f>
        <v/>
      </c>
      <c r="HU20" s="223">
        <v>8</v>
      </c>
      <c r="HV20" s="223" t="e">
        <f t="shared" si="126"/>
        <v>#REF!</v>
      </c>
      <c r="HW20" s="178">
        <v>24</v>
      </c>
      <c r="HX20" s="224">
        <v>22</v>
      </c>
      <c r="HY20" s="224">
        <v>21</v>
      </c>
      <c r="HZ20" s="224">
        <v>23</v>
      </c>
      <c r="IA20" s="224">
        <v>22</v>
      </c>
      <c r="IB20" s="224">
        <v>20</v>
      </c>
      <c r="IC20" s="224">
        <v>19</v>
      </c>
      <c r="ID20" s="224">
        <v>21</v>
      </c>
      <c r="IE20" s="224">
        <v>20</v>
      </c>
      <c r="IF20" s="224">
        <v>18</v>
      </c>
      <c r="IG20" s="224">
        <v>17</v>
      </c>
      <c r="IH20" s="224">
        <v>19</v>
      </c>
      <c r="II20" s="224">
        <v>18</v>
      </c>
      <c r="IJ20" s="224">
        <v>16</v>
      </c>
      <c r="IK20" s="224">
        <v>15</v>
      </c>
      <c r="IL20" s="224">
        <v>17</v>
      </c>
      <c r="IM20" s="224">
        <v>16</v>
      </c>
      <c r="IN20" s="224">
        <v>0</v>
      </c>
      <c r="IO20" s="224">
        <v>0</v>
      </c>
      <c r="IP20" s="224">
        <v>0</v>
      </c>
      <c r="IQ20" s="224">
        <v>0</v>
      </c>
      <c r="IR20" s="224">
        <v>0</v>
      </c>
      <c r="IS20" s="224">
        <v>0</v>
      </c>
      <c r="IT20" s="224">
        <v>0</v>
      </c>
      <c r="IU20" s="224">
        <v>0</v>
      </c>
      <c r="IV20" s="224">
        <v>0</v>
      </c>
      <c r="IW20" s="203">
        <v>0</v>
      </c>
      <c r="IY20" s="510" t="e">
        <f>IF($HF$2&lt;=5,0,(INDEX($HW$7:$IW$12,HU20,$HD$1)))</f>
        <v>#REF!</v>
      </c>
    </row>
    <row r="21" spans="1:259" ht="15.95" hidden="1" customHeight="1" x14ac:dyDescent="0.25">
      <c r="A21" s="119">
        <v>25</v>
      </c>
      <c r="B21" s="106"/>
      <c r="C21" s="105"/>
      <c r="D21" s="115"/>
      <c r="E21" s="10"/>
      <c r="F21" s="9"/>
      <c r="G21" s="39"/>
      <c r="H21" s="135"/>
      <c r="I21" s="106"/>
      <c r="L21" s="143"/>
      <c r="U21" s="89"/>
      <c r="V21" s="143"/>
      <c r="W21" s="143"/>
      <c r="Y21" s="143"/>
      <c r="AE21" s="201">
        <f t="shared" si="19"/>
        <v>0</v>
      </c>
      <c r="AF21" s="201">
        <f t="shared" si="128"/>
        <v>25</v>
      </c>
      <c r="AH21" s="201">
        <v>9</v>
      </c>
      <c r="AI21" s="178">
        <f t="shared" si="21"/>
        <v>25</v>
      </c>
      <c r="AJ21" s="202">
        <f>AF22</f>
        <v>26</v>
      </c>
      <c r="AK21" s="203">
        <f>AI23</f>
        <v>27</v>
      </c>
      <c r="AL21" s="202">
        <f t="shared" si="129"/>
        <v>25</v>
      </c>
      <c r="AM21" s="204">
        <f>AL22</f>
        <v>26</v>
      </c>
      <c r="AN21" s="203">
        <f>AL20</f>
        <v>24</v>
      </c>
      <c r="AO21" s="178">
        <f t="shared" si="130"/>
        <v>24</v>
      </c>
      <c r="AP21" s="204">
        <f>AO22</f>
        <v>25</v>
      </c>
      <c r="AQ21" s="203">
        <f>AO20</f>
        <v>23</v>
      </c>
      <c r="AR21" s="201">
        <f t="shared" si="131"/>
        <v>24</v>
      </c>
      <c r="AS21" s="204">
        <f>AR22</f>
        <v>25</v>
      </c>
      <c r="AT21" s="203">
        <v>26</v>
      </c>
      <c r="AU21" s="178">
        <f t="shared" si="132"/>
        <v>23</v>
      </c>
      <c r="AV21" s="204">
        <f>AU22</f>
        <v>24</v>
      </c>
      <c r="AW21" s="203">
        <v>25</v>
      </c>
      <c r="AX21" s="201">
        <f t="shared" si="133"/>
        <v>23</v>
      </c>
      <c r="AY21" s="204">
        <f>AX22</f>
        <v>24</v>
      </c>
      <c r="AZ21" s="203">
        <f>AX20</f>
        <v>22</v>
      </c>
      <c r="BA21" s="178">
        <f t="shared" si="134"/>
        <v>22</v>
      </c>
      <c r="BB21" s="204">
        <f>BA22</f>
        <v>23</v>
      </c>
      <c r="BC21" s="203">
        <f>BA20</f>
        <v>21</v>
      </c>
      <c r="BD21" s="202">
        <f t="shared" si="135"/>
        <v>22</v>
      </c>
      <c r="BE21" s="204">
        <f>BD22</f>
        <v>23</v>
      </c>
      <c r="BF21" s="203">
        <f>BD23</f>
        <v>24</v>
      </c>
      <c r="BG21" s="178">
        <f t="shared" si="136"/>
        <v>21</v>
      </c>
      <c r="BH21" s="204">
        <f>BG22</f>
        <v>22</v>
      </c>
      <c r="BI21" s="203">
        <f>BG23</f>
        <v>23</v>
      </c>
      <c r="BJ21" s="178">
        <f t="shared" si="137"/>
        <v>21</v>
      </c>
      <c r="BK21" s="204">
        <f>BJ22</f>
        <v>22</v>
      </c>
      <c r="BL21" s="203">
        <f>BJ20</f>
        <v>20</v>
      </c>
      <c r="BM21" s="178">
        <f t="shared" si="138"/>
        <v>20</v>
      </c>
      <c r="BN21" s="204">
        <f>BM22</f>
        <v>21</v>
      </c>
      <c r="BO21" s="203">
        <f>BM20</f>
        <v>19</v>
      </c>
      <c r="BP21" s="201">
        <f t="shared" si="139"/>
        <v>20</v>
      </c>
      <c r="BQ21" s="204">
        <f>BP22</f>
        <v>21</v>
      </c>
      <c r="BR21" s="203">
        <f>BP18</f>
        <v>17</v>
      </c>
      <c r="BS21" s="178">
        <f t="shared" si="140"/>
        <v>19</v>
      </c>
      <c r="BT21" s="204">
        <f>BS22</f>
        <v>20</v>
      </c>
      <c r="BU21" s="203" t="e">
        <f>BS18</f>
        <v>#REF!</v>
      </c>
      <c r="BV21" s="202">
        <f t="shared" si="141"/>
        <v>19</v>
      </c>
      <c r="BW21" s="204" t="str">
        <f>$AE$1</f>
        <v>VL</v>
      </c>
      <c r="BX21" s="203" t="e">
        <f>BV13</f>
        <v>#REF!</v>
      </c>
      <c r="BY21" s="178">
        <f t="shared" si="142"/>
        <v>18</v>
      </c>
      <c r="BZ21" s="204" t="str">
        <f>$AE$1</f>
        <v>VL</v>
      </c>
      <c r="CA21" s="203" t="e">
        <f>BY13</f>
        <v>#REF!</v>
      </c>
      <c r="CE21" s="178"/>
      <c r="CF21" s="202"/>
      <c r="CG21" s="203"/>
      <c r="CK21" s="178"/>
      <c r="CL21" s="202"/>
      <c r="CM21" s="203"/>
      <c r="CN21" s="202"/>
      <c r="CO21" s="202"/>
      <c r="CP21" s="202"/>
      <c r="CQ21" s="178"/>
      <c r="CR21" s="202"/>
      <c r="CS21" s="203"/>
      <c r="CW21" s="178"/>
      <c r="CX21" s="202"/>
      <c r="CY21" s="203"/>
      <c r="DC21" s="178"/>
      <c r="DD21" s="202"/>
      <c r="DE21" s="203"/>
      <c r="DF21" s="202"/>
      <c r="DG21" s="202"/>
      <c r="DH21" s="202"/>
      <c r="DI21" s="178"/>
      <c r="DJ21" s="202"/>
      <c r="DK21" s="203"/>
      <c r="DN21" s="204" t="e">
        <f t="shared" si="122"/>
        <v>#REF!</v>
      </c>
      <c r="DO21" s="178">
        <f t="shared" si="41"/>
        <v>25</v>
      </c>
      <c r="DP21" s="205">
        <f t="shared" si="42"/>
        <v>25</v>
      </c>
      <c r="DQ21" s="205">
        <f t="shared" si="43"/>
        <v>24</v>
      </c>
      <c r="DR21" s="205">
        <f t="shared" si="44"/>
        <v>24</v>
      </c>
      <c r="DS21" s="205">
        <f t="shared" si="45"/>
        <v>23</v>
      </c>
      <c r="DT21" s="205">
        <f t="shared" si="46"/>
        <v>23</v>
      </c>
      <c r="DU21" s="205">
        <f t="shared" si="47"/>
        <v>22</v>
      </c>
      <c r="DV21" s="205">
        <f t="shared" si="48"/>
        <v>22</v>
      </c>
      <c r="DW21" s="205">
        <f t="shared" si="49"/>
        <v>21</v>
      </c>
      <c r="DX21" s="205">
        <f t="shared" si="50"/>
        <v>21</v>
      </c>
      <c r="DY21" s="205">
        <f t="shared" si="51"/>
        <v>20</v>
      </c>
      <c r="DZ21" s="205">
        <f t="shared" si="52"/>
        <v>20</v>
      </c>
      <c r="EA21" s="205">
        <f t="shared" si="53"/>
        <v>19</v>
      </c>
      <c r="EB21" s="205">
        <f t="shared" si="54"/>
        <v>19</v>
      </c>
      <c r="EC21" s="205">
        <f t="shared" si="55"/>
        <v>18</v>
      </c>
      <c r="ED21" s="205">
        <f t="shared" si="56"/>
        <v>0</v>
      </c>
      <c r="EE21" s="205">
        <f t="shared" si="57"/>
        <v>0</v>
      </c>
      <c r="EF21" s="205">
        <f t="shared" si="58"/>
        <v>0</v>
      </c>
      <c r="EG21" s="205">
        <f t="shared" si="59"/>
        <v>0</v>
      </c>
      <c r="EH21" s="205">
        <f t="shared" si="60"/>
        <v>0</v>
      </c>
      <c r="EI21" s="205">
        <f t="shared" si="61"/>
        <v>0</v>
      </c>
      <c r="EJ21" s="205">
        <f t="shared" si="62"/>
        <v>0</v>
      </c>
      <c r="EK21" s="205">
        <f t="shared" si="63"/>
        <v>0</v>
      </c>
      <c r="EL21" s="205">
        <f t="shared" si="64"/>
        <v>0</v>
      </c>
      <c r="EM21" s="205">
        <f t="shared" si="65"/>
        <v>0</v>
      </c>
      <c r="EN21" s="205">
        <f t="shared" si="66"/>
        <v>0</v>
      </c>
      <c r="EO21" s="203">
        <f t="shared" si="67"/>
        <v>0</v>
      </c>
      <c r="ES21" s="204" t="e">
        <f t="shared" si="123"/>
        <v>#REF!</v>
      </c>
      <c r="ET21" s="178">
        <f t="shared" si="68"/>
        <v>26</v>
      </c>
      <c r="EU21" s="205">
        <f t="shared" si="69"/>
        <v>26</v>
      </c>
      <c r="EV21" s="205">
        <f t="shared" si="70"/>
        <v>25</v>
      </c>
      <c r="EW21" s="205">
        <f t="shared" si="71"/>
        <v>25</v>
      </c>
      <c r="EX21" s="205">
        <f t="shared" si="72"/>
        <v>24</v>
      </c>
      <c r="EY21" s="205">
        <f t="shared" si="73"/>
        <v>24</v>
      </c>
      <c r="EZ21" s="205">
        <f t="shared" si="74"/>
        <v>23</v>
      </c>
      <c r="FA21" s="205">
        <f t="shared" si="75"/>
        <v>23</v>
      </c>
      <c r="FB21" s="205">
        <f t="shared" si="76"/>
        <v>22</v>
      </c>
      <c r="FC21" s="205">
        <f t="shared" si="77"/>
        <v>22</v>
      </c>
      <c r="FD21" s="205">
        <f t="shared" si="78"/>
        <v>21</v>
      </c>
      <c r="FE21" s="205">
        <f t="shared" si="79"/>
        <v>21</v>
      </c>
      <c r="FF21" s="205">
        <f t="shared" si="80"/>
        <v>20</v>
      </c>
      <c r="FG21" s="205" t="str">
        <f t="shared" si="81"/>
        <v>VL</v>
      </c>
      <c r="FH21" s="205" t="str">
        <f t="shared" si="82"/>
        <v>VL</v>
      </c>
      <c r="FI21" s="205">
        <f t="shared" si="83"/>
        <v>0</v>
      </c>
      <c r="FJ21" s="205">
        <f t="shared" si="84"/>
        <v>0</v>
      </c>
      <c r="FK21" s="205">
        <f t="shared" si="85"/>
        <v>0</v>
      </c>
      <c r="FL21" s="205">
        <f t="shared" si="86"/>
        <v>0</v>
      </c>
      <c r="FM21" s="205">
        <f t="shared" si="87"/>
        <v>0</v>
      </c>
      <c r="FN21" s="205">
        <f t="shared" si="88"/>
        <v>0</v>
      </c>
      <c r="FO21" s="205">
        <f t="shared" si="89"/>
        <v>0</v>
      </c>
      <c r="FP21" s="205">
        <f t="shared" si="90"/>
        <v>0</v>
      </c>
      <c r="FQ21" s="205">
        <f t="shared" si="91"/>
        <v>0</v>
      </c>
      <c r="FR21" s="205">
        <f t="shared" si="92"/>
        <v>0</v>
      </c>
      <c r="FS21" s="205">
        <f t="shared" si="93"/>
        <v>0</v>
      </c>
      <c r="FT21" s="203">
        <f t="shared" si="94"/>
        <v>0</v>
      </c>
      <c r="FX21" s="204" t="e">
        <f t="shared" si="124"/>
        <v>#REF!</v>
      </c>
      <c r="FY21" s="178">
        <f t="shared" si="95"/>
        <v>27</v>
      </c>
      <c r="FZ21" s="205">
        <f t="shared" si="96"/>
        <v>24</v>
      </c>
      <c r="GA21" s="205">
        <f t="shared" si="97"/>
        <v>23</v>
      </c>
      <c r="GB21" s="205">
        <f t="shared" si="98"/>
        <v>26</v>
      </c>
      <c r="GC21" s="205">
        <f t="shared" si="99"/>
        <v>25</v>
      </c>
      <c r="GD21" s="205">
        <f t="shared" si="100"/>
        <v>22</v>
      </c>
      <c r="GE21" s="205">
        <f t="shared" si="101"/>
        <v>21</v>
      </c>
      <c r="GF21" s="205">
        <f t="shared" si="102"/>
        <v>24</v>
      </c>
      <c r="GG21" s="205">
        <f t="shared" si="103"/>
        <v>23</v>
      </c>
      <c r="GH21" s="205">
        <f t="shared" si="104"/>
        <v>20</v>
      </c>
      <c r="GI21" s="205">
        <f t="shared" si="105"/>
        <v>19</v>
      </c>
      <c r="GJ21" s="205">
        <f t="shared" si="106"/>
        <v>17</v>
      </c>
      <c r="GK21" s="205" t="e">
        <f t="shared" si="107"/>
        <v>#REF!</v>
      </c>
      <c r="GL21" s="205" t="e">
        <f t="shared" si="108"/>
        <v>#REF!</v>
      </c>
      <c r="GM21" s="205" t="e">
        <f t="shared" si="109"/>
        <v>#REF!</v>
      </c>
      <c r="GN21" s="205">
        <f t="shared" si="110"/>
        <v>0</v>
      </c>
      <c r="GO21" s="205">
        <f t="shared" si="111"/>
        <v>0</v>
      </c>
      <c r="GP21" s="205">
        <f t="shared" si="112"/>
        <v>0</v>
      </c>
      <c r="GQ21" s="205">
        <f t="shared" si="113"/>
        <v>0</v>
      </c>
      <c r="GR21" s="205">
        <f t="shared" si="114"/>
        <v>0</v>
      </c>
      <c r="GS21" s="205">
        <f t="shared" si="115"/>
        <v>0</v>
      </c>
      <c r="GT21" s="205">
        <f t="shared" si="116"/>
        <v>0</v>
      </c>
      <c r="GU21" s="205">
        <f t="shared" si="117"/>
        <v>0</v>
      </c>
      <c r="GV21" s="205">
        <f t="shared" si="118"/>
        <v>0</v>
      </c>
      <c r="GW21" s="209">
        <f t="shared" si="119"/>
        <v>0</v>
      </c>
      <c r="GX21" s="205">
        <f t="shared" si="120"/>
        <v>0</v>
      </c>
      <c r="GY21" s="203">
        <f t="shared" si="121"/>
        <v>0</v>
      </c>
      <c r="HD21" s="204" t="e">
        <f t="shared" si="125"/>
        <v>#REF!</v>
      </c>
      <c r="HE21" s="510" t="e">
        <f>IF($HF$2&lt;=5,0,(INDEX($DO$7:$EO$28,HD21,$HD$1)))</f>
        <v>#REF!</v>
      </c>
      <c r="HF21" s="510" t="e">
        <f>IF($HF$2&lt;=5,0,(INDEX($ET$7:$FT$28,HD21,$HD$1)))</f>
        <v>#REF!</v>
      </c>
      <c r="HG21" s="510" t="e">
        <f>IF($HF$2&lt;=5,0,(INDEX($FY$7:$GY$28,HD21,$HD$1)))</f>
        <v>#REF!</v>
      </c>
      <c r="HJ21" s="204" t="e">
        <f>HJ19+1</f>
        <v>#REF!</v>
      </c>
      <c r="HK21" s="212" t="e">
        <f>IF(#REF!=0,"",#REF!)</f>
        <v>#REF!</v>
      </c>
      <c r="HL21" s="205" t="e">
        <f>IF(#REF!=0,"",#REF!)</f>
        <v>#REF!</v>
      </c>
      <c r="HM21" s="213" t="e">
        <f>IF(#REF!=0,"",#REF!)</f>
        <v>#REF!</v>
      </c>
      <c r="HQ21" s="219" t="e">
        <f>IF(HK21="","",(IF((INDEX($D$7:$D$28,HK21))="","",(INDEX($D$7:$D$28,HK21)))))</f>
        <v>#REF!</v>
      </c>
      <c r="HR21" s="220" t="e">
        <f>IF(HK21="","",(IF((INDEX($E$7:$E$28,HK21))="","",(INDEX($E$7:$E$28,HK21)))))</f>
        <v>#REF!</v>
      </c>
      <c r="HU21" s="223">
        <v>9</v>
      </c>
      <c r="HV21" s="223" t="e">
        <f t="shared" si="126"/>
        <v>#REF!</v>
      </c>
      <c r="HW21" s="178">
        <v>25</v>
      </c>
      <c r="HX21" s="224">
        <v>23</v>
      </c>
      <c r="HY21" s="224">
        <v>22</v>
      </c>
      <c r="HZ21" s="224">
        <v>24</v>
      </c>
      <c r="IA21" s="224">
        <v>23</v>
      </c>
      <c r="IB21" s="224">
        <v>21</v>
      </c>
      <c r="IC21" s="224">
        <v>20</v>
      </c>
      <c r="ID21" s="224">
        <v>22</v>
      </c>
      <c r="IE21" s="224">
        <v>21</v>
      </c>
      <c r="IF21" s="224">
        <v>19</v>
      </c>
      <c r="IG21" s="224">
        <v>18</v>
      </c>
      <c r="IH21" s="224">
        <v>20</v>
      </c>
      <c r="II21" s="224">
        <v>19</v>
      </c>
      <c r="IJ21" s="224">
        <v>17</v>
      </c>
      <c r="IK21" s="224">
        <v>16</v>
      </c>
      <c r="IL21" s="224">
        <v>0</v>
      </c>
      <c r="IM21" s="224">
        <v>0</v>
      </c>
      <c r="IN21" s="224">
        <v>0</v>
      </c>
      <c r="IO21" s="224">
        <v>0</v>
      </c>
      <c r="IP21" s="224">
        <v>0</v>
      </c>
      <c r="IQ21" s="224">
        <v>0</v>
      </c>
      <c r="IR21" s="224">
        <v>0</v>
      </c>
      <c r="IS21" s="224">
        <v>0</v>
      </c>
      <c r="IT21" s="224">
        <v>0</v>
      </c>
      <c r="IU21" s="224">
        <v>0</v>
      </c>
      <c r="IV21" s="224">
        <v>0</v>
      </c>
      <c r="IW21" s="203">
        <v>0</v>
      </c>
      <c r="IY21" s="510" t="e">
        <f>IF($HF$2&lt;=5,0,(INDEX($HW$7:$IW$12,HU21,$HD$1)))</f>
        <v>#REF!</v>
      </c>
    </row>
    <row r="22" spans="1:259" ht="15.95" hidden="1" customHeight="1" x14ac:dyDescent="0.25">
      <c r="A22" s="119">
        <v>26</v>
      </c>
      <c r="B22" s="106"/>
      <c r="C22" s="106"/>
      <c r="D22" s="115"/>
      <c r="E22" s="10"/>
      <c r="F22" s="9"/>
      <c r="G22" s="39"/>
      <c r="H22" s="135"/>
      <c r="I22" s="106"/>
      <c r="L22" s="143"/>
      <c r="U22" s="89"/>
      <c r="V22" s="143"/>
      <c r="W22" s="143"/>
      <c r="Y22" s="143"/>
      <c r="AE22" s="201">
        <f t="shared" si="19"/>
        <v>0</v>
      </c>
      <c r="AF22" s="201">
        <f t="shared" si="128"/>
        <v>26</v>
      </c>
      <c r="AH22" s="201">
        <v>10</v>
      </c>
      <c r="AI22" s="178">
        <f t="shared" si="21"/>
        <v>26</v>
      </c>
      <c r="AJ22" s="202">
        <f>AF21</f>
        <v>25</v>
      </c>
      <c r="AK22" s="203">
        <f>AI24</f>
        <v>28</v>
      </c>
      <c r="AL22" s="202">
        <f t="shared" si="129"/>
        <v>26</v>
      </c>
      <c r="AM22" s="204">
        <f>AL21</f>
        <v>25</v>
      </c>
      <c r="AN22" s="203">
        <f>AL23</f>
        <v>27</v>
      </c>
      <c r="AO22" s="178">
        <f t="shared" si="130"/>
        <v>25</v>
      </c>
      <c r="AP22" s="204">
        <f>AO21</f>
        <v>24</v>
      </c>
      <c r="AQ22" s="203">
        <f>AO23</f>
        <v>26</v>
      </c>
      <c r="AR22" s="201">
        <f t="shared" si="131"/>
        <v>25</v>
      </c>
      <c r="AS22" s="204">
        <f>AR21</f>
        <v>24</v>
      </c>
      <c r="AT22" s="203">
        <v>28</v>
      </c>
      <c r="AU22" s="178">
        <f t="shared" si="132"/>
        <v>24</v>
      </c>
      <c r="AV22" s="204">
        <f>AU21</f>
        <v>23</v>
      </c>
      <c r="AW22" s="203">
        <f>AU25</f>
        <v>27</v>
      </c>
      <c r="AX22" s="201">
        <f t="shared" si="133"/>
        <v>24</v>
      </c>
      <c r="AY22" s="204">
        <f>AX21</f>
        <v>23</v>
      </c>
      <c r="AZ22" s="203">
        <f>AX23</f>
        <v>25</v>
      </c>
      <c r="BA22" s="178">
        <f t="shared" si="134"/>
        <v>23</v>
      </c>
      <c r="BB22" s="204">
        <f>BA21</f>
        <v>22</v>
      </c>
      <c r="BC22" s="203">
        <f>BA23</f>
        <v>24</v>
      </c>
      <c r="BD22" s="202">
        <f t="shared" si="135"/>
        <v>23</v>
      </c>
      <c r="BE22" s="204">
        <f>BD21</f>
        <v>22</v>
      </c>
      <c r="BF22" s="204">
        <f>BD24</f>
        <v>25</v>
      </c>
      <c r="BG22" s="178">
        <f t="shared" si="136"/>
        <v>22</v>
      </c>
      <c r="BH22" s="204">
        <f>BG21</f>
        <v>21</v>
      </c>
      <c r="BI22" s="203">
        <f>BG24</f>
        <v>24</v>
      </c>
      <c r="BJ22" s="178">
        <f t="shared" si="137"/>
        <v>22</v>
      </c>
      <c r="BK22" s="204">
        <f>BJ21</f>
        <v>21</v>
      </c>
      <c r="BL22" s="203" t="str">
        <f>BK23</f>
        <v>VL</v>
      </c>
      <c r="BM22" s="178">
        <f t="shared" si="138"/>
        <v>21</v>
      </c>
      <c r="BN22" s="204">
        <f>BM21</f>
        <v>20</v>
      </c>
      <c r="BO22" s="203" t="str">
        <f>BN23</f>
        <v>VL</v>
      </c>
      <c r="BP22" s="201">
        <f t="shared" si="139"/>
        <v>21</v>
      </c>
      <c r="BQ22" s="204">
        <f>BP21</f>
        <v>20</v>
      </c>
      <c r="BR22" s="203">
        <v>19</v>
      </c>
      <c r="BS22" s="178">
        <f t="shared" si="140"/>
        <v>20</v>
      </c>
      <c r="BT22" s="204">
        <f>BS21</f>
        <v>19</v>
      </c>
      <c r="BU22" s="203">
        <v>18</v>
      </c>
      <c r="BV22" s="202"/>
      <c r="BW22" s="202"/>
      <c r="BX22" s="202"/>
      <c r="BY22" s="178"/>
      <c r="BZ22" s="202"/>
      <c r="CA22" s="203"/>
      <c r="CE22" s="178"/>
      <c r="CF22" s="202"/>
      <c r="CG22" s="203"/>
      <c r="CK22" s="178"/>
      <c r="CL22" s="202"/>
      <c r="CM22" s="203"/>
      <c r="CN22" s="202"/>
      <c r="CO22" s="202"/>
      <c r="CP22" s="202"/>
      <c r="CQ22" s="178"/>
      <c r="CR22" s="202"/>
      <c r="CS22" s="203"/>
      <c r="CW22" s="178"/>
      <c r="CX22" s="202"/>
      <c r="CY22" s="203"/>
      <c r="DC22" s="178"/>
      <c r="DD22" s="202"/>
      <c r="DE22" s="203"/>
      <c r="DF22" s="202"/>
      <c r="DG22" s="202"/>
      <c r="DH22" s="202"/>
      <c r="DI22" s="178"/>
      <c r="DJ22" s="202"/>
      <c r="DK22" s="203"/>
      <c r="DN22" s="204" t="e">
        <f t="shared" si="122"/>
        <v>#REF!</v>
      </c>
      <c r="DO22" s="178">
        <f t="shared" si="41"/>
        <v>26</v>
      </c>
      <c r="DP22" s="205">
        <f t="shared" si="42"/>
        <v>26</v>
      </c>
      <c r="DQ22" s="205">
        <f t="shared" si="43"/>
        <v>25</v>
      </c>
      <c r="DR22" s="205">
        <f t="shared" si="44"/>
        <v>25</v>
      </c>
      <c r="DS22" s="205">
        <f t="shared" si="45"/>
        <v>24</v>
      </c>
      <c r="DT22" s="205">
        <f t="shared" si="46"/>
        <v>24</v>
      </c>
      <c r="DU22" s="205">
        <f t="shared" si="47"/>
        <v>23</v>
      </c>
      <c r="DV22" s="205">
        <f t="shared" si="48"/>
        <v>23</v>
      </c>
      <c r="DW22" s="205">
        <f t="shared" si="49"/>
        <v>22</v>
      </c>
      <c r="DX22" s="205">
        <f t="shared" si="50"/>
        <v>22</v>
      </c>
      <c r="DY22" s="205">
        <f t="shared" si="51"/>
        <v>21</v>
      </c>
      <c r="DZ22" s="205">
        <f t="shared" si="52"/>
        <v>21</v>
      </c>
      <c r="EA22" s="205">
        <f t="shared" si="53"/>
        <v>20</v>
      </c>
      <c r="EB22" s="205">
        <f t="shared" si="54"/>
        <v>0</v>
      </c>
      <c r="EC22" s="205">
        <f t="shared" si="55"/>
        <v>0</v>
      </c>
      <c r="ED22" s="205">
        <f t="shared" si="56"/>
        <v>0</v>
      </c>
      <c r="EE22" s="205">
        <f t="shared" si="57"/>
        <v>0</v>
      </c>
      <c r="EF22" s="205">
        <f t="shared" si="58"/>
        <v>0</v>
      </c>
      <c r="EG22" s="205">
        <f t="shared" si="59"/>
        <v>0</v>
      </c>
      <c r="EH22" s="205">
        <f t="shared" si="60"/>
        <v>0</v>
      </c>
      <c r="EI22" s="205">
        <f t="shared" si="61"/>
        <v>0</v>
      </c>
      <c r="EJ22" s="205">
        <f t="shared" si="62"/>
        <v>0</v>
      </c>
      <c r="EK22" s="205">
        <f t="shared" si="63"/>
        <v>0</v>
      </c>
      <c r="EL22" s="205">
        <f t="shared" si="64"/>
        <v>0</v>
      </c>
      <c r="EM22" s="205">
        <f t="shared" si="65"/>
        <v>0</v>
      </c>
      <c r="EN22" s="205">
        <f t="shared" si="66"/>
        <v>0</v>
      </c>
      <c r="EO22" s="203">
        <f t="shared" si="67"/>
        <v>0</v>
      </c>
      <c r="ES22" s="204" t="e">
        <f t="shared" si="123"/>
        <v>#REF!</v>
      </c>
      <c r="ET22" s="178">
        <f t="shared" si="68"/>
        <v>25</v>
      </c>
      <c r="EU22" s="205">
        <f t="shared" si="69"/>
        <v>25</v>
      </c>
      <c r="EV22" s="205">
        <f t="shared" si="70"/>
        <v>24</v>
      </c>
      <c r="EW22" s="205">
        <f t="shared" si="71"/>
        <v>24</v>
      </c>
      <c r="EX22" s="205">
        <f t="shared" si="72"/>
        <v>23</v>
      </c>
      <c r="EY22" s="205">
        <f t="shared" si="73"/>
        <v>23</v>
      </c>
      <c r="EZ22" s="205">
        <f t="shared" si="74"/>
        <v>22</v>
      </c>
      <c r="FA22" s="205">
        <f t="shared" si="75"/>
        <v>22</v>
      </c>
      <c r="FB22" s="205">
        <f t="shared" si="76"/>
        <v>21</v>
      </c>
      <c r="FC22" s="205">
        <f t="shared" si="77"/>
        <v>21</v>
      </c>
      <c r="FD22" s="205">
        <f t="shared" si="78"/>
        <v>20</v>
      </c>
      <c r="FE22" s="205">
        <f t="shared" si="79"/>
        <v>20</v>
      </c>
      <c r="FF22" s="205">
        <f t="shared" si="80"/>
        <v>19</v>
      </c>
      <c r="FG22" s="205">
        <f t="shared" si="81"/>
        <v>0</v>
      </c>
      <c r="FH22" s="205">
        <f t="shared" si="82"/>
        <v>0</v>
      </c>
      <c r="FI22" s="205">
        <f t="shared" si="83"/>
        <v>0</v>
      </c>
      <c r="FJ22" s="205">
        <f t="shared" si="84"/>
        <v>0</v>
      </c>
      <c r="FK22" s="205">
        <f t="shared" si="85"/>
        <v>0</v>
      </c>
      <c r="FL22" s="205">
        <f t="shared" si="86"/>
        <v>0</v>
      </c>
      <c r="FM22" s="205">
        <f t="shared" si="87"/>
        <v>0</v>
      </c>
      <c r="FN22" s="205">
        <f t="shared" si="88"/>
        <v>0</v>
      </c>
      <c r="FO22" s="205">
        <f t="shared" si="89"/>
        <v>0</v>
      </c>
      <c r="FP22" s="205">
        <f t="shared" si="90"/>
        <v>0</v>
      </c>
      <c r="FQ22" s="205">
        <f t="shared" si="91"/>
        <v>0</v>
      </c>
      <c r="FR22" s="205">
        <f t="shared" si="92"/>
        <v>0</v>
      </c>
      <c r="FS22" s="205">
        <f t="shared" si="93"/>
        <v>0</v>
      </c>
      <c r="FT22" s="203">
        <f t="shared" si="94"/>
        <v>0</v>
      </c>
      <c r="FX22" s="204" t="e">
        <f t="shared" si="124"/>
        <v>#REF!</v>
      </c>
      <c r="FY22" s="178">
        <f t="shared" si="95"/>
        <v>28</v>
      </c>
      <c r="FZ22" s="205">
        <f t="shared" si="96"/>
        <v>27</v>
      </c>
      <c r="GA22" s="205">
        <f t="shared" si="97"/>
        <v>26</v>
      </c>
      <c r="GB22" s="205">
        <f t="shared" si="98"/>
        <v>28</v>
      </c>
      <c r="GC22" s="205">
        <f t="shared" si="99"/>
        <v>27</v>
      </c>
      <c r="GD22" s="205">
        <f t="shared" si="100"/>
        <v>25</v>
      </c>
      <c r="GE22" s="205">
        <f t="shared" si="101"/>
        <v>24</v>
      </c>
      <c r="GF22" s="205">
        <f t="shared" si="102"/>
        <v>25</v>
      </c>
      <c r="GG22" s="205">
        <f t="shared" si="103"/>
        <v>24</v>
      </c>
      <c r="GH22" s="205" t="str">
        <f t="shared" si="104"/>
        <v>VL</v>
      </c>
      <c r="GI22" s="205" t="str">
        <f t="shared" si="105"/>
        <v>VL</v>
      </c>
      <c r="GJ22" s="205">
        <f t="shared" si="106"/>
        <v>19</v>
      </c>
      <c r="GK22" s="205">
        <f t="shared" si="107"/>
        <v>18</v>
      </c>
      <c r="GL22" s="205">
        <f t="shared" si="108"/>
        <v>0</v>
      </c>
      <c r="GM22" s="205">
        <f t="shared" si="109"/>
        <v>0</v>
      </c>
      <c r="GN22" s="205">
        <f t="shared" si="110"/>
        <v>0</v>
      </c>
      <c r="GO22" s="205">
        <f t="shared" si="111"/>
        <v>0</v>
      </c>
      <c r="GP22" s="205">
        <f t="shared" si="112"/>
        <v>0</v>
      </c>
      <c r="GQ22" s="205">
        <f t="shared" si="113"/>
        <v>0</v>
      </c>
      <c r="GR22" s="205">
        <f t="shared" si="114"/>
        <v>0</v>
      </c>
      <c r="GS22" s="205">
        <f t="shared" si="115"/>
        <v>0</v>
      </c>
      <c r="GT22" s="205">
        <f t="shared" si="116"/>
        <v>0</v>
      </c>
      <c r="GU22" s="205">
        <f t="shared" si="117"/>
        <v>0</v>
      </c>
      <c r="GV22" s="205">
        <f t="shared" si="118"/>
        <v>0</v>
      </c>
      <c r="GW22" s="209">
        <f t="shared" si="119"/>
        <v>0</v>
      </c>
      <c r="GX22" s="205">
        <f t="shared" si="120"/>
        <v>0</v>
      </c>
      <c r="GY22" s="203">
        <f t="shared" si="121"/>
        <v>0</v>
      </c>
      <c r="HD22" s="204" t="e">
        <f t="shared" si="125"/>
        <v>#REF!</v>
      </c>
      <c r="HE22" s="510" t="e">
        <f>IF($HF$2&lt;=5,0,(INDEX($DO$7:$EO$28,HD22,$HD$1)))</f>
        <v>#REF!</v>
      </c>
      <c r="HF22" s="510" t="e">
        <f>IF($HF$2&lt;=5,0,(INDEX($ET$7:$FT$28,HD22,$HD$1)))</f>
        <v>#REF!</v>
      </c>
      <c r="HG22" s="510" t="e">
        <f>IF($HF$2&lt;=5,0,(INDEX($FY$7:$GY$28,HD22,$HD$1)))</f>
        <v>#REF!</v>
      </c>
      <c r="HK22" s="212"/>
      <c r="HL22" s="205"/>
      <c r="HM22" s="213"/>
      <c r="HQ22" s="219" t="str">
        <f>IF(HK22="","",(IF((INDEX($D$7:$D$28,HK22))="","",(INDEX($D$7:$D$28,HK22)))))</f>
        <v/>
      </c>
      <c r="HR22" s="220" t="str">
        <f>IF(HK22="","",(IF((INDEX($E$7:$E$28,HK22))="","",(INDEX($E$7:$E$28,HK22)))))</f>
        <v/>
      </c>
      <c r="HU22" s="223">
        <v>10</v>
      </c>
      <c r="HV22" s="223" t="e">
        <f t="shared" si="126"/>
        <v>#REF!</v>
      </c>
      <c r="HW22" s="178">
        <v>26</v>
      </c>
      <c r="HX22" s="224">
        <v>24</v>
      </c>
      <c r="HY22" s="224">
        <v>23</v>
      </c>
      <c r="HZ22" s="224">
        <v>25</v>
      </c>
      <c r="IA22" s="224">
        <v>24</v>
      </c>
      <c r="IB22" s="224">
        <v>22</v>
      </c>
      <c r="IC22" s="224">
        <v>21</v>
      </c>
      <c r="ID22" s="224">
        <v>23</v>
      </c>
      <c r="IE22" s="224">
        <v>22</v>
      </c>
      <c r="IF22" s="224">
        <v>20</v>
      </c>
      <c r="IG22" s="224">
        <v>19</v>
      </c>
      <c r="IH22" s="224">
        <v>21</v>
      </c>
      <c r="II22" s="224">
        <v>20</v>
      </c>
      <c r="IJ22" s="224">
        <v>0</v>
      </c>
      <c r="IK22" s="224">
        <v>0</v>
      </c>
      <c r="IL22" s="224">
        <v>0</v>
      </c>
      <c r="IM22" s="224">
        <v>0</v>
      </c>
      <c r="IN22" s="224">
        <v>0</v>
      </c>
      <c r="IO22" s="224">
        <v>0</v>
      </c>
      <c r="IP22" s="224">
        <v>0</v>
      </c>
      <c r="IQ22" s="224">
        <v>0</v>
      </c>
      <c r="IR22" s="224">
        <v>0</v>
      </c>
      <c r="IS22" s="224">
        <v>0</v>
      </c>
      <c r="IT22" s="224">
        <v>0</v>
      </c>
      <c r="IU22" s="224">
        <v>0</v>
      </c>
      <c r="IV22" s="224">
        <v>0</v>
      </c>
      <c r="IW22" s="203">
        <v>0</v>
      </c>
      <c r="IY22" s="510" t="e">
        <f>IF($HF$2&lt;=5,0,(INDEX($HW$7:$IW$12,HU22,$HD$1)))</f>
        <v>#REF!</v>
      </c>
    </row>
    <row r="23" spans="1:259" ht="15.95" hidden="1" customHeight="1" x14ac:dyDescent="0.25">
      <c r="A23" s="119">
        <v>27</v>
      </c>
      <c r="B23" s="118"/>
      <c r="C23" s="116"/>
      <c r="D23" s="115"/>
      <c r="E23" s="10"/>
      <c r="F23" s="9"/>
      <c r="G23" s="116"/>
      <c r="H23" s="117"/>
      <c r="I23" s="106"/>
      <c r="L23" s="143"/>
      <c r="U23" s="89"/>
      <c r="V23" s="143"/>
      <c r="W23" s="143"/>
      <c r="Y23" s="143"/>
      <c r="AE23" s="201">
        <f t="shared" si="19"/>
        <v>0</v>
      </c>
      <c r="AF23" s="201">
        <f t="shared" si="128"/>
        <v>27</v>
      </c>
      <c r="AH23" s="201">
        <v>11</v>
      </c>
      <c r="AI23" s="178">
        <f t="shared" si="21"/>
        <v>27</v>
      </c>
      <c r="AJ23" s="202">
        <f>AF24</f>
        <v>28</v>
      </c>
      <c r="AK23" s="203">
        <f>AI21</f>
        <v>25</v>
      </c>
      <c r="AL23" s="202">
        <f t="shared" si="129"/>
        <v>27</v>
      </c>
      <c r="AM23" s="204">
        <f>AL24</f>
        <v>28</v>
      </c>
      <c r="AN23" s="203">
        <f>AL22</f>
        <v>26</v>
      </c>
      <c r="AO23" s="178">
        <f t="shared" si="130"/>
        <v>26</v>
      </c>
      <c r="AP23" s="204">
        <f>AO24</f>
        <v>27</v>
      </c>
      <c r="AQ23" s="203">
        <f>AO22</f>
        <v>25</v>
      </c>
      <c r="AR23" s="201">
        <f t="shared" si="131"/>
        <v>26</v>
      </c>
      <c r="AS23" s="204">
        <f>AR24</f>
        <v>27</v>
      </c>
      <c r="AT23" s="203">
        <v>24</v>
      </c>
      <c r="AU23" s="178">
        <f t="shared" si="132"/>
        <v>25</v>
      </c>
      <c r="AV23" s="204">
        <f>AU24</f>
        <v>26</v>
      </c>
      <c r="AW23" s="203">
        <f>AU26</f>
        <v>28</v>
      </c>
      <c r="AX23" s="201">
        <f t="shared" si="133"/>
        <v>25</v>
      </c>
      <c r="AY23" s="204">
        <f>AX24</f>
        <v>26</v>
      </c>
      <c r="AZ23" s="203">
        <f>AX22</f>
        <v>24</v>
      </c>
      <c r="BA23" s="178">
        <f t="shared" si="134"/>
        <v>24</v>
      </c>
      <c r="BB23" s="204">
        <f>BA24</f>
        <v>25</v>
      </c>
      <c r="BC23" s="203">
        <f>BA22</f>
        <v>23</v>
      </c>
      <c r="BD23" s="202">
        <f t="shared" si="135"/>
        <v>24</v>
      </c>
      <c r="BE23" s="204">
        <f>BD24</f>
        <v>25</v>
      </c>
      <c r="BF23" s="204">
        <f>BD21</f>
        <v>22</v>
      </c>
      <c r="BG23" s="178">
        <f t="shared" si="136"/>
        <v>23</v>
      </c>
      <c r="BH23" s="204">
        <f>BG24</f>
        <v>24</v>
      </c>
      <c r="BI23" s="203">
        <f>BG21</f>
        <v>21</v>
      </c>
      <c r="BJ23" s="178">
        <f t="shared" si="137"/>
        <v>23</v>
      </c>
      <c r="BK23" s="204" t="str">
        <f>$AE$1</f>
        <v>VL</v>
      </c>
      <c r="BL23" s="203" t="e">
        <f>BJ13</f>
        <v>#REF!</v>
      </c>
      <c r="BM23" s="178">
        <f t="shared" si="138"/>
        <v>22</v>
      </c>
      <c r="BN23" s="204" t="str">
        <f>$AE$1</f>
        <v>VL</v>
      </c>
      <c r="BO23" s="203" t="e">
        <f>BM13</f>
        <v>#REF!</v>
      </c>
      <c r="BS23" s="178"/>
      <c r="BT23" s="202"/>
      <c r="BU23" s="203"/>
      <c r="BV23" s="202"/>
      <c r="BW23" s="202"/>
      <c r="BX23" s="202"/>
      <c r="BY23" s="178"/>
      <c r="BZ23" s="202"/>
      <c r="CA23" s="203"/>
      <c r="CE23" s="178"/>
      <c r="CF23" s="202"/>
      <c r="CG23" s="203"/>
      <c r="CK23" s="178"/>
      <c r="CL23" s="202"/>
      <c r="CM23" s="203"/>
      <c r="CN23" s="202"/>
      <c r="CO23" s="202"/>
      <c r="CP23" s="202"/>
      <c r="CQ23" s="178"/>
      <c r="CR23" s="202"/>
      <c r="CS23" s="203"/>
      <c r="CW23" s="178"/>
      <c r="CX23" s="202"/>
      <c r="CY23" s="203"/>
      <c r="DC23" s="178"/>
      <c r="DD23" s="202"/>
      <c r="DE23" s="203"/>
      <c r="DF23" s="202"/>
      <c r="DG23" s="202"/>
      <c r="DH23" s="202"/>
      <c r="DI23" s="178"/>
      <c r="DJ23" s="202"/>
      <c r="DK23" s="203"/>
      <c r="DN23" s="204" t="e">
        <f t="shared" si="122"/>
        <v>#REF!</v>
      </c>
      <c r="DO23" s="178">
        <f t="shared" si="41"/>
        <v>27</v>
      </c>
      <c r="DP23" s="205">
        <f t="shared" si="42"/>
        <v>27</v>
      </c>
      <c r="DQ23" s="205">
        <f t="shared" si="43"/>
        <v>26</v>
      </c>
      <c r="DR23" s="205">
        <f t="shared" si="44"/>
        <v>26</v>
      </c>
      <c r="DS23" s="205">
        <f t="shared" si="45"/>
        <v>25</v>
      </c>
      <c r="DT23" s="205">
        <f t="shared" si="46"/>
        <v>25</v>
      </c>
      <c r="DU23" s="205">
        <f t="shared" si="47"/>
        <v>24</v>
      </c>
      <c r="DV23" s="205">
        <f t="shared" si="48"/>
        <v>24</v>
      </c>
      <c r="DW23" s="205">
        <f t="shared" si="49"/>
        <v>23</v>
      </c>
      <c r="DX23" s="205">
        <f t="shared" si="50"/>
        <v>23</v>
      </c>
      <c r="DY23" s="205">
        <f t="shared" si="51"/>
        <v>22</v>
      </c>
      <c r="DZ23" s="205">
        <f t="shared" si="52"/>
        <v>0</v>
      </c>
      <c r="EA23" s="205">
        <f t="shared" si="53"/>
        <v>0</v>
      </c>
      <c r="EB23" s="205">
        <f t="shared" si="54"/>
        <v>0</v>
      </c>
      <c r="EC23" s="205">
        <f t="shared" si="55"/>
        <v>0</v>
      </c>
      <c r="ED23" s="205">
        <f t="shared" si="56"/>
        <v>0</v>
      </c>
      <c r="EE23" s="205">
        <f t="shared" si="57"/>
        <v>0</v>
      </c>
      <c r="EF23" s="205">
        <f t="shared" si="58"/>
        <v>0</v>
      </c>
      <c r="EG23" s="205">
        <f t="shared" si="59"/>
        <v>0</v>
      </c>
      <c r="EH23" s="205">
        <f t="shared" si="60"/>
        <v>0</v>
      </c>
      <c r="EI23" s="205">
        <f t="shared" si="61"/>
        <v>0</v>
      </c>
      <c r="EJ23" s="205">
        <f t="shared" si="62"/>
        <v>0</v>
      </c>
      <c r="EK23" s="205">
        <f t="shared" si="63"/>
        <v>0</v>
      </c>
      <c r="EL23" s="205">
        <f t="shared" si="64"/>
        <v>0</v>
      </c>
      <c r="EM23" s="205">
        <f t="shared" si="65"/>
        <v>0</v>
      </c>
      <c r="EN23" s="205">
        <f t="shared" si="66"/>
        <v>0</v>
      </c>
      <c r="EO23" s="203">
        <f t="shared" si="67"/>
        <v>0</v>
      </c>
      <c r="ES23" s="204" t="e">
        <f t="shared" si="123"/>
        <v>#REF!</v>
      </c>
      <c r="ET23" s="178">
        <f t="shared" si="68"/>
        <v>28</v>
      </c>
      <c r="EU23" s="205">
        <f t="shared" si="69"/>
        <v>28</v>
      </c>
      <c r="EV23" s="205">
        <f t="shared" si="70"/>
        <v>27</v>
      </c>
      <c r="EW23" s="205">
        <f t="shared" si="71"/>
        <v>27</v>
      </c>
      <c r="EX23" s="205">
        <f t="shared" si="72"/>
        <v>26</v>
      </c>
      <c r="EY23" s="205">
        <f t="shared" si="73"/>
        <v>26</v>
      </c>
      <c r="EZ23" s="205">
        <f t="shared" si="74"/>
        <v>25</v>
      </c>
      <c r="FA23" s="205">
        <f t="shared" si="75"/>
        <v>25</v>
      </c>
      <c r="FB23" s="205">
        <f t="shared" si="76"/>
        <v>24</v>
      </c>
      <c r="FC23" s="205" t="str">
        <f t="shared" si="77"/>
        <v>VL</v>
      </c>
      <c r="FD23" s="205" t="str">
        <f t="shared" si="78"/>
        <v>VL</v>
      </c>
      <c r="FE23" s="205">
        <f t="shared" si="79"/>
        <v>0</v>
      </c>
      <c r="FF23" s="205">
        <f t="shared" si="80"/>
        <v>0</v>
      </c>
      <c r="FG23" s="205">
        <f t="shared" si="81"/>
        <v>0</v>
      </c>
      <c r="FH23" s="205">
        <f t="shared" si="82"/>
        <v>0</v>
      </c>
      <c r="FI23" s="205">
        <f t="shared" si="83"/>
        <v>0</v>
      </c>
      <c r="FJ23" s="205">
        <f t="shared" si="84"/>
        <v>0</v>
      </c>
      <c r="FK23" s="205">
        <f t="shared" si="85"/>
        <v>0</v>
      </c>
      <c r="FL23" s="205">
        <f t="shared" si="86"/>
        <v>0</v>
      </c>
      <c r="FM23" s="205">
        <f t="shared" si="87"/>
        <v>0</v>
      </c>
      <c r="FN23" s="205">
        <f t="shared" si="88"/>
        <v>0</v>
      </c>
      <c r="FO23" s="205">
        <f t="shared" si="89"/>
        <v>0</v>
      </c>
      <c r="FP23" s="205">
        <f t="shared" si="90"/>
        <v>0</v>
      </c>
      <c r="FQ23" s="205">
        <f t="shared" si="91"/>
        <v>0</v>
      </c>
      <c r="FR23" s="205">
        <f t="shared" si="92"/>
        <v>0</v>
      </c>
      <c r="FS23" s="205">
        <f t="shared" si="93"/>
        <v>0</v>
      </c>
      <c r="FT23" s="203">
        <f t="shared" si="94"/>
        <v>0</v>
      </c>
      <c r="FX23" s="204" t="e">
        <f t="shared" si="124"/>
        <v>#REF!</v>
      </c>
      <c r="FY23" s="178">
        <f t="shared" si="95"/>
        <v>25</v>
      </c>
      <c r="FZ23" s="205">
        <f t="shared" si="96"/>
        <v>26</v>
      </c>
      <c r="GA23" s="205">
        <f t="shared" si="97"/>
        <v>25</v>
      </c>
      <c r="GB23" s="205">
        <f t="shared" si="98"/>
        <v>24</v>
      </c>
      <c r="GC23" s="205">
        <f t="shared" si="99"/>
        <v>28</v>
      </c>
      <c r="GD23" s="205">
        <f t="shared" si="100"/>
        <v>24</v>
      </c>
      <c r="GE23" s="205">
        <f t="shared" si="101"/>
        <v>23</v>
      </c>
      <c r="GF23" s="205">
        <f t="shared" si="102"/>
        <v>22</v>
      </c>
      <c r="GG23" s="205">
        <f t="shared" si="103"/>
        <v>21</v>
      </c>
      <c r="GH23" s="205" t="e">
        <f t="shared" si="104"/>
        <v>#REF!</v>
      </c>
      <c r="GI23" s="205" t="e">
        <f t="shared" si="105"/>
        <v>#REF!</v>
      </c>
      <c r="GJ23" s="205">
        <f t="shared" si="106"/>
        <v>0</v>
      </c>
      <c r="GK23" s="205">
        <f t="shared" si="107"/>
        <v>0</v>
      </c>
      <c r="GL23" s="205">
        <f t="shared" si="108"/>
        <v>0</v>
      </c>
      <c r="GM23" s="205">
        <f t="shared" si="109"/>
        <v>0</v>
      </c>
      <c r="GN23" s="205">
        <f t="shared" si="110"/>
        <v>0</v>
      </c>
      <c r="GO23" s="205">
        <f t="shared" si="111"/>
        <v>0</v>
      </c>
      <c r="GP23" s="205">
        <f t="shared" si="112"/>
        <v>0</v>
      </c>
      <c r="GQ23" s="205">
        <f t="shared" si="113"/>
        <v>0</v>
      </c>
      <c r="GR23" s="205">
        <f t="shared" si="114"/>
        <v>0</v>
      </c>
      <c r="GS23" s="205">
        <f t="shared" si="115"/>
        <v>0</v>
      </c>
      <c r="GT23" s="205">
        <f t="shared" si="116"/>
        <v>0</v>
      </c>
      <c r="GU23" s="205">
        <f t="shared" si="117"/>
        <v>0</v>
      </c>
      <c r="GV23" s="205">
        <f t="shared" si="118"/>
        <v>0</v>
      </c>
      <c r="GW23" s="209">
        <f t="shared" si="119"/>
        <v>0</v>
      </c>
      <c r="GX23" s="205">
        <f t="shared" si="120"/>
        <v>0</v>
      </c>
      <c r="GY23" s="203">
        <f t="shared" si="121"/>
        <v>0</v>
      </c>
      <c r="HD23" s="204" t="e">
        <f t="shared" si="125"/>
        <v>#REF!</v>
      </c>
      <c r="HE23" s="510" t="e">
        <f>IF($HF$2&lt;=5,0,(INDEX($DO$7:$EO$28,HD23,$HD$1)))</f>
        <v>#REF!</v>
      </c>
      <c r="HF23" s="510" t="e">
        <f>IF($HF$2&lt;=5,0,(INDEX($ET$7:$FT$28,HD23,$HD$1)))</f>
        <v>#REF!</v>
      </c>
      <c r="HG23" s="510" t="e">
        <f>IF($HF$2&lt;=5,0,(INDEX($FY$7:$GY$28,HD23,$HD$1)))</f>
        <v>#REF!</v>
      </c>
      <c r="HJ23" s="204" t="e">
        <f>HJ21+1</f>
        <v>#REF!</v>
      </c>
      <c r="HK23" s="212" t="e">
        <f>IF(#REF!=0,"",#REF!)</f>
        <v>#REF!</v>
      </c>
      <c r="HL23" s="205" t="e">
        <f>IF(#REF!=0,"",#REF!)</f>
        <v>#REF!</v>
      </c>
      <c r="HM23" s="213" t="e">
        <f>IF(#REF!=0,"",#REF!)</f>
        <v>#REF!</v>
      </c>
      <c r="HQ23" s="219" t="e">
        <f>IF(HK23="","",(IF((INDEX($D$7:$D$28,HK23))="","",(INDEX($D$7:$D$28,HK23)))))</f>
        <v>#REF!</v>
      </c>
      <c r="HR23" s="220" t="e">
        <f>IF(HK23="","",(IF((INDEX($E$7:$E$28,HK23))="","",(INDEX($E$7:$E$28,HK23)))))</f>
        <v>#REF!</v>
      </c>
      <c r="HU23" s="223">
        <v>11</v>
      </c>
      <c r="HV23" s="223" t="e">
        <f t="shared" si="126"/>
        <v>#REF!</v>
      </c>
      <c r="HW23" s="178">
        <v>27</v>
      </c>
      <c r="HX23" s="224">
        <v>25</v>
      </c>
      <c r="HY23" s="224">
        <v>24</v>
      </c>
      <c r="HZ23" s="224">
        <v>26</v>
      </c>
      <c r="IA23" s="224">
        <v>25</v>
      </c>
      <c r="IB23" s="224">
        <v>23</v>
      </c>
      <c r="IC23" s="224">
        <v>22</v>
      </c>
      <c r="ID23" s="224">
        <v>24</v>
      </c>
      <c r="IE23" s="224">
        <v>23</v>
      </c>
      <c r="IF23" s="224">
        <v>21</v>
      </c>
      <c r="IG23" s="224">
        <v>20</v>
      </c>
      <c r="IH23" s="224">
        <v>0</v>
      </c>
      <c r="II23" s="224">
        <v>0</v>
      </c>
      <c r="IJ23" s="224">
        <v>0</v>
      </c>
      <c r="IK23" s="224">
        <v>0</v>
      </c>
      <c r="IL23" s="224">
        <v>0</v>
      </c>
      <c r="IM23" s="224">
        <v>0</v>
      </c>
      <c r="IN23" s="224">
        <v>0</v>
      </c>
      <c r="IO23" s="224">
        <v>0</v>
      </c>
      <c r="IP23" s="224">
        <v>0</v>
      </c>
      <c r="IQ23" s="224">
        <v>0</v>
      </c>
      <c r="IR23" s="224">
        <v>0</v>
      </c>
      <c r="IS23" s="224">
        <v>0</v>
      </c>
      <c r="IT23" s="224">
        <v>0</v>
      </c>
      <c r="IU23" s="224">
        <v>0</v>
      </c>
      <c r="IV23" s="224">
        <v>0</v>
      </c>
      <c r="IW23" s="203">
        <v>0</v>
      </c>
      <c r="IY23" s="510" t="e">
        <f>IF($HF$2&lt;=5,0,(INDEX($HW$7:$IW$12,HU23,$HD$1)))</f>
        <v>#REF!</v>
      </c>
    </row>
    <row r="24" spans="1:259" ht="15.95" hidden="1" customHeight="1" x14ac:dyDescent="0.25">
      <c r="A24" s="119">
        <v>28</v>
      </c>
      <c r="B24" s="118"/>
      <c r="C24" s="116"/>
      <c r="D24" s="115"/>
      <c r="E24" s="10"/>
      <c r="F24" s="9"/>
      <c r="G24" s="116"/>
      <c r="H24" s="117"/>
      <c r="I24" s="106"/>
      <c r="AE24" s="201">
        <f t="shared" si="19"/>
        <v>0</v>
      </c>
      <c r="AF24" s="201">
        <f t="shared" si="128"/>
        <v>28</v>
      </c>
      <c r="AH24" s="201">
        <v>12</v>
      </c>
      <c r="AI24" s="178">
        <f t="shared" si="21"/>
        <v>28</v>
      </c>
      <c r="AJ24" s="202">
        <f>AF23</f>
        <v>27</v>
      </c>
      <c r="AK24" s="203">
        <f>AI22</f>
        <v>26</v>
      </c>
      <c r="AL24" s="202">
        <f t="shared" si="129"/>
        <v>28</v>
      </c>
      <c r="AM24" s="204">
        <f>AL23</f>
        <v>27</v>
      </c>
      <c r="AN24" s="203">
        <f>AL25</f>
        <v>29</v>
      </c>
      <c r="AO24" s="178">
        <f t="shared" si="130"/>
        <v>27</v>
      </c>
      <c r="AP24" s="204">
        <f>AO23</f>
        <v>26</v>
      </c>
      <c r="AQ24" s="203">
        <f>AO25</f>
        <v>28</v>
      </c>
      <c r="AR24" s="201">
        <f t="shared" si="131"/>
        <v>27</v>
      </c>
      <c r="AS24" s="204">
        <f>AR23</f>
        <v>26</v>
      </c>
      <c r="AT24" s="203">
        <v>29</v>
      </c>
      <c r="AU24" s="178">
        <f t="shared" si="132"/>
        <v>26</v>
      </c>
      <c r="AV24" s="204">
        <f>AU23</f>
        <v>25</v>
      </c>
      <c r="AW24" s="203">
        <v>28</v>
      </c>
      <c r="AX24" s="201">
        <f t="shared" si="133"/>
        <v>26</v>
      </c>
      <c r="AY24" s="204">
        <f>AX23</f>
        <v>25</v>
      </c>
      <c r="AZ24" s="203" t="str">
        <f>AY25</f>
        <v>VL</v>
      </c>
      <c r="BA24" s="178">
        <f t="shared" si="134"/>
        <v>25</v>
      </c>
      <c r="BB24" s="204">
        <f>BA23</f>
        <v>24</v>
      </c>
      <c r="BC24" s="203" t="str">
        <f>BB25</f>
        <v>VL</v>
      </c>
      <c r="BD24" s="202">
        <f t="shared" si="135"/>
        <v>25</v>
      </c>
      <c r="BE24" s="204">
        <f>BD23</f>
        <v>24</v>
      </c>
      <c r="BF24" s="204">
        <f>BD22</f>
        <v>23</v>
      </c>
      <c r="BG24" s="178">
        <f t="shared" si="136"/>
        <v>24</v>
      </c>
      <c r="BH24" s="204">
        <f>BG23</f>
        <v>23</v>
      </c>
      <c r="BI24" s="203">
        <f>BG22</f>
        <v>22</v>
      </c>
      <c r="BJ24" s="178"/>
      <c r="BK24" s="201"/>
      <c r="BL24" s="201"/>
      <c r="BM24" s="178"/>
      <c r="BN24" s="202"/>
      <c r="BO24" s="203"/>
      <c r="BS24" s="178"/>
      <c r="BT24" s="202"/>
      <c r="BU24" s="203"/>
      <c r="BV24" s="202"/>
      <c r="BW24" s="202"/>
      <c r="BX24" s="202"/>
      <c r="BY24" s="178"/>
      <c r="BZ24" s="202"/>
      <c r="CA24" s="203"/>
      <c r="CE24" s="178"/>
      <c r="CF24" s="202"/>
      <c r="CG24" s="203"/>
      <c r="CK24" s="178"/>
      <c r="CL24" s="202"/>
      <c r="CM24" s="203"/>
      <c r="CN24" s="202"/>
      <c r="CO24" s="202"/>
      <c r="CP24" s="202"/>
      <c r="CQ24" s="178"/>
      <c r="CR24" s="202"/>
      <c r="CS24" s="203"/>
      <c r="CW24" s="178"/>
      <c r="CX24" s="202"/>
      <c r="CY24" s="203"/>
      <c r="DC24" s="178"/>
      <c r="DD24" s="202"/>
      <c r="DE24" s="203"/>
      <c r="DF24" s="202"/>
      <c r="DG24" s="202"/>
      <c r="DH24" s="202"/>
      <c r="DI24" s="178"/>
      <c r="DJ24" s="202"/>
      <c r="DK24" s="203"/>
      <c r="DN24" s="204" t="e">
        <f t="shared" si="122"/>
        <v>#REF!</v>
      </c>
      <c r="DO24" s="178">
        <f t="shared" si="41"/>
        <v>28</v>
      </c>
      <c r="DP24" s="205">
        <f t="shared" si="42"/>
        <v>28</v>
      </c>
      <c r="DQ24" s="205">
        <f t="shared" si="43"/>
        <v>27</v>
      </c>
      <c r="DR24" s="205">
        <f t="shared" si="44"/>
        <v>27</v>
      </c>
      <c r="DS24" s="205">
        <f t="shared" si="45"/>
        <v>26</v>
      </c>
      <c r="DT24" s="205">
        <f t="shared" si="46"/>
        <v>26</v>
      </c>
      <c r="DU24" s="205">
        <f t="shared" si="47"/>
        <v>25</v>
      </c>
      <c r="DV24" s="205">
        <f t="shared" si="48"/>
        <v>25</v>
      </c>
      <c r="DW24" s="205">
        <f t="shared" si="49"/>
        <v>24</v>
      </c>
      <c r="DX24" s="205">
        <f t="shared" si="50"/>
        <v>0</v>
      </c>
      <c r="DY24" s="205">
        <f t="shared" si="51"/>
        <v>0</v>
      </c>
      <c r="DZ24" s="205">
        <f t="shared" si="52"/>
        <v>0</v>
      </c>
      <c r="EA24" s="205">
        <f t="shared" si="53"/>
        <v>0</v>
      </c>
      <c r="EB24" s="205">
        <f t="shared" si="54"/>
        <v>0</v>
      </c>
      <c r="EC24" s="205">
        <f t="shared" si="55"/>
        <v>0</v>
      </c>
      <c r="ED24" s="205">
        <f t="shared" si="56"/>
        <v>0</v>
      </c>
      <c r="EE24" s="205">
        <f t="shared" si="57"/>
        <v>0</v>
      </c>
      <c r="EF24" s="205">
        <f t="shared" si="58"/>
        <v>0</v>
      </c>
      <c r="EG24" s="205">
        <f t="shared" si="59"/>
        <v>0</v>
      </c>
      <c r="EH24" s="205">
        <f t="shared" si="60"/>
        <v>0</v>
      </c>
      <c r="EI24" s="205">
        <f t="shared" si="61"/>
        <v>0</v>
      </c>
      <c r="EJ24" s="205">
        <f t="shared" si="62"/>
        <v>0</v>
      </c>
      <c r="EK24" s="205">
        <f t="shared" si="63"/>
        <v>0</v>
      </c>
      <c r="EL24" s="205">
        <f t="shared" si="64"/>
        <v>0</v>
      </c>
      <c r="EM24" s="205">
        <f t="shared" si="65"/>
        <v>0</v>
      </c>
      <c r="EN24" s="205">
        <f t="shared" si="66"/>
        <v>0</v>
      </c>
      <c r="EO24" s="203">
        <f t="shared" si="67"/>
        <v>0</v>
      </c>
      <c r="ES24" s="204" t="e">
        <f t="shared" si="123"/>
        <v>#REF!</v>
      </c>
      <c r="ET24" s="178">
        <f t="shared" si="68"/>
        <v>27</v>
      </c>
      <c r="EU24" s="205">
        <f t="shared" si="69"/>
        <v>27</v>
      </c>
      <c r="EV24" s="205">
        <f t="shared" si="70"/>
        <v>26</v>
      </c>
      <c r="EW24" s="205">
        <f t="shared" si="71"/>
        <v>26</v>
      </c>
      <c r="EX24" s="205">
        <f t="shared" si="72"/>
        <v>25</v>
      </c>
      <c r="EY24" s="205">
        <f t="shared" si="73"/>
        <v>25</v>
      </c>
      <c r="EZ24" s="205">
        <f t="shared" si="74"/>
        <v>24</v>
      </c>
      <c r="FA24" s="205">
        <f t="shared" si="75"/>
        <v>24</v>
      </c>
      <c r="FB24" s="205">
        <f t="shared" si="76"/>
        <v>23</v>
      </c>
      <c r="FC24" s="205">
        <f t="shared" si="77"/>
        <v>0</v>
      </c>
      <c r="FD24" s="205">
        <f t="shared" si="78"/>
        <v>0</v>
      </c>
      <c r="FE24" s="205">
        <f t="shared" si="79"/>
        <v>0</v>
      </c>
      <c r="FF24" s="205">
        <f t="shared" si="80"/>
        <v>0</v>
      </c>
      <c r="FG24" s="205">
        <f t="shared" si="81"/>
        <v>0</v>
      </c>
      <c r="FH24" s="205">
        <f t="shared" si="82"/>
        <v>0</v>
      </c>
      <c r="FI24" s="205">
        <f t="shared" si="83"/>
        <v>0</v>
      </c>
      <c r="FJ24" s="205">
        <f t="shared" si="84"/>
        <v>0</v>
      </c>
      <c r="FK24" s="205">
        <f t="shared" si="85"/>
        <v>0</v>
      </c>
      <c r="FL24" s="205">
        <f t="shared" si="86"/>
        <v>0</v>
      </c>
      <c r="FM24" s="205">
        <f t="shared" si="87"/>
        <v>0</v>
      </c>
      <c r="FN24" s="205">
        <f t="shared" si="88"/>
        <v>0</v>
      </c>
      <c r="FO24" s="205">
        <f t="shared" si="89"/>
        <v>0</v>
      </c>
      <c r="FP24" s="205">
        <f t="shared" si="90"/>
        <v>0</v>
      </c>
      <c r="FQ24" s="205">
        <f t="shared" si="91"/>
        <v>0</v>
      </c>
      <c r="FR24" s="205">
        <f t="shared" si="92"/>
        <v>0</v>
      </c>
      <c r="FS24" s="205">
        <f t="shared" si="93"/>
        <v>0</v>
      </c>
      <c r="FT24" s="203">
        <f t="shared" si="94"/>
        <v>0</v>
      </c>
      <c r="FX24" s="204" t="e">
        <f t="shared" si="124"/>
        <v>#REF!</v>
      </c>
      <c r="FY24" s="178">
        <f t="shared" si="95"/>
        <v>26</v>
      </c>
      <c r="FZ24" s="205">
        <f t="shared" si="96"/>
        <v>29</v>
      </c>
      <c r="GA24" s="205">
        <f t="shared" si="97"/>
        <v>28</v>
      </c>
      <c r="GB24" s="205">
        <f t="shared" si="98"/>
        <v>29</v>
      </c>
      <c r="GC24" s="205">
        <f t="shared" si="99"/>
        <v>28</v>
      </c>
      <c r="GD24" s="205" t="str">
        <f t="shared" si="100"/>
        <v>VL</v>
      </c>
      <c r="GE24" s="205" t="str">
        <f t="shared" si="101"/>
        <v>VL</v>
      </c>
      <c r="GF24" s="205">
        <f t="shared" si="102"/>
        <v>23</v>
      </c>
      <c r="GG24" s="205">
        <f t="shared" si="103"/>
        <v>22</v>
      </c>
      <c r="GH24" s="205">
        <f t="shared" si="104"/>
        <v>0</v>
      </c>
      <c r="GI24" s="205">
        <f t="shared" si="105"/>
        <v>0</v>
      </c>
      <c r="GJ24" s="205">
        <f t="shared" si="106"/>
        <v>0</v>
      </c>
      <c r="GK24" s="205">
        <f t="shared" si="107"/>
        <v>0</v>
      </c>
      <c r="GL24" s="205">
        <f t="shared" si="108"/>
        <v>0</v>
      </c>
      <c r="GM24" s="205">
        <f t="shared" si="109"/>
        <v>0</v>
      </c>
      <c r="GN24" s="205">
        <f t="shared" si="110"/>
        <v>0</v>
      </c>
      <c r="GO24" s="205">
        <f t="shared" si="111"/>
        <v>0</v>
      </c>
      <c r="GP24" s="205">
        <f t="shared" si="112"/>
        <v>0</v>
      </c>
      <c r="GQ24" s="205">
        <f t="shared" si="113"/>
        <v>0</v>
      </c>
      <c r="GR24" s="205">
        <f t="shared" si="114"/>
        <v>0</v>
      </c>
      <c r="GS24" s="205">
        <f t="shared" si="115"/>
        <v>0</v>
      </c>
      <c r="GT24" s="205">
        <f t="shared" si="116"/>
        <v>0</v>
      </c>
      <c r="GU24" s="205">
        <f t="shared" si="117"/>
        <v>0</v>
      </c>
      <c r="GV24" s="205">
        <f t="shared" si="118"/>
        <v>0</v>
      </c>
      <c r="GW24" s="209">
        <f t="shared" si="119"/>
        <v>0</v>
      </c>
      <c r="GX24" s="205">
        <f t="shared" si="120"/>
        <v>0</v>
      </c>
      <c r="GY24" s="203">
        <f t="shared" si="121"/>
        <v>0</v>
      </c>
      <c r="HD24" s="204" t="e">
        <f t="shared" si="125"/>
        <v>#REF!</v>
      </c>
      <c r="HE24" s="510" t="e">
        <f>IF($HF$2&lt;=5,0,(INDEX($DO$7:$EO$28,HD24,$HD$1)))</f>
        <v>#REF!</v>
      </c>
      <c r="HF24" s="510" t="e">
        <f>IF($HF$2&lt;=5,0,(INDEX($ET$7:$FT$28,HD24,$HD$1)))</f>
        <v>#REF!</v>
      </c>
      <c r="HG24" s="510" t="e">
        <f>IF($HF$2&lt;=5,0,(INDEX($FY$7:$GY$28,HD24,$HD$1)))</f>
        <v>#REF!</v>
      </c>
      <c r="HK24" s="212"/>
      <c r="HL24" s="205"/>
      <c r="HM24" s="213"/>
      <c r="HQ24" s="219" t="str">
        <f>IF(HK24="","",(IF((INDEX($D$7:$D$28,HK24))="","",(INDEX($D$7:$D$28,HK24)))))</f>
        <v/>
      </c>
      <c r="HR24" s="220" t="str">
        <f>IF(HK24="","",(IF((INDEX($E$7:$E$28,HK24))="","",(INDEX($E$7:$E$28,HK24)))))</f>
        <v/>
      </c>
      <c r="HU24" s="223">
        <v>12</v>
      </c>
      <c r="HV24" s="223" t="e">
        <f t="shared" si="126"/>
        <v>#REF!</v>
      </c>
      <c r="HW24" s="178">
        <v>28</v>
      </c>
      <c r="HX24" s="224">
        <v>26</v>
      </c>
      <c r="HY24" s="224">
        <v>25</v>
      </c>
      <c r="HZ24" s="224">
        <v>27</v>
      </c>
      <c r="IA24" s="224">
        <v>26</v>
      </c>
      <c r="IB24" s="224">
        <v>24</v>
      </c>
      <c r="IC24" s="224">
        <v>23</v>
      </c>
      <c r="ID24" s="224">
        <v>25</v>
      </c>
      <c r="IE24" s="224">
        <v>24</v>
      </c>
      <c r="IF24" s="224">
        <v>0</v>
      </c>
      <c r="IG24" s="224">
        <v>0</v>
      </c>
      <c r="IH24" s="224">
        <v>0</v>
      </c>
      <c r="II24" s="224">
        <v>0</v>
      </c>
      <c r="IJ24" s="224">
        <v>0</v>
      </c>
      <c r="IK24" s="224">
        <v>0</v>
      </c>
      <c r="IL24" s="224">
        <v>0</v>
      </c>
      <c r="IM24" s="224">
        <v>0</v>
      </c>
      <c r="IN24" s="224">
        <v>0</v>
      </c>
      <c r="IO24" s="224">
        <v>0</v>
      </c>
      <c r="IP24" s="224">
        <v>0</v>
      </c>
      <c r="IQ24" s="224">
        <v>0</v>
      </c>
      <c r="IR24" s="224">
        <v>0</v>
      </c>
      <c r="IS24" s="224">
        <v>0</v>
      </c>
      <c r="IT24" s="224">
        <v>0</v>
      </c>
      <c r="IU24" s="224">
        <v>0</v>
      </c>
      <c r="IV24" s="224">
        <v>0</v>
      </c>
      <c r="IW24" s="203">
        <v>0</v>
      </c>
      <c r="IY24" s="510" t="e">
        <f>IF($HF$2&lt;=5,0,(INDEX($HW$7:$IW$12,HU24,$HD$1)))</f>
        <v>#REF!</v>
      </c>
    </row>
    <row r="25" spans="1:259" ht="15.95" hidden="1" customHeight="1" x14ac:dyDescent="0.25">
      <c r="A25" s="119">
        <v>29</v>
      </c>
      <c r="B25" s="118"/>
      <c r="C25" s="116"/>
      <c r="D25" s="115"/>
      <c r="E25" s="10"/>
      <c r="F25" s="9"/>
      <c r="G25" s="116"/>
      <c r="H25" s="117"/>
      <c r="I25" s="106"/>
      <c r="T25" s="88" t="str">
        <f>[1]List1!$A$104</f>
        <v>chyba</v>
      </c>
      <c r="AE25" s="201">
        <f t="shared" si="19"/>
        <v>0</v>
      </c>
      <c r="AF25" s="201">
        <f t="shared" si="128"/>
        <v>29</v>
      </c>
      <c r="AH25" s="201">
        <v>13</v>
      </c>
      <c r="AI25" s="178">
        <f t="shared" si="21"/>
        <v>29</v>
      </c>
      <c r="AJ25" s="202">
        <f>AF26</f>
        <v>30</v>
      </c>
      <c r="AK25" s="203">
        <f>AI27</f>
        <v>31</v>
      </c>
      <c r="AL25" s="202">
        <f t="shared" si="129"/>
        <v>29</v>
      </c>
      <c r="AM25" s="204">
        <f>AL26</f>
        <v>30</v>
      </c>
      <c r="AN25" s="203">
        <f>AL24</f>
        <v>28</v>
      </c>
      <c r="AO25" s="178">
        <f t="shared" si="130"/>
        <v>28</v>
      </c>
      <c r="AP25" s="204">
        <f>AO26</f>
        <v>29</v>
      </c>
      <c r="AQ25" s="203">
        <f>AO24</f>
        <v>27</v>
      </c>
      <c r="AR25" s="201">
        <f t="shared" si="131"/>
        <v>28</v>
      </c>
      <c r="AS25" s="204">
        <f>AR26</f>
        <v>29</v>
      </c>
      <c r="AT25" s="203">
        <v>25</v>
      </c>
      <c r="AU25" s="178">
        <f t="shared" si="132"/>
        <v>27</v>
      </c>
      <c r="AV25" s="204">
        <f>AU26</f>
        <v>28</v>
      </c>
      <c r="AW25" s="203">
        <f>AU22</f>
        <v>24</v>
      </c>
      <c r="AX25" s="201">
        <f t="shared" si="133"/>
        <v>27</v>
      </c>
      <c r="AY25" s="204" t="str">
        <f>$AE$1</f>
        <v>VL</v>
      </c>
      <c r="AZ25" s="203" t="e">
        <f>AX13</f>
        <v>#REF!</v>
      </c>
      <c r="BA25" s="178">
        <f t="shared" si="134"/>
        <v>26</v>
      </c>
      <c r="BB25" s="204" t="str">
        <f>$AE$1</f>
        <v>VL</v>
      </c>
      <c r="BC25" s="203" t="e">
        <f>BA13</f>
        <v>#REF!</v>
      </c>
      <c r="BD25" s="202"/>
      <c r="BE25" s="202"/>
      <c r="BF25" s="202"/>
      <c r="BG25" s="178"/>
      <c r="BH25" s="202"/>
      <c r="BI25" s="203"/>
      <c r="BJ25" s="178"/>
      <c r="BK25" s="201"/>
      <c r="BL25" s="201"/>
      <c r="BM25" s="178"/>
      <c r="BN25" s="202"/>
      <c r="BO25" s="203"/>
      <c r="BS25" s="178"/>
      <c r="BT25" s="202"/>
      <c r="BU25" s="203"/>
      <c r="BV25" s="202"/>
      <c r="BW25" s="202"/>
      <c r="BX25" s="202"/>
      <c r="BY25" s="178"/>
      <c r="BZ25" s="202"/>
      <c r="CA25" s="203"/>
      <c r="CE25" s="178"/>
      <c r="CF25" s="202"/>
      <c r="CG25" s="203"/>
      <c r="CK25" s="178"/>
      <c r="CL25" s="202"/>
      <c r="CM25" s="203"/>
      <c r="CN25" s="202"/>
      <c r="CO25" s="202"/>
      <c r="CP25" s="202"/>
      <c r="CQ25" s="178"/>
      <c r="CR25" s="202"/>
      <c r="CS25" s="203"/>
      <c r="CW25" s="178"/>
      <c r="CX25" s="202"/>
      <c r="CY25" s="203"/>
      <c r="DC25" s="178"/>
      <c r="DD25" s="202"/>
      <c r="DE25" s="203"/>
      <c r="DF25" s="202"/>
      <c r="DG25" s="202"/>
      <c r="DH25" s="202"/>
      <c r="DI25" s="178"/>
      <c r="DJ25" s="202"/>
      <c r="DK25" s="203"/>
      <c r="DN25" s="204" t="e">
        <f t="shared" si="122"/>
        <v>#REF!</v>
      </c>
      <c r="DO25" s="178">
        <f t="shared" si="41"/>
        <v>29</v>
      </c>
      <c r="DP25" s="205">
        <f t="shared" si="42"/>
        <v>29</v>
      </c>
      <c r="DQ25" s="205">
        <f t="shared" si="43"/>
        <v>28</v>
      </c>
      <c r="DR25" s="205">
        <f t="shared" si="44"/>
        <v>28</v>
      </c>
      <c r="DS25" s="205">
        <f t="shared" si="45"/>
        <v>27</v>
      </c>
      <c r="DT25" s="205">
        <f t="shared" si="46"/>
        <v>27</v>
      </c>
      <c r="DU25" s="205">
        <f t="shared" si="47"/>
        <v>26</v>
      </c>
      <c r="DV25" s="205">
        <f t="shared" si="48"/>
        <v>0</v>
      </c>
      <c r="DW25" s="205">
        <f t="shared" si="49"/>
        <v>0</v>
      </c>
      <c r="DX25" s="205">
        <f t="shared" si="50"/>
        <v>0</v>
      </c>
      <c r="DY25" s="205">
        <f t="shared" si="51"/>
        <v>0</v>
      </c>
      <c r="DZ25" s="205">
        <f t="shared" si="52"/>
        <v>0</v>
      </c>
      <c r="EA25" s="205">
        <f t="shared" si="53"/>
        <v>0</v>
      </c>
      <c r="EB25" s="205">
        <f t="shared" si="54"/>
        <v>0</v>
      </c>
      <c r="EC25" s="205">
        <f t="shared" si="55"/>
        <v>0</v>
      </c>
      <c r="ED25" s="205">
        <f t="shared" si="56"/>
        <v>0</v>
      </c>
      <c r="EE25" s="205">
        <f t="shared" si="57"/>
        <v>0</v>
      </c>
      <c r="EF25" s="205">
        <f t="shared" si="58"/>
        <v>0</v>
      </c>
      <c r="EG25" s="205">
        <f t="shared" si="59"/>
        <v>0</v>
      </c>
      <c r="EH25" s="205">
        <f t="shared" si="60"/>
        <v>0</v>
      </c>
      <c r="EI25" s="205">
        <f t="shared" si="61"/>
        <v>0</v>
      </c>
      <c r="EJ25" s="205">
        <f t="shared" si="62"/>
        <v>0</v>
      </c>
      <c r="EK25" s="205">
        <f t="shared" si="63"/>
        <v>0</v>
      </c>
      <c r="EL25" s="205">
        <f t="shared" si="64"/>
        <v>0</v>
      </c>
      <c r="EM25" s="205">
        <f t="shared" si="65"/>
        <v>0</v>
      </c>
      <c r="EN25" s="205">
        <f t="shared" si="66"/>
        <v>0</v>
      </c>
      <c r="EO25" s="203">
        <f t="shared" si="67"/>
        <v>0</v>
      </c>
      <c r="ES25" s="204" t="e">
        <f t="shared" si="123"/>
        <v>#REF!</v>
      </c>
      <c r="ET25" s="178">
        <f t="shared" si="68"/>
        <v>30</v>
      </c>
      <c r="EU25" s="205">
        <f t="shared" si="69"/>
        <v>30</v>
      </c>
      <c r="EV25" s="205">
        <f t="shared" si="70"/>
        <v>29</v>
      </c>
      <c r="EW25" s="205">
        <f t="shared" si="71"/>
        <v>29</v>
      </c>
      <c r="EX25" s="205">
        <f t="shared" si="72"/>
        <v>28</v>
      </c>
      <c r="EY25" s="205" t="str">
        <f t="shared" si="73"/>
        <v>VL</v>
      </c>
      <c r="EZ25" s="205" t="str">
        <f t="shared" si="74"/>
        <v>VL</v>
      </c>
      <c r="FA25" s="205">
        <f t="shared" si="75"/>
        <v>0</v>
      </c>
      <c r="FB25" s="205">
        <f t="shared" si="76"/>
        <v>0</v>
      </c>
      <c r="FC25" s="205">
        <f t="shared" si="77"/>
        <v>0</v>
      </c>
      <c r="FD25" s="205">
        <f t="shared" si="78"/>
        <v>0</v>
      </c>
      <c r="FE25" s="205">
        <f t="shared" si="79"/>
        <v>0</v>
      </c>
      <c r="FF25" s="205">
        <f t="shared" si="80"/>
        <v>0</v>
      </c>
      <c r="FG25" s="205">
        <f t="shared" si="81"/>
        <v>0</v>
      </c>
      <c r="FH25" s="205">
        <f t="shared" si="82"/>
        <v>0</v>
      </c>
      <c r="FI25" s="205">
        <f t="shared" si="83"/>
        <v>0</v>
      </c>
      <c r="FJ25" s="205">
        <f t="shared" si="84"/>
        <v>0</v>
      </c>
      <c r="FK25" s="205">
        <f t="shared" si="85"/>
        <v>0</v>
      </c>
      <c r="FL25" s="205">
        <f t="shared" si="86"/>
        <v>0</v>
      </c>
      <c r="FM25" s="205">
        <f t="shared" si="87"/>
        <v>0</v>
      </c>
      <c r="FN25" s="205">
        <f t="shared" si="88"/>
        <v>0</v>
      </c>
      <c r="FO25" s="205">
        <f t="shared" si="89"/>
        <v>0</v>
      </c>
      <c r="FP25" s="205">
        <f t="shared" si="90"/>
        <v>0</v>
      </c>
      <c r="FQ25" s="205">
        <f t="shared" si="91"/>
        <v>0</v>
      </c>
      <c r="FR25" s="205">
        <f t="shared" si="92"/>
        <v>0</v>
      </c>
      <c r="FS25" s="205">
        <f t="shared" si="93"/>
        <v>0</v>
      </c>
      <c r="FT25" s="203">
        <f t="shared" si="94"/>
        <v>0</v>
      </c>
      <c r="FX25" s="204" t="e">
        <f t="shared" si="124"/>
        <v>#REF!</v>
      </c>
      <c r="FY25" s="178">
        <f t="shared" si="95"/>
        <v>31</v>
      </c>
      <c r="FZ25" s="205">
        <f t="shared" si="96"/>
        <v>28</v>
      </c>
      <c r="GA25" s="205">
        <f t="shared" si="97"/>
        <v>27</v>
      </c>
      <c r="GB25" s="205">
        <f t="shared" si="98"/>
        <v>25</v>
      </c>
      <c r="GC25" s="205">
        <f t="shared" si="99"/>
        <v>24</v>
      </c>
      <c r="GD25" s="205" t="e">
        <f t="shared" si="100"/>
        <v>#REF!</v>
      </c>
      <c r="GE25" s="205" t="e">
        <f t="shared" si="101"/>
        <v>#REF!</v>
      </c>
      <c r="GF25" s="205">
        <f t="shared" si="102"/>
        <v>0</v>
      </c>
      <c r="GG25" s="205">
        <f t="shared" si="103"/>
        <v>0</v>
      </c>
      <c r="GH25" s="205">
        <f t="shared" si="104"/>
        <v>0</v>
      </c>
      <c r="GI25" s="205">
        <f t="shared" si="105"/>
        <v>0</v>
      </c>
      <c r="GJ25" s="205">
        <f t="shared" si="106"/>
        <v>0</v>
      </c>
      <c r="GK25" s="205">
        <f t="shared" si="107"/>
        <v>0</v>
      </c>
      <c r="GL25" s="205">
        <f t="shared" si="108"/>
        <v>0</v>
      </c>
      <c r="GM25" s="205">
        <f t="shared" si="109"/>
        <v>0</v>
      </c>
      <c r="GN25" s="205">
        <f t="shared" si="110"/>
        <v>0</v>
      </c>
      <c r="GO25" s="205">
        <f t="shared" si="111"/>
        <v>0</v>
      </c>
      <c r="GP25" s="205">
        <f t="shared" si="112"/>
        <v>0</v>
      </c>
      <c r="GQ25" s="205">
        <f t="shared" si="113"/>
        <v>0</v>
      </c>
      <c r="GR25" s="205">
        <f t="shared" si="114"/>
        <v>0</v>
      </c>
      <c r="GS25" s="205">
        <f t="shared" si="115"/>
        <v>0</v>
      </c>
      <c r="GT25" s="205">
        <f t="shared" si="116"/>
        <v>0</v>
      </c>
      <c r="GU25" s="205">
        <f t="shared" si="117"/>
        <v>0</v>
      </c>
      <c r="GV25" s="205">
        <f t="shared" si="118"/>
        <v>0</v>
      </c>
      <c r="GW25" s="209">
        <f t="shared" si="119"/>
        <v>0</v>
      </c>
      <c r="GX25" s="205">
        <f t="shared" si="120"/>
        <v>0</v>
      </c>
      <c r="GY25" s="203">
        <f t="shared" si="121"/>
        <v>0</v>
      </c>
      <c r="HD25" s="204" t="e">
        <f t="shared" si="125"/>
        <v>#REF!</v>
      </c>
      <c r="HE25" s="510" t="e">
        <f>IF($HF$2&lt;=5,0,(INDEX($DO$7:$EO$28,HD25,$HD$1)))</f>
        <v>#REF!</v>
      </c>
      <c r="HF25" s="510" t="e">
        <f>IF($HF$2&lt;=5,0,(INDEX($ET$7:$FT$28,HD25,$HD$1)))</f>
        <v>#REF!</v>
      </c>
      <c r="HG25" s="510" t="e">
        <f>IF($HF$2&lt;=5,0,(INDEX($FY$7:$GY$28,HD25,$HD$1)))</f>
        <v>#REF!</v>
      </c>
      <c r="HJ25" s="204" t="e">
        <f>HJ23+1</f>
        <v>#REF!</v>
      </c>
      <c r="HK25" s="212" t="e">
        <f>IF(#REF!=0,"",#REF!)</f>
        <v>#REF!</v>
      </c>
      <c r="HL25" s="205" t="e">
        <f>IF(#REF!=0,"",#REF!)</f>
        <v>#REF!</v>
      </c>
      <c r="HM25" s="213" t="e">
        <f>IF(#REF!=0,"",#REF!)</f>
        <v>#REF!</v>
      </c>
      <c r="HQ25" s="219" t="e">
        <f>IF(HK25="","",(IF((INDEX($D$7:$D$28,HK25))="","",(INDEX($D$7:$D$28,HK25)))))</f>
        <v>#REF!</v>
      </c>
      <c r="HR25" s="220" t="e">
        <f>IF(HK25="","",(IF((INDEX($E$7:$E$28,HK25))="","",(INDEX($E$7:$E$28,HK25)))))</f>
        <v>#REF!</v>
      </c>
      <c r="HU25" s="223">
        <v>13</v>
      </c>
      <c r="HV25" s="223" t="e">
        <f t="shared" si="126"/>
        <v>#REF!</v>
      </c>
      <c r="HW25" s="178">
        <v>29</v>
      </c>
      <c r="HX25" s="224">
        <v>27</v>
      </c>
      <c r="HY25" s="224">
        <v>26</v>
      </c>
      <c r="HZ25" s="224">
        <v>28</v>
      </c>
      <c r="IA25" s="224">
        <v>27</v>
      </c>
      <c r="IB25" s="224">
        <v>25</v>
      </c>
      <c r="IC25" s="224">
        <v>24</v>
      </c>
      <c r="ID25" s="224">
        <v>0</v>
      </c>
      <c r="IE25" s="224">
        <v>0</v>
      </c>
      <c r="IF25" s="224">
        <v>0</v>
      </c>
      <c r="IG25" s="224">
        <v>0</v>
      </c>
      <c r="IH25" s="224">
        <v>0</v>
      </c>
      <c r="II25" s="224">
        <v>0</v>
      </c>
      <c r="IJ25" s="224">
        <v>0</v>
      </c>
      <c r="IK25" s="224">
        <v>0</v>
      </c>
      <c r="IL25" s="224">
        <v>0</v>
      </c>
      <c r="IM25" s="224">
        <v>0</v>
      </c>
      <c r="IN25" s="224">
        <v>0</v>
      </c>
      <c r="IO25" s="224">
        <v>0</v>
      </c>
      <c r="IP25" s="224">
        <v>0</v>
      </c>
      <c r="IQ25" s="224">
        <v>0</v>
      </c>
      <c r="IR25" s="224">
        <v>0</v>
      </c>
      <c r="IS25" s="224">
        <v>0</v>
      </c>
      <c r="IT25" s="224">
        <v>0</v>
      </c>
      <c r="IU25" s="224">
        <v>0</v>
      </c>
      <c r="IV25" s="224">
        <v>0</v>
      </c>
      <c r="IW25" s="203">
        <v>0</v>
      </c>
      <c r="IY25" s="510" t="e">
        <f>IF($HF$2&lt;=5,0,(INDEX($HW$7:$IW$12,HU25,$HD$1)))</f>
        <v>#REF!</v>
      </c>
    </row>
    <row r="26" spans="1:259" ht="15.95" hidden="1" customHeight="1" x14ac:dyDescent="0.25">
      <c r="A26" s="119">
        <v>30</v>
      </c>
      <c r="B26" s="106" t="s">
        <v>9</v>
      </c>
      <c r="C26" s="105">
        <v>66</v>
      </c>
      <c r="D26" s="115"/>
      <c r="E26" s="10"/>
      <c r="F26" s="9"/>
      <c r="G26" s="40"/>
      <c r="H26" s="134"/>
      <c r="I26" s="106"/>
      <c r="T26" s="88" t="str">
        <f>[1]List1!$A$186</f>
        <v>OK</v>
      </c>
      <c r="AE26" s="201">
        <f t="shared" si="19"/>
        <v>0</v>
      </c>
      <c r="AF26" s="201">
        <f t="shared" si="128"/>
        <v>30</v>
      </c>
      <c r="AH26" s="201">
        <v>14</v>
      </c>
      <c r="AI26" s="178">
        <f t="shared" si="21"/>
        <v>30</v>
      </c>
      <c r="AJ26" s="202">
        <f>AF25</f>
        <v>29</v>
      </c>
      <c r="AK26" s="203">
        <f>AI28</f>
        <v>32</v>
      </c>
      <c r="AL26" s="202">
        <f t="shared" si="129"/>
        <v>30</v>
      </c>
      <c r="AM26" s="204">
        <f>AL25</f>
        <v>29</v>
      </c>
      <c r="AN26" s="203" t="str">
        <f>AM27</f>
        <v>VL</v>
      </c>
      <c r="AO26" s="178">
        <f t="shared" si="130"/>
        <v>29</v>
      </c>
      <c r="AP26" s="204">
        <f>AO25</f>
        <v>28</v>
      </c>
      <c r="AQ26" s="203" t="str">
        <f>AP27</f>
        <v>VL</v>
      </c>
      <c r="AR26" s="201">
        <f t="shared" si="131"/>
        <v>29</v>
      </c>
      <c r="AS26" s="204">
        <f>AR25</f>
        <v>28</v>
      </c>
      <c r="AT26" s="203">
        <v>27</v>
      </c>
      <c r="AU26" s="178">
        <f t="shared" si="132"/>
        <v>28</v>
      </c>
      <c r="AV26" s="204">
        <f>AU25</f>
        <v>27</v>
      </c>
      <c r="AW26" s="203">
        <v>26</v>
      </c>
      <c r="BA26" s="178"/>
      <c r="BB26" s="202"/>
      <c r="BC26" s="203"/>
      <c r="BD26" s="202"/>
      <c r="BE26" s="202"/>
      <c r="BF26" s="202"/>
      <c r="BG26" s="178"/>
      <c r="BH26" s="202"/>
      <c r="BI26" s="203"/>
      <c r="BJ26" s="178"/>
      <c r="BK26" s="201"/>
      <c r="BL26" s="201"/>
      <c r="BM26" s="178"/>
      <c r="BN26" s="202"/>
      <c r="BO26" s="203"/>
      <c r="BS26" s="178"/>
      <c r="BT26" s="202"/>
      <c r="BU26" s="203"/>
      <c r="BV26" s="202"/>
      <c r="BW26" s="202"/>
      <c r="BX26" s="202"/>
      <c r="BY26" s="178"/>
      <c r="BZ26" s="202"/>
      <c r="CA26" s="203"/>
      <c r="CE26" s="178"/>
      <c r="CF26" s="202"/>
      <c r="CG26" s="203"/>
      <c r="CK26" s="178"/>
      <c r="CL26" s="202"/>
      <c r="CM26" s="203"/>
      <c r="CN26" s="202"/>
      <c r="CO26" s="202"/>
      <c r="CP26" s="202"/>
      <c r="CQ26" s="178"/>
      <c r="CR26" s="202"/>
      <c r="CS26" s="203"/>
      <c r="CW26" s="178"/>
      <c r="CX26" s="202"/>
      <c r="CY26" s="203"/>
      <c r="DC26" s="178"/>
      <c r="DD26" s="202"/>
      <c r="DE26" s="203"/>
      <c r="DF26" s="202"/>
      <c r="DG26" s="202"/>
      <c r="DH26" s="202"/>
      <c r="DI26" s="178"/>
      <c r="DJ26" s="202"/>
      <c r="DK26" s="203"/>
      <c r="DN26" s="204" t="e">
        <f t="shared" si="122"/>
        <v>#REF!</v>
      </c>
      <c r="DO26" s="178">
        <f t="shared" si="41"/>
        <v>30</v>
      </c>
      <c r="DP26" s="205">
        <f t="shared" si="42"/>
        <v>30</v>
      </c>
      <c r="DQ26" s="205">
        <f t="shared" si="43"/>
        <v>29</v>
      </c>
      <c r="DR26" s="205">
        <f t="shared" si="44"/>
        <v>29</v>
      </c>
      <c r="DS26" s="205">
        <f t="shared" si="45"/>
        <v>28</v>
      </c>
      <c r="DT26" s="205">
        <f t="shared" si="46"/>
        <v>0</v>
      </c>
      <c r="DU26" s="205">
        <f t="shared" si="47"/>
        <v>0</v>
      </c>
      <c r="DV26" s="205">
        <f t="shared" si="48"/>
        <v>0</v>
      </c>
      <c r="DW26" s="205">
        <f t="shared" si="49"/>
        <v>0</v>
      </c>
      <c r="DX26" s="205">
        <f t="shared" si="50"/>
        <v>0</v>
      </c>
      <c r="DY26" s="205">
        <f t="shared" si="51"/>
        <v>0</v>
      </c>
      <c r="DZ26" s="205">
        <f t="shared" si="52"/>
        <v>0</v>
      </c>
      <c r="EA26" s="205">
        <f t="shared" si="53"/>
        <v>0</v>
      </c>
      <c r="EB26" s="205">
        <f t="shared" si="54"/>
        <v>0</v>
      </c>
      <c r="EC26" s="205">
        <f t="shared" si="55"/>
        <v>0</v>
      </c>
      <c r="ED26" s="205">
        <f t="shared" si="56"/>
        <v>0</v>
      </c>
      <c r="EE26" s="205">
        <f t="shared" si="57"/>
        <v>0</v>
      </c>
      <c r="EF26" s="205">
        <f t="shared" si="58"/>
        <v>0</v>
      </c>
      <c r="EG26" s="205">
        <f t="shared" si="59"/>
        <v>0</v>
      </c>
      <c r="EH26" s="205">
        <f t="shared" si="60"/>
        <v>0</v>
      </c>
      <c r="EI26" s="205">
        <f t="shared" si="61"/>
        <v>0</v>
      </c>
      <c r="EJ26" s="205">
        <f t="shared" si="62"/>
        <v>0</v>
      </c>
      <c r="EK26" s="205">
        <f t="shared" si="63"/>
        <v>0</v>
      </c>
      <c r="EL26" s="205">
        <f t="shared" si="64"/>
        <v>0</v>
      </c>
      <c r="EM26" s="205">
        <f t="shared" si="65"/>
        <v>0</v>
      </c>
      <c r="EN26" s="205">
        <f t="shared" si="66"/>
        <v>0</v>
      </c>
      <c r="EO26" s="203">
        <f t="shared" si="67"/>
        <v>0</v>
      </c>
      <c r="ES26" s="204" t="e">
        <f t="shared" si="123"/>
        <v>#REF!</v>
      </c>
      <c r="ET26" s="178">
        <f t="shared" si="68"/>
        <v>29</v>
      </c>
      <c r="EU26" s="205">
        <f t="shared" si="69"/>
        <v>29</v>
      </c>
      <c r="EV26" s="205">
        <f t="shared" si="70"/>
        <v>28</v>
      </c>
      <c r="EW26" s="205">
        <f t="shared" si="71"/>
        <v>28</v>
      </c>
      <c r="EX26" s="205">
        <f t="shared" si="72"/>
        <v>27</v>
      </c>
      <c r="EY26" s="205">
        <f t="shared" si="73"/>
        <v>0</v>
      </c>
      <c r="EZ26" s="205">
        <f t="shared" si="74"/>
        <v>0</v>
      </c>
      <c r="FA26" s="205">
        <f t="shared" si="75"/>
        <v>0</v>
      </c>
      <c r="FB26" s="205">
        <f t="shared" si="76"/>
        <v>0</v>
      </c>
      <c r="FC26" s="205">
        <f t="shared" si="77"/>
        <v>0</v>
      </c>
      <c r="FD26" s="205">
        <f t="shared" si="78"/>
        <v>0</v>
      </c>
      <c r="FE26" s="205">
        <f t="shared" si="79"/>
        <v>0</v>
      </c>
      <c r="FF26" s="205">
        <f t="shared" si="80"/>
        <v>0</v>
      </c>
      <c r="FG26" s="205">
        <f t="shared" si="81"/>
        <v>0</v>
      </c>
      <c r="FH26" s="205">
        <f t="shared" si="82"/>
        <v>0</v>
      </c>
      <c r="FI26" s="205">
        <f t="shared" si="83"/>
        <v>0</v>
      </c>
      <c r="FJ26" s="205">
        <f t="shared" si="84"/>
        <v>0</v>
      </c>
      <c r="FK26" s="205">
        <f t="shared" si="85"/>
        <v>0</v>
      </c>
      <c r="FL26" s="205">
        <f t="shared" si="86"/>
        <v>0</v>
      </c>
      <c r="FM26" s="205">
        <f t="shared" si="87"/>
        <v>0</v>
      </c>
      <c r="FN26" s="205">
        <f t="shared" si="88"/>
        <v>0</v>
      </c>
      <c r="FO26" s="205">
        <f t="shared" si="89"/>
        <v>0</v>
      </c>
      <c r="FP26" s="205">
        <f t="shared" si="90"/>
        <v>0</v>
      </c>
      <c r="FQ26" s="205">
        <f t="shared" si="91"/>
        <v>0</v>
      </c>
      <c r="FR26" s="205">
        <f t="shared" si="92"/>
        <v>0</v>
      </c>
      <c r="FS26" s="205">
        <f t="shared" si="93"/>
        <v>0</v>
      </c>
      <c r="FT26" s="203">
        <f t="shared" si="94"/>
        <v>0</v>
      </c>
      <c r="FX26" s="204" t="e">
        <f t="shared" si="124"/>
        <v>#REF!</v>
      </c>
      <c r="FY26" s="178">
        <f t="shared" si="95"/>
        <v>32</v>
      </c>
      <c r="FZ26" s="205" t="str">
        <f t="shared" si="96"/>
        <v>VL</v>
      </c>
      <c r="GA26" s="205" t="str">
        <f t="shared" si="97"/>
        <v>VL</v>
      </c>
      <c r="GB26" s="205">
        <f t="shared" si="98"/>
        <v>27</v>
      </c>
      <c r="GC26" s="205">
        <f t="shared" si="99"/>
        <v>26</v>
      </c>
      <c r="GD26" s="205">
        <f t="shared" si="100"/>
        <v>0</v>
      </c>
      <c r="GE26" s="205">
        <f t="shared" si="101"/>
        <v>0</v>
      </c>
      <c r="GF26" s="205">
        <f t="shared" si="102"/>
        <v>0</v>
      </c>
      <c r="GG26" s="205">
        <f t="shared" si="103"/>
        <v>0</v>
      </c>
      <c r="GH26" s="205">
        <f t="shared" si="104"/>
        <v>0</v>
      </c>
      <c r="GI26" s="205">
        <f t="shared" si="105"/>
        <v>0</v>
      </c>
      <c r="GJ26" s="205">
        <f t="shared" si="106"/>
        <v>0</v>
      </c>
      <c r="GK26" s="205">
        <f t="shared" si="107"/>
        <v>0</v>
      </c>
      <c r="GL26" s="205">
        <f t="shared" si="108"/>
        <v>0</v>
      </c>
      <c r="GM26" s="205">
        <f t="shared" si="109"/>
        <v>0</v>
      </c>
      <c r="GN26" s="205">
        <f t="shared" si="110"/>
        <v>0</v>
      </c>
      <c r="GO26" s="205">
        <f t="shared" si="111"/>
        <v>0</v>
      </c>
      <c r="GP26" s="205">
        <f t="shared" si="112"/>
        <v>0</v>
      </c>
      <c r="GQ26" s="205">
        <f t="shared" si="113"/>
        <v>0</v>
      </c>
      <c r="GR26" s="205">
        <f t="shared" si="114"/>
        <v>0</v>
      </c>
      <c r="GS26" s="205">
        <f t="shared" si="115"/>
        <v>0</v>
      </c>
      <c r="GT26" s="205">
        <f t="shared" si="116"/>
        <v>0</v>
      </c>
      <c r="GU26" s="205">
        <f t="shared" si="117"/>
        <v>0</v>
      </c>
      <c r="GV26" s="205">
        <f t="shared" si="118"/>
        <v>0</v>
      </c>
      <c r="GW26" s="209">
        <f t="shared" si="119"/>
        <v>0</v>
      </c>
      <c r="GX26" s="205">
        <f t="shared" si="120"/>
        <v>0</v>
      </c>
      <c r="GY26" s="203">
        <f t="shared" si="121"/>
        <v>0</v>
      </c>
      <c r="HD26" s="204" t="e">
        <f t="shared" si="125"/>
        <v>#REF!</v>
      </c>
      <c r="HE26" s="510" t="e">
        <f>IF($HF$2&lt;=5,0,(INDEX($DO$7:$EO$28,HD26,$HD$1)))</f>
        <v>#REF!</v>
      </c>
      <c r="HF26" s="510" t="e">
        <f>IF($HF$2&lt;=5,0,(INDEX($ET$7:$FT$28,HD26,$HD$1)))</f>
        <v>#REF!</v>
      </c>
      <c r="HG26" s="510" t="e">
        <f>IF($HF$2&lt;=5,0,(INDEX($FY$7:$GY$28,HD26,$HD$1)))</f>
        <v>#REF!</v>
      </c>
      <c r="HK26" s="212"/>
      <c r="HL26" s="205"/>
      <c r="HM26" s="213"/>
      <c r="HQ26" s="219" t="str">
        <f>IF(HK26="","",(IF((INDEX($D$7:$D$28,HK26))="","",(INDEX($D$7:$D$28,HK26)))))</f>
        <v/>
      </c>
      <c r="HR26" s="220" t="str">
        <f>IF(HK26="","",(IF((INDEX($E$7:$E$28,HK26))="","",(INDEX($E$7:$E$28,HK26)))))</f>
        <v/>
      </c>
      <c r="HU26" s="223">
        <v>14</v>
      </c>
      <c r="HV26" s="223" t="e">
        <f t="shared" si="126"/>
        <v>#REF!</v>
      </c>
      <c r="HW26" s="178">
        <v>30</v>
      </c>
      <c r="HX26" s="224">
        <v>28</v>
      </c>
      <c r="HY26" s="224">
        <v>27</v>
      </c>
      <c r="HZ26" s="224">
        <v>29</v>
      </c>
      <c r="IA26" s="224">
        <v>28</v>
      </c>
      <c r="IB26" s="224">
        <v>0</v>
      </c>
      <c r="IC26" s="224">
        <v>0</v>
      </c>
      <c r="ID26" s="224">
        <v>0</v>
      </c>
      <c r="IE26" s="224">
        <v>0</v>
      </c>
      <c r="IF26" s="224">
        <v>0</v>
      </c>
      <c r="IG26" s="224">
        <v>0</v>
      </c>
      <c r="IH26" s="224">
        <v>0</v>
      </c>
      <c r="II26" s="224">
        <v>0</v>
      </c>
      <c r="IJ26" s="224">
        <v>0</v>
      </c>
      <c r="IK26" s="224">
        <v>0</v>
      </c>
      <c r="IL26" s="224">
        <v>0</v>
      </c>
      <c r="IM26" s="224">
        <v>0</v>
      </c>
      <c r="IN26" s="224">
        <v>0</v>
      </c>
      <c r="IO26" s="224">
        <v>0</v>
      </c>
      <c r="IP26" s="224">
        <v>0</v>
      </c>
      <c r="IQ26" s="224">
        <v>0</v>
      </c>
      <c r="IR26" s="224">
        <v>0</v>
      </c>
      <c r="IS26" s="224">
        <v>0</v>
      </c>
      <c r="IT26" s="224">
        <v>0</v>
      </c>
      <c r="IU26" s="224">
        <v>0</v>
      </c>
      <c r="IV26" s="224">
        <v>0</v>
      </c>
      <c r="IW26" s="203">
        <v>0</v>
      </c>
      <c r="IY26" s="510" t="e">
        <f>IF($HF$2&lt;=5,0,(INDEX($HW$7:$IW$12,HU26,$HD$1)))</f>
        <v>#REF!</v>
      </c>
    </row>
    <row r="27" spans="1:259" ht="15.95" hidden="1" customHeight="1" x14ac:dyDescent="0.25">
      <c r="A27" s="119">
        <v>31</v>
      </c>
      <c r="B27" s="106" t="s">
        <v>9</v>
      </c>
      <c r="C27" s="106">
        <v>66</v>
      </c>
      <c r="D27" s="115"/>
      <c r="E27" s="10"/>
      <c r="F27" s="9"/>
      <c r="G27" s="40"/>
      <c r="H27" s="134"/>
      <c r="I27" s="106"/>
      <c r="T27" s="88" t="str">
        <f>[1]List1!$A$190</f>
        <v>zadej styl</v>
      </c>
      <c r="AE27" s="201">
        <f t="shared" si="19"/>
        <v>0</v>
      </c>
      <c r="AF27" s="201">
        <f t="shared" si="128"/>
        <v>31</v>
      </c>
      <c r="AH27" s="201">
        <v>15</v>
      </c>
      <c r="AI27" s="178">
        <f t="shared" si="21"/>
        <v>31</v>
      </c>
      <c r="AJ27" s="202">
        <f>AF28</f>
        <v>32</v>
      </c>
      <c r="AK27" s="203">
        <f>AI25</f>
        <v>29</v>
      </c>
      <c r="AL27" s="202">
        <f t="shared" si="129"/>
        <v>31</v>
      </c>
      <c r="AM27" s="204" t="str">
        <f>$AE$1</f>
        <v>VL</v>
      </c>
      <c r="AN27" s="203">
        <f>AL13</f>
        <v>17</v>
      </c>
      <c r="AO27" s="178">
        <f t="shared" si="130"/>
        <v>30</v>
      </c>
      <c r="AP27" s="204" t="str">
        <f>$AE$1</f>
        <v>VL</v>
      </c>
      <c r="AQ27" s="203" t="e">
        <f>AO13</f>
        <v>#REF!</v>
      </c>
      <c r="AU27" s="178"/>
      <c r="AV27" s="202"/>
      <c r="AW27" s="203"/>
      <c r="BA27" s="178"/>
      <c r="BB27" s="202"/>
      <c r="BC27" s="203"/>
      <c r="BD27" s="202"/>
      <c r="BG27" s="178"/>
      <c r="BH27" s="202"/>
      <c r="BI27" s="203"/>
      <c r="BJ27" s="201"/>
      <c r="BK27" s="201"/>
      <c r="BL27" s="201"/>
      <c r="BM27" s="178"/>
      <c r="BN27" s="202"/>
      <c r="BO27" s="203"/>
      <c r="BS27" s="178"/>
      <c r="BT27" s="202"/>
      <c r="BU27" s="203"/>
      <c r="BV27" s="202"/>
      <c r="BY27" s="178"/>
      <c r="BZ27" s="202"/>
      <c r="CA27" s="203"/>
      <c r="CE27" s="178"/>
      <c r="CF27" s="202"/>
      <c r="CG27" s="203"/>
      <c r="CK27" s="178"/>
      <c r="CL27" s="202"/>
      <c r="CM27" s="203"/>
      <c r="CN27" s="202"/>
      <c r="CQ27" s="178"/>
      <c r="CR27" s="202"/>
      <c r="CS27" s="203"/>
      <c r="CW27" s="178"/>
      <c r="CX27" s="202"/>
      <c r="CY27" s="203"/>
      <c r="DC27" s="178"/>
      <c r="DD27" s="202"/>
      <c r="DE27" s="203"/>
      <c r="DF27" s="202"/>
      <c r="DI27" s="178"/>
      <c r="DJ27" s="202"/>
      <c r="DK27" s="203"/>
      <c r="DN27" s="204" t="e">
        <f t="shared" si="122"/>
        <v>#REF!</v>
      </c>
      <c r="DO27" s="178">
        <f t="shared" si="41"/>
        <v>31</v>
      </c>
      <c r="DP27" s="205">
        <f t="shared" si="42"/>
        <v>31</v>
      </c>
      <c r="DQ27" s="205">
        <f t="shared" si="43"/>
        <v>30</v>
      </c>
      <c r="DR27" s="205">
        <f t="shared" si="44"/>
        <v>0</v>
      </c>
      <c r="DS27" s="205">
        <f t="shared" si="45"/>
        <v>0</v>
      </c>
      <c r="DT27" s="205">
        <f t="shared" si="46"/>
        <v>0</v>
      </c>
      <c r="DU27" s="205">
        <f t="shared" si="47"/>
        <v>0</v>
      </c>
      <c r="DV27" s="205">
        <f t="shared" si="48"/>
        <v>0</v>
      </c>
      <c r="DW27" s="205">
        <f t="shared" si="49"/>
        <v>0</v>
      </c>
      <c r="DX27" s="205">
        <f t="shared" si="50"/>
        <v>0</v>
      </c>
      <c r="DY27" s="205">
        <f t="shared" si="51"/>
        <v>0</v>
      </c>
      <c r="DZ27" s="205">
        <f t="shared" si="52"/>
        <v>0</v>
      </c>
      <c r="EA27" s="205">
        <f t="shared" si="53"/>
        <v>0</v>
      </c>
      <c r="EB27" s="205">
        <f t="shared" si="54"/>
        <v>0</v>
      </c>
      <c r="EC27" s="205">
        <f t="shared" si="55"/>
        <v>0</v>
      </c>
      <c r="ED27" s="205">
        <f t="shared" si="56"/>
        <v>0</v>
      </c>
      <c r="EE27" s="205">
        <f t="shared" si="57"/>
        <v>0</v>
      </c>
      <c r="EF27" s="205">
        <f t="shared" si="58"/>
        <v>0</v>
      </c>
      <c r="EG27" s="205">
        <f t="shared" si="59"/>
        <v>0</v>
      </c>
      <c r="EH27" s="205">
        <f t="shared" si="60"/>
        <v>0</v>
      </c>
      <c r="EI27" s="205">
        <f t="shared" si="61"/>
        <v>0</v>
      </c>
      <c r="EJ27" s="205">
        <f t="shared" si="62"/>
        <v>0</v>
      </c>
      <c r="EK27" s="205">
        <f t="shared" si="63"/>
        <v>0</v>
      </c>
      <c r="EL27" s="205">
        <f t="shared" si="64"/>
        <v>0</v>
      </c>
      <c r="EM27" s="205">
        <f t="shared" si="65"/>
        <v>0</v>
      </c>
      <c r="EN27" s="205">
        <f t="shared" si="66"/>
        <v>0</v>
      </c>
      <c r="EO27" s="203">
        <f t="shared" si="67"/>
        <v>0</v>
      </c>
      <c r="ES27" s="204" t="e">
        <f t="shared" si="123"/>
        <v>#REF!</v>
      </c>
      <c r="ET27" s="178">
        <f t="shared" si="68"/>
        <v>32</v>
      </c>
      <c r="EU27" s="205" t="str">
        <f t="shared" si="69"/>
        <v>VL</v>
      </c>
      <c r="EV27" s="205" t="str">
        <f t="shared" si="70"/>
        <v>VL</v>
      </c>
      <c r="EW27" s="205">
        <f t="shared" si="71"/>
        <v>0</v>
      </c>
      <c r="EX27" s="205">
        <f t="shared" si="72"/>
        <v>0</v>
      </c>
      <c r="EY27" s="205">
        <f t="shared" si="73"/>
        <v>0</v>
      </c>
      <c r="EZ27" s="205">
        <f t="shared" si="74"/>
        <v>0</v>
      </c>
      <c r="FA27" s="205">
        <f t="shared" si="75"/>
        <v>0</v>
      </c>
      <c r="FB27" s="205">
        <f t="shared" si="76"/>
        <v>0</v>
      </c>
      <c r="FC27" s="205">
        <f t="shared" si="77"/>
        <v>0</v>
      </c>
      <c r="FD27" s="205">
        <f t="shared" si="78"/>
        <v>0</v>
      </c>
      <c r="FE27" s="205">
        <f t="shared" si="79"/>
        <v>0</v>
      </c>
      <c r="FF27" s="205">
        <f t="shared" si="80"/>
        <v>0</v>
      </c>
      <c r="FG27" s="205">
        <f t="shared" si="81"/>
        <v>0</v>
      </c>
      <c r="FH27" s="205">
        <f t="shared" si="82"/>
        <v>0</v>
      </c>
      <c r="FI27" s="205">
        <f t="shared" si="83"/>
        <v>0</v>
      </c>
      <c r="FJ27" s="205">
        <f t="shared" si="84"/>
        <v>0</v>
      </c>
      <c r="FK27" s="205">
        <f t="shared" si="85"/>
        <v>0</v>
      </c>
      <c r="FL27" s="205">
        <f t="shared" si="86"/>
        <v>0</v>
      </c>
      <c r="FM27" s="205">
        <f t="shared" si="87"/>
        <v>0</v>
      </c>
      <c r="FN27" s="205">
        <f t="shared" si="88"/>
        <v>0</v>
      </c>
      <c r="FO27" s="205">
        <f t="shared" si="89"/>
        <v>0</v>
      </c>
      <c r="FP27" s="205">
        <f t="shared" si="90"/>
        <v>0</v>
      </c>
      <c r="FQ27" s="205">
        <f t="shared" si="91"/>
        <v>0</v>
      </c>
      <c r="FR27" s="205">
        <f t="shared" si="92"/>
        <v>0</v>
      </c>
      <c r="FS27" s="205">
        <f t="shared" si="93"/>
        <v>0</v>
      </c>
      <c r="FT27" s="203">
        <f t="shared" si="94"/>
        <v>0</v>
      </c>
      <c r="FX27" s="204" t="e">
        <f t="shared" si="124"/>
        <v>#REF!</v>
      </c>
      <c r="FY27" s="178">
        <f t="shared" si="95"/>
        <v>29</v>
      </c>
      <c r="FZ27" s="205">
        <f t="shared" si="96"/>
        <v>17</v>
      </c>
      <c r="GA27" s="205" t="e">
        <f t="shared" si="97"/>
        <v>#REF!</v>
      </c>
      <c r="GB27" s="205">
        <f t="shared" si="98"/>
        <v>0</v>
      </c>
      <c r="GC27" s="205">
        <f t="shared" si="99"/>
        <v>0</v>
      </c>
      <c r="GD27" s="205">
        <f t="shared" si="100"/>
        <v>0</v>
      </c>
      <c r="GE27" s="205">
        <f t="shared" si="101"/>
        <v>0</v>
      </c>
      <c r="GF27" s="205">
        <f t="shared" si="102"/>
        <v>0</v>
      </c>
      <c r="GG27" s="205">
        <f t="shared" si="103"/>
        <v>0</v>
      </c>
      <c r="GH27" s="205">
        <f t="shared" si="104"/>
        <v>0</v>
      </c>
      <c r="GI27" s="205">
        <f t="shared" si="105"/>
        <v>0</v>
      </c>
      <c r="GJ27" s="205">
        <f t="shared" si="106"/>
        <v>0</v>
      </c>
      <c r="GK27" s="205">
        <f t="shared" si="107"/>
        <v>0</v>
      </c>
      <c r="GL27" s="205">
        <f t="shared" si="108"/>
        <v>0</v>
      </c>
      <c r="GM27" s="205">
        <f t="shared" si="109"/>
        <v>0</v>
      </c>
      <c r="GN27" s="205">
        <f t="shared" si="110"/>
        <v>0</v>
      </c>
      <c r="GO27" s="205">
        <f t="shared" si="111"/>
        <v>0</v>
      </c>
      <c r="GP27" s="205">
        <f t="shared" si="112"/>
        <v>0</v>
      </c>
      <c r="GQ27" s="205">
        <f t="shared" si="113"/>
        <v>0</v>
      </c>
      <c r="GR27" s="205">
        <f t="shared" si="114"/>
        <v>0</v>
      </c>
      <c r="GS27" s="205">
        <f t="shared" si="115"/>
        <v>0</v>
      </c>
      <c r="GT27" s="205">
        <f t="shared" si="116"/>
        <v>0</v>
      </c>
      <c r="GU27" s="205">
        <f t="shared" si="117"/>
        <v>0</v>
      </c>
      <c r="GV27" s="205">
        <f t="shared" si="118"/>
        <v>0</v>
      </c>
      <c r="GW27" s="209">
        <f t="shared" si="119"/>
        <v>0</v>
      </c>
      <c r="GX27" s="205">
        <f t="shared" si="120"/>
        <v>0</v>
      </c>
      <c r="GY27" s="203">
        <f t="shared" si="121"/>
        <v>0</v>
      </c>
      <c r="HD27" s="204" t="e">
        <f t="shared" si="125"/>
        <v>#REF!</v>
      </c>
      <c r="HE27" s="510" t="e">
        <f>IF($HF$2&lt;=5,0,(INDEX($DO$7:$EO$28,HD27,$HD$1)))</f>
        <v>#REF!</v>
      </c>
      <c r="HF27" s="510" t="e">
        <f>IF($HF$2&lt;=5,0,(INDEX($ET$7:$FT$28,HD27,$HD$1)))</f>
        <v>#REF!</v>
      </c>
      <c r="HG27" s="510" t="e">
        <f>IF($HF$2&lt;=5,0,(INDEX($FY$7:$GY$28,HD27,$HD$1)))</f>
        <v>#REF!</v>
      </c>
      <c r="HJ27" s="204" t="e">
        <f>HJ25+1</f>
        <v>#REF!</v>
      </c>
      <c r="HK27" s="212" t="e">
        <f>IF(#REF!=0,"",#REF!)</f>
        <v>#REF!</v>
      </c>
      <c r="HL27" s="205" t="e">
        <f>IF(#REF!=0,"",#REF!)</f>
        <v>#REF!</v>
      </c>
      <c r="HM27" s="213" t="e">
        <f>IF(#REF!=0,"",#REF!)</f>
        <v>#REF!</v>
      </c>
      <c r="HQ27" s="219" t="e">
        <f>IF(HK27="","",(IF((INDEX($D$7:$D$28,HK27))="","",(INDEX($D$7:$D$28,HK27)))))</f>
        <v>#REF!</v>
      </c>
      <c r="HR27" s="220" t="e">
        <f>IF(HK27="","",(IF((INDEX($E$7:$E$28,HK27))="","",(INDEX($E$7:$E$28,HK27)))))</f>
        <v>#REF!</v>
      </c>
      <c r="HU27" s="223">
        <v>15</v>
      </c>
      <c r="HV27" s="223" t="e">
        <f t="shared" si="126"/>
        <v>#REF!</v>
      </c>
      <c r="HW27" s="178">
        <v>31</v>
      </c>
      <c r="HX27" s="224">
        <v>29</v>
      </c>
      <c r="HY27" s="224">
        <v>28</v>
      </c>
      <c r="HZ27" s="224">
        <v>0</v>
      </c>
      <c r="IA27" s="224">
        <v>0</v>
      </c>
      <c r="IB27" s="224">
        <v>0</v>
      </c>
      <c r="IC27" s="224">
        <v>0</v>
      </c>
      <c r="ID27" s="224">
        <v>0</v>
      </c>
      <c r="IE27" s="224">
        <v>0</v>
      </c>
      <c r="IF27" s="224">
        <v>0</v>
      </c>
      <c r="IG27" s="224">
        <v>0</v>
      </c>
      <c r="IH27" s="224">
        <v>0</v>
      </c>
      <c r="II27" s="224">
        <v>0</v>
      </c>
      <c r="IJ27" s="224">
        <v>0</v>
      </c>
      <c r="IK27" s="224">
        <v>0</v>
      </c>
      <c r="IL27" s="224">
        <v>0</v>
      </c>
      <c r="IM27" s="224">
        <v>0</v>
      </c>
      <c r="IN27" s="224">
        <v>0</v>
      </c>
      <c r="IO27" s="224">
        <v>0</v>
      </c>
      <c r="IP27" s="224">
        <v>0</v>
      </c>
      <c r="IQ27" s="224">
        <v>0</v>
      </c>
      <c r="IR27" s="224">
        <v>0</v>
      </c>
      <c r="IS27" s="224">
        <v>0</v>
      </c>
      <c r="IT27" s="224">
        <v>0</v>
      </c>
      <c r="IU27" s="224">
        <v>0</v>
      </c>
      <c r="IV27" s="224">
        <v>0</v>
      </c>
      <c r="IW27" s="203">
        <v>0</v>
      </c>
      <c r="IY27" s="510" t="e">
        <f>IF($HF$2&lt;=5,0,(INDEX($HW$7:$IW$12,HU27,$HD$1)))</f>
        <v>#REF!</v>
      </c>
    </row>
    <row r="28" spans="1:259" ht="15.95" hidden="1" customHeight="1" thickBot="1" x14ac:dyDescent="0.3">
      <c r="A28" s="119">
        <v>32</v>
      </c>
      <c r="B28" s="123" t="s">
        <v>9</v>
      </c>
      <c r="C28" s="124">
        <v>66</v>
      </c>
      <c r="D28" s="115"/>
      <c r="E28" s="10"/>
      <c r="F28" s="9"/>
      <c r="G28" s="41"/>
      <c r="H28" s="136"/>
      <c r="I28" s="126"/>
      <c r="AE28" s="201">
        <f t="shared" si="19"/>
        <v>0</v>
      </c>
      <c r="AF28" s="201">
        <f t="shared" si="128"/>
        <v>32</v>
      </c>
      <c r="AH28" s="201">
        <v>16</v>
      </c>
      <c r="AI28" s="178">
        <f t="shared" si="21"/>
        <v>32</v>
      </c>
      <c r="AJ28" s="202">
        <f>AF27</f>
        <v>31</v>
      </c>
      <c r="AK28" s="203">
        <f>AI26</f>
        <v>30</v>
      </c>
      <c r="AL28" s="202"/>
      <c r="AO28" s="178"/>
      <c r="AP28" s="202"/>
      <c r="AQ28" s="203"/>
      <c r="AU28" s="178"/>
      <c r="AV28" s="202"/>
      <c r="AW28" s="203"/>
      <c r="BA28" s="178"/>
      <c r="BB28" s="202"/>
      <c r="BC28" s="203"/>
      <c r="BD28" s="202"/>
      <c r="BG28" s="178"/>
      <c r="BH28" s="202"/>
      <c r="BI28" s="203"/>
      <c r="BJ28" s="201"/>
      <c r="BK28" s="201"/>
      <c r="BL28" s="201"/>
      <c r="BM28" s="178"/>
      <c r="BN28" s="202"/>
      <c r="BO28" s="203"/>
      <c r="BS28" s="178"/>
      <c r="BT28" s="202"/>
      <c r="BU28" s="203"/>
      <c r="BV28" s="202"/>
      <c r="BY28" s="178"/>
      <c r="BZ28" s="202"/>
      <c r="CA28" s="203"/>
      <c r="CE28" s="178"/>
      <c r="CF28" s="202"/>
      <c r="CG28" s="203"/>
      <c r="CK28" s="178"/>
      <c r="CL28" s="202"/>
      <c r="CM28" s="203"/>
      <c r="CN28" s="202"/>
      <c r="CQ28" s="178"/>
      <c r="CR28" s="202"/>
      <c r="CS28" s="203"/>
      <c r="CW28" s="178"/>
      <c r="CX28" s="202"/>
      <c r="CY28" s="203"/>
      <c r="DC28" s="178"/>
      <c r="DD28" s="202"/>
      <c r="DE28" s="203"/>
      <c r="DF28" s="202"/>
      <c r="DI28" s="178"/>
      <c r="DJ28" s="202"/>
      <c r="DK28" s="203"/>
      <c r="DN28" s="204" t="e">
        <f t="shared" si="122"/>
        <v>#REF!</v>
      </c>
      <c r="DO28" s="183">
        <f t="shared" si="41"/>
        <v>32</v>
      </c>
      <c r="DP28" s="97">
        <f t="shared" si="42"/>
        <v>0</v>
      </c>
      <c r="DQ28" s="97">
        <f t="shared" si="43"/>
        <v>0</v>
      </c>
      <c r="DR28" s="97">
        <f t="shared" si="44"/>
        <v>0</v>
      </c>
      <c r="DS28" s="97">
        <f t="shared" si="45"/>
        <v>0</v>
      </c>
      <c r="DT28" s="97">
        <f t="shared" si="46"/>
        <v>0</v>
      </c>
      <c r="DU28" s="97">
        <f t="shared" si="47"/>
        <v>0</v>
      </c>
      <c r="DV28" s="97">
        <f t="shared" si="48"/>
        <v>0</v>
      </c>
      <c r="DW28" s="97">
        <f t="shared" si="49"/>
        <v>0</v>
      </c>
      <c r="DX28" s="97">
        <f t="shared" si="50"/>
        <v>0</v>
      </c>
      <c r="DY28" s="97">
        <f t="shared" si="51"/>
        <v>0</v>
      </c>
      <c r="DZ28" s="97">
        <f t="shared" si="52"/>
        <v>0</v>
      </c>
      <c r="EA28" s="97">
        <f t="shared" si="53"/>
        <v>0</v>
      </c>
      <c r="EB28" s="97">
        <f t="shared" si="54"/>
        <v>0</v>
      </c>
      <c r="EC28" s="97">
        <f t="shared" si="55"/>
        <v>0</v>
      </c>
      <c r="ED28" s="97">
        <f t="shared" si="56"/>
        <v>0</v>
      </c>
      <c r="EE28" s="97">
        <f t="shared" si="57"/>
        <v>0</v>
      </c>
      <c r="EF28" s="97">
        <f t="shared" si="58"/>
        <v>0</v>
      </c>
      <c r="EG28" s="97">
        <f t="shared" si="59"/>
        <v>0</v>
      </c>
      <c r="EH28" s="97">
        <f t="shared" si="60"/>
        <v>0</v>
      </c>
      <c r="EI28" s="97">
        <f t="shared" si="61"/>
        <v>0</v>
      </c>
      <c r="EJ28" s="97">
        <f t="shared" si="62"/>
        <v>0</v>
      </c>
      <c r="EK28" s="97">
        <f t="shared" si="63"/>
        <v>0</v>
      </c>
      <c r="EL28" s="97">
        <f t="shared" si="64"/>
        <v>0</v>
      </c>
      <c r="EM28" s="97">
        <f t="shared" si="65"/>
        <v>0</v>
      </c>
      <c r="EN28" s="97">
        <f t="shared" si="66"/>
        <v>0</v>
      </c>
      <c r="EO28" s="184">
        <f t="shared" si="67"/>
        <v>0</v>
      </c>
      <c r="ES28" s="204" t="e">
        <f t="shared" si="123"/>
        <v>#REF!</v>
      </c>
      <c r="ET28" s="183">
        <f>AJ28</f>
        <v>31</v>
      </c>
      <c r="EU28" s="97">
        <f>AM28</f>
        <v>0</v>
      </c>
      <c r="EV28" s="97">
        <f>AP28</f>
        <v>0</v>
      </c>
      <c r="EW28" s="97">
        <f>AS28</f>
        <v>0</v>
      </c>
      <c r="EX28" s="97">
        <f>AV28</f>
        <v>0</v>
      </c>
      <c r="EY28" s="97">
        <f>AY28</f>
        <v>0</v>
      </c>
      <c r="EZ28" s="97">
        <f>BB28</f>
        <v>0</v>
      </c>
      <c r="FA28" s="97">
        <f>BE28</f>
        <v>0</v>
      </c>
      <c r="FB28" s="97">
        <f>BH28</f>
        <v>0</v>
      </c>
      <c r="FC28" s="97">
        <f>BK28</f>
        <v>0</v>
      </c>
      <c r="FD28" s="97">
        <f>BN28</f>
        <v>0</v>
      </c>
      <c r="FE28" s="97">
        <f>BQ28</f>
        <v>0</v>
      </c>
      <c r="FF28" s="97">
        <f>BT28</f>
        <v>0</v>
      </c>
      <c r="FG28" s="97">
        <f>BW28</f>
        <v>0</v>
      </c>
      <c r="FH28" s="97">
        <f>BZ28</f>
        <v>0</v>
      </c>
      <c r="FI28" s="97">
        <f>CC28</f>
        <v>0</v>
      </c>
      <c r="FJ28" s="97">
        <f>CF28</f>
        <v>0</v>
      </c>
      <c r="FK28" s="97">
        <f>CI28</f>
        <v>0</v>
      </c>
      <c r="FL28" s="97">
        <f>CL28</f>
        <v>0</v>
      </c>
      <c r="FM28" s="97">
        <f>CO28</f>
        <v>0</v>
      </c>
      <c r="FN28" s="97">
        <f>CR28</f>
        <v>0</v>
      </c>
      <c r="FO28" s="97">
        <f>CU28</f>
        <v>0</v>
      </c>
      <c r="FP28" s="97">
        <f>CX28</f>
        <v>0</v>
      </c>
      <c r="FQ28" s="97">
        <f>DA28</f>
        <v>0</v>
      </c>
      <c r="FR28" s="97">
        <f>DD28</f>
        <v>0</v>
      </c>
      <c r="FS28" s="97">
        <f>DG28</f>
        <v>0</v>
      </c>
      <c r="FT28" s="184">
        <f>DJ28</f>
        <v>0</v>
      </c>
      <c r="FX28" s="204" t="e">
        <f t="shared" si="124"/>
        <v>#REF!</v>
      </c>
      <c r="FY28" s="183">
        <f>AK28</f>
        <v>30</v>
      </c>
      <c r="FZ28" s="97">
        <f>AN28</f>
        <v>0</v>
      </c>
      <c r="GA28" s="97">
        <f>AQ28</f>
        <v>0</v>
      </c>
      <c r="GB28" s="97">
        <f>AT28</f>
        <v>0</v>
      </c>
      <c r="GC28" s="97">
        <f>AW28</f>
        <v>0</v>
      </c>
      <c r="GD28" s="97">
        <f>AZ28</f>
        <v>0</v>
      </c>
      <c r="GE28" s="97">
        <f>BC28</f>
        <v>0</v>
      </c>
      <c r="GF28" s="97">
        <f>BF28</f>
        <v>0</v>
      </c>
      <c r="GG28" s="97">
        <f>BI28</f>
        <v>0</v>
      </c>
      <c r="GH28" s="97">
        <f>BL28</f>
        <v>0</v>
      </c>
      <c r="GI28" s="97">
        <f>BO28</f>
        <v>0</v>
      </c>
      <c r="GJ28" s="97">
        <f>BR28</f>
        <v>0</v>
      </c>
      <c r="GK28" s="97">
        <f>BU28</f>
        <v>0</v>
      </c>
      <c r="GL28" s="97">
        <f>BX28</f>
        <v>0</v>
      </c>
      <c r="GM28" s="97">
        <f>CA28</f>
        <v>0</v>
      </c>
      <c r="GN28" s="97">
        <f>CD28</f>
        <v>0</v>
      </c>
      <c r="GO28" s="97">
        <f>CG28</f>
        <v>0</v>
      </c>
      <c r="GP28" s="97">
        <f>CJ28</f>
        <v>0</v>
      </c>
      <c r="GQ28" s="97">
        <f>CM28</f>
        <v>0</v>
      </c>
      <c r="GR28" s="97">
        <f>CP28</f>
        <v>0</v>
      </c>
      <c r="GS28" s="97">
        <f>CS28</f>
        <v>0</v>
      </c>
      <c r="GT28" s="97">
        <f>CV28</f>
        <v>0</v>
      </c>
      <c r="GU28" s="97">
        <f>CY28</f>
        <v>0</v>
      </c>
      <c r="GV28" s="97">
        <f>DB28</f>
        <v>0</v>
      </c>
      <c r="GW28" s="97">
        <f t="shared" si="119"/>
        <v>0</v>
      </c>
      <c r="GX28" s="97">
        <f>DH28</f>
        <v>0</v>
      </c>
      <c r="GY28" s="184">
        <f>DK28</f>
        <v>0</v>
      </c>
      <c r="HD28" s="204" t="e">
        <f t="shared" si="125"/>
        <v>#REF!</v>
      </c>
      <c r="HE28" s="510" t="e">
        <f>IF($HF$2&lt;=5,0,(INDEX($DO$7:$EO$28,HD28,$HD$1)))</f>
        <v>#REF!</v>
      </c>
      <c r="HF28" s="510" t="e">
        <f>IF($HF$2&lt;=5,0,(INDEX($ET$7:$FT$28,HD28,$HD$1)))</f>
        <v>#REF!</v>
      </c>
      <c r="HG28" s="510" t="e">
        <f>IF($HF$2&lt;=5,0,(INDEX($FY$7:$GY$28,HD28,$HD$1)))</f>
        <v>#REF!</v>
      </c>
      <c r="HK28" s="212"/>
      <c r="HL28" s="205"/>
      <c r="HM28" s="213"/>
      <c r="HQ28" s="219" t="str">
        <f>IF(HK28="","",(IF((INDEX($D$7:$D$28,HK28))="","",(INDEX($D$7:$D$28,HK28)))))</f>
        <v/>
      </c>
      <c r="HR28" s="220" t="str">
        <f>IF(HK28="","",(IF((INDEX($E$7:$E$28,HK28))="","",(INDEX($E$7:$E$28,HK28)))))</f>
        <v/>
      </c>
      <c r="HU28" s="223">
        <v>16</v>
      </c>
      <c r="HV28" s="223" t="e">
        <f t="shared" si="126"/>
        <v>#REF!</v>
      </c>
      <c r="HW28" s="183">
        <v>32</v>
      </c>
      <c r="HX28" s="97">
        <v>0</v>
      </c>
      <c r="HY28" s="97">
        <v>0</v>
      </c>
      <c r="HZ28" s="97">
        <v>0</v>
      </c>
      <c r="IA28" s="97">
        <v>0</v>
      </c>
      <c r="IB28" s="97">
        <v>0</v>
      </c>
      <c r="IC28" s="97">
        <v>0</v>
      </c>
      <c r="ID28" s="97">
        <v>0</v>
      </c>
      <c r="IE28" s="97">
        <v>0</v>
      </c>
      <c r="IF28" s="97">
        <v>0</v>
      </c>
      <c r="IG28" s="97">
        <v>0</v>
      </c>
      <c r="IH28" s="97">
        <v>0</v>
      </c>
      <c r="II28" s="97">
        <v>0</v>
      </c>
      <c r="IJ28" s="97">
        <v>0</v>
      </c>
      <c r="IK28" s="97">
        <v>0</v>
      </c>
      <c r="IL28" s="97">
        <v>0</v>
      </c>
      <c r="IM28" s="97">
        <v>0</v>
      </c>
      <c r="IN28" s="97">
        <v>0</v>
      </c>
      <c r="IO28" s="97">
        <v>0</v>
      </c>
      <c r="IP28" s="97">
        <v>0</v>
      </c>
      <c r="IQ28" s="97">
        <v>0</v>
      </c>
      <c r="IR28" s="97">
        <v>0</v>
      </c>
      <c r="IS28" s="97">
        <v>0</v>
      </c>
      <c r="IT28" s="97">
        <v>0</v>
      </c>
      <c r="IU28" s="97">
        <v>0</v>
      </c>
      <c r="IV28" s="97">
        <v>0</v>
      </c>
      <c r="IW28" s="184">
        <v>0</v>
      </c>
      <c r="IY28" s="510" t="e">
        <f>IF($HF$2&lt;=5,0,(INDEX($HW$7:$IW$12,HU28,$HD$1)))</f>
        <v>#REF!</v>
      </c>
    </row>
    <row r="29" spans="1:259" ht="15.95" customHeight="1" x14ac:dyDescent="0.2">
      <c r="A29" s="127"/>
      <c r="B29" s="128"/>
      <c r="C29" s="128"/>
      <c r="D29" s="129"/>
      <c r="E29" s="130"/>
      <c r="F29" s="129"/>
      <c r="G29" s="129"/>
      <c r="H29" s="129"/>
      <c r="I29" s="129"/>
      <c r="AI29" s="178"/>
      <c r="AJ29" s="202"/>
      <c r="AK29" s="203"/>
      <c r="AO29" s="178"/>
      <c r="AP29" s="202"/>
      <c r="AQ29" s="203"/>
      <c r="AU29" s="178"/>
      <c r="AV29" s="202"/>
      <c r="AW29" s="203"/>
      <c r="BA29" s="178"/>
      <c r="BB29" s="202"/>
      <c r="BC29" s="203"/>
      <c r="BG29" s="178"/>
      <c r="BH29" s="202"/>
      <c r="BI29" s="203"/>
      <c r="BJ29" s="201"/>
      <c r="BK29" s="201"/>
      <c r="BL29" s="201"/>
      <c r="BM29" s="178"/>
      <c r="BN29" s="202"/>
      <c r="BO29" s="203"/>
      <c r="BS29" s="178"/>
      <c r="BT29" s="202"/>
      <c r="BU29" s="203"/>
      <c r="BY29" s="178"/>
      <c r="BZ29" s="202"/>
      <c r="CA29" s="203"/>
      <c r="CE29" s="178"/>
      <c r="CF29" s="202"/>
      <c r="CG29" s="203"/>
      <c r="CK29" s="178"/>
      <c r="CL29" s="202"/>
      <c r="CM29" s="203"/>
      <c r="CQ29" s="178"/>
      <c r="CR29" s="202"/>
      <c r="CS29" s="203"/>
      <c r="CW29" s="178"/>
      <c r="CX29" s="202"/>
      <c r="CY29" s="203"/>
      <c r="DC29" s="178"/>
      <c r="DD29" s="202"/>
      <c r="DE29" s="203"/>
      <c r="DI29" s="178"/>
      <c r="DJ29" s="202"/>
      <c r="DK29" s="203"/>
      <c r="GW29" s="99"/>
      <c r="HJ29" s="204" t="e">
        <f>HJ27+1</f>
        <v>#REF!</v>
      </c>
      <c r="HK29" s="212" t="e">
        <f>IF(HE13=0,"",HE13)</f>
        <v>#REF!</v>
      </c>
      <c r="HL29" s="205" t="e">
        <f>IF(HF13=0,"",HF13)</f>
        <v>#REF!</v>
      </c>
      <c r="HM29" s="213" t="e">
        <f>IF(HG13=0,"",HG13)</f>
        <v>#REF!</v>
      </c>
      <c r="HQ29" s="219" t="e">
        <f>IF(HK29="","",(IF((INDEX($D$7:$D$28,HK29))="","",(INDEX($D$7:$D$28,HK29)))))</f>
        <v>#REF!</v>
      </c>
      <c r="HR29" s="220" t="e">
        <f>IF(HK29="","",(IF((INDEX($E$7:$E$28,HK29))="","",(INDEX($E$7:$E$28,HK29)))))</f>
        <v>#REF!</v>
      </c>
    </row>
    <row r="30" spans="1:259" x14ac:dyDescent="0.2">
      <c r="A30" s="112" t="s">
        <v>89</v>
      </c>
      <c r="B30" s="111"/>
      <c r="C30" s="111"/>
      <c r="D30" s="125"/>
      <c r="E30" s="125"/>
      <c r="AI30" s="178" t="str">
        <f>AI5</f>
        <v>los</v>
      </c>
      <c r="AJ30" s="202">
        <f>AJ5</f>
        <v>1</v>
      </c>
      <c r="AK30" s="203">
        <f>AK5</f>
        <v>2</v>
      </c>
      <c r="AL30" s="201" t="str">
        <f>AL5</f>
        <v>los</v>
      </c>
      <c r="AM30" s="201">
        <f>AM5</f>
        <v>1</v>
      </c>
      <c r="AN30" s="201">
        <f>AN5</f>
        <v>2</v>
      </c>
      <c r="AO30" s="178" t="str">
        <f>AO5</f>
        <v>los</v>
      </c>
      <c r="AP30" s="202">
        <f>AP5</f>
        <v>1</v>
      </c>
      <c r="AQ30" s="203">
        <f>AQ5</f>
        <v>2</v>
      </c>
      <c r="AR30" s="201" t="str">
        <f>AR5</f>
        <v>los</v>
      </c>
      <c r="AS30" s="201">
        <f>AS5</f>
        <v>1</v>
      </c>
      <c r="AT30" s="201">
        <f>AT5</f>
        <v>2</v>
      </c>
      <c r="AU30" s="178" t="str">
        <f>AU5</f>
        <v>los</v>
      </c>
      <c r="AV30" s="202">
        <f>AV5</f>
        <v>1</v>
      </c>
      <c r="AW30" s="203">
        <f>AW5</f>
        <v>2</v>
      </c>
      <c r="AX30" s="201" t="str">
        <f>AX5</f>
        <v>los</v>
      </c>
      <c r="AY30" s="201">
        <f>AY5</f>
        <v>1</v>
      </c>
      <c r="AZ30" s="201">
        <f>AZ5</f>
        <v>2</v>
      </c>
      <c r="BA30" s="178" t="str">
        <f>BA5</f>
        <v>los</v>
      </c>
      <c r="BB30" s="202">
        <f>BB5</f>
        <v>1</v>
      </c>
      <c r="BC30" s="203">
        <f>BC5</f>
        <v>2</v>
      </c>
      <c r="BD30" s="201" t="str">
        <f>BD5</f>
        <v>los</v>
      </c>
      <c r="BE30" s="201">
        <f>BE5</f>
        <v>1</v>
      </c>
      <c r="BF30" s="201">
        <f>BF5</f>
        <v>2</v>
      </c>
      <c r="BG30" s="178" t="str">
        <f>BG5</f>
        <v>los</v>
      </c>
      <c r="BH30" s="202">
        <f>BH5</f>
        <v>1</v>
      </c>
      <c r="BI30" s="203">
        <f>BI5</f>
        <v>2</v>
      </c>
      <c r="BJ30" s="201" t="str">
        <f>BJ5</f>
        <v>los</v>
      </c>
      <c r="BK30" s="201">
        <f>BK5</f>
        <v>1</v>
      </c>
      <c r="BL30" s="201">
        <f>BL5</f>
        <v>2</v>
      </c>
      <c r="BM30" s="178" t="str">
        <f>BM5</f>
        <v>los</v>
      </c>
      <c r="BN30" s="202">
        <f>BN5</f>
        <v>1</v>
      </c>
      <c r="BO30" s="203">
        <f>BO5</f>
        <v>2</v>
      </c>
      <c r="BP30" s="201" t="str">
        <f>BP5</f>
        <v>los</v>
      </c>
      <c r="BQ30" s="201">
        <f>BQ5</f>
        <v>1</v>
      </c>
      <c r="BR30" s="201">
        <f>BR5</f>
        <v>2</v>
      </c>
      <c r="BS30" s="178" t="str">
        <f>BS5</f>
        <v>los</v>
      </c>
      <c r="BT30" s="202">
        <f>BT5</f>
        <v>1</v>
      </c>
      <c r="BU30" s="203">
        <f>BU5</f>
        <v>2</v>
      </c>
      <c r="BV30" s="201" t="str">
        <f>BV5</f>
        <v>los</v>
      </c>
      <c r="BW30" s="201">
        <f>BW5</f>
        <v>1</v>
      </c>
      <c r="BX30" s="201">
        <f>BX5</f>
        <v>2</v>
      </c>
      <c r="BY30" s="178" t="str">
        <f>BY5</f>
        <v>los</v>
      </c>
      <c r="BZ30" s="202">
        <f>BZ5</f>
        <v>1</v>
      </c>
      <c r="CA30" s="203">
        <f>CA5</f>
        <v>2</v>
      </c>
      <c r="CB30" s="201" t="str">
        <f>CB5</f>
        <v>los</v>
      </c>
      <c r="CC30" s="201">
        <f>CC5</f>
        <v>1</v>
      </c>
      <c r="CD30" s="201">
        <f>CD5</f>
        <v>2</v>
      </c>
      <c r="CE30" s="178" t="str">
        <f>CE5</f>
        <v>los</v>
      </c>
      <c r="CF30" s="202">
        <f>CF5</f>
        <v>1</v>
      </c>
      <c r="CG30" s="203">
        <f>CG5</f>
        <v>2</v>
      </c>
      <c r="CH30" s="201" t="str">
        <f>CH5</f>
        <v>los</v>
      </c>
      <c r="CI30" s="201">
        <f>CI5</f>
        <v>1</v>
      </c>
      <c r="CJ30" s="201">
        <f>CJ5</f>
        <v>2</v>
      </c>
      <c r="CK30" s="178" t="str">
        <f>CK5</f>
        <v>los</v>
      </c>
      <c r="CL30" s="202">
        <f>CL5</f>
        <v>1</v>
      </c>
      <c r="CM30" s="203">
        <f>CM5</f>
        <v>2</v>
      </c>
      <c r="CN30" s="201" t="str">
        <f>CN5</f>
        <v>los</v>
      </c>
      <c r="CO30" s="201">
        <f>CO5</f>
        <v>1</v>
      </c>
      <c r="CP30" s="201">
        <f>CP5</f>
        <v>2</v>
      </c>
      <c r="CQ30" s="178" t="str">
        <f>CQ5</f>
        <v>los</v>
      </c>
      <c r="CR30" s="202">
        <f>CR5</f>
        <v>1</v>
      </c>
      <c r="CS30" s="203">
        <f>CS5</f>
        <v>2</v>
      </c>
      <c r="CT30" s="201" t="str">
        <f>CT5</f>
        <v>los</v>
      </c>
      <c r="CU30" s="201">
        <f>CU5</f>
        <v>1</v>
      </c>
      <c r="CV30" s="201">
        <f>CV5</f>
        <v>2</v>
      </c>
      <c r="CW30" s="178" t="str">
        <f>CW5</f>
        <v>los</v>
      </c>
      <c r="CX30" s="202">
        <f>CX5</f>
        <v>1</v>
      </c>
      <c r="CY30" s="203">
        <f>CY5</f>
        <v>2</v>
      </c>
      <c r="CZ30" s="201" t="str">
        <f>CZ5</f>
        <v>los</v>
      </c>
      <c r="DA30" s="201">
        <f>DA5</f>
        <v>1</v>
      </c>
      <c r="DB30" s="201">
        <f>DB5</f>
        <v>2</v>
      </c>
      <c r="DC30" s="178" t="str">
        <f>DC5</f>
        <v>los</v>
      </c>
      <c r="DD30" s="202">
        <f>DD5</f>
        <v>1</v>
      </c>
      <c r="DE30" s="203">
        <f>DE5</f>
        <v>2</v>
      </c>
      <c r="DF30" s="201" t="str">
        <f>DF5</f>
        <v>los</v>
      </c>
      <c r="DG30" s="201">
        <f>DG5</f>
        <v>1</v>
      </c>
      <c r="DH30" s="201">
        <f>DH5</f>
        <v>2</v>
      </c>
      <c r="DI30" s="178" t="str">
        <f>DI5</f>
        <v>los</v>
      </c>
      <c r="DJ30" s="202">
        <f>DJ5</f>
        <v>1</v>
      </c>
      <c r="DK30" s="203">
        <f>DK5</f>
        <v>2</v>
      </c>
      <c r="ES30" s="201" t="str">
        <f>ES5</f>
        <v>VL</v>
      </c>
      <c r="EU30" s="201">
        <v>1</v>
      </c>
      <c r="EV30" s="201">
        <v>1</v>
      </c>
      <c r="EY30" s="201">
        <v>1</v>
      </c>
      <c r="EZ30" s="201">
        <v>1</v>
      </c>
      <c r="FC30" s="204">
        <v>1</v>
      </c>
      <c r="FD30" s="204">
        <v>1</v>
      </c>
      <c r="FG30" s="204">
        <v>1</v>
      </c>
      <c r="FH30" s="204">
        <v>1</v>
      </c>
      <c r="FK30" s="204">
        <v>1</v>
      </c>
      <c r="FL30" s="204">
        <v>1</v>
      </c>
      <c r="FO30" s="204">
        <v>1</v>
      </c>
      <c r="FP30" s="204">
        <v>1</v>
      </c>
      <c r="FS30" s="204">
        <v>1</v>
      </c>
      <c r="FT30" s="204">
        <v>1</v>
      </c>
      <c r="FX30" s="204" t="str">
        <f>FX5</f>
        <v>VL</v>
      </c>
      <c r="FZ30" s="204">
        <v>1</v>
      </c>
      <c r="GA30" s="204">
        <v>1</v>
      </c>
      <c r="GD30" s="204">
        <v>1</v>
      </c>
      <c r="GE30" s="204">
        <v>1</v>
      </c>
      <c r="GH30" s="204">
        <v>1</v>
      </c>
      <c r="GI30" s="204">
        <v>1</v>
      </c>
      <c r="GL30" s="204">
        <v>1</v>
      </c>
      <c r="GM30" s="204">
        <v>1</v>
      </c>
      <c r="GP30" s="204">
        <v>1</v>
      </c>
      <c r="GQ30" s="204">
        <v>1</v>
      </c>
      <c r="GT30" s="204">
        <v>1</v>
      </c>
      <c r="GU30" s="204">
        <v>1</v>
      </c>
      <c r="GX30" s="204">
        <v>1</v>
      </c>
      <c r="GY30" s="204">
        <v>1</v>
      </c>
      <c r="HE30" s="204" t="str">
        <f>HE5</f>
        <v>VL</v>
      </c>
      <c r="HF30" s="204">
        <f>IF($HF$2&lt;=5,0,(INDEX($ET$30:$FT$30,1,HD1)))</f>
        <v>1</v>
      </c>
      <c r="HG30" s="204">
        <f>IF($HF$2&lt;=5,0,(INDEX($FY$30:$GY$30,1,HD1)))</f>
        <v>1</v>
      </c>
      <c r="HK30" s="212"/>
      <c r="HL30" s="205"/>
      <c r="HM30" s="213"/>
      <c r="HQ30" s="219" t="str">
        <f>IF(HK30="","",(IF((INDEX($D$7:$D$28,HK30))="","",(INDEX($D$7:$D$28,HK30)))))</f>
        <v/>
      </c>
      <c r="HR30" s="220" t="str">
        <f>IF(HK30="","",(IF((INDEX($E$7:$E$28,HK30))="","",(INDEX($E$7:$E$28,HK30)))))</f>
        <v/>
      </c>
      <c r="HV30" s="223" t="str">
        <f>FX30</f>
        <v>VL</v>
      </c>
      <c r="HX30" s="223">
        <v>1</v>
      </c>
      <c r="HY30" s="223">
        <v>1</v>
      </c>
      <c r="IB30" s="223">
        <v>1</v>
      </c>
      <c r="IC30" s="223">
        <v>1</v>
      </c>
      <c r="IF30" s="223">
        <v>1</v>
      </c>
      <c r="IG30" s="223">
        <v>1</v>
      </c>
      <c r="IJ30" s="223">
        <v>1</v>
      </c>
      <c r="IK30" s="223">
        <v>1</v>
      </c>
      <c r="IN30" s="223">
        <v>1</v>
      </c>
      <c r="IO30" s="223">
        <v>1</v>
      </c>
      <c r="IR30" s="223">
        <v>1</v>
      </c>
      <c r="IS30" s="223">
        <v>1</v>
      </c>
      <c r="IV30" s="223">
        <v>1</v>
      </c>
      <c r="IW30" s="223">
        <v>1</v>
      </c>
      <c r="IY30" s="223">
        <f>IF($HF$2&lt;=5,0,(INDEX($HW$30:$IW$30,1,$HD$1)))</f>
        <v>1</v>
      </c>
    </row>
    <row r="31" spans="1:259" x14ac:dyDescent="0.2">
      <c r="D31" s="109"/>
      <c r="AI31" s="178">
        <f>AI4</f>
        <v>32</v>
      </c>
      <c r="AJ31" s="202">
        <f>AJ4</f>
        <v>32</v>
      </c>
      <c r="AK31" s="203">
        <f>AK4</f>
        <v>32</v>
      </c>
      <c r="AL31" s="201">
        <f>AL4</f>
        <v>31</v>
      </c>
      <c r="AM31" s="201">
        <f>AM4</f>
        <v>31</v>
      </c>
      <c r="AN31" s="201">
        <f>AN4</f>
        <v>31</v>
      </c>
      <c r="AO31" s="178">
        <f>AO4</f>
        <v>30</v>
      </c>
      <c r="AP31" s="202">
        <f>AP4</f>
        <v>30</v>
      </c>
      <c r="AQ31" s="203">
        <f>AQ4</f>
        <v>30</v>
      </c>
      <c r="AR31" s="201">
        <f>AR4</f>
        <v>29</v>
      </c>
      <c r="AS31" s="201">
        <f>AS4</f>
        <v>29</v>
      </c>
      <c r="AT31" s="201">
        <f>AT4</f>
        <v>29</v>
      </c>
      <c r="AU31" s="178">
        <f>AU4</f>
        <v>28</v>
      </c>
      <c r="AV31" s="202">
        <f>AV4</f>
        <v>28</v>
      </c>
      <c r="AW31" s="203">
        <f>AW4</f>
        <v>28</v>
      </c>
      <c r="AX31" s="201">
        <f>AX4</f>
        <v>27</v>
      </c>
      <c r="AY31" s="201">
        <f>AY4</f>
        <v>27</v>
      </c>
      <c r="AZ31" s="201">
        <f>AZ4</f>
        <v>27</v>
      </c>
      <c r="BA31" s="178">
        <f>BA4</f>
        <v>26</v>
      </c>
      <c r="BB31" s="202">
        <f>BB4</f>
        <v>26</v>
      </c>
      <c r="BC31" s="203">
        <f>BC4</f>
        <v>26</v>
      </c>
      <c r="BD31" s="201">
        <f>BD4</f>
        <v>25</v>
      </c>
      <c r="BE31" s="201">
        <f>BE4</f>
        <v>25</v>
      </c>
      <c r="BF31" s="201">
        <f>BF4</f>
        <v>25</v>
      </c>
      <c r="BG31" s="178">
        <f>BG4</f>
        <v>24</v>
      </c>
      <c r="BH31" s="202">
        <f>BH4</f>
        <v>24</v>
      </c>
      <c r="BI31" s="203">
        <f>BI4</f>
        <v>24</v>
      </c>
      <c r="BJ31" s="201">
        <f>BJ4</f>
        <v>23</v>
      </c>
      <c r="BK31" s="201">
        <f>BK4</f>
        <v>23</v>
      </c>
      <c r="BL31" s="201">
        <f>BL4</f>
        <v>23</v>
      </c>
      <c r="BM31" s="178">
        <f>BM4</f>
        <v>22</v>
      </c>
      <c r="BN31" s="202">
        <f>BN4</f>
        <v>22</v>
      </c>
      <c r="BO31" s="203">
        <f>BO4</f>
        <v>22</v>
      </c>
      <c r="BP31" s="201">
        <f>BP4</f>
        <v>21</v>
      </c>
      <c r="BQ31" s="201">
        <f>BQ4</f>
        <v>21</v>
      </c>
      <c r="BR31" s="201">
        <f>BR4</f>
        <v>21</v>
      </c>
      <c r="BS31" s="178">
        <f>BS4</f>
        <v>20</v>
      </c>
      <c r="BT31" s="202">
        <f>BT4</f>
        <v>20</v>
      </c>
      <c r="BU31" s="203">
        <f>BU4</f>
        <v>20</v>
      </c>
      <c r="BV31" s="201">
        <f>BV4</f>
        <v>19</v>
      </c>
      <c r="BW31" s="201">
        <f>BW4</f>
        <v>19</v>
      </c>
      <c r="BX31" s="201">
        <f>BX4</f>
        <v>19</v>
      </c>
      <c r="BY31" s="178">
        <f>BY4</f>
        <v>18</v>
      </c>
      <c r="BZ31" s="202">
        <f>BZ4</f>
        <v>18</v>
      </c>
      <c r="CA31" s="203">
        <f>CA4</f>
        <v>18</v>
      </c>
      <c r="CB31" s="201">
        <f>CB4</f>
        <v>17</v>
      </c>
      <c r="CC31" s="201">
        <f>CC4</f>
        <v>17</v>
      </c>
      <c r="CD31" s="201">
        <f>CD4</f>
        <v>17</v>
      </c>
      <c r="CE31" s="178">
        <f>CE4</f>
        <v>16</v>
      </c>
      <c r="CF31" s="202">
        <f>CF4</f>
        <v>16</v>
      </c>
      <c r="CG31" s="203">
        <f>CG4</f>
        <v>16</v>
      </c>
      <c r="CH31" s="201">
        <f>CH4</f>
        <v>15</v>
      </c>
      <c r="CI31" s="201">
        <f>CI4</f>
        <v>15</v>
      </c>
      <c r="CJ31" s="201">
        <f>CJ4</f>
        <v>15</v>
      </c>
      <c r="CK31" s="178">
        <f>CK4</f>
        <v>14</v>
      </c>
      <c r="CL31" s="202">
        <f>CL4</f>
        <v>14</v>
      </c>
      <c r="CM31" s="203">
        <f>CM4</f>
        <v>14</v>
      </c>
      <c r="CN31" s="201">
        <f>CN4</f>
        <v>13</v>
      </c>
      <c r="CO31" s="201">
        <f>CO4</f>
        <v>13</v>
      </c>
      <c r="CP31" s="201">
        <f>CP4</f>
        <v>13</v>
      </c>
      <c r="CQ31" s="178">
        <f>CQ4</f>
        <v>12</v>
      </c>
      <c r="CR31" s="202">
        <f>CR4</f>
        <v>12</v>
      </c>
      <c r="CS31" s="203">
        <f>CS4</f>
        <v>12</v>
      </c>
      <c r="CT31" s="201">
        <f>CT4</f>
        <v>11</v>
      </c>
      <c r="CU31" s="201">
        <f>CU4</f>
        <v>11</v>
      </c>
      <c r="CV31" s="201">
        <f>CV4</f>
        <v>11</v>
      </c>
      <c r="CW31" s="178">
        <f>CW4</f>
        <v>10</v>
      </c>
      <c r="CX31" s="202">
        <f>CX4</f>
        <v>10</v>
      </c>
      <c r="CY31" s="203">
        <f>CY4</f>
        <v>10</v>
      </c>
      <c r="CZ31" s="201">
        <f>CZ4</f>
        <v>9</v>
      </c>
      <c r="DA31" s="201">
        <f>DA4</f>
        <v>9</v>
      </c>
      <c r="DB31" s="201">
        <f>DB4</f>
        <v>9</v>
      </c>
      <c r="DC31" s="178">
        <f>DC4</f>
        <v>8</v>
      </c>
      <c r="DD31" s="202">
        <f>DD4</f>
        <v>8</v>
      </c>
      <c r="DE31" s="203">
        <f>DE4</f>
        <v>8</v>
      </c>
      <c r="DF31" s="201">
        <f>DF4</f>
        <v>7</v>
      </c>
      <c r="DG31" s="201">
        <f>DG4</f>
        <v>7</v>
      </c>
      <c r="DH31" s="201">
        <f>DH4</f>
        <v>7</v>
      </c>
      <c r="DI31" s="178">
        <f>DI4</f>
        <v>6</v>
      </c>
      <c r="DJ31" s="202">
        <f>DJ4</f>
        <v>6</v>
      </c>
      <c r="DK31" s="203">
        <f>DK4</f>
        <v>6</v>
      </c>
      <c r="HJ31" s="204" t="e">
        <f>HJ29+1</f>
        <v>#REF!</v>
      </c>
      <c r="HK31" s="212" t="e">
        <f>IF(HE14=0,"",HE14)</f>
        <v>#REF!</v>
      </c>
      <c r="HL31" s="205" t="e">
        <f>IF(HF14=0,"",HF14)</f>
        <v>#REF!</v>
      </c>
      <c r="HM31" s="213" t="e">
        <f>IF(HG14=0,"",HG14)</f>
        <v>#REF!</v>
      </c>
      <c r="HQ31" s="219" t="e">
        <f>IF(HK31="","",(IF((INDEX($D$7:$D$28,HK31))="","",(INDEX($D$7:$D$28,HK31)))))</f>
        <v>#REF!</v>
      </c>
      <c r="HR31" s="220" t="e">
        <f>IF(HK31="","",(IF((INDEX($E$7:$E$28,HK31))="","",(INDEX($E$7:$E$28,HK31)))))</f>
        <v>#REF!</v>
      </c>
      <c r="HW31" s="223">
        <f>HW4</f>
        <v>32</v>
      </c>
      <c r="HX31" s="223">
        <f>HX4</f>
        <v>31</v>
      </c>
      <c r="HY31" s="223">
        <f>HY4</f>
        <v>30</v>
      </c>
      <c r="HZ31" s="223">
        <f>HZ4</f>
        <v>29</v>
      </c>
      <c r="IA31" s="223">
        <f>IA4</f>
        <v>28</v>
      </c>
      <c r="IB31" s="223">
        <f>IB4</f>
        <v>27</v>
      </c>
      <c r="IC31" s="223">
        <f>IC4</f>
        <v>26</v>
      </c>
      <c r="ID31" s="223">
        <f>ID4</f>
        <v>25</v>
      </c>
      <c r="IE31" s="223">
        <f>IE4</f>
        <v>24</v>
      </c>
      <c r="IF31" s="223">
        <f>IF4</f>
        <v>23</v>
      </c>
      <c r="IG31" s="223">
        <f>IG4</f>
        <v>22</v>
      </c>
      <c r="IH31" s="223">
        <f>IH4</f>
        <v>21</v>
      </c>
      <c r="II31" s="223">
        <f>II4</f>
        <v>20</v>
      </c>
      <c r="IJ31" s="223">
        <f>IJ4</f>
        <v>19</v>
      </c>
      <c r="IK31" s="223">
        <f>IK4</f>
        <v>18</v>
      </c>
      <c r="IL31" s="223">
        <f>IL4</f>
        <v>17</v>
      </c>
      <c r="IM31" s="223">
        <f>IM4</f>
        <v>16</v>
      </c>
      <c r="IN31" s="223">
        <f>IN4</f>
        <v>15</v>
      </c>
      <c r="IO31" s="223">
        <f>IO4</f>
        <v>14</v>
      </c>
      <c r="IP31" s="223">
        <f>IP4</f>
        <v>13</v>
      </c>
      <c r="IQ31" s="223">
        <f>IQ4</f>
        <v>12</v>
      </c>
      <c r="IR31" s="223">
        <f>IR4</f>
        <v>11</v>
      </c>
      <c r="IS31" s="223">
        <f>IS4</f>
        <v>10</v>
      </c>
      <c r="IT31" s="223">
        <f>IT4</f>
        <v>9</v>
      </c>
      <c r="IU31" s="223">
        <f>IU4</f>
        <v>8</v>
      </c>
      <c r="IV31" s="223">
        <f>IV4</f>
        <v>7</v>
      </c>
      <c r="IW31" s="223">
        <f>IW4</f>
        <v>6</v>
      </c>
    </row>
    <row r="32" spans="1:259" x14ac:dyDescent="0.2">
      <c r="HK32" s="212"/>
      <c r="HL32" s="205"/>
      <c r="HM32" s="213"/>
      <c r="HQ32" s="219" t="str">
        <f>IF(HK32="","",(IF((INDEX($D$7:$D$28,HK32))="","",(INDEX($D$7:$D$28,HK32)))))</f>
        <v/>
      </c>
      <c r="HR32" s="220" t="str">
        <f>IF(HK32="","",(IF((INDEX($E$7:$E$28,HK32))="","",(INDEX($E$7:$E$28,HK32)))))</f>
        <v/>
      </c>
    </row>
    <row r="33" spans="12:226" x14ac:dyDescent="0.2">
      <c r="M33" s="609" t="str">
        <f>AI141</f>
        <v>1. kolo</v>
      </c>
      <c r="N33" s="609"/>
      <c r="P33" s="610" t="str">
        <f>AM141</f>
        <v>2. kolo</v>
      </c>
      <c r="Q33" s="610"/>
      <c r="HJ33" s="204" t="e">
        <f>HJ31+1</f>
        <v>#REF!</v>
      </c>
      <c r="HK33" s="212" t="e">
        <f>IF(HE15=0,"",HE15)</f>
        <v>#REF!</v>
      </c>
      <c r="HL33" s="205" t="e">
        <f>IF(HF15=0,"",HF15)</f>
        <v>#REF!</v>
      </c>
      <c r="HM33" s="213" t="e">
        <f>IF(HG15=0,"",HG15)</f>
        <v>#REF!</v>
      </c>
      <c r="HQ33" s="219" t="e">
        <f>IF(HK33="","",(IF((INDEX($D$7:$D$28,HK33))="","",(INDEX($D$7:$D$28,HK33)))))</f>
        <v>#REF!</v>
      </c>
      <c r="HR33" s="220" t="e">
        <f>IF(HK33="","",(IF((INDEX($E$7:$E$28,HK33))="","",(INDEX($E$7:$E$28,HK33)))))</f>
        <v>#REF!</v>
      </c>
    </row>
    <row r="34" spans="12:226" ht="13.5" thickBot="1" x14ac:dyDescent="0.25">
      <c r="HK34" s="212"/>
      <c r="HL34" s="205"/>
      <c r="HM34" s="213"/>
      <c r="HQ34" s="219" t="str">
        <f>IF(HK34="","",(IF((INDEX($D$7:$D$28,HK34))="","",(INDEX($D$7:$D$28,HK34)))))</f>
        <v/>
      </c>
      <c r="HR34" s="220" t="str">
        <f>IF(HK34="","",(IF((INDEX($E$7:$E$28,HK34))="","",(INDEX($E$7:$E$28,HK34)))))</f>
        <v/>
      </c>
    </row>
    <row r="35" spans="12:226" x14ac:dyDescent="0.2">
      <c r="L35" s="37">
        <f>AG143</f>
        <v>1</v>
      </c>
      <c r="M35" s="210">
        <f t="shared" ref="M35:M50" si="144">IF($HF$2&lt;=5,"",(IF(AI143=0,"",AI143)))</f>
        <v>1</v>
      </c>
      <c r="N35" s="211">
        <f t="shared" ref="N35:N50" si="145">IF($HF$2&lt;=5,"",(IF(AJ143=0,"",AJ143)))</f>
        <v>2</v>
      </c>
      <c r="O35" s="436"/>
      <c r="P35" s="437">
        <f t="shared" ref="P35:P50" si="146">IF($HF$2&lt;=5,"",(IF(AM143=0,"",AM143)))</f>
        <v>3</v>
      </c>
      <c r="Q35" s="438">
        <f t="shared" ref="Q35:Q50" si="147">IF($HF$2&lt;=5,"",(IF(AN143=0,"",AN143)))</f>
        <v>1</v>
      </c>
      <c r="HJ35" s="204" t="e">
        <f>HJ33+1</f>
        <v>#REF!</v>
      </c>
      <c r="HK35" s="212" t="e">
        <f>IF(HE16=0,"",HE16)</f>
        <v>#REF!</v>
      </c>
      <c r="HL35" s="205" t="e">
        <f>IF(HF16=0,"",HF16)</f>
        <v>#REF!</v>
      </c>
      <c r="HM35" s="213" t="e">
        <f>IF(HG16=0,"",HG16)</f>
        <v>#REF!</v>
      </c>
      <c r="HQ35" s="219" t="e">
        <f>IF(HK35="","",(IF((INDEX($D$7:$D$28,HK35))="","",(INDEX($D$7:$D$28,HK35)))))</f>
        <v>#REF!</v>
      </c>
      <c r="HR35" s="220" t="e">
        <f>IF(HK35="","",(IF((INDEX($E$7:$E$28,HK35))="","",(INDEX($E$7:$E$28,HK35)))))</f>
        <v>#REF!</v>
      </c>
    </row>
    <row r="36" spans="12:226" x14ac:dyDescent="0.2">
      <c r="L36" s="431">
        <f t="shared" ref="L36:L50" si="148">AG144</f>
        <v>2</v>
      </c>
      <c r="M36" s="512">
        <f t="shared" si="144"/>
        <v>4</v>
      </c>
      <c r="N36" s="511">
        <f t="shared" si="145"/>
        <v>5</v>
      </c>
      <c r="O36" s="436"/>
      <c r="P36" s="439">
        <f t="shared" si="146"/>
        <v>6</v>
      </c>
      <c r="Q36" s="440">
        <f t="shared" si="147"/>
        <v>4</v>
      </c>
      <c r="HK36" s="212"/>
      <c r="HL36" s="205"/>
      <c r="HM36" s="213"/>
      <c r="HQ36" s="219" t="str">
        <f>IF(HK36="","",(IF((INDEX($D$7:$D$28,HK36))="","",(INDEX($D$7:$D$28,HK36)))))</f>
        <v/>
      </c>
      <c r="HR36" s="220" t="str">
        <f>IF(HK36="","",(IF((INDEX($E$7:$E$28,HK36))="","",(INDEX($E$7:$E$28,HK36)))))</f>
        <v/>
      </c>
    </row>
    <row r="37" spans="12:226" x14ac:dyDescent="0.2">
      <c r="L37" s="431">
        <f t="shared" si="148"/>
        <v>3</v>
      </c>
      <c r="M37" s="512" t="str">
        <f t="shared" si="144"/>
        <v/>
      </c>
      <c r="N37" s="511" t="str">
        <f t="shared" si="145"/>
        <v/>
      </c>
      <c r="O37" s="436"/>
      <c r="P37" s="439" t="str">
        <f t="shared" si="146"/>
        <v/>
      </c>
      <c r="Q37" s="440" t="str">
        <f t="shared" si="147"/>
        <v/>
      </c>
      <c r="HJ37" s="204" t="e">
        <f>HJ35+1</f>
        <v>#REF!</v>
      </c>
      <c r="HK37" s="212" t="e">
        <f>IF(HE17=0,"",HE17)</f>
        <v>#REF!</v>
      </c>
      <c r="HL37" s="205" t="e">
        <f>IF(HF17=0,"",HF17)</f>
        <v>#REF!</v>
      </c>
      <c r="HM37" s="213" t="e">
        <f>IF(HG17=0,"",HG17)</f>
        <v>#REF!</v>
      </c>
      <c r="HQ37" s="219" t="e">
        <f>IF(HK37="","",(IF((INDEX($D$7:$D$28,HK37))="","",(INDEX($D$7:$D$28,HK37)))))</f>
        <v>#REF!</v>
      </c>
      <c r="HR37" s="220" t="e">
        <f>IF(HK37="","",(IF((INDEX($E$7:$E$28,HK37))="","",(INDEX($E$7:$E$28,HK37)))))</f>
        <v>#REF!</v>
      </c>
    </row>
    <row r="38" spans="12:226" x14ac:dyDescent="0.2">
      <c r="L38" s="431">
        <f t="shared" si="148"/>
        <v>4</v>
      </c>
      <c r="M38" s="512" t="str">
        <f t="shared" si="144"/>
        <v/>
      </c>
      <c r="N38" s="511" t="str">
        <f t="shared" si="145"/>
        <v/>
      </c>
      <c r="O38" s="436"/>
      <c r="P38" s="439" t="str">
        <f t="shared" si="146"/>
        <v/>
      </c>
      <c r="Q38" s="440" t="str">
        <f t="shared" si="147"/>
        <v/>
      </c>
      <c r="HK38" s="212"/>
      <c r="HL38" s="205"/>
      <c r="HM38" s="213"/>
      <c r="HQ38" s="219" t="str">
        <f>IF(HK38="","",(IF((INDEX($D$7:$D$28,HK38))="","",(INDEX($D$7:$D$28,HK38)))))</f>
        <v/>
      </c>
      <c r="HR38" s="220" t="str">
        <f>IF(HK38="","",(IF((INDEX($E$7:$E$28,HK38))="","",(INDEX($E$7:$E$28,HK38)))))</f>
        <v/>
      </c>
    </row>
    <row r="39" spans="12:226" x14ac:dyDescent="0.2">
      <c r="L39" s="431">
        <f t="shared" si="148"/>
        <v>5</v>
      </c>
      <c r="M39" s="512" t="str">
        <f t="shared" si="144"/>
        <v/>
      </c>
      <c r="N39" s="511" t="str">
        <f t="shared" si="145"/>
        <v/>
      </c>
      <c r="O39" s="436"/>
      <c r="P39" s="439" t="str">
        <f t="shared" si="146"/>
        <v/>
      </c>
      <c r="Q39" s="440" t="str">
        <f t="shared" si="147"/>
        <v/>
      </c>
      <c r="AI39" s="609">
        <v>32</v>
      </c>
      <c r="AJ39" s="609"/>
      <c r="AK39" s="609"/>
      <c r="AL39" s="609"/>
      <c r="AM39" s="609"/>
      <c r="AO39" s="609">
        <v>31</v>
      </c>
      <c r="AP39" s="609"/>
      <c r="AQ39" s="609"/>
      <c r="AR39" s="609"/>
      <c r="AS39" s="609"/>
      <c r="AU39" s="609">
        <v>30</v>
      </c>
      <c r="AV39" s="609"/>
      <c r="AW39" s="609"/>
      <c r="AX39" s="609"/>
      <c r="AY39" s="609"/>
      <c r="BA39" s="609">
        <v>29</v>
      </c>
      <c r="BB39" s="609"/>
      <c r="BC39" s="609"/>
      <c r="BD39" s="609"/>
      <c r="BE39" s="609"/>
      <c r="BG39" s="609">
        <v>28</v>
      </c>
      <c r="BH39" s="609"/>
      <c r="BI39" s="609"/>
      <c r="BJ39" s="609"/>
      <c r="BK39" s="609"/>
      <c r="BM39" s="609">
        <v>27</v>
      </c>
      <c r="BN39" s="609"/>
      <c r="BO39" s="609"/>
      <c r="BP39" s="609"/>
      <c r="BQ39" s="609"/>
      <c r="BS39" s="609">
        <f>BM39-1</f>
        <v>26</v>
      </c>
      <c r="BT39" s="609"/>
      <c r="BU39" s="609"/>
      <c r="BV39" s="609"/>
      <c r="BW39" s="609"/>
      <c r="BY39" s="609">
        <f>BS39-1</f>
        <v>25</v>
      </c>
      <c r="BZ39" s="609"/>
      <c r="CA39" s="609"/>
      <c r="CB39" s="609"/>
      <c r="CC39" s="609"/>
      <c r="CE39" s="609">
        <f>BY39-1</f>
        <v>24</v>
      </c>
      <c r="CF39" s="609"/>
      <c r="CG39" s="609"/>
      <c r="CH39" s="609"/>
      <c r="CI39" s="609"/>
      <c r="CK39" s="609">
        <f>CE39-1</f>
        <v>23</v>
      </c>
      <c r="CL39" s="609"/>
      <c r="CM39" s="609"/>
      <c r="CN39" s="609"/>
      <c r="CO39" s="609"/>
      <c r="CQ39" s="609">
        <f>CK39-1</f>
        <v>22</v>
      </c>
      <c r="CR39" s="609"/>
      <c r="CS39" s="609"/>
      <c r="CT39" s="609"/>
      <c r="CU39" s="609"/>
      <c r="CW39" s="609">
        <f>CQ39-1</f>
        <v>21</v>
      </c>
      <c r="CX39" s="609"/>
      <c r="CY39" s="609"/>
      <c r="CZ39" s="609"/>
      <c r="DA39" s="609"/>
      <c r="DC39" s="609">
        <f>CW39-1</f>
        <v>20</v>
      </c>
      <c r="DD39" s="609"/>
      <c r="DE39" s="609"/>
      <c r="DF39" s="609"/>
      <c r="DG39" s="609"/>
      <c r="DI39" s="609">
        <f>DC39-1</f>
        <v>19</v>
      </c>
      <c r="DJ39" s="609"/>
      <c r="DK39" s="609"/>
      <c r="DL39" s="609"/>
      <c r="DM39" s="609"/>
      <c r="DO39" s="609">
        <f>DI39-1</f>
        <v>18</v>
      </c>
      <c r="DP39" s="609"/>
      <c r="DQ39" s="609"/>
      <c r="DR39" s="609"/>
      <c r="DS39" s="609"/>
      <c r="DU39" s="609">
        <f>DO39-1</f>
        <v>17</v>
      </c>
      <c r="DV39" s="609"/>
      <c r="DW39" s="609"/>
      <c r="DX39" s="609"/>
      <c r="DY39" s="609"/>
      <c r="EA39" s="609">
        <f>DU39-1</f>
        <v>16</v>
      </c>
      <c r="EB39" s="609"/>
      <c r="EC39" s="609"/>
      <c r="ED39" s="609"/>
      <c r="EE39" s="609"/>
      <c r="EG39" s="609">
        <f>EA39-1</f>
        <v>15</v>
      </c>
      <c r="EH39" s="609"/>
      <c r="EI39" s="609"/>
      <c r="EJ39" s="609"/>
      <c r="EK39" s="609"/>
      <c r="EM39" s="609">
        <f>EG39-1</f>
        <v>14</v>
      </c>
      <c r="EN39" s="609"/>
      <c r="EO39" s="609"/>
      <c r="EP39" s="609"/>
      <c r="EQ39" s="609"/>
      <c r="ES39" s="609">
        <f>EM39-1</f>
        <v>13</v>
      </c>
      <c r="ET39" s="609"/>
      <c r="EU39" s="609"/>
      <c r="EV39" s="609"/>
      <c r="EW39" s="609"/>
      <c r="EY39" s="609">
        <f>ES39-1</f>
        <v>12</v>
      </c>
      <c r="EZ39" s="609"/>
      <c r="FA39" s="609"/>
      <c r="FB39" s="609"/>
      <c r="FC39" s="609"/>
      <c r="FE39" s="609">
        <f>EY39-1</f>
        <v>11</v>
      </c>
      <c r="FF39" s="609"/>
      <c r="FG39" s="609"/>
      <c r="FH39" s="609"/>
      <c r="FI39" s="609"/>
      <c r="FK39" s="609">
        <f>FE39-1</f>
        <v>10</v>
      </c>
      <c r="FL39" s="609"/>
      <c r="FM39" s="609"/>
      <c r="FN39" s="609"/>
      <c r="FO39" s="609"/>
      <c r="FQ39" s="609">
        <f>FK39-1</f>
        <v>9</v>
      </c>
      <c r="FR39" s="609"/>
      <c r="FS39" s="609"/>
      <c r="FT39" s="609"/>
      <c r="FU39" s="609"/>
      <c r="FW39" s="609">
        <f>FQ39-1</f>
        <v>8</v>
      </c>
      <c r="FX39" s="609"/>
      <c r="FY39" s="609"/>
      <c r="FZ39" s="609"/>
      <c r="GA39" s="609"/>
      <c r="GC39" s="609">
        <f>FW39-1</f>
        <v>7</v>
      </c>
      <c r="GD39" s="609"/>
      <c r="GE39" s="609"/>
      <c r="GF39" s="609"/>
      <c r="GG39" s="609"/>
      <c r="GI39" s="609">
        <f>GC39-1</f>
        <v>6</v>
      </c>
      <c r="GJ39" s="609"/>
      <c r="GK39" s="609"/>
      <c r="GL39" s="609"/>
      <c r="GM39" s="609"/>
      <c r="HJ39" s="204" t="e">
        <f>HJ37+1</f>
        <v>#REF!</v>
      </c>
      <c r="HK39" s="212" t="e">
        <f>IF(HE18=0,"",HE18)</f>
        <v>#REF!</v>
      </c>
      <c r="HL39" s="205" t="e">
        <f>IF(HF18=0,"",HF18)</f>
        <v>#REF!</v>
      </c>
      <c r="HM39" s="213" t="e">
        <f>IF(HG18=0,"",HG18)</f>
        <v>#REF!</v>
      </c>
      <c r="HQ39" s="219" t="e">
        <f>IF(HK39="","",(IF((INDEX($D$7:$D$28,HK39))="","",(INDEX($D$7:$D$28,HK39)))))</f>
        <v>#REF!</v>
      </c>
      <c r="HR39" s="220" t="e">
        <f>IF(HK39="","",(IF((INDEX($E$7:$E$28,HK39))="","",(INDEX($E$7:$E$28,HK39)))))</f>
        <v>#REF!</v>
      </c>
    </row>
    <row r="40" spans="12:226" x14ac:dyDescent="0.2">
      <c r="L40" s="431">
        <f t="shared" si="148"/>
        <v>6</v>
      </c>
      <c r="M40" s="512" t="str">
        <f t="shared" si="144"/>
        <v/>
      </c>
      <c r="N40" s="511" t="str">
        <f t="shared" si="145"/>
        <v/>
      </c>
      <c r="O40" s="436"/>
      <c r="P40" s="439" t="str">
        <f t="shared" si="146"/>
        <v/>
      </c>
      <c r="Q40" s="440" t="str">
        <f t="shared" si="147"/>
        <v/>
      </c>
      <c r="AI40" s="609" t="str">
        <f>[1]List1!$I$12</f>
        <v>1. kolo</v>
      </c>
      <c r="AJ40" s="609"/>
      <c r="AL40" s="609" t="str">
        <f>[1]List1!$I$13</f>
        <v>2. kolo</v>
      </c>
      <c r="AM40" s="609"/>
      <c r="AO40" s="609" t="str">
        <f>[1]List1!$I$12</f>
        <v>1. kolo</v>
      </c>
      <c r="AP40" s="609"/>
      <c r="AQ40" s="414"/>
      <c r="AR40" s="609" t="str">
        <f>[1]List1!$I$13</f>
        <v>2. kolo</v>
      </c>
      <c r="AS40" s="609"/>
      <c r="AU40" s="609" t="str">
        <f>[1]List1!$I$12</f>
        <v>1. kolo</v>
      </c>
      <c r="AV40" s="609"/>
      <c r="AW40" s="414"/>
      <c r="AX40" s="609" t="str">
        <f>[1]List1!$I$13</f>
        <v>2. kolo</v>
      </c>
      <c r="AY40" s="609"/>
      <c r="BA40" s="609" t="str">
        <f>[1]List1!$I$12</f>
        <v>1. kolo</v>
      </c>
      <c r="BB40" s="609"/>
      <c r="BC40" s="414"/>
      <c r="BD40" s="609" t="str">
        <f>[1]List1!$I$13</f>
        <v>2. kolo</v>
      </c>
      <c r="BE40" s="609"/>
      <c r="BG40" s="609" t="str">
        <f>[1]List1!$I$12</f>
        <v>1. kolo</v>
      </c>
      <c r="BH40" s="609"/>
      <c r="BI40" s="414"/>
      <c r="BJ40" s="609" t="str">
        <f>[1]List1!$I$13</f>
        <v>2. kolo</v>
      </c>
      <c r="BK40" s="609"/>
      <c r="BM40" s="609" t="str">
        <f>[1]List1!$I$12</f>
        <v>1. kolo</v>
      </c>
      <c r="BN40" s="609"/>
      <c r="BO40" s="414"/>
      <c r="BP40" s="609" t="str">
        <f>[1]List1!$I$13</f>
        <v>2. kolo</v>
      </c>
      <c r="BQ40" s="609"/>
      <c r="BS40" s="609" t="str">
        <f>[1]List1!$I$12</f>
        <v>1. kolo</v>
      </c>
      <c r="BT40" s="609"/>
      <c r="BU40" s="414"/>
      <c r="BV40" s="609" t="str">
        <f>[1]List1!$I$13</f>
        <v>2. kolo</v>
      </c>
      <c r="BW40" s="609"/>
      <c r="BY40" s="609" t="str">
        <f>[1]List1!$I$12</f>
        <v>1. kolo</v>
      </c>
      <c r="BZ40" s="609"/>
      <c r="CA40" s="414"/>
      <c r="CB40" s="609" t="str">
        <f>[1]List1!$I$13</f>
        <v>2. kolo</v>
      </c>
      <c r="CC40" s="609"/>
      <c r="CE40" s="609" t="str">
        <f>[1]List1!$I$12</f>
        <v>1. kolo</v>
      </c>
      <c r="CF40" s="609"/>
      <c r="CG40" s="414"/>
      <c r="CH40" s="609" t="str">
        <f>[1]List1!$I$13</f>
        <v>2. kolo</v>
      </c>
      <c r="CI40" s="609"/>
      <c r="CK40" s="609" t="str">
        <f>[1]List1!$I$12</f>
        <v>1. kolo</v>
      </c>
      <c r="CL40" s="609"/>
      <c r="CM40" s="414"/>
      <c r="CN40" s="609" t="str">
        <f>[1]List1!$I$13</f>
        <v>2. kolo</v>
      </c>
      <c r="CO40" s="609"/>
      <c r="CQ40" s="609" t="str">
        <f>[1]List1!$I$12</f>
        <v>1. kolo</v>
      </c>
      <c r="CR40" s="609"/>
      <c r="CS40" s="414"/>
      <c r="CT40" s="609" t="str">
        <f>[1]List1!$I$13</f>
        <v>2. kolo</v>
      </c>
      <c r="CU40" s="609"/>
      <c r="CW40" s="609" t="str">
        <f>[1]List1!$I$12</f>
        <v>1. kolo</v>
      </c>
      <c r="CX40" s="609"/>
      <c r="CY40" s="414"/>
      <c r="CZ40" s="609" t="str">
        <f>[1]List1!$I$13</f>
        <v>2. kolo</v>
      </c>
      <c r="DA40" s="609"/>
      <c r="DC40" s="609" t="str">
        <f>[1]List1!$I$12</f>
        <v>1. kolo</v>
      </c>
      <c r="DD40" s="609"/>
      <c r="DE40" s="414"/>
      <c r="DF40" s="609" t="str">
        <f>[1]List1!$I$13</f>
        <v>2. kolo</v>
      </c>
      <c r="DG40" s="609"/>
      <c r="DI40" s="609" t="str">
        <f>[1]List1!$I$12</f>
        <v>1. kolo</v>
      </c>
      <c r="DJ40" s="609"/>
      <c r="DK40" s="414"/>
      <c r="DL40" s="609" t="str">
        <f>[1]List1!$I$13</f>
        <v>2. kolo</v>
      </c>
      <c r="DM40" s="609"/>
      <c r="DO40" s="609" t="str">
        <f>[1]List1!$I$12</f>
        <v>1. kolo</v>
      </c>
      <c r="DP40" s="609"/>
      <c r="DQ40" s="414"/>
      <c r="DR40" s="609" t="str">
        <f>[1]List1!$I$13</f>
        <v>2. kolo</v>
      </c>
      <c r="DS40" s="609"/>
      <c r="DU40" s="609" t="str">
        <f>[1]List1!$I$12</f>
        <v>1. kolo</v>
      </c>
      <c r="DV40" s="609"/>
      <c r="DW40" s="414"/>
      <c r="DX40" s="609" t="str">
        <f>[1]List1!$I$13</f>
        <v>2. kolo</v>
      </c>
      <c r="DY40" s="609"/>
      <c r="EA40" s="609" t="str">
        <f>[1]List1!$I$12</f>
        <v>1. kolo</v>
      </c>
      <c r="EB40" s="609"/>
      <c r="EC40" s="414"/>
      <c r="ED40" s="609" t="str">
        <f>[1]List1!$I$13</f>
        <v>2. kolo</v>
      </c>
      <c r="EE40" s="609"/>
      <c r="EG40" s="609" t="str">
        <f>[1]List1!$I$12</f>
        <v>1. kolo</v>
      </c>
      <c r="EH40" s="609"/>
      <c r="EI40" s="414"/>
      <c r="EJ40" s="609" t="str">
        <f>[1]List1!$I$13</f>
        <v>2. kolo</v>
      </c>
      <c r="EK40" s="609"/>
      <c r="EM40" s="609" t="str">
        <f>[1]List1!$I$12</f>
        <v>1. kolo</v>
      </c>
      <c r="EN40" s="609"/>
      <c r="EO40" s="414"/>
      <c r="EP40" s="609" t="str">
        <f>[1]List1!$I$13</f>
        <v>2. kolo</v>
      </c>
      <c r="EQ40" s="609"/>
      <c r="ES40" s="609" t="str">
        <f>[1]List1!$I$12</f>
        <v>1. kolo</v>
      </c>
      <c r="ET40" s="609"/>
      <c r="EU40" s="414"/>
      <c r="EV40" s="609" t="str">
        <f>[1]List1!$I$13</f>
        <v>2. kolo</v>
      </c>
      <c r="EW40" s="609"/>
      <c r="EY40" s="609" t="str">
        <f>[1]List1!$I$12</f>
        <v>1. kolo</v>
      </c>
      <c r="EZ40" s="609"/>
      <c r="FA40" s="414"/>
      <c r="FB40" s="609" t="str">
        <f>[1]List1!$I$13</f>
        <v>2. kolo</v>
      </c>
      <c r="FC40" s="609"/>
      <c r="FE40" s="609" t="str">
        <f>[1]List1!$I$12</f>
        <v>1. kolo</v>
      </c>
      <c r="FF40" s="609"/>
      <c r="FG40" s="414"/>
      <c r="FH40" s="609" t="str">
        <f>[1]List1!$I$13</f>
        <v>2. kolo</v>
      </c>
      <c r="FI40" s="609"/>
      <c r="FK40" s="609" t="str">
        <f>[1]List1!$I$12</f>
        <v>1. kolo</v>
      </c>
      <c r="FL40" s="609"/>
      <c r="FM40" s="414"/>
      <c r="FN40" s="609" t="str">
        <f>[1]List1!$I$13</f>
        <v>2. kolo</v>
      </c>
      <c r="FO40" s="609"/>
      <c r="FQ40" s="609" t="str">
        <f>[1]List1!$I$12</f>
        <v>1. kolo</v>
      </c>
      <c r="FR40" s="609"/>
      <c r="FS40" s="414"/>
      <c r="FT40" s="609" t="str">
        <f>[1]List1!$I$13</f>
        <v>2. kolo</v>
      </c>
      <c r="FU40" s="609"/>
      <c r="FW40" s="609" t="str">
        <f>[1]List1!$I$12</f>
        <v>1. kolo</v>
      </c>
      <c r="FX40" s="609"/>
      <c r="FY40" s="414"/>
      <c r="FZ40" s="609" t="str">
        <f>[1]List1!$I$13</f>
        <v>2. kolo</v>
      </c>
      <c r="GA40" s="609"/>
      <c r="GC40" s="609" t="str">
        <f>[1]List1!$I$12</f>
        <v>1. kolo</v>
      </c>
      <c r="GD40" s="609"/>
      <c r="GE40" s="414"/>
      <c r="GF40" s="609" t="str">
        <f>[1]List1!$I$13</f>
        <v>2. kolo</v>
      </c>
      <c r="GG40" s="609"/>
      <c r="GI40" s="609" t="str">
        <f>[1]List1!$I$12</f>
        <v>1. kolo</v>
      </c>
      <c r="GJ40" s="609"/>
      <c r="GK40" s="414"/>
      <c r="GL40" s="609" t="str">
        <f>[1]List1!$I$13</f>
        <v>2. kolo</v>
      </c>
      <c r="GM40" s="609"/>
      <c r="HK40" s="212"/>
      <c r="HL40" s="205"/>
      <c r="HM40" s="213"/>
      <c r="HQ40" s="219" t="str">
        <f>IF(HK40="","",(IF((INDEX($D$7:$D$28,HK40))="","",(INDEX($D$7:$D$28,HK40)))))</f>
        <v/>
      </c>
      <c r="HR40" s="220" t="str">
        <f>IF(HK40="","",(IF((INDEX($E$7:$E$28,HK40))="","",(INDEX($E$7:$E$28,HK40)))))</f>
        <v/>
      </c>
    </row>
    <row r="41" spans="12:226" x14ac:dyDescent="0.2">
      <c r="L41" s="431">
        <f t="shared" si="148"/>
        <v>7</v>
      </c>
      <c r="M41" s="512" t="str">
        <f t="shared" si="144"/>
        <v/>
      </c>
      <c r="N41" s="511" t="str">
        <f t="shared" si="145"/>
        <v/>
      </c>
      <c r="O41" s="436"/>
      <c r="P41" s="439" t="str">
        <f t="shared" si="146"/>
        <v/>
      </c>
      <c r="Q41" s="440" t="str">
        <f t="shared" si="147"/>
        <v/>
      </c>
      <c r="AG41" s="201">
        <v>1</v>
      </c>
      <c r="AI41" s="201">
        <v>1</v>
      </c>
      <c r="AJ41" s="201">
        <v>2</v>
      </c>
      <c r="AL41" s="201">
        <v>1</v>
      </c>
      <c r="AM41" s="201">
        <v>3</v>
      </c>
      <c r="AO41" s="414">
        <v>1</v>
      </c>
      <c r="AP41" s="414">
        <v>2</v>
      </c>
      <c r="AQ41" s="414"/>
      <c r="AR41" s="414">
        <v>1</v>
      </c>
      <c r="AS41" s="414">
        <v>3</v>
      </c>
      <c r="AU41" s="414">
        <v>1</v>
      </c>
      <c r="AV41" s="414">
        <v>2</v>
      </c>
      <c r="AX41" s="201">
        <v>15</v>
      </c>
      <c r="AY41" s="201">
        <v>1</v>
      </c>
      <c r="BA41" s="414">
        <v>1</v>
      </c>
      <c r="BB41" s="414">
        <v>2</v>
      </c>
      <c r="BC41" s="414"/>
      <c r="BD41" s="414">
        <v>15</v>
      </c>
      <c r="BE41" s="414">
        <v>1</v>
      </c>
      <c r="BG41" s="414">
        <v>1</v>
      </c>
      <c r="BH41" s="414">
        <v>2</v>
      </c>
      <c r="BJ41" s="414">
        <v>1</v>
      </c>
      <c r="BK41" s="414">
        <v>3</v>
      </c>
      <c r="BM41" s="417">
        <v>1</v>
      </c>
      <c r="BN41" s="417">
        <v>2</v>
      </c>
      <c r="BP41" s="417">
        <v>1</v>
      </c>
      <c r="BQ41" s="417">
        <v>3</v>
      </c>
      <c r="BS41" s="417">
        <v>1</v>
      </c>
      <c r="BT41" s="417">
        <v>2</v>
      </c>
      <c r="BV41" s="201">
        <v>13</v>
      </c>
      <c r="BW41" s="201">
        <v>1</v>
      </c>
      <c r="BY41" s="417">
        <v>1</v>
      </c>
      <c r="BZ41" s="417">
        <v>2</v>
      </c>
      <c r="CA41" s="417"/>
      <c r="CB41" s="417">
        <v>13</v>
      </c>
      <c r="CC41" s="417">
        <v>1</v>
      </c>
      <c r="CE41" s="201">
        <v>1</v>
      </c>
      <c r="CF41" s="201">
        <v>2</v>
      </c>
      <c r="CH41" s="201">
        <v>1</v>
      </c>
      <c r="CI41" s="201">
        <v>3</v>
      </c>
      <c r="CK41" s="417">
        <v>1</v>
      </c>
      <c r="CL41" s="417">
        <v>2</v>
      </c>
      <c r="CM41" s="417"/>
      <c r="CN41" s="417">
        <v>1</v>
      </c>
      <c r="CO41" s="417">
        <v>3</v>
      </c>
      <c r="CQ41" s="417">
        <v>1</v>
      </c>
      <c r="CR41" s="417">
        <v>2</v>
      </c>
      <c r="CT41" s="201">
        <v>11</v>
      </c>
      <c r="CU41" s="201">
        <v>1</v>
      </c>
      <c r="CW41" s="417">
        <v>1</v>
      </c>
      <c r="CX41" s="417">
        <v>2</v>
      </c>
      <c r="CY41" s="417"/>
      <c r="CZ41" s="417">
        <v>11</v>
      </c>
      <c r="DA41" s="417">
        <v>1</v>
      </c>
      <c r="DC41" s="201">
        <v>1</v>
      </c>
      <c r="DD41" s="201">
        <v>2</v>
      </c>
      <c r="DF41" s="201">
        <v>1</v>
      </c>
      <c r="DG41" s="201">
        <v>3</v>
      </c>
      <c r="DI41" s="417">
        <v>1</v>
      </c>
      <c r="DJ41" s="417">
        <v>2</v>
      </c>
      <c r="DK41" s="417"/>
      <c r="DL41" s="417">
        <v>1</v>
      </c>
      <c r="DM41" s="417">
        <v>3</v>
      </c>
      <c r="DO41" s="204">
        <v>1</v>
      </c>
      <c r="DP41" s="204">
        <v>2</v>
      </c>
      <c r="DR41" s="204">
        <v>9</v>
      </c>
      <c r="DS41" s="204">
        <v>1</v>
      </c>
      <c r="DU41" s="417">
        <v>1</v>
      </c>
      <c r="DV41" s="417">
        <v>2</v>
      </c>
      <c r="DW41" s="417"/>
      <c r="DX41" s="417">
        <v>9</v>
      </c>
      <c r="DY41" s="417">
        <v>1</v>
      </c>
      <c r="EA41" s="204">
        <v>1</v>
      </c>
      <c r="EB41" s="204">
        <v>2</v>
      </c>
      <c r="ED41" s="204">
        <v>1</v>
      </c>
      <c r="EE41" s="204">
        <v>3</v>
      </c>
      <c r="EG41" s="417">
        <v>1</v>
      </c>
      <c r="EH41" s="417">
        <v>2</v>
      </c>
      <c r="EI41" s="417"/>
      <c r="EJ41" s="417">
        <v>1</v>
      </c>
      <c r="EK41" s="417">
        <v>3</v>
      </c>
      <c r="EM41" s="204">
        <v>1</v>
      </c>
      <c r="EN41" s="204">
        <v>2</v>
      </c>
      <c r="EP41" s="204">
        <v>7</v>
      </c>
      <c r="EQ41" s="204">
        <v>1</v>
      </c>
      <c r="ES41" s="417">
        <v>1</v>
      </c>
      <c r="ET41" s="417">
        <v>2</v>
      </c>
      <c r="EU41" s="417"/>
      <c r="EV41" s="417">
        <v>7</v>
      </c>
      <c r="EW41" s="417">
        <v>1</v>
      </c>
      <c r="EY41" s="417">
        <v>1</v>
      </c>
      <c r="EZ41" s="417">
        <v>2</v>
      </c>
      <c r="FB41" s="201">
        <v>1</v>
      </c>
      <c r="FC41" s="204">
        <v>3</v>
      </c>
      <c r="FE41" s="417">
        <v>1</v>
      </c>
      <c r="FF41" s="417">
        <v>2</v>
      </c>
      <c r="FG41" s="417"/>
      <c r="FH41" s="417">
        <v>1</v>
      </c>
      <c r="FI41" s="417">
        <v>3</v>
      </c>
      <c r="FK41" s="204">
        <v>1</v>
      </c>
      <c r="FL41" s="204">
        <v>2</v>
      </c>
      <c r="FN41" s="204">
        <v>5</v>
      </c>
      <c r="FO41" s="204">
        <v>1</v>
      </c>
      <c r="FQ41" s="417">
        <v>1</v>
      </c>
      <c r="FR41" s="417">
        <v>2</v>
      </c>
      <c r="FS41" s="417"/>
      <c r="FT41" s="417">
        <v>5</v>
      </c>
      <c r="FU41" s="417">
        <v>1</v>
      </c>
      <c r="FW41" s="417">
        <v>1</v>
      </c>
      <c r="FX41" s="417">
        <v>2</v>
      </c>
      <c r="FZ41" s="204">
        <v>1</v>
      </c>
      <c r="GA41" s="204">
        <v>3</v>
      </c>
      <c r="GC41" s="417">
        <v>1</v>
      </c>
      <c r="GD41" s="417">
        <v>2</v>
      </c>
      <c r="GE41" s="417"/>
      <c r="GF41" s="417">
        <v>1</v>
      </c>
      <c r="GG41" s="417">
        <v>3</v>
      </c>
      <c r="GI41" s="97">
        <v>1</v>
      </c>
      <c r="GJ41" s="97">
        <v>2</v>
      </c>
      <c r="GK41" s="97"/>
      <c r="GL41" s="97">
        <v>3</v>
      </c>
      <c r="GM41" s="97">
        <v>1</v>
      </c>
      <c r="HJ41" s="204" t="e">
        <f>HJ39+1</f>
        <v>#REF!</v>
      </c>
      <c r="HK41" s="212" t="e">
        <f>IF(HE19=0,"",HE19)</f>
        <v>#REF!</v>
      </c>
      <c r="HL41" s="205" t="e">
        <f>IF(HF19=0,"",HF19)</f>
        <v>#REF!</v>
      </c>
      <c r="HM41" s="213" t="e">
        <f>IF(HG19=0,"",HG19)</f>
        <v>#REF!</v>
      </c>
      <c r="HQ41" s="219" t="e">
        <f>IF(HK41="","",(IF((INDEX($D$7:$D$28,HK41))="","",(INDEX($D$7:$D$28,HK41)))))</f>
        <v>#REF!</v>
      </c>
      <c r="HR41" s="220" t="e">
        <f>IF(HK41="","",(IF((INDEX($E$7:$E$28,HK41))="","",(INDEX($E$7:$E$28,HK41)))))</f>
        <v>#REF!</v>
      </c>
    </row>
    <row r="42" spans="12:226" x14ac:dyDescent="0.2">
      <c r="L42" s="431">
        <f t="shared" si="148"/>
        <v>8</v>
      </c>
      <c r="M42" s="512" t="str">
        <f t="shared" si="144"/>
        <v/>
      </c>
      <c r="N42" s="511" t="str">
        <f t="shared" si="145"/>
        <v/>
      </c>
      <c r="O42" s="436"/>
      <c r="P42" s="439" t="str">
        <f t="shared" si="146"/>
        <v/>
      </c>
      <c r="Q42" s="440" t="str">
        <f t="shared" si="147"/>
        <v/>
      </c>
      <c r="AG42" s="201">
        <v>2</v>
      </c>
      <c r="AI42" s="201">
        <v>3</v>
      </c>
      <c r="AJ42" s="201">
        <v>4</v>
      </c>
      <c r="AL42" s="201">
        <v>2</v>
      </c>
      <c r="AM42" s="201">
        <v>4</v>
      </c>
      <c r="AO42" s="414">
        <v>3</v>
      </c>
      <c r="AP42" s="414">
        <v>4</v>
      </c>
      <c r="AQ42" s="414"/>
      <c r="AR42" s="414">
        <v>2</v>
      </c>
      <c r="AS42" s="414">
        <v>4</v>
      </c>
      <c r="AU42" s="414">
        <v>3</v>
      </c>
      <c r="AV42" s="414">
        <v>4</v>
      </c>
      <c r="AX42" s="201">
        <v>2</v>
      </c>
      <c r="AY42" s="201">
        <v>3</v>
      </c>
      <c r="BA42" s="414">
        <v>3</v>
      </c>
      <c r="BB42" s="414">
        <v>4</v>
      </c>
      <c r="BC42" s="414"/>
      <c r="BD42" s="414">
        <v>2</v>
      </c>
      <c r="BE42" s="414">
        <v>3</v>
      </c>
      <c r="BG42" s="414">
        <v>3</v>
      </c>
      <c r="BH42" s="414">
        <v>4</v>
      </c>
      <c r="BJ42" s="414">
        <v>2</v>
      </c>
      <c r="BK42" s="414">
        <v>4</v>
      </c>
      <c r="BM42" s="417">
        <v>3</v>
      </c>
      <c r="BN42" s="417">
        <v>4</v>
      </c>
      <c r="BP42" s="417">
        <v>2</v>
      </c>
      <c r="BQ42" s="417">
        <v>4</v>
      </c>
      <c r="BS42" s="417">
        <v>3</v>
      </c>
      <c r="BT42" s="417">
        <v>4</v>
      </c>
      <c r="BV42" s="201">
        <v>2</v>
      </c>
      <c r="BW42" s="201">
        <v>3</v>
      </c>
      <c r="BY42" s="417">
        <v>3</v>
      </c>
      <c r="BZ42" s="417">
        <v>4</v>
      </c>
      <c r="CA42" s="417"/>
      <c r="CB42" s="417">
        <v>2</v>
      </c>
      <c r="CC42" s="417">
        <v>3</v>
      </c>
      <c r="CE42" s="201">
        <v>3</v>
      </c>
      <c r="CF42" s="201">
        <v>4</v>
      </c>
      <c r="CH42" s="201">
        <v>2</v>
      </c>
      <c r="CI42" s="201">
        <v>4</v>
      </c>
      <c r="CK42" s="417">
        <v>3</v>
      </c>
      <c r="CL42" s="417">
        <v>4</v>
      </c>
      <c r="CM42" s="417"/>
      <c r="CN42" s="417">
        <v>2</v>
      </c>
      <c r="CO42" s="417">
        <v>4</v>
      </c>
      <c r="CQ42" s="417">
        <v>3</v>
      </c>
      <c r="CR42" s="417">
        <v>4</v>
      </c>
      <c r="CT42" s="201">
        <v>2</v>
      </c>
      <c r="CU42" s="201">
        <v>3</v>
      </c>
      <c r="CW42" s="417">
        <v>3</v>
      </c>
      <c r="CX42" s="417">
        <v>4</v>
      </c>
      <c r="CY42" s="417"/>
      <c r="CZ42" s="417">
        <v>2</v>
      </c>
      <c r="DA42" s="417">
        <v>3</v>
      </c>
      <c r="DC42" s="201">
        <v>3</v>
      </c>
      <c r="DD42" s="201">
        <v>4</v>
      </c>
      <c r="DF42" s="201">
        <v>2</v>
      </c>
      <c r="DG42" s="201">
        <v>4</v>
      </c>
      <c r="DI42" s="417">
        <v>3</v>
      </c>
      <c r="DJ42" s="417">
        <v>4</v>
      </c>
      <c r="DK42" s="417"/>
      <c r="DL42" s="417">
        <v>2</v>
      </c>
      <c r="DM42" s="417">
        <v>4</v>
      </c>
      <c r="DO42" s="204">
        <v>3</v>
      </c>
      <c r="DP42" s="204">
        <v>4</v>
      </c>
      <c r="DR42" s="204">
        <v>2</v>
      </c>
      <c r="DS42" s="204">
        <v>3</v>
      </c>
      <c r="DU42" s="417">
        <v>3</v>
      </c>
      <c r="DV42" s="417">
        <v>4</v>
      </c>
      <c r="DW42" s="417"/>
      <c r="DX42" s="417">
        <v>2</v>
      </c>
      <c r="DY42" s="417">
        <v>3</v>
      </c>
      <c r="EA42" s="204">
        <v>3</v>
      </c>
      <c r="EB42" s="204">
        <v>4</v>
      </c>
      <c r="ED42" s="204">
        <v>2</v>
      </c>
      <c r="EE42" s="204">
        <v>4</v>
      </c>
      <c r="EG42" s="417">
        <v>3</v>
      </c>
      <c r="EH42" s="417">
        <v>4</v>
      </c>
      <c r="EI42" s="417"/>
      <c r="EJ42" s="417">
        <v>2</v>
      </c>
      <c r="EK42" s="417">
        <v>4</v>
      </c>
      <c r="EM42" s="204">
        <v>3</v>
      </c>
      <c r="EN42" s="204">
        <v>4</v>
      </c>
      <c r="EP42" s="204">
        <v>2</v>
      </c>
      <c r="EQ42" s="204">
        <v>3</v>
      </c>
      <c r="ES42" s="417">
        <v>3</v>
      </c>
      <c r="ET42" s="417">
        <v>4</v>
      </c>
      <c r="EU42" s="417"/>
      <c r="EV42" s="417">
        <v>2</v>
      </c>
      <c r="EW42" s="417">
        <v>3</v>
      </c>
      <c r="EY42" s="417">
        <v>3</v>
      </c>
      <c r="EZ42" s="417">
        <v>4</v>
      </c>
      <c r="FB42" s="201">
        <v>2</v>
      </c>
      <c r="FC42" s="204">
        <v>5</v>
      </c>
      <c r="FE42" s="417">
        <v>3</v>
      </c>
      <c r="FF42" s="417">
        <v>4</v>
      </c>
      <c r="FG42" s="417"/>
      <c r="FH42" s="417">
        <v>2</v>
      </c>
      <c r="FI42" s="417">
        <v>5</v>
      </c>
      <c r="FK42" s="97">
        <v>3</v>
      </c>
      <c r="FL42" s="97">
        <v>4</v>
      </c>
      <c r="FM42" s="97"/>
      <c r="FN42" s="97">
        <v>2</v>
      </c>
      <c r="FO42" s="97">
        <v>3</v>
      </c>
      <c r="FQ42" s="97">
        <v>3</v>
      </c>
      <c r="FR42" s="97">
        <v>4</v>
      </c>
      <c r="FS42" s="97"/>
      <c r="FT42" s="97">
        <v>2</v>
      </c>
      <c r="FU42" s="97">
        <v>3</v>
      </c>
      <c r="FW42" s="97">
        <v>3</v>
      </c>
      <c r="FX42" s="97">
        <v>4</v>
      </c>
      <c r="FY42" s="97"/>
      <c r="FZ42" s="97">
        <v>2</v>
      </c>
      <c r="GA42" s="97">
        <v>4</v>
      </c>
      <c r="GC42" s="97">
        <v>3</v>
      </c>
      <c r="GD42" s="97">
        <v>4</v>
      </c>
      <c r="GE42" s="97"/>
      <c r="GF42" s="97">
        <v>2</v>
      </c>
      <c r="GG42" s="97">
        <v>4</v>
      </c>
      <c r="GI42" s="419">
        <v>4</v>
      </c>
      <c r="GJ42" s="419">
        <v>5</v>
      </c>
      <c r="GK42" s="419"/>
      <c r="GL42" s="419">
        <v>6</v>
      </c>
      <c r="GM42" s="419">
        <v>4</v>
      </c>
      <c r="HK42" s="212"/>
      <c r="HL42" s="205"/>
      <c r="HM42" s="213"/>
      <c r="HQ42" s="219" t="str">
        <f>IF(HK42="","",(IF((INDEX($D$7:$D$28,HK42))="","",(INDEX($D$7:$D$28,HK42)))))</f>
        <v/>
      </c>
      <c r="HR42" s="220" t="str">
        <f>IF(HK42="","",(IF((INDEX($E$7:$E$28,HK42))="","",(INDEX($E$7:$E$28,HK42)))))</f>
        <v/>
      </c>
    </row>
    <row r="43" spans="12:226" x14ac:dyDescent="0.2">
      <c r="L43" s="431">
        <f t="shared" si="148"/>
        <v>9</v>
      </c>
      <c r="M43" s="512" t="str">
        <f t="shared" si="144"/>
        <v/>
      </c>
      <c r="N43" s="511" t="str">
        <f t="shared" si="145"/>
        <v/>
      </c>
      <c r="O43" s="436"/>
      <c r="P43" s="439" t="str">
        <f t="shared" si="146"/>
        <v/>
      </c>
      <c r="Q43" s="440" t="str">
        <f t="shared" si="147"/>
        <v/>
      </c>
      <c r="AG43" s="201">
        <v>3</v>
      </c>
      <c r="AI43" s="201">
        <v>5</v>
      </c>
      <c r="AJ43" s="201">
        <v>6</v>
      </c>
      <c r="AL43" s="201">
        <v>5</v>
      </c>
      <c r="AM43" s="201">
        <v>7</v>
      </c>
      <c r="AO43" s="414">
        <v>5</v>
      </c>
      <c r="AP43" s="414">
        <v>6</v>
      </c>
      <c r="AQ43" s="414"/>
      <c r="AR43" s="414">
        <v>5</v>
      </c>
      <c r="AS43" s="414">
        <v>7</v>
      </c>
      <c r="AU43" s="414">
        <v>5</v>
      </c>
      <c r="AV43" s="414">
        <v>6</v>
      </c>
      <c r="AX43" s="201">
        <v>4</v>
      </c>
      <c r="AY43" s="201">
        <v>5</v>
      </c>
      <c r="BA43" s="414">
        <v>5</v>
      </c>
      <c r="BB43" s="414">
        <v>6</v>
      </c>
      <c r="BC43" s="414"/>
      <c r="BD43" s="414">
        <v>4</v>
      </c>
      <c r="BE43" s="414">
        <v>5</v>
      </c>
      <c r="BG43" s="414">
        <v>5</v>
      </c>
      <c r="BH43" s="414">
        <v>6</v>
      </c>
      <c r="BJ43" s="414">
        <v>5</v>
      </c>
      <c r="BK43" s="414">
        <v>7</v>
      </c>
      <c r="BM43" s="417">
        <v>5</v>
      </c>
      <c r="BN43" s="417">
        <v>6</v>
      </c>
      <c r="BP43" s="417">
        <v>5</v>
      </c>
      <c r="BQ43" s="417">
        <v>7</v>
      </c>
      <c r="BS43" s="417">
        <v>5</v>
      </c>
      <c r="BT43" s="417">
        <v>6</v>
      </c>
      <c r="BV43" s="201">
        <v>4</v>
      </c>
      <c r="BW43" s="201">
        <v>5</v>
      </c>
      <c r="BY43" s="417">
        <v>5</v>
      </c>
      <c r="BZ43" s="417">
        <v>6</v>
      </c>
      <c r="CA43" s="417"/>
      <c r="CB43" s="417">
        <v>4</v>
      </c>
      <c r="CC43" s="417">
        <v>5</v>
      </c>
      <c r="CE43" s="201">
        <v>5</v>
      </c>
      <c r="CF43" s="201">
        <v>6</v>
      </c>
      <c r="CH43" s="201">
        <v>5</v>
      </c>
      <c r="CI43" s="201">
        <v>7</v>
      </c>
      <c r="CK43" s="417">
        <v>5</v>
      </c>
      <c r="CL43" s="417">
        <v>6</v>
      </c>
      <c r="CM43" s="417"/>
      <c r="CN43" s="417">
        <v>5</v>
      </c>
      <c r="CO43" s="417">
        <v>7</v>
      </c>
      <c r="CQ43" s="417">
        <v>5</v>
      </c>
      <c r="CR43" s="417">
        <v>6</v>
      </c>
      <c r="CT43" s="201">
        <v>4</v>
      </c>
      <c r="CU43" s="201">
        <v>5</v>
      </c>
      <c r="CW43" s="417">
        <v>5</v>
      </c>
      <c r="CX43" s="417">
        <v>6</v>
      </c>
      <c r="CY43" s="417"/>
      <c r="CZ43" s="417">
        <v>4</v>
      </c>
      <c r="DA43" s="417">
        <v>5</v>
      </c>
      <c r="DC43" s="201">
        <v>5</v>
      </c>
      <c r="DD43" s="201">
        <v>6</v>
      </c>
      <c r="DF43" s="201">
        <v>5</v>
      </c>
      <c r="DG43" s="201">
        <v>7</v>
      </c>
      <c r="DI43" s="417">
        <v>5</v>
      </c>
      <c r="DJ43" s="417">
        <v>6</v>
      </c>
      <c r="DK43" s="417"/>
      <c r="DL43" s="417">
        <v>5</v>
      </c>
      <c r="DM43" s="417">
        <v>7</v>
      </c>
      <c r="DO43" s="204">
        <v>5</v>
      </c>
      <c r="DP43" s="204">
        <v>6</v>
      </c>
      <c r="DR43" s="204">
        <v>4</v>
      </c>
      <c r="DS43" s="204">
        <v>5</v>
      </c>
      <c r="DU43" s="417">
        <v>5</v>
      </c>
      <c r="DV43" s="417">
        <v>6</v>
      </c>
      <c r="DW43" s="417"/>
      <c r="DX43" s="417">
        <v>4</v>
      </c>
      <c r="DY43" s="417">
        <v>5</v>
      </c>
      <c r="EA43" s="204">
        <v>5</v>
      </c>
      <c r="EB43" s="204">
        <v>6</v>
      </c>
      <c r="ED43" s="204">
        <v>5</v>
      </c>
      <c r="EE43" s="204">
        <v>7</v>
      </c>
      <c r="EG43" s="417">
        <v>5</v>
      </c>
      <c r="EH43" s="417">
        <v>6</v>
      </c>
      <c r="EI43" s="417"/>
      <c r="EJ43" s="417">
        <v>5</v>
      </c>
      <c r="EK43" s="417">
        <v>7</v>
      </c>
      <c r="EM43" s="97">
        <v>5</v>
      </c>
      <c r="EN43" s="97">
        <v>6</v>
      </c>
      <c r="EO43" s="97"/>
      <c r="EP43" s="97">
        <v>4</v>
      </c>
      <c r="EQ43" s="97">
        <v>5</v>
      </c>
      <c r="ES43" s="97">
        <v>5</v>
      </c>
      <c r="ET43" s="97">
        <v>6</v>
      </c>
      <c r="EU43" s="97"/>
      <c r="EV43" s="97">
        <v>4</v>
      </c>
      <c r="EW43" s="97">
        <v>5</v>
      </c>
      <c r="EY43" s="97">
        <v>5</v>
      </c>
      <c r="EZ43" s="97">
        <v>6</v>
      </c>
      <c r="FA43" s="97"/>
      <c r="FB43" s="97">
        <v>4</v>
      </c>
      <c r="FC43" s="97">
        <v>6</v>
      </c>
      <c r="FE43" s="97">
        <v>5</v>
      </c>
      <c r="FF43" s="97">
        <v>6</v>
      </c>
      <c r="FG43" s="97"/>
      <c r="FH43" s="97">
        <v>4</v>
      </c>
      <c r="FI43" s="97">
        <v>6</v>
      </c>
      <c r="FK43" s="419">
        <v>6</v>
      </c>
      <c r="FL43" s="419">
        <v>7</v>
      </c>
      <c r="FM43" s="419"/>
      <c r="FN43" s="419">
        <v>10</v>
      </c>
      <c r="FO43" s="419">
        <v>6</v>
      </c>
      <c r="FQ43" s="419">
        <v>6</v>
      </c>
      <c r="FR43" s="419">
        <v>7</v>
      </c>
      <c r="FS43" s="419"/>
      <c r="FT43" s="419">
        <v>6</v>
      </c>
      <c r="FU43" s="419">
        <v>8</v>
      </c>
      <c r="FW43" s="419">
        <v>5</v>
      </c>
      <c r="FX43" s="419">
        <v>6</v>
      </c>
      <c r="FY43" s="419"/>
      <c r="FZ43" s="419">
        <v>5</v>
      </c>
      <c r="GA43" s="419">
        <v>7</v>
      </c>
      <c r="GC43" s="419">
        <v>5</v>
      </c>
      <c r="GD43" s="419">
        <v>6</v>
      </c>
      <c r="GE43" s="419"/>
      <c r="GF43" s="419">
        <v>7</v>
      </c>
      <c r="GG43" s="419">
        <v>5</v>
      </c>
      <c r="HJ43" s="204" t="e">
        <f>HJ41+1</f>
        <v>#REF!</v>
      </c>
      <c r="HK43" s="212" t="e">
        <f>IF(HE20=0,"",HE20)</f>
        <v>#REF!</v>
      </c>
      <c r="HL43" s="205" t="e">
        <f>IF(HF20=0,"",HF20)</f>
        <v>#REF!</v>
      </c>
      <c r="HM43" s="213" t="e">
        <f>IF(HG20=0,"",HG20)</f>
        <v>#REF!</v>
      </c>
      <c r="HQ43" s="219" t="e">
        <f>IF(HK43="","",(IF((INDEX($D$7:$D$28,HK43))="","",(INDEX($D$7:$D$28,HK43)))))</f>
        <v>#REF!</v>
      </c>
      <c r="HR43" s="220" t="e">
        <f>IF(HK43="","",(IF((INDEX($E$7:$E$28,HK43))="","",(INDEX($E$7:$E$28,HK43)))))</f>
        <v>#REF!</v>
      </c>
    </row>
    <row r="44" spans="12:226" x14ac:dyDescent="0.2">
      <c r="L44" s="431">
        <f t="shared" si="148"/>
        <v>10</v>
      </c>
      <c r="M44" s="512" t="str">
        <f t="shared" si="144"/>
        <v/>
      </c>
      <c r="N44" s="511" t="str">
        <f t="shared" si="145"/>
        <v/>
      </c>
      <c r="O44" s="436"/>
      <c r="P44" s="439" t="str">
        <f t="shared" si="146"/>
        <v/>
      </c>
      <c r="Q44" s="440" t="str">
        <f t="shared" si="147"/>
        <v/>
      </c>
      <c r="AG44" s="201">
        <v>4</v>
      </c>
      <c r="AI44" s="201">
        <v>7</v>
      </c>
      <c r="AJ44" s="201">
        <v>8</v>
      </c>
      <c r="AL44" s="201">
        <v>6</v>
      </c>
      <c r="AM44" s="201">
        <v>8</v>
      </c>
      <c r="AO44" s="414">
        <v>7</v>
      </c>
      <c r="AP44" s="414">
        <v>8</v>
      </c>
      <c r="AQ44" s="414"/>
      <c r="AR44" s="414">
        <v>6</v>
      </c>
      <c r="AS44" s="414">
        <v>8</v>
      </c>
      <c r="AU44" s="414">
        <v>7</v>
      </c>
      <c r="AV44" s="414">
        <v>8</v>
      </c>
      <c r="AX44" s="201">
        <v>6</v>
      </c>
      <c r="AY44" s="201">
        <v>7</v>
      </c>
      <c r="BA44" s="414">
        <v>7</v>
      </c>
      <c r="BB44" s="414">
        <v>8</v>
      </c>
      <c r="BC44" s="414"/>
      <c r="BD44" s="414">
        <v>6</v>
      </c>
      <c r="BE44" s="414">
        <v>7</v>
      </c>
      <c r="BG44" s="414">
        <v>7</v>
      </c>
      <c r="BH44" s="414">
        <v>8</v>
      </c>
      <c r="BJ44" s="414">
        <v>6</v>
      </c>
      <c r="BK44" s="414">
        <v>8</v>
      </c>
      <c r="BM44" s="417">
        <v>7</v>
      </c>
      <c r="BN44" s="417">
        <v>8</v>
      </c>
      <c r="BP44" s="417">
        <v>6</v>
      </c>
      <c r="BQ44" s="417">
        <v>8</v>
      </c>
      <c r="BS44" s="417">
        <v>7</v>
      </c>
      <c r="BT44" s="417">
        <v>8</v>
      </c>
      <c r="BV44" s="201">
        <v>6</v>
      </c>
      <c r="BW44" s="201">
        <v>7</v>
      </c>
      <c r="BY44" s="417">
        <v>7</v>
      </c>
      <c r="BZ44" s="417">
        <v>8</v>
      </c>
      <c r="CA44" s="417"/>
      <c r="CB44" s="417">
        <v>6</v>
      </c>
      <c r="CC44" s="417">
        <v>7</v>
      </c>
      <c r="CE44" s="201">
        <v>7</v>
      </c>
      <c r="CF44" s="201">
        <v>8</v>
      </c>
      <c r="CH44" s="201">
        <v>8</v>
      </c>
      <c r="CI44" s="201">
        <v>9</v>
      </c>
      <c r="CK44" s="417">
        <v>7</v>
      </c>
      <c r="CL44" s="417">
        <v>8</v>
      </c>
      <c r="CM44" s="417"/>
      <c r="CN44" s="417">
        <v>8</v>
      </c>
      <c r="CO44" s="417">
        <v>9</v>
      </c>
      <c r="CQ44" s="417">
        <v>7</v>
      </c>
      <c r="CR44" s="417">
        <v>8</v>
      </c>
      <c r="CT44" s="201">
        <v>6</v>
      </c>
      <c r="CU44" s="201">
        <v>7</v>
      </c>
      <c r="CW44" s="417">
        <v>7</v>
      </c>
      <c r="CX44" s="417">
        <v>8</v>
      </c>
      <c r="CY44" s="417"/>
      <c r="CZ44" s="417">
        <v>6</v>
      </c>
      <c r="DA44" s="417">
        <v>7</v>
      </c>
      <c r="DC44" s="201">
        <v>7</v>
      </c>
      <c r="DD44" s="201">
        <v>8</v>
      </c>
      <c r="DF44" s="201">
        <v>6</v>
      </c>
      <c r="DG44" s="201">
        <v>9</v>
      </c>
      <c r="DI44" s="417">
        <v>7</v>
      </c>
      <c r="DJ44" s="417">
        <v>8</v>
      </c>
      <c r="DK44" s="417"/>
      <c r="DL44" s="417">
        <v>6</v>
      </c>
      <c r="DM44" s="417">
        <v>9</v>
      </c>
      <c r="DO44" s="97">
        <v>7</v>
      </c>
      <c r="DP44" s="97">
        <v>8</v>
      </c>
      <c r="DQ44" s="97"/>
      <c r="DR44" s="97">
        <v>6</v>
      </c>
      <c r="DS44" s="97">
        <v>7</v>
      </c>
      <c r="DU44" s="97">
        <v>7</v>
      </c>
      <c r="DV44" s="97">
        <v>8</v>
      </c>
      <c r="DW44" s="97"/>
      <c r="DX44" s="97">
        <v>6</v>
      </c>
      <c r="DY44" s="97">
        <v>7</v>
      </c>
      <c r="EA44" s="97">
        <v>7</v>
      </c>
      <c r="EB44" s="97">
        <v>8</v>
      </c>
      <c r="EC44" s="97"/>
      <c r="ED44" s="97">
        <v>6</v>
      </c>
      <c r="EE44" s="97">
        <v>8</v>
      </c>
      <c r="EG44" s="97">
        <v>7</v>
      </c>
      <c r="EH44" s="97">
        <v>8</v>
      </c>
      <c r="EI44" s="97"/>
      <c r="EJ44" s="97">
        <v>6</v>
      </c>
      <c r="EK44" s="97">
        <v>8</v>
      </c>
      <c r="EM44" s="419">
        <v>8</v>
      </c>
      <c r="EN44" s="419">
        <v>9</v>
      </c>
      <c r="EO44" s="419"/>
      <c r="EP44" s="419">
        <v>14</v>
      </c>
      <c r="EQ44" s="419">
        <v>8</v>
      </c>
      <c r="ES44" s="419">
        <v>8</v>
      </c>
      <c r="ET44" s="419">
        <v>9</v>
      </c>
      <c r="EU44" s="419"/>
      <c r="EV44" s="419">
        <v>8</v>
      </c>
      <c r="EW44" s="419">
        <v>10</v>
      </c>
      <c r="EY44" s="419">
        <v>7</v>
      </c>
      <c r="EZ44" s="419">
        <v>8</v>
      </c>
      <c r="FA44" s="419"/>
      <c r="FB44" s="419">
        <v>7</v>
      </c>
      <c r="FC44" s="419">
        <v>9</v>
      </c>
      <c r="FE44" s="419">
        <v>7</v>
      </c>
      <c r="FF44" s="419">
        <v>8</v>
      </c>
      <c r="FG44" s="419"/>
      <c r="FH44" s="419">
        <v>11</v>
      </c>
      <c r="FI44" s="419">
        <v>7</v>
      </c>
      <c r="FK44" s="204">
        <v>8</v>
      </c>
      <c r="FL44" s="204">
        <v>9</v>
      </c>
      <c r="FN44" s="204">
        <v>7</v>
      </c>
      <c r="FO44" s="204">
        <v>8</v>
      </c>
      <c r="FQ44" s="204">
        <v>8</v>
      </c>
      <c r="FR44" s="204">
        <v>9</v>
      </c>
      <c r="FT44" s="204">
        <v>7</v>
      </c>
      <c r="FU44" s="204">
        <v>9</v>
      </c>
      <c r="FW44" s="204">
        <v>7</v>
      </c>
      <c r="FX44" s="204">
        <v>8</v>
      </c>
      <c r="FZ44" s="204">
        <v>6</v>
      </c>
      <c r="GA44" s="204">
        <v>8</v>
      </c>
      <c r="HK44" s="212"/>
      <c r="HL44" s="205"/>
      <c r="HM44" s="213"/>
      <c r="HQ44" s="219" t="str">
        <f>IF(HK44="","",(IF((INDEX($D$7:$D$28,HK44))="","",(INDEX($D$7:$D$28,HK44)))))</f>
        <v/>
      </c>
      <c r="HR44" s="220" t="str">
        <f>IF(HK44="","",(IF((INDEX($E$7:$E$28,HK44))="","",(INDEX($E$7:$E$28,HK44)))))</f>
        <v/>
      </c>
    </row>
    <row r="45" spans="12:226" x14ac:dyDescent="0.2">
      <c r="L45" s="431">
        <f t="shared" si="148"/>
        <v>11</v>
      </c>
      <c r="M45" s="512" t="str">
        <f t="shared" si="144"/>
        <v/>
      </c>
      <c r="N45" s="511" t="str">
        <f t="shared" si="145"/>
        <v/>
      </c>
      <c r="O45" s="436"/>
      <c r="P45" s="439" t="str">
        <f t="shared" si="146"/>
        <v/>
      </c>
      <c r="Q45" s="440" t="str">
        <f t="shared" si="147"/>
        <v/>
      </c>
      <c r="AG45" s="201">
        <v>5</v>
      </c>
      <c r="AI45" s="201">
        <v>9</v>
      </c>
      <c r="AJ45" s="201">
        <v>10</v>
      </c>
      <c r="AL45" s="201">
        <v>9</v>
      </c>
      <c r="AM45" s="201">
        <v>11</v>
      </c>
      <c r="AO45" s="414">
        <v>9</v>
      </c>
      <c r="AP45" s="414">
        <v>10</v>
      </c>
      <c r="AQ45" s="414"/>
      <c r="AR45" s="414">
        <v>9</v>
      </c>
      <c r="AS45" s="414">
        <v>11</v>
      </c>
      <c r="AU45" s="414">
        <v>9</v>
      </c>
      <c r="AV45" s="414">
        <v>10</v>
      </c>
      <c r="AX45" s="201">
        <v>8</v>
      </c>
      <c r="AY45" s="201">
        <v>9</v>
      </c>
      <c r="BA45" s="414">
        <v>9</v>
      </c>
      <c r="BB45" s="414">
        <v>10</v>
      </c>
      <c r="BC45" s="414"/>
      <c r="BD45" s="414">
        <v>8</v>
      </c>
      <c r="BE45" s="414">
        <v>9</v>
      </c>
      <c r="BG45" s="414">
        <v>9</v>
      </c>
      <c r="BH45" s="414">
        <v>10</v>
      </c>
      <c r="BJ45" s="414">
        <v>9</v>
      </c>
      <c r="BK45" s="414">
        <v>11</v>
      </c>
      <c r="BM45" s="417">
        <v>9</v>
      </c>
      <c r="BN45" s="417">
        <v>10</v>
      </c>
      <c r="BP45" s="417">
        <v>9</v>
      </c>
      <c r="BQ45" s="417">
        <v>11</v>
      </c>
      <c r="BS45" s="417">
        <v>9</v>
      </c>
      <c r="BT45" s="417">
        <v>10</v>
      </c>
      <c r="BV45" s="201">
        <v>8</v>
      </c>
      <c r="BW45" s="201">
        <v>9</v>
      </c>
      <c r="BY45" s="417">
        <v>9</v>
      </c>
      <c r="BZ45" s="417">
        <v>10</v>
      </c>
      <c r="CA45" s="417"/>
      <c r="CB45" s="417">
        <v>8</v>
      </c>
      <c r="CC45" s="417">
        <v>9</v>
      </c>
      <c r="CE45" s="201">
        <v>9</v>
      </c>
      <c r="CF45" s="201">
        <v>10</v>
      </c>
      <c r="CH45" s="201">
        <v>9</v>
      </c>
      <c r="CI45" s="201">
        <v>11</v>
      </c>
      <c r="CK45" s="417">
        <v>9</v>
      </c>
      <c r="CL45" s="417">
        <v>10</v>
      </c>
      <c r="CM45" s="417"/>
      <c r="CN45" s="417">
        <v>9</v>
      </c>
      <c r="CO45" s="417">
        <v>11</v>
      </c>
      <c r="CQ45" s="97">
        <v>9</v>
      </c>
      <c r="CR45" s="97">
        <v>10</v>
      </c>
      <c r="CS45" s="97"/>
      <c r="CT45" s="97">
        <v>8</v>
      </c>
      <c r="CU45" s="97">
        <v>9</v>
      </c>
      <c r="CW45" s="97">
        <v>9</v>
      </c>
      <c r="CX45" s="97">
        <v>10</v>
      </c>
      <c r="CY45" s="97"/>
      <c r="CZ45" s="97">
        <v>8</v>
      </c>
      <c r="DA45" s="97">
        <v>9</v>
      </c>
      <c r="DC45" s="97">
        <v>9</v>
      </c>
      <c r="DD45" s="97">
        <v>10</v>
      </c>
      <c r="DE45" s="97"/>
      <c r="DF45" s="97">
        <v>8</v>
      </c>
      <c r="DG45" s="97">
        <v>10</v>
      </c>
      <c r="DI45" s="97">
        <v>9</v>
      </c>
      <c r="DJ45" s="97">
        <v>10</v>
      </c>
      <c r="DK45" s="97"/>
      <c r="DL45" s="97">
        <v>8</v>
      </c>
      <c r="DM45" s="97">
        <v>10</v>
      </c>
      <c r="DO45" s="419">
        <v>10</v>
      </c>
      <c r="DP45" s="419">
        <v>11</v>
      </c>
      <c r="DQ45" s="419"/>
      <c r="DR45" s="419">
        <v>18</v>
      </c>
      <c r="DS45" s="419">
        <v>10</v>
      </c>
      <c r="DU45" s="419">
        <v>10</v>
      </c>
      <c r="DV45" s="419">
        <v>11</v>
      </c>
      <c r="DW45" s="419"/>
      <c r="DX45" s="419">
        <v>10</v>
      </c>
      <c r="DY45" s="419">
        <v>12</v>
      </c>
      <c r="EA45" s="419">
        <v>9</v>
      </c>
      <c r="EB45" s="419">
        <v>10</v>
      </c>
      <c r="EC45" s="419"/>
      <c r="ED45" s="419">
        <v>9</v>
      </c>
      <c r="EE45" s="419">
        <v>11</v>
      </c>
      <c r="EG45" s="419">
        <v>9</v>
      </c>
      <c r="EH45" s="419">
        <v>10</v>
      </c>
      <c r="EI45" s="419"/>
      <c r="EJ45" s="419">
        <v>15</v>
      </c>
      <c r="EK45" s="419">
        <v>9</v>
      </c>
      <c r="EM45" s="204">
        <v>10</v>
      </c>
      <c r="EN45" s="204">
        <v>11</v>
      </c>
      <c r="EP45" s="204">
        <v>9</v>
      </c>
      <c r="EQ45" s="204">
        <v>10</v>
      </c>
      <c r="ES45" s="201">
        <v>10</v>
      </c>
      <c r="ET45" s="201">
        <v>11</v>
      </c>
      <c r="EV45" s="201">
        <v>9</v>
      </c>
      <c r="EW45" s="201">
        <v>12</v>
      </c>
      <c r="EY45" s="201">
        <v>9</v>
      </c>
      <c r="EZ45" s="201">
        <v>10</v>
      </c>
      <c r="FB45" s="201">
        <v>8</v>
      </c>
      <c r="FC45" s="204">
        <v>11</v>
      </c>
      <c r="FE45" s="204">
        <v>9</v>
      </c>
      <c r="FF45" s="204">
        <v>10</v>
      </c>
      <c r="FH45" s="204">
        <v>8</v>
      </c>
      <c r="FI45" s="204">
        <v>9</v>
      </c>
      <c r="HJ45" s="204" t="e">
        <f>HJ43+1</f>
        <v>#REF!</v>
      </c>
      <c r="HK45" s="212" t="e">
        <f>IF(HE21=0,"",HE21)</f>
        <v>#REF!</v>
      </c>
      <c r="HL45" s="205" t="e">
        <f>IF(HF21=0,"",HF21)</f>
        <v>#REF!</v>
      </c>
      <c r="HM45" s="213" t="e">
        <f>IF(HG21=0,"",HG21)</f>
        <v>#REF!</v>
      </c>
      <c r="HQ45" s="219" t="e">
        <f>IF(HK45="","",(IF((INDEX($D$7:$D$28,HK45))="","",(INDEX($D$7:$D$28,HK45)))))</f>
        <v>#REF!</v>
      </c>
      <c r="HR45" s="220" t="e">
        <f>IF(HK45="","",(IF((INDEX($E$7:$E$28,HK45))="","",(INDEX($E$7:$E$28,HK45)))))</f>
        <v>#REF!</v>
      </c>
    </row>
    <row r="46" spans="12:226" x14ac:dyDescent="0.2">
      <c r="L46" s="431">
        <f t="shared" si="148"/>
        <v>12</v>
      </c>
      <c r="M46" s="512" t="str">
        <f t="shared" si="144"/>
        <v/>
      </c>
      <c r="N46" s="511" t="str">
        <f t="shared" si="145"/>
        <v/>
      </c>
      <c r="O46" s="436"/>
      <c r="P46" s="439" t="str">
        <f t="shared" si="146"/>
        <v/>
      </c>
      <c r="Q46" s="440" t="str">
        <f t="shared" si="147"/>
        <v/>
      </c>
      <c r="AG46" s="201">
        <v>6</v>
      </c>
      <c r="AI46" s="201">
        <v>11</v>
      </c>
      <c r="AJ46" s="201">
        <v>12</v>
      </c>
      <c r="AL46" s="201">
        <v>10</v>
      </c>
      <c r="AM46" s="201">
        <v>12</v>
      </c>
      <c r="AO46" s="414">
        <v>11</v>
      </c>
      <c r="AP46" s="414">
        <v>12</v>
      </c>
      <c r="AQ46" s="414"/>
      <c r="AR46" s="414">
        <v>10</v>
      </c>
      <c r="AS46" s="414">
        <v>12</v>
      </c>
      <c r="AU46" s="414">
        <v>11</v>
      </c>
      <c r="AV46" s="414">
        <v>12</v>
      </c>
      <c r="AX46" s="201">
        <v>10</v>
      </c>
      <c r="AY46" s="201">
        <v>11</v>
      </c>
      <c r="BA46" s="414">
        <v>11</v>
      </c>
      <c r="BB46" s="414">
        <v>12</v>
      </c>
      <c r="BC46" s="414"/>
      <c r="BD46" s="414">
        <v>10</v>
      </c>
      <c r="BE46" s="414">
        <v>11</v>
      </c>
      <c r="BG46" s="414">
        <v>11</v>
      </c>
      <c r="BH46" s="414">
        <v>12</v>
      </c>
      <c r="BJ46" s="414">
        <v>10</v>
      </c>
      <c r="BK46" s="414">
        <v>13</v>
      </c>
      <c r="BM46" s="417">
        <v>11</v>
      </c>
      <c r="BN46" s="417">
        <v>12</v>
      </c>
      <c r="BP46" s="417">
        <v>10</v>
      </c>
      <c r="BQ46" s="417">
        <v>13</v>
      </c>
      <c r="BS46" s="97">
        <v>11</v>
      </c>
      <c r="BT46" s="97">
        <v>12</v>
      </c>
      <c r="BU46" s="97"/>
      <c r="BV46" s="97">
        <v>10</v>
      </c>
      <c r="BW46" s="97">
        <v>11</v>
      </c>
      <c r="BY46" s="97">
        <v>11</v>
      </c>
      <c r="BZ46" s="97">
        <v>12</v>
      </c>
      <c r="CA46" s="97"/>
      <c r="CB46" s="97">
        <v>10</v>
      </c>
      <c r="CC46" s="97">
        <v>11</v>
      </c>
      <c r="CE46" s="97">
        <v>11</v>
      </c>
      <c r="CF46" s="97">
        <v>12</v>
      </c>
      <c r="CG46" s="97"/>
      <c r="CH46" s="97">
        <v>10</v>
      </c>
      <c r="CI46" s="97">
        <v>12</v>
      </c>
      <c r="CK46" s="97">
        <v>11</v>
      </c>
      <c r="CL46" s="97">
        <v>12</v>
      </c>
      <c r="CM46" s="97"/>
      <c r="CN46" s="97">
        <v>10</v>
      </c>
      <c r="CO46" s="97">
        <v>12</v>
      </c>
      <c r="CQ46" s="419">
        <v>12</v>
      </c>
      <c r="CR46" s="419">
        <v>13</v>
      </c>
      <c r="CS46" s="419"/>
      <c r="CT46" s="419">
        <v>22</v>
      </c>
      <c r="CU46" s="419">
        <v>12</v>
      </c>
      <c r="CW46" s="419">
        <v>12</v>
      </c>
      <c r="CX46" s="419">
        <v>13</v>
      </c>
      <c r="CY46" s="419"/>
      <c r="CZ46" s="419">
        <v>12</v>
      </c>
      <c r="DA46" s="419">
        <v>14</v>
      </c>
      <c r="DC46" s="419">
        <v>11</v>
      </c>
      <c r="DD46" s="419">
        <v>12</v>
      </c>
      <c r="DE46" s="419"/>
      <c r="DF46" s="419">
        <v>11</v>
      </c>
      <c r="DG46" s="419">
        <v>13</v>
      </c>
      <c r="DI46" s="419">
        <v>11</v>
      </c>
      <c r="DJ46" s="419">
        <v>12</v>
      </c>
      <c r="DK46" s="419"/>
      <c r="DL46" s="419">
        <v>19</v>
      </c>
      <c r="DM46" s="419">
        <v>11</v>
      </c>
      <c r="DO46" s="204">
        <v>12</v>
      </c>
      <c r="DP46" s="204">
        <v>13</v>
      </c>
      <c r="DR46" s="204">
        <v>11</v>
      </c>
      <c r="DS46" s="204">
        <v>12</v>
      </c>
      <c r="DU46" s="204">
        <v>12</v>
      </c>
      <c r="DV46" s="204">
        <v>13</v>
      </c>
      <c r="DX46" s="204">
        <v>11</v>
      </c>
      <c r="DY46" s="204">
        <v>13</v>
      </c>
      <c r="EA46" s="204">
        <v>11</v>
      </c>
      <c r="EB46" s="204">
        <v>12</v>
      </c>
      <c r="ED46" s="204">
        <v>10</v>
      </c>
      <c r="EE46" s="204">
        <v>12</v>
      </c>
      <c r="EG46" s="204">
        <v>11</v>
      </c>
      <c r="EH46" s="204">
        <v>12</v>
      </c>
      <c r="EJ46" s="204">
        <v>10</v>
      </c>
      <c r="EK46" s="204">
        <v>11</v>
      </c>
      <c r="EM46" s="204">
        <v>12</v>
      </c>
      <c r="EN46" s="204">
        <v>13</v>
      </c>
      <c r="EP46" s="204">
        <v>11</v>
      </c>
      <c r="EQ46" s="204">
        <v>12</v>
      </c>
      <c r="ES46" s="201">
        <v>12</v>
      </c>
      <c r="ET46" s="201">
        <v>13</v>
      </c>
      <c r="EV46" s="201">
        <v>11</v>
      </c>
      <c r="EW46" s="201">
        <v>13</v>
      </c>
      <c r="EY46" s="201">
        <v>11</v>
      </c>
      <c r="EZ46" s="201">
        <v>12</v>
      </c>
      <c r="FB46" s="201">
        <v>10</v>
      </c>
      <c r="FC46" s="204">
        <v>12</v>
      </c>
      <c r="HK46" s="212"/>
      <c r="HL46" s="205"/>
      <c r="HM46" s="213"/>
      <c r="HQ46" s="219" t="str">
        <f>IF(HK46="","",(IF((INDEX($D$7:$D$28,HK46))="","",(INDEX($D$7:$D$28,HK46)))))</f>
        <v/>
      </c>
      <c r="HR46" s="220" t="str">
        <f>IF(HK46="","",(IF((INDEX($E$7:$E$28,HK46))="","",(INDEX($E$7:$E$28,HK46)))))</f>
        <v/>
      </c>
    </row>
    <row r="47" spans="12:226" x14ac:dyDescent="0.2">
      <c r="L47" s="431">
        <f t="shared" si="148"/>
        <v>13</v>
      </c>
      <c r="M47" s="512" t="str">
        <f t="shared" si="144"/>
        <v/>
      </c>
      <c r="N47" s="511" t="str">
        <f t="shared" si="145"/>
        <v/>
      </c>
      <c r="O47" s="436"/>
      <c r="P47" s="439" t="str">
        <f t="shared" si="146"/>
        <v/>
      </c>
      <c r="Q47" s="440" t="str">
        <f t="shared" si="147"/>
        <v/>
      </c>
      <c r="AG47" s="201">
        <v>7</v>
      </c>
      <c r="AI47" s="97">
        <v>13</v>
      </c>
      <c r="AJ47" s="97">
        <v>14</v>
      </c>
      <c r="AK47" s="97"/>
      <c r="AL47" s="97">
        <v>13</v>
      </c>
      <c r="AM47" s="97">
        <v>15</v>
      </c>
      <c r="AO47" s="97">
        <v>13</v>
      </c>
      <c r="AP47" s="97">
        <v>14</v>
      </c>
      <c r="AQ47" s="97"/>
      <c r="AR47" s="97">
        <v>13</v>
      </c>
      <c r="AS47" s="97">
        <v>15</v>
      </c>
      <c r="AU47" s="97">
        <v>13</v>
      </c>
      <c r="AV47" s="97">
        <v>14</v>
      </c>
      <c r="AW47" s="97"/>
      <c r="AX47" s="97">
        <v>12</v>
      </c>
      <c r="AY47" s="97">
        <v>13</v>
      </c>
      <c r="BA47" s="97">
        <v>13</v>
      </c>
      <c r="BB47" s="97">
        <v>14</v>
      </c>
      <c r="BC47" s="97"/>
      <c r="BD47" s="97">
        <v>12</v>
      </c>
      <c r="BE47" s="97">
        <v>13</v>
      </c>
      <c r="BG47" s="97">
        <v>13</v>
      </c>
      <c r="BH47" s="97">
        <v>14</v>
      </c>
      <c r="BI47" s="97"/>
      <c r="BJ47" s="97">
        <v>12</v>
      </c>
      <c r="BK47" s="97">
        <v>14</v>
      </c>
      <c r="BM47" s="97">
        <v>13</v>
      </c>
      <c r="BN47" s="97">
        <v>14</v>
      </c>
      <c r="BO47" s="97"/>
      <c r="BP47" s="97">
        <v>12</v>
      </c>
      <c r="BQ47" s="97">
        <v>14</v>
      </c>
      <c r="BS47" s="419">
        <v>14</v>
      </c>
      <c r="BT47" s="419">
        <v>15</v>
      </c>
      <c r="BU47" s="419"/>
      <c r="BV47" s="419">
        <v>26</v>
      </c>
      <c r="BW47" s="419">
        <v>14</v>
      </c>
      <c r="BY47" s="419">
        <v>14</v>
      </c>
      <c r="BZ47" s="419">
        <v>15</v>
      </c>
      <c r="CA47" s="419"/>
      <c r="CB47" s="419">
        <v>14</v>
      </c>
      <c r="CC47" s="419">
        <v>16</v>
      </c>
      <c r="CE47" s="419">
        <v>13</v>
      </c>
      <c r="CF47" s="419">
        <v>14</v>
      </c>
      <c r="CG47" s="419"/>
      <c r="CH47" s="419">
        <v>13</v>
      </c>
      <c r="CI47" s="419">
        <v>15</v>
      </c>
      <c r="CK47" s="419">
        <v>13</v>
      </c>
      <c r="CL47" s="419">
        <v>14</v>
      </c>
      <c r="CM47" s="419"/>
      <c r="CN47" s="419">
        <v>23</v>
      </c>
      <c r="CO47" s="419">
        <v>13</v>
      </c>
      <c r="CQ47" s="201">
        <v>14</v>
      </c>
      <c r="CR47" s="201">
        <v>15</v>
      </c>
      <c r="CT47" s="201">
        <v>13</v>
      </c>
      <c r="CU47" s="201">
        <v>14</v>
      </c>
      <c r="CW47" s="201">
        <v>14</v>
      </c>
      <c r="CX47" s="201">
        <v>15</v>
      </c>
      <c r="CZ47" s="201">
        <v>13</v>
      </c>
      <c r="DA47" s="201">
        <v>15</v>
      </c>
      <c r="DC47" s="201">
        <v>13</v>
      </c>
      <c r="DD47" s="201">
        <v>14</v>
      </c>
      <c r="DF47" s="201">
        <v>12</v>
      </c>
      <c r="DG47" s="201">
        <v>14</v>
      </c>
      <c r="DI47" s="201">
        <v>13</v>
      </c>
      <c r="DJ47" s="201">
        <v>14</v>
      </c>
      <c r="DL47" s="201">
        <v>12</v>
      </c>
      <c r="DM47" s="204">
        <v>13</v>
      </c>
      <c r="DO47" s="204">
        <v>14</v>
      </c>
      <c r="DP47" s="204">
        <v>15</v>
      </c>
      <c r="DR47" s="204">
        <v>13</v>
      </c>
      <c r="DS47" s="204">
        <v>14</v>
      </c>
      <c r="DU47" s="204">
        <v>14</v>
      </c>
      <c r="DV47" s="204">
        <v>15</v>
      </c>
      <c r="DX47" s="204">
        <v>14</v>
      </c>
      <c r="DY47" s="204">
        <v>16</v>
      </c>
      <c r="EA47" s="204">
        <v>13</v>
      </c>
      <c r="EB47" s="204">
        <v>14</v>
      </c>
      <c r="ED47" s="204">
        <v>13</v>
      </c>
      <c r="EE47" s="204">
        <v>15</v>
      </c>
      <c r="EG47" s="204">
        <v>13</v>
      </c>
      <c r="EH47" s="204">
        <v>14</v>
      </c>
      <c r="EJ47" s="204">
        <v>12</v>
      </c>
      <c r="EK47" s="204">
        <v>13</v>
      </c>
      <c r="HJ47" s="204" t="e">
        <f>HJ45+1</f>
        <v>#REF!</v>
      </c>
      <c r="HK47" s="212" t="e">
        <f>IF(HE22=0,"",HE22)</f>
        <v>#REF!</v>
      </c>
      <c r="HL47" s="205" t="e">
        <f>IF(HF22=0,"",HF22)</f>
        <v>#REF!</v>
      </c>
      <c r="HM47" s="213" t="e">
        <f>IF(HG22=0,"",HG22)</f>
        <v>#REF!</v>
      </c>
      <c r="HQ47" s="219" t="e">
        <f>IF(HK47="","",(IF((INDEX($D$7:$D$28,HK47))="","",(INDEX($D$7:$D$28,HK47)))))</f>
        <v>#REF!</v>
      </c>
      <c r="HR47" s="220" t="e">
        <f>IF(HK47="","",(IF((INDEX($E$7:$E$28,HK47))="","",(INDEX($E$7:$E$28,HK47)))))</f>
        <v>#REF!</v>
      </c>
    </row>
    <row r="48" spans="12:226" x14ac:dyDescent="0.2">
      <c r="L48" s="431">
        <f t="shared" si="148"/>
        <v>14</v>
      </c>
      <c r="M48" s="512" t="str">
        <f t="shared" si="144"/>
        <v/>
      </c>
      <c r="N48" s="511" t="str">
        <f t="shared" si="145"/>
        <v/>
      </c>
      <c r="O48" s="436"/>
      <c r="P48" s="439" t="str">
        <f t="shared" si="146"/>
        <v/>
      </c>
      <c r="Q48" s="440" t="str">
        <f t="shared" si="147"/>
        <v/>
      </c>
      <c r="AG48" s="201">
        <v>8</v>
      </c>
      <c r="AI48" s="419">
        <v>15</v>
      </c>
      <c r="AJ48" s="419">
        <v>16</v>
      </c>
      <c r="AK48" s="419"/>
      <c r="AL48" s="419">
        <v>14</v>
      </c>
      <c r="AM48" s="419">
        <v>16</v>
      </c>
      <c r="AO48" s="419">
        <v>15</v>
      </c>
      <c r="AP48" s="419">
        <v>16</v>
      </c>
      <c r="AQ48" s="419"/>
      <c r="AR48" s="419">
        <v>14</v>
      </c>
      <c r="AS48" s="419">
        <v>16</v>
      </c>
      <c r="AU48" s="419">
        <v>16</v>
      </c>
      <c r="AV48" s="419">
        <v>17</v>
      </c>
      <c r="AW48" s="419"/>
      <c r="AX48" s="419">
        <v>30</v>
      </c>
      <c r="AY48" s="419">
        <v>16</v>
      </c>
      <c r="BA48" s="419">
        <v>16</v>
      </c>
      <c r="BB48" s="419">
        <v>17</v>
      </c>
      <c r="BC48" s="419"/>
      <c r="BD48" s="419">
        <v>16</v>
      </c>
      <c r="BE48" s="419">
        <v>18</v>
      </c>
      <c r="BG48" s="419">
        <v>15</v>
      </c>
      <c r="BH48" s="419">
        <v>16</v>
      </c>
      <c r="BI48" s="419"/>
      <c r="BJ48" s="419">
        <v>15</v>
      </c>
      <c r="BK48" s="419">
        <v>17</v>
      </c>
      <c r="BM48" s="419">
        <v>15</v>
      </c>
      <c r="BN48" s="419">
        <v>16</v>
      </c>
      <c r="BO48" s="419"/>
      <c r="BP48" s="419">
        <v>27</v>
      </c>
      <c r="BQ48" s="419">
        <v>15</v>
      </c>
      <c r="BS48" s="201">
        <v>16</v>
      </c>
      <c r="BT48" s="201">
        <v>17</v>
      </c>
      <c r="BV48" s="201">
        <v>15</v>
      </c>
      <c r="BW48" s="201">
        <v>16</v>
      </c>
      <c r="BY48" s="201">
        <v>16</v>
      </c>
      <c r="BZ48" s="201">
        <v>17</v>
      </c>
      <c r="CB48" s="201">
        <v>15</v>
      </c>
      <c r="CC48" s="201">
        <v>17</v>
      </c>
      <c r="CE48" s="201">
        <v>15</v>
      </c>
      <c r="CF48" s="201">
        <v>16</v>
      </c>
      <c r="CH48" s="201">
        <v>14</v>
      </c>
      <c r="CI48" s="201">
        <v>16</v>
      </c>
      <c r="CK48" s="201">
        <v>15</v>
      </c>
      <c r="CL48" s="201">
        <v>16</v>
      </c>
      <c r="CN48" s="201">
        <v>14</v>
      </c>
      <c r="CO48" s="201">
        <v>15</v>
      </c>
      <c r="CQ48" s="201">
        <v>16</v>
      </c>
      <c r="CR48" s="201">
        <v>17</v>
      </c>
      <c r="CT48" s="201">
        <v>15</v>
      </c>
      <c r="CU48" s="201">
        <v>16</v>
      </c>
      <c r="CW48" s="201">
        <v>16</v>
      </c>
      <c r="CX48" s="201">
        <v>17</v>
      </c>
      <c r="CZ48" s="201">
        <v>16</v>
      </c>
      <c r="DA48" s="201">
        <v>18</v>
      </c>
      <c r="DC48" s="201">
        <v>15</v>
      </c>
      <c r="DD48" s="201">
        <v>16</v>
      </c>
      <c r="DF48" s="201">
        <v>15</v>
      </c>
      <c r="DG48" s="201">
        <v>17</v>
      </c>
      <c r="DI48" s="201">
        <v>15</v>
      </c>
      <c r="DJ48" s="201">
        <v>16</v>
      </c>
      <c r="DL48" s="201">
        <v>14</v>
      </c>
      <c r="DM48" s="204">
        <v>15</v>
      </c>
      <c r="DO48" s="204">
        <v>16</v>
      </c>
      <c r="DP48" s="204">
        <v>17</v>
      </c>
      <c r="DR48" s="204">
        <v>15</v>
      </c>
      <c r="DS48" s="204">
        <v>16</v>
      </c>
      <c r="DU48" s="204">
        <v>16</v>
      </c>
      <c r="DV48" s="204">
        <v>17</v>
      </c>
      <c r="DX48" s="204">
        <v>17</v>
      </c>
      <c r="DY48" s="204">
        <v>18</v>
      </c>
      <c r="EA48" s="204">
        <v>15</v>
      </c>
      <c r="EB48" s="204">
        <v>16</v>
      </c>
      <c r="ED48" s="204">
        <v>14</v>
      </c>
      <c r="EE48" s="204">
        <v>16</v>
      </c>
      <c r="HK48" s="212"/>
      <c r="HL48" s="205"/>
      <c r="HM48" s="213"/>
      <c r="HQ48" s="219" t="str">
        <f>IF(HK48="","",(IF((INDEX($D$7:$D$28,HK48))="","",(INDEX($D$7:$D$28,HK48)))))</f>
        <v/>
      </c>
      <c r="HR48" s="220" t="str">
        <f>IF(HK48="","",(IF((INDEX($E$7:$E$28,HK48))="","",(INDEX($E$7:$E$28,HK48)))))</f>
        <v/>
      </c>
    </row>
    <row r="49" spans="12:226" x14ac:dyDescent="0.2">
      <c r="L49" s="431">
        <f t="shared" si="148"/>
        <v>15</v>
      </c>
      <c r="M49" s="512" t="str">
        <f t="shared" si="144"/>
        <v/>
      </c>
      <c r="N49" s="511" t="str">
        <f t="shared" si="145"/>
        <v/>
      </c>
      <c r="O49" s="436"/>
      <c r="P49" s="439" t="str">
        <f t="shared" si="146"/>
        <v/>
      </c>
      <c r="Q49" s="440" t="str">
        <f t="shared" si="147"/>
        <v/>
      </c>
      <c r="AG49" s="201">
        <v>9</v>
      </c>
      <c r="AI49" s="201">
        <v>17</v>
      </c>
      <c r="AJ49" s="201">
        <v>18</v>
      </c>
      <c r="AL49" s="201">
        <v>17</v>
      </c>
      <c r="AM49" s="201">
        <v>19</v>
      </c>
      <c r="AO49" s="201">
        <v>17</v>
      </c>
      <c r="AP49" s="201">
        <v>18</v>
      </c>
      <c r="AR49" s="201">
        <v>31</v>
      </c>
      <c r="AS49" s="201">
        <v>17</v>
      </c>
      <c r="AU49" s="201">
        <v>18</v>
      </c>
      <c r="AV49" s="201">
        <v>19</v>
      </c>
      <c r="AX49" s="201">
        <v>17</v>
      </c>
      <c r="AY49" s="201">
        <v>18</v>
      </c>
      <c r="BA49" s="201">
        <v>18</v>
      </c>
      <c r="BB49" s="201">
        <v>19</v>
      </c>
      <c r="BD49" s="201">
        <v>17</v>
      </c>
      <c r="BE49" s="201">
        <v>19</v>
      </c>
      <c r="BG49" s="430">
        <v>17</v>
      </c>
      <c r="BH49" s="430">
        <v>18</v>
      </c>
      <c r="BJ49" s="430">
        <v>16</v>
      </c>
      <c r="BK49" s="430">
        <v>18</v>
      </c>
      <c r="BM49" s="430">
        <v>17</v>
      </c>
      <c r="BN49" s="430">
        <v>18</v>
      </c>
      <c r="BP49" s="201">
        <v>16</v>
      </c>
      <c r="BQ49" s="201">
        <v>17</v>
      </c>
      <c r="BS49" s="201">
        <v>18</v>
      </c>
      <c r="BT49" s="201">
        <v>19</v>
      </c>
      <c r="BV49" s="201">
        <v>17</v>
      </c>
      <c r="BW49" s="201">
        <v>18</v>
      </c>
      <c r="BY49" s="201">
        <v>18</v>
      </c>
      <c r="BZ49" s="201">
        <v>19</v>
      </c>
      <c r="CB49" s="201">
        <v>18</v>
      </c>
      <c r="CC49" s="201">
        <v>20</v>
      </c>
      <c r="CE49" s="201">
        <v>17</v>
      </c>
      <c r="CF49" s="201">
        <v>18</v>
      </c>
      <c r="CH49" s="201">
        <v>17</v>
      </c>
      <c r="CI49" s="201">
        <v>19</v>
      </c>
      <c r="CK49" s="201">
        <v>17</v>
      </c>
      <c r="CL49" s="201">
        <v>18</v>
      </c>
      <c r="CN49" s="201">
        <v>16</v>
      </c>
      <c r="CO49" s="201">
        <v>17</v>
      </c>
      <c r="CQ49" s="201">
        <v>18</v>
      </c>
      <c r="CR49" s="201">
        <v>19</v>
      </c>
      <c r="CT49" s="201">
        <v>17</v>
      </c>
      <c r="CU49" s="201">
        <v>18</v>
      </c>
      <c r="CW49" s="201">
        <v>18</v>
      </c>
      <c r="CX49" s="201">
        <v>19</v>
      </c>
      <c r="CZ49" s="201">
        <v>17</v>
      </c>
      <c r="DA49" s="201">
        <v>20</v>
      </c>
      <c r="DC49" s="201">
        <v>17</v>
      </c>
      <c r="DD49" s="201">
        <v>18</v>
      </c>
      <c r="DF49" s="201">
        <v>16</v>
      </c>
      <c r="DG49" s="201">
        <v>19</v>
      </c>
      <c r="DI49" s="201">
        <v>17</v>
      </c>
      <c r="DJ49" s="201">
        <v>18</v>
      </c>
      <c r="DL49" s="201">
        <v>16</v>
      </c>
      <c r="DM49" s="204">
        <v>17</v>
      </c>
      <c r="HJ49" s="204" t="e">
        <f>HJ47+1</f>
        <v>#REF!</v>
      </c>
      <c r="HK49" s="212" t="e">
        <f>IF(HE23=0,"",HE23)</f>
        <v>#REF!</v>
      </c>
      <c r="HL49" s="205" t="e">
        <f>IF(HF23=0,"",HF23)</f>
        <v>#REF!</v>
      </c>
      <c r="HM49" s="213" t="e">
        <f>IF(HG23=0,"",HG23)</f>
        <v>#REF!</v>
      </c>
      <c r="HQ49" s="219" t="e">
        <f>IF(HK49="","",(IF((INDEX($D$7:$D$28,HK49))="","",(INDEX($D$7:$D$28,HK49)))))</f>
        <v>#REF!</v>
      </c>
      <c r="HR49" s="220" t="e">
        <f>IF(HK49="","",(IF((INDEX($E$7:$E$28,HK49))="","",(INDEX($E$7:$E$28,HK49)))))</f>
        <v>#REF!</v>
      </c>
    </row>
    <row r="50" spans="12:226" ht="13.5" thickBot="1" x14ac:dyDescent="0.25">
      <c r="L50" s="431">
        <f t="shared" si="148"/>
        <v>16</v>
      </c>
      <c r="M50" s="214" t="str">
        <f t="shared" si="144"/>
        <v/>
      </c>
      <c r="N50" s="216" t="str">
        <f t="shared" si="145"/>
        <v/>
      </c>
      <c r="O50" s="436"/>
      <c r="P50" s="441" t="str">
        <f t="shared" si="146"/>
        <v/>
      </c>
      <c r="Q50" s="442" t="str">
        <f t="shared" si="147"/>
        <v/>
      </c>
      <c r="AG50" s="201">
        <v>10</v>
      </c>
      <c r="AI50" s="201">
        <v>19</v>
      </c>
      <c r="AJ50" s="201">
        <v>20</v>
      </c>
      <c r="AL50" s="201">
        <v>18</v>
      </c>
      <c r="AM50" s="201">
        <v>20</v>
      </c>
      <c r="AO50" s="201">
        <v>19</v>
      </c>
      <c r="AP50" s="201">
        <v>20</v>
      </c>
      <c r="AR50" s="201">
        <v>18</v>
      </c>
      <c r="AS50" s="201">
        <v>19</v>
      </c>
      <c r="AU50" s="201">
        <v>20</v>
      </c>
      <c r="AV50" s="201">
        <v>21</v>
      </c>
      <c r="AX50" s="201">
        <v>19</v>
      </c>
      <c r="AY50" s="201">
        <v>20</v>
      </c>
      <c r="BA50" s="201">
        <v>20</v>
      </c>
      <c r="BB50" s="201">
        <v>21</v>
      </c>
      <c r="BD50" s="201">
        <v>20</v>
      </c>
      <c r="BE50" s="201">
        <v>22</v>
      </c>
      <c r="BG50" s="430">
        <v>19</v>
      </c>
      <c r="BH50" s="430">
        <v>20</v>
      </c>
      <c r="BJ50" s="430">
        <v>19</v>
      </c>
      <c r="BK50" s="430">
        <v>21</v>
      </c>
      <c r="BM50" s="430">
        <v>19</v>
      </c>
      <c r="BN50" s="430">
        <v>20</v>
      </c>
      <c r="BP50" s="201">
        <v>18</v>
      </c>
      <c r="BQ50" s="201">
        <v>19</v>
      </c>
      <c r="BS50" s="201">
        <v>20</v>
      </c>
      <c r="BT50" s="201">
        <v>21</v>
      </c>
      <c r="BV50" s="201">
        <v>19</v>
      </c>
      <c r="BW50" s="201">
        <v>20</v>
      </c>
      <c r="BY50" s="201">
        <v>20</v>
      </c>
      <c r="BZ50" s="201">
        <v>21</v>
      </c>
      <c r="CB50" s="201">
        <v>19</v>
      </c>
      <c r="CC50" s="201">
        <v>21</v>
      </c>
      <c r="CE50" s="201">
        <v>19</v>
      </c>
      <c r="CF50" s="201">
        <v>20</v>
      </c>
      <c r="CH50" s="201">
        <v>18</v>
      </c>
      <c r="CI50" s="201">
        <v>20</v>
      </c>
      <c r="CK50" s="201">
        <v>19</v>
      </c>
      <c r="CL50" s="201">
        <v>20</v>
      </c>
      <c r="CN50" s="201">
        <v>18</v>
      </c>
      <c r="CO50" s="201">
        <v>19</v>
      </c>
      <c r="CQ50" s="201">
        <v>20</v>
      </c>
      <c r="CR50" s="201">
        <v>21</v>
      </c>
      <c r="CT50" s="201">
        <v>19</v>
      </c>
      <c r="CU50" s="201">
        <v>20</v>
      </c>
      <c r="CW50" s="201">
        <v>20</v>
      </c>
      <c r="CX50" s="201">
        <v>21</v>
      </c>
      <c r="CZ50" s="201">
        <v>19</v>
      </c>
      <c r="DA50" s="201">
        <v>21</v>
      </c>
      <c r="DC50" s="201">
        <v>19</v>
      </c>
      <c r="DD50" s="201">
        <v>20</v>
      </c>
      <c r="DF50" s="201">
        <v>18</v>
      </c>
      <c r="DG50" s="201">
        <v>20</v>
      </c>
      <c r="HK50" s="212"/>
      <c r="HL50" s="205"/>
      <c r="HM50" s="213"/>
      <c r="HQ50" s="219" t="str">
        <f>IF(HK50="","",(IF((INDEX($D$7:$D$28,HK50))="","",(INDEX($D$7:$D$28,HK50)))))</f>
        <v/>
      </c>
      <c r="HR50" s="220" t="str">
        <f>IF(HK50="","",(IF((INDEX($E$7:$E$28,HK50))="","",(INDEX($E$7:$E$28,HK50)))))</f>
        <v/>
      </c>
    </row>
    <row r="51" spans="12:226" x14ac:dyDescent="0.2">
      <c r="AG51" s="201">
        <v>11</v>
      </c>
      <c r="AI51" s="201">
        <v>21</v>
      </c>
      <c r="AJ51" s="201">
        <v>22</v>
      </c>
      <c r="AL51" s="201">
        <v>21</v>
      </c>
      <c r="AM51" s="201">
        <v>23</v>
      </c>
      <c r="AO51" s="201">
        <v>21</v>
      </c>
      <c r="AP51" s="201">
        <v>22</v>
      </c>
      <c r="AR51" s="201">
        <v>20</v>
      </c>
      <c r="AS51" s="201">
        <v>21</v>
      </c>
      <c r="AU51" s="201">
        <v>22</v>
      </c>
      <c r="AV51" s="201">
        <v>23</v>
      </c>
      <c r="AX51" s="201">
        <v>21</v>
      </c>
      <c r="AY51" s="201">
        <v>22</v>
      </c>
      <c r="BA51" s="201">
        <v>22</v>
      </c>
      <c r="BB51" s="201">
        <v>23</v>
      </c>
      <c r="BD51" s="201">
        <v>21</v>
      </c>
      <c r="BE51" s="201">
        <v>23</v>
      </c>
      <c r="BG51" s="430">
        <v>21</v>
      </c>
      <c r="BH51" s="430">
        <v>22</v>
      </c>
      <c r="BJ51" s="430">
        <v>20</v>
      </c>
      <c r="BK51" s="430">
        <v>22</v>
      </c>
      <c r="BM51" s="430">
        <v>21</v>
      </c>
      <c r="BN51" s="430">
        <v>22</v>
      </c>
      <c r="BP51" s="201">
        <v>20</v>
      </c>
      <c r="BQ51" s="201">
        <v>21</v>
      </c>
      <c r="BS51" s="201">
        <v>22</v>
      </c>
      <c r="BT51" s="201">
        <v>23</v>
      </c>
      <c r="BV51" s="201">
        <v>21</v>
      </c>
      <c r="BW51" s="201">
        <v>22</v>
      </c>
      <c r="BY51" s="201">
        <v>22</v>
      </c>
      <c r="BZ51" s="201">
        <v>23</v>
      </c>
      <c r="CB51" s="201">
        <v>22</v>
      </c>
      <c r="CC51" s="201">
        <v>24</v>
      </c>
      <c r="CE51" s="201">
        <v>21</v>
      </c>
      <c r="CF51" s="201">
        <v>22</v>
      </c>
      <c r="CH51" s="201">
        <v>21</v>
      </c>
      <c r="CI51" s="201">
        <v>23</v>
      </c>
      <c r="CK51" s="201">
        <v>21</v>
      </c>
      <c r="CL51" s="201">
        <v>22</v>
      </c>
      <c r="CN51" s="201">
        <v>20</v>
      </c>
      <c r="CO51" s="201">
        <v>21</v>
      </c>
      <c r="HJ51" s="204" t="e">
        <f>HJ49+1</f>
        <v>#REF!</v>
      </c>
      <c r="HK51" s="212" t="e">
        <f>IF(HE24=0,"",HE24)</f>
        <v>#REF!</v>
      </c>
      <c r="HL51" s="205" t="e">
        <f>IF(HF24=0,"",HF24)</f>
        <v>#REF!</v>
      </c>
      <c r="HM51" s="213" t="e">
        <f>IF(HG24=0,"",HG24)</f>
        <v>#REF!</v>
      </c>
      <c r="HQ51" s="219" t="e">
        <f>IF(HK51="","",(IF((INDEX($D$7:$D$28,HK51))="","",(INDEX($D$7:$D$28,HK51)))))</f>
        <v>#REF!</v>
      </c>
      <c r="HR51" s="220" t="e">
        <f>IF(HK51="","",(IF((INDEX($E$7:$E$28,HK51))="","",(INDEX($E$7:$E$28,HK51)))))</f>
        <v>#REF!</v>
      </c>
    </row>
    <row r="52" spans="12:226" x14ac:dyDescent="0.2">
      <c r="AG52" s="201">
        <v>12</v>
      </c>
      <c r="AI52" s="201">
        <v>23</v>
      </c>
      <c r="AJ52" s="201">
        <v>24</v>
      </c>
      <c r="AL52" s="201">
        <v>22</v>
      </c>
      <c r="AM52" s="201">
        <v>24</v>
      </c>
      <c r="AO52" s="201">
        <v>23</v>
      </c>
      <c r="AP52" s="201">
        <v>24</v>
      </c>
      <c r="AR52" s="201">
        <v>22</v>
      </c>
      <c r="AS52" s="201">
        <v>23</v>
      </c>
      <c r="AU52" s="201">
        <v>24</v>
      </c>
      <c r="AV52" s="201">
        <v>25</v>
      </c>
      <c r="AX52" s="201">
        <v>23</v>
      </c>
      <c r="AY52" s="201">
        <v>24</v>
      </c>
      <c r="BA52" s="201">
        <v>24</v>
      </c>
      <c r="BB52" s="201">
        <v>25</v>
      </c>
      <c r="BD52" s="201">
        <v>24</v>
      </c>
      <c r="BE52" s="201">
        <v>26</v>
      </c>
      <c r="BG52" s="430">
        <v>23</v>
      </c>
      <c r="BH52" s="430">
        <v>24</v>
      </c>
      <c r="BJ52" s="430">
        <v>23</v>
      </c>
      <c r="BK52" s="430">
        <v>25</v>
      </c>
      <c r="BM52" s="430">
        <v>23</v>
      </c>
      <c r="BN52" s="430">
        <v>24</v>
      </c>
      <c r="BP52" s="201">
        <v>22</v>
      </c>
      <c r="BQ52" s="201">
        <v>23</v>
      </c>
      <c r="BS52" s="201">
        <v>24</v>
      </c>
      <c r="BT52" s="201">
        <v>25</v>
      </c>
      <c r="BV52" s="201">
        <v>23</v>
      </c>
      <c r="BW52" s="201">
        <v>24</v>
      </c>
      <c r="BY52" s="201">
        <v>24</v>
      </c>
      <c r="BZ52" s="201">
        <v>25</v>
      </c>
      <c r="CB52" s="201">
        <v>23</v>
      </c>
      <c r="CC52" s="201">
        <v>25</v>
      </c>
      <c r="CE52" s="201">
        <v>23</v>
      </c>
      <c r="CF52" s="201">
        <v>24</v>
      </c>
      <c r="CH52" s="201">
        <v>22</v>
      </c>
      <c r="CI52" s="201">
        <v>24</v>
      </c>
      <c r="HK52" s="212"/>
      <c r="HL52" s="205"/>
      <c r="HM52" s="213"/>
      <c r="HQ52" s="219" t="str">
        <f>IF(HK52="","",(IF((INDEX($D$7:$D$28,HK52))="","",(INDEX($D$7:$D$28,HK52)))))</f>
        <v/>
      </c>
      <c r="HR52" s="220" t="str">
        <f>IF(HK52="","",(IF((INDEX($E$7:$E$28,HK52))="","",(INDEX($E$7:$E$28,HK52)))))</f>
        <v/>
      </c>
    </row>
    <row r="53" spans="12:226" x14ac:dyDescent="0.2">
      <c r="AG53" s="201">
        <v>13</v>
      </c>
      <c r="AI53" s="201">
        <v>25</v>
      </c>
      <c r="AJ53" s="201">
        <v>26</v>
      </c>
      <c r="AL53" s="201">
        <v>25</v>
      </c>
      <c r="AM53" s="201">
        <v>27</v>
      </c>
      <c r="AO53" s="201">
        <v>25</v>
      </c>
      <c r="AP53" s="201">
        <v>26</v>
      </c>
      <c r="AR53" s="201">
        <v>24</v>
      </c>
      <c r="AS53" s="201">
        <v>25</v>
      </c>
      <c r="AU53" s="201">
        <v>26</v>
      </c>
      <c r="AV53" s="201">
        <v>27</v>
      </c>
      <c r="AX53" s="201">
        <v>25</v>
      </c>
      <c r="AY53" s="201">
        <v>26</v>
      </c>
      <c r="BA53" s="201">
        <v>26</v>
      </c>
      <c r="BB53" s="201">
        <v>27</v>
      </c>
      <c r="BD53" s="201">
        <v>25</v>
      </c>
      <c r="BE53" s="201">
        <v>28</v>
      </c>
      <c r="BG53" s="430">
        <v>25</v>
      </c>
      <c r="BH53" s="430">
        <v>26</v>
      </c>
      <c r="BJ53" s="430">
        <v>24</v>
      </c>
      <c r="BK53" s="430">
        <v>27</v>
      </c>
      <c r="BM53" s="430">
        <v>25</v>
      </c>
      <c r="BN53" s="430">
        <v>26</v>
      </c>
      <c r="BP53" s="201">
        <v>24</v>
      </c>
      <c r="BQ53" s="201">
        <v>25</v>
      </c>
      <c r="HJ53" s="204" t="e">
        <f>HJ51+1</f>
        <v>#REF!</v>
      </c>
      <c r="HK53" s="212" t="e">
        <f>IF(HE25=0,"",HE25)</f>
        <v>#REF!</v>
      </c>
      <c r="HL53" s="205" t="e">
        <f>IF(HF25=0,"",HF25)</f>
        <v>#REF!</v>
      </c>
      <c r="HM53" s="213" t="e">
        <f>IF(HG25=0,"",HG25)</f>
        <v>#REF!</v>
      </c>
      <c r="HQ53" s="219" t="e">
        <f>IF(HK53="","",(IF((INDEX($D$7:$D$28,HK53))="","",(INDEX($D$7:$D$28,HK53)))))</f>
        <v>#REF!</v>
      </c>
      <c r="HR53" s="220" t="e">
        <f>IF(HK53="","",(IF((INDEX($E$7:$E$28,HK53))="","",(INDEX($E$7:$E$28,HK53)))))</f>
        <v>#REF!</v>
      </c>
    </row>
    <row r="54" spans="12:226" x14ac:dyDescent="0.2">
      <c r="AG54" s="201">
        <v>14</v>
      </c>
      <c r="AI54" s="201">
        <v>27</v>
      </c>
      <c r="AJ54" s="201">
        <v>28</v>
      </c>
      <c r="AL54" s="201">
        <v>26</v>
      </c>
      <c r="AM54" s="201">
        <v>28</v>
      </c>
      <c r="AO54" s="201">
        <v>27</v>
      </c>
      <c r="AP54" s="201">
        <v>28</v>
      </c>
      <c r="AR54" s="201">
        <v>26</v>
      </c>
      <c r="AS54" s="201">
        <v>27</v>
      </c>
      <c r="AU54" s="201">
        <v>28</v>
      </c>
      <c r="AV54" s="201">
        <v>29</v>
      </c>
      <c r="AX54" s="201">
        <v>27</v>
      </c>
      <c r="AY54" s="201">
        <v>28</v>
      </c>
      <c r="BA54" s="201">
        <v>28</v>
      </c>
      <c r="BB54" s="201">
        <v>29</v>
      </c>
      <c r="BD54" s="201">
        <v>27</v>
      </c>
      <c r="BE54" s="201">
        <v>29</v>
      </c>
      <c r="BG54" s="430">
        <v>27</v>
      </c>
      <c r="BH54" s="430">
        <v>28</v>
      </c>
      <c r="BJ54" s="430">
        <v>26</v>
      </c>
      <c r="BK54" s="430">
        <v>28</v>
      </c>
      <c r="HK54" s="212"/>
      <c r="HL54" s="205"/>
      <c r="HM54" s="213"/>
      <c r="HQ54" s="219" t="str">
        <f>IF(HK54="","",(IF((INDEX($D$7:$D$28,HK54))="","",(INDEX($D$7:$D$28,HK54)))))</f>
        <v/>
      </c>
      <c r="HR54" s="220" t="str">
        <f>IF(HK54="","",(IF((INDEX($E$7:$E$28,HK54))="","",(INDEX($E$7:$E$28,HK54)))))</f>
        <v/>
      </c>
    </row>
    <row r="55" spans="12:226" x14ac:dyDescent="0.2">
      <c r="AG55" s="201">
        <v>15</v>
      </c>
      <c r="AI55" s="201">
        <v>29</v>
      </c>
      <c r="AJ55" s="201">
        <v>30</v>
      </c>
      <c r="AL55" s="201">
        <v>29</v>
      </c>
      <c r="AM55" s="201">
        <v>31</v>
      </c>
      <c r="AO55" s="201">
        <v>29</v>
      </c>
      <c r="AP55" s="201">
        <v>30</v>
      </c>
      <c r="AR55" s="201">
        <v>28</v>
      </c>
      <c r="AS55" s="201">
        <v>29</v>
      </c>
      <c r="HJ55" s="204" t="e">
        <f>HJ53+1</f>
        <v>#REF!</v>
      </c>
      <c r="HK55" s="212" t="e">
        <f>IF(HE26=0,"",HE26)</f>
        <v>#REF!</v>
      </c>
      <c r="HL55" s="205" t="e">
        <f>IF(HF26=0,"",HF26)</f>
        <v>#REF!</v>
      </c>
      <c r="HM55" s="213" t="e">
        <f>IF(HG26=0,"",HG26)</f>
        <v>#REF!</v>
      </c>
      <c r="HQ55" s="219" t="e">
        <f>IF(HK55="","",(IF((INDEX($D$7:$D$28,HK55))="","",(INDEX($D$7:$D$28,HK55)))))</f>
        <v>#REF!</v>
      </c>
      <c r="HR55" s="220" t="e">
        <f>IF(HK55="","",(IF((INDEX($E$7:$E$28,HK55))="","",(INDEX($E$7:$E$28,HK55)))))</f>
        <v>#REF!</v>
      </c>
    </row>
    <row r="56" spans="12:226" x14ac:dyDescent="0.2">
      <c r="AG56" s="201">
        <v>16</v>
      </c>
      <c r="AI56" s="201">
        <v>31</v>
      </c>
      <c r="AJ56" s="201">
        <v>32</v>
      </c>
      <c r="AL56" s="201">
        <v>30</v>
      </c>
      <c r="AM56" s="201">
        <v>32</v>
      </c>
      <c r="HK56" s="212"/>
      <c r="HL56" s="205"/>
      <c r="HM56" s="213"/>
      <c r="HQ56" s="219" t="str">
        <f>IF(HK56="","",(IF((INDEX($D$7:$D$28,HK56))="","",(INDEX($D$7:$D$28,HK56)))))</f>
        <v/>
      </c>
      <c r="HR56" s="220" t="str">
        <f>IF(HK56="","",(IF((INDEX($E$7:$E$28,HK56))="","",(INDEX($E$7:$E$28,HK56)))))</f>
        <v/>
      </c>
    </row>
    <row r="57" spans="12:226" x14ac:dyDescent="0.2">
      <c r="HJ57" s="204" t="e">
        <f>HJ55+1</f>
        <v>#REF!</v>
      </c>
      <c r="HK57" s="212" t="e">
        <f>IF(HE27=0,"",HE27)</f>
        <v>#REF!</v>
      </c>
      <c r="HL57" s="205" t="e">
        <f>IF(HF27=0,"",HF27)</f>
        <v>#REF!</v>
      </c>
      <c r="HM57" s="213" t="e">
        <f>IF(HG27=0,"",HG27)</f>
        <v>#REF!</v>
      </c>
      <c r="HQ57" s="219" t="e">
        <f>IF(HK57="","",(IF((INDEX($D$7:$D$28,HK57))="","",(INDEX($D$7:$D$28,HK57)))))</f>
        <v>#REF!</v>
      </c>
      <c r="HR57" s="220" t="e">
        <f>IF(HK57="","",(IF((INDEX($E$7:$E$28,HK57))="","",(INDEX($E$7:$E$28,HK57)))))</f>
        <v>#REF!</v>
      </c>
    </row>
    <row r="58" spans="12:226" x14ac:dyDescent="0.2">
      <c r="AG58" s="327" t="str">
        <f>AI40</f>
        <v>1. kolo</v>
      </c>
      <c r="AI58" s="327" t="str">
        <f>[1]List1!$A$48</f>
        <v>červený</v>
      </c>
      <c r="HK58" s="212"/>
      <c r="HL58" s="205"/>
      <c r="HM58" s="213"/>
      <c r="HQ58" s="219" t="str">
        <f>IF(HK58="","",(IF((INDEX($D$7:$D$28,HK58))="","",(INDEX($D$7:$D$28,HK58)))))</f>
        <v/>
      </c>
      <c r="HR58" s="220" t="str">
        <f>IF(HK58="","",(IF((INDEX($E$7:$E$28,HK58))="","",(INDEX($E$7:$E$28,HK58)))))</f>
        <v/>
      </c>
    </row>
    <row r="59" spans="12:226" x14ac:dyDescent="0.2">
      <c r="AH59" s="201">
        <v>32</v>
      </c>
      <c r="AI59" s="201">
        <f>AH59-1</f>
        <v>31</v>
      </c>
      <c r="AJ59" s="417">
        <f t="shared" ref="AJ59:BH59" si="149">AI59-1</f>
        <v>30</v>
      </c>
      <c r="AK59" s="417">
        <f t="shared" si="149"/>
        <v>29</v>
      </c>
      <c r="AL59" s="417">
        <f t="shared" si="149"/>
        <v>28</v>
      </c>
      <c r="AM59" s="417">
        <f t="shared" si="149"/>
        <v>27</v>
      </c>
      <c r="AN59" s="417">
        <f t="shared" si="149"/>
        <v>26</v>
      </c>
      <c r="AO59" s="417">
        <f t="shared" si="149"/>
        <v>25</v>
      </c>
      <c r="AP59" s="417">
        <f t="shared" si="149"/>
        <v>24</v>
      </c>
      <c r="AQ59" s="417">
        <f t="shared" si="149"/>
        <v>23</v>
      </c>
      <c r="AR59" s="417">
        <f t="shared" si="149"/>
        <v>22</v>
      </c>
      <c r="AS59" s="417">
        <f t="shared" si="149"/>
        <v>21</v>
      </c>
      <c r="AT59" s="417">
        <f t="shared" si="149"/>
        <v>20</v>
      </c>
      <c r="AU59" s="417">
        <f t="shared" si="149"/>
        <v>19</v>
      </c>
      <c r="AV59" s="417">
        <f t="shared" si="149"/>
        <v>18</v>
      </c>
      <c r="AW59" s="417">
        <f t="shared" si="149"/>
        <v>17</v>
      </c>
      <c r="AX59" s="417">
        <f t="shared" si="149"/>
        <v>16</v>
      </c>
      <c r="AY59" s="417">
        <f t="shared" si="149"/>
        <v>15</v>
      </c>
      <c r="AZ59" s="417">
        <f t="shared" si="149"/>
        <v>14</v>
      </c>
      <c r="BA59" s="417">
        <f t="shared" si="149"/>
        <v>13</v>
      </c>
      <c r="BB59" s="417">
        <f t="shared" si="149"/>
        <v>12</v>
      </c>
      <c r="BC59" s="417">
        <f t="shared" si="149"/>
        <v>11</v>
      </c>
      <c r="BD59" s="417">
        <f t="shared" si="149"/>
        <v>10</v>
      </c>
      <c r="BE59" s="417">
        <f t="shared" si="149"/>
        <v>9</v>
      </c>
      <c r="BF59" s="417">
        <f t="shared" si="149"/>
        <v>8</v>
      </c>
      <c r="BG59" s="417">
        <f t="shared" si="149"/>
        <v>7</v>
      </c>
      <c r="BH59" s="417">
        <f t="shared" si="149"/>
        <v>6</v>
      </c>
      <c r="BI59" s="417"/>
      <c r="BJ59" s="417"/>
      <c r="BK59" s="417"/>
      <c r="BL59" s="417"/>
      <c r="BM59" s="417"/>
      <c r="HJ59" s="204" t="e">
        <f>HJ57+1</f>
        <v>#REF!</v>
      </c>
      <c r="HK59" s="212" t="e">
        <f>IF(HE28=0,"",HE28)</f>
        <v>#REF!</v>
      </c>
      <c r="HL59" s="205" t="e">
        <f>IF(HF28=0,"",HF28)</f>
        <v>#REF!</v>
      </c>
      <c r="HM59" s="213" t="e">
        <f>IF(HG28=0,"",HG28)</f>
        <v>#REF!</v>
      </c>
      <c r="HQ59" s="219" t="e">
        <f>IF(HK59="","",(IF((INDEX($D$7:$D$28,HK59))="","",(INDEX($D$7:$D$28,HK59)))))</f>
        <v>#REF!</v>
      </c>
      <c r="HR59" s="220" t="e">
        <f>IF(HK59="","",(IF((INDEX($E$7:$E$28,HK59))="","",(INDEX($E$7:$E$28,HK59)))))</f>
        <v>#REF!</v>
      </c>
    </row>
    <row r="60" spans="12:226" ht="13.5" thickBot="1" x14ac:dyDescent="0.25">
      <c r="AH60" s="201">
        <v>1</v>
      </c>
      <c r="AI60" s="201">
        <f>AH60+1</f>
        <v>2</v>
      </c>
      <c r="AJ60" s="417">
        <f t="shared" ref="AJ60:BH60" si="150">AI60+1</f>
        <v>3</v>
      </c>
      <c r="AK60" s="417">
        <f t="shared" si="150"/>
        <v>4</v>
      </c>
      <c r="AL60" s="417">
        <f t="shared" si="150"/>
        <v>5</v>
      </c>
      <c r="AM60" s="417">
        <f t="shared" si="150"/>
        <v>6</v>
      </c>
      <c r="AN60" s="417">
        <f t="shared" si="150"/>
        <v>7</v>
      </c>
      <c r="AO60" s="417">
        <f t="shared" si="150"/>
        <v>8</v>
      </c>
      <c r="AP60" s="417">
        <f t="shared" si="150"/>
        <v>9</v>
      </c>
      <c r="AQ60" s="417">
        <f t="shared" si="150"/>
        <v>10</v>
      </c>
      <c r="AR60" s="417">
        <f t="shared" si="150"/>
        <v>11</v>
      </c>
      <c r="AS60" s="417">
        <f t="shared" si="150"/>
        <v>12</v>
      </c>
      <c r="AT60" s="417">
        <f t="shared" si="150"/>
        <v>13</v>
      </c>
      <c r="AU60" s="417">
        <f t="shared" si="150"/>
        <v>14</v>
      </c>
      <c r="AV60" s="417">
        <f t="shared" si="150"/>
        <v>15</v>
      </c>
      <c r="AW60" s="417">
        <f t="shared" si="150"/>
        <v>16</v>
      </c>
      <c r="AX60" s="417">
        <f t="shared" si="150"/>
        <v>17</v>
      </c>
      <c r="AY60" s="417">
        <f t="shared" si="150"/>
        <v>18</v>
      </c>
      <c r="AZ60" s="417">
        <f t="shared" si="150"/>
        <v>19</v>
      </c>
      <c r="BA60" s="417">
        <f t="shared" si="150"/>
        <v>20</v>
      </c>
      <c r="BB60" s="417">
        <f t="shared" si="150"/>
        <v>21</v>
      </c>
      <c r="BC60" s="417">
        <f t="shared" si="150"/>
        <v>22</v>
      </c>
      <c r="BD60" s="417">
        <f t="shared" si="150"/>
        <v>23</v>
      </c>
      <c r="BE60" s="417">
        <f t="shared" si="150"/>
        <v>24</v>
      </c>
      <c r="BF60" s="417">
        <f t="shared" si="150"/>
        <v>25</v>
      </c>
      <c r="BG60" s="417">
        <f t="shared" si="150"/>
        <v>26</v>
      </c>
      <c r="BH60" s="417">
        <f t="shared" si="150"/>
        <v>27</v>
      </c>
      <c r="HK60" s="214"/>
      <c r="HL60" s="215"/>
      <c r="HM60" s="216"/>
      <c r="HQ60" s="221" t="str">
        <f>IF(HK60="","",(IF((INDEX($D$7:$D$28,HK60))="","",(INDEX($D$7:$D$28,HK60)))))</f>
        <v/>
      </c>
      <c r="HR60" s="222" t="str">
        <f>IF(HK60="","",(IF((INDEX($E$7:$E$28,HK60))="","",(INDEX($E$7:$E$28,HK60)))))</f>
        <v/>
      </c>
    </row>
    <row r="61" spans="12:226" x14ac:dyDescent="0.2">
      <c r="AG61" s="417">
        <v>1</v>
      </c>
      <c r="AH61" s="427">
        <f>AI41</f>
        <v>1</v>
      </c>
      <c r="AI61" s="428">
        <f>AO41</f>
        <v>1</v>
      </c>
      <c r="AJ61" s="428">
        <f>AU41</f>
        <v>1</v>
      </c>
      <c r="AK61" s="428">
        <f>BA41</f>
        <v>1</v>
      </c>
      <c r="AL61" s="428">
        <f>BG41</f>
        <v>1</v>
      </c>
      <c r="AM61" s="428">
        <f>BM41</f>
        <v>1</v>
      </c>
      <c r="AN61" s="428">
        <f>BS41</f>
        <v>1</v>
      </c>
      <c r="AO61" s="428">
        <f>BY41</f>
        <v>1</v>
      </c>
      <c r="AP61" s="428">
        <f>CE41</f>
        <v>1</v>
      </c>
      <c r="AQ61" s="428">
        <f>CK41</f>
        <v>1</v>
      </c>
      <c r="AR61" s="428">
        <f>CQ41</f>
        <v>1</v>
      </c>
      <c r="AS61" s="428">
        <f>CW41</f>
        <v>1</v>
      </c>
      <c r="AT61" s="428">
        <f>DC41</f>
        <v>1</v>
      </c>
      <c r="AU61" s="428">
        <f>DI41</f>
        <v>1</v>
      </c>
      <c r="AV61" s="428">
        <f>DO41</f>
        <v>1</v>
      </c>
      <c r="AW61" s="428">
        <f>DU41</f>
        <v>1</v>
      </c>
      <c r="AX61" s="428">
        <f>EA41</f>
        <v>1</v>
      </c>
      <c r="AY61" s="428">
        <f>EG41</f>
        <v>1</v>
      </c>
      <c r="AZ61" s="428">
        <f>EM41</f>
        <v>1</v>
      </c>
      <c r="BA61" s="428">
        <f>ES41</f>
        <v>1</v>
      </c>
      <c r="BB61" s="428">
        <f>EY41</f>
        <v>1</v>
      </c>
      <c r="BC61" s="428">
        <f>FE41</f>
        <v>1</v>
      </c>
      <c r="BD61" s="428">
        <f>FK41</f>
        <v>1</v>
      </c>
      <c r="BE61" s="428">
        <f>FQ41</f>
        <v>1</v>
      </c>
      <c r="BF61" s="428">
        <f>FW41</f>
        <v>1</v>
      </c>
      <c r="BG61" s="428">
        <f>GC41</f>
        <v>1</v>
      </c>
      <c r="BH61" s="429">
        <f>GI41</f>
        <v>1</v>
      </c>
    </row>
    <row r="62" spans="12:226" x14ac:dyDescent="0.2">
      <c r="AG62" s="417">
        <v>2</v>
      </c>
      <c r="AH62" s="424">
        <f t="shared" ref="AH62:AH76" si="151">AI42</f>
        <v>3</v>
      </c>
      <c r="AI62" s="425">
        <f t="shared" ref="AI62:AI76" si="152">AO42</f>
        <v>3</v>
      </c>
      <c r="AJ62" s="425">
        <f t="shared" ref="AJ62:AJ76" si="153">AU42</f>
        <v>3</v>
      </c>
      <c r="AK62" s="425">
        <f t="shared" ref="AK62:AK76" si="154">BA42</f>
        <v>3</v>
      </c>
      <c r="AL62" s="425">
        <f t="shared" ref="AL62:AL76" si="155">BG42</f>
        <v>3</v>
      </c>
      <c r="AM62" s="425">
        <f t="shared" ref="AM62:AM76" si="156">BM42</f>
        <v>3</v>
      </c>
      <c r="AN62" s="425">
        <f t="shared" ref="AN62:AN76" si="157">BS42</f>
        <v>3</v>
      </c>
      <c r="AO62" s="425">
        <f t="shared" ref="AO62:AO76" si="158">BY42</f>
        <v>3</v>
      </c>
      <c r="AP62" s="425">
        <f t="shared" ref="AP62:AP76" si="159">CE42</f>
        <v>3</v>
      </c>
      <c r="AQ62" s="425">
        <f t="shared" ref="AQ62:AQ76" si="160">CK42</f>
        <v>3</v>
      </c>
      <c r="AR62" s="425">
        <f t="shared" ref="AR62:AR76" si="161">CQ42</f>
        <v>3</v>
      </c>
      <c r="AS62" s="425">
        <f t="shared" ref="AS62:AS76" si="162">CW42</f>
        <v>3</v>
      </c>
      <c r="AT62" s="425">
        <f t="shared" ref="AT62:AT76" si="163">DC42</f>
        <v>3</v>
      </c>
      <c r="AU62" s="425">
        <f t="shared" ref="AU62:AU76" si="164">DI42</f>
        <v>3</v>
      </c>
      <c r="AV62" s="425">
        <f t="shared" ref="AV62:AV76" si="165">DO42</f>
        <v>3</v>
      </c>
      <c r="AW62" s="425">
        <f t="shared" ref="AW62:AW76" si="166">DU42</f>
        <v>3</v>
      </c>
      <c r="AX62" s="425">
        <f t="shared" ref="AX62:AX76" si="167">EA42</f>
        <v>3</v>
      </c>
      <c r="AY62" s="425">
        <f t="shared" ref="AY62:AY76" si="168">EG42</f>
        <v>3</v>
      </c>
      <c r="AZ62" s="425">
        <f t="shared" ref="AZ62:AZ76" si="169">EM42</f>
        <v>3</v>
      </c>
      <c r="BA62" s="425">
        <f t="shared" ref="BA62:BA76" si="170">ES42</f>
        <v>3</v>
      </c>
      <c r="BB62" s="425">
        <f t="shared" ref="BB62:BB76" si="171">EY42</f>
        <v>3</v>
      </c>
      <c r="BC62" s="425">
        <f t="shared" ref="BC62:BC76" si="172">FE42</f>
        <v>3</v>
      </c>
      <c r="BD62" s="425">
        <f t="shared" ref="BD62:BD76" si="173">FK42</f>
        <v>3</v>
      </c>
      <c r="BE62" s="425">
        <f t="shared" ref="BE62:BE76" si="174">FQ42</f>
        <v>3</v>
      </c>
      <c r="BF62" s="425">
        <f t="shared" ref="BF62:BF76" si="175">FW42</f>
        <v>3</v>
      </c>
      <c r="BG62" s="425">
        <f t="shared" ref="BG62:BG76" si="176">GC42</f>
        <v>3</v>
      </c>
      <c r="BH62" s="426">
        <f t="shared" ref="BH62:BH76" si="177">GI42</f>
        <v>4</v>
      </c>
    </row>
    <row r="63" spans="12:226" x14ac:dyDescent="0.2">
      <c r="AG63" s="417">
        <v>3</v>
      </c>
      <c r="AH63" s="424">
        <f t="shared" si="151"/>
        <v>5</v>
      </c>
      <c r="AI63" s="425">
        <f t="shared" si="152"/>
        <v>5</v>
      </c>
      <c r="AJ63" s="425">
        <f t="shared" si="153"/>
        <v>5</v>
      </c>
      <c r="AK63" s="425">
        <f t="shared" si="154"/>
        <v>5</v>
      </c>
      <c r="AL63" s="425">
        <f t="shared" si="155"/>
        <v>5</v>
      </c>
      <c r="AM63" s="425">
        <f t="shared" si="156"/>
        <v>5</v>
      </c>
      <c r="AN63" s="425">
        <f t="shared" si="157"/>
        <v>5</v>
      </c>
      <c r="AO63" s="425">
        <f t="shared" si="158"/>
        <v>5</v>
      </c>
      <c r="AP63" s="425">
        <f t="shared" si="159"/>
        <v>5</v>
      </c>
      <c r="AQ63" s="425">
        <f t="shared" si="160"/>
        <v>5</v>
      </c>
      <c r="AR63" s="425">
        <f t="shared" si="161"/>
        <v>5</v>
      </c>
      <c r="AS63" s="425">
        <f t="shared" si="162"/>
        <v>5</v>
      </c>
      <c r="AT63" s="425">
        <f t="shared" si="163"/>
        <v>5</v>
      </c>
      <c r="AU63" s="425">
        <f t="shared" si="164"/>
        <v>5</v>
      </c>
      <c r="AV63" s="425">
        <f t="shared" si="165"/>
        <v>5</v>
      </c>
      <c r="AW63" s="425">
        <f t="shared" si="166"/>
        <v>5</v>
      </c>
      <c r="AX63" s="425">
        <f t="shared" si="167"/>
        <v>5</v>
      </c>
      <c r="AY63" s="425">
        <f t="shared" si="168"/>
        <v>5</v>
      </c>
      <c r="AZ63" s="425">
        <f t="shared" si="169"/>
        <v>5</v>
      </c>
      <c r="BA63" s="425">
        <f t="shared" si="170"/>
        <v>5</v>
      </c>
      <c r="BB63" s="425">
        <f t="shared" si="171"/>
        <v>5</v>
      </c>
      <c r="BC63" s="425">
        <f t="shared" si="172"/>
        <v>5</v>
      </c>
      <c r="BD63" s="425">
        <f t="shared" si="173"/>
        <v>6</v>
      </c>
      <c r="BE63" s="425">
        <f t="shared" si="174"/>
        <v>6</v>
      </c>
      <c r="BF63" s="425">
        <f t="shared" si="175"/>
        <v>5</v>
      </c>
      <c r="BG63" s="425">
        <f t="shared" si="176"/>
        <v>5</v>
      </c>
      <c r="BH63" s="426">
        <f t="shared" si="177"/>
        <v>0</v>
      </c>
    </row>
    <row r="64" spans="12:226" x14ac:dyDescent="0.2">
      <c r="AG64" s="417">
        <v>4</v>
      </c>
      <c r="AH64" s="424">
        <f t="shared" si="151"/>
        <v>7</v>
      </c>
      <c r="AI64" s="425">
        <f t="shared" si="152"/>
        <v>7</v>
      </c>
      <c r="AJ64" s="425">
        <f t="shared" si="153"/>
        <v>7</v>
      </c>
      <c r="AK64" s="425">
        <f t="shared" si="154"/>
        <v>7</v>
      </c>
      <c r="AL64" s="425">
        <f t="shared" si="155"/>
        <v>7</v>
      </c>
      <c r="AM64" s="425">
        <f t="shared" si="156"/>
        <v>7</v>
      </c>
      <c r="AN64" s="425">
        <f t="shared" si="157"/>
        <v>7</v>
      </c>
      <c r="AO64" s="425">
        <f t="shared" si="158"/>
        <v>7</v>
      </c>
      <c r="AP64" s="425">
        <f t="shared" si="159"/>
        <v>7</v>
      </c>
      <c r="AQ64" s="425">
        <f t="shared" si="160"/>
        <v>7</v>
      </c>
      <c r="AR64" s="425">
        <f t="shared" si="161"/>
        <v>7</v>
      </c>
      <c r="AS64" s="425">
        <f t="shared" si="162"/>
        <v>7</v>
      </c>
      <c r="AT64" s="425">
        <f t="shared" si="163"/>
        <v>7</v>
      </c>
      <c r="AU64" s="425">
        <f t="shared" si="164"/>
        <v>7</v>
      </c>
      <c r="AV64" s="425">
        <f t="shared" si="165"/>
        <v>7</v>
      </c>
      <c r="AW64" s="425">
        <f t="shared" si="166"/>
        <v>7</v>
      </c>
      <c r="AX64" s="425">
        <f t="shared" si="167"/>
        <v>7</v>
      </c>
      <c r="AY64" s="425">
        <f t="shared" si="168"/>
        <v>7</v>
      </c>
      <c r="AZ64" s="425">
        <f t="shared" si="169"/>
        <v>8</v>
      </c>
      <c r="BA64" s="425">
        <f t="shared" si="170"/>
        <v>8</v>
      </c>
      <c r="BB64" s="425">
        <f t="shared" si="171"/>
        <v>7</v>
      </c>
      <c r="BC64" s="425">
        <f t="shared" si="172"/>
        <v>7</v>
      </c>
      <c r="BD64" s="425">
        <f t="shared" si="173"/>
        <v>8</v>
      </c>
      <c r="BE64" s="425">
        <f t="shared" si="174"/>
        <v>8</v>
      </c>
      <c r="BF64" s="425">
        <f t="shared" si="175"/>
        <v>7</v>
      </c>
      <c r="BG64" s="425">
        <f t="shared" si="176"/>
        <v>0</v>
      </c>
      <c r="BH64" s="426">
        <f t="shared" si="177"/>
        <v>0</v>
      </c>
    </row>
    <row r="65" spans="33:61" x14ac:dyDescent="0.2">
      <c r="AG65" s="417">
        <v>5</v>
      </c>
      <c r="AH65" s="424">
        <f t="shared" si="151"/>
        <v>9</v>
      </c>
      <c r="AI65" s="425">
        <f t="shared" si="152"/>
        <v>9</v>
      </c>
      <c r="AJ65" s="425">
        <f t="shared" si="153"/>
        <v>9</v>
      </c>
      <c r="AK65" s="425">
        <f t="shared" si="154"/>
        <v>9</v>
      </c>
      <c r="AL65" s="425">
        <f t="shared" si="155"/>
        <v>9</v>
      </c>
      <c r="AM65" s="425">
        <f t="shared" si="156"/>
        <v>9</v>
      </c>
      <c r="AN65" s="425">
        <f t="shared" si="157"/>
        <v>9</v>
      </c>
      <c r="AO65" s="425">
        <f t="shared" si="158"/>
        <v>9</v>
      </c>
      <c r="AP65" s="425">
        <f t="shared" si="159"/>
        <v>9</v>
      </c>
      <c r="AQ65" s="425">
        <f t="shared" si="160"/>
        <v>9</v>
      </c>
      <c r="AR65" s="425">
        <f t="shared" si="161"/>
        <v>9</v>
      </c>
      <c r="AS65" s="425">
        <f t="shared" si="162"/>
        <v>9</v>
      </c>
      <c r="AT65" s="425">
        <f t="shared" si="163"/>
        <v>9</v>
      </c>
      <c r="AU65" s="425">
        <f t="shared" si="164"/>
        <v>9</v>
      </c>
      <c r="AV65" s="425">
        <f t="shared" si="165"/>
        <v>10</v>
      </c>
      <c r="AW65" s="425">
        <f t="shared" si="166"/>
        <v>10</v>
      </c>
      <c r="AX65" s="425">
        <f t="shared" si="167"/>
        <v>9</v>
      </c>
      <c r="AY65" s="425">
        <f t="shared" si="168"/>
        <v>9</v>
      </c>
      <c r="AZ65" s="425">
        <f t="shared" si="169"/>
        <v>10</v>
      </c>
      <c r="BA65" s="425">
        <f t="shared" si="170"/>
        <v>10</v>
      </c>
      <c r="BB65" s="425">
        <f t="shared" si="171"/>
        <v>9</v>
      </c>
      <c r="BC65" s="425">
        <f t="shared" si="172"/>
        <v>9</v>
      </c>
      <c r="BD65" s="425">
        <f t="shared" si="173"/>
        <v>0</v>
      </c>
      <c r="BE65" s="425">
        <f t="shared" si="174"/>
        <v>0</v>
      </c>
      <c r="BF65" s="425">
        <f t="shared" si="175"/>
        <v>0</v>
      </c>
      <c r="BG65" s="425">
        <f t="shared" si="176"/>
        <v>0</v>
      </c>
      <c r="BH65" s="426">
        <f t="shared" si="177"/>
        <v>0</v>
      </c>
    </row>
    <row r="66" spans="33:61" x14ac:dyDescent="0.2">
      <c r="AG66" s="417">
        <v>6</v>
      </c>
      <c r="AH66" s="424">
        <f t="shared" si="151"/>
        <v>11</v>
      </c>
      <c r="AI66" s="425">
        <f t="shared" si="152"/>
        <v>11</v>
      </c>
      <c r="AJ66" s="425">
        <f t="shared" si="153"/>
        <v>11</v>
      </c>
      <c r="AK66" s="425">
        <f t="shared" si="154"/>
        <v>11</v>
      </c>
      <c r="AL66" s="425">
        <f t="shared" si="155"/>
        <v>11</v>
      </c>
      <c r="AM66" s="425">
        <f t="shared" si="156"/>
        <v>11</v>
      </c>
      <c r="AN66" s="425">
        <f t="shared" si="157"/>
        <v>11</v>
      </c>
      <c r="AO66" s="425">
        <f t="shared" si="158"/>
        <v>11</v>
      </c>
      <c r="AP66" s="425">
        <f t="shared" si="159"/>
        <v>11</v>
      </c>
      <c r="AQ66" s="425">
        <f t="shared" si="160"/>
        <v>11</v>
      </c>
      <c r="AR66" s="425">
        <f t="shared" si="161"/>
        <v>12</v>
      </c>
      <c r="AS66" s="425">
        <f t="shared" si="162"/>
        <v>12</v>
      </c>
      <c r="AT66" s="425">
        <f t="shared" si="163"/>
        <v>11</v>
      </c>
      <c r="AU66" s="425">
        <f t="shared" si="164"/>
        <v>11</v>
      </c>
      <c r="AV66" s="425">
        <f t="shared" si="165"/>
        <v>12</v>
      </c>
      <c r="AW66" s="425">
        <f t="shared" si="166"/>
        <v>12</v>
      </c>
      <c r="AX66" s="425">
        <f t="shared" si="167"/>
        <v>11</v>
      </c>
      <c r="AY66" s="425">
        <f t="shared" si="168"/>
        <v>11</v>
      </c>
      <c r="AZ66" s="425">
        <f t="shared" si="169"/>
        <v>12</v>
      </c>
      <c r="BA66" s="425">
        <f t="shared" si="170"/>
        <v>12</v>
      </c>
      <c r="BB66" s="425">
        <f t="shared" si="171"/>
        <v>11</v>
      </c>
      <c r="BC66" s="425">
        <f t="shared" si="172"/>
        <v>0</v>
      </c>
      <c r="BD66" s="425">
        <f t="shared" si="173"/>
        <v>0</v>
      </c>
      <c r="BE66" s="425">
        <f t="shared" si="174"/>
        <v>0</v>
      </c>
      <c r="BF66" s="425">
        <f t="shared" si="175"/>
        <v>0</v>
      </c>
      <c r="BG66" s="425">
        <f t="shared" si="176"/>
        <v>0</v>
      </c>
      <c r="BH66" s="426">
        <f t="shared" si="177"/>
        <v>0</v>
      </c>
    </row>
    <row r="67" spans="33:61" x14ac:dyDescent="0.2">
      <c r="AG67" s="417">
        <v>7</v>
      </c>
      <c r="AH67" s="424">
        <f t="shared" si="151"/>
        <v>13</v>
      </c>
      <c r="AI67" s="425">
        <f t="shared" si="152"/>
        <v>13</v>
      </c>
      <c r="AJ67" s="425">
        <f t="shared" si="153"/>
        <v>13</v>
      </c>
      <c r="AK67" s="425">
        <f t="shared" si="154"/>
        <v>13</v>
      </c>
      <c r="AL67" s="425">
        <f t="shared" si="155"/>
        <v>13</v>
      </c>
      <c r="AM67" s="425">
        <f t="shared" si="156"/>
        <v>13</v>
      </c>
      <c r="AN67" s="425">
        <f t="shared" si="157"/>
        <v>14</v>
      </c>
      <c r="AO67" s="425">
        <f t="shared" si="158"/>
        <v>14</v>
      </c>
      <c r="AP67" s="425">
        <f t="shared" si="159"/>
        <v>13</v>
      </c>
      <c r="AQ67" s="425">
        <f t="shared" si="160"/>
        <v>13</v>
      </c>
      <c r="AR67" s="425">
        <f t="shared" si="161"/>
        <v>14</v>
      </c>
      <c r="AS67" s="425">
        <f t="shared" si="162"/>
        <v>14</v>
      </c>
      <c r="AT67" s="425">
        <f t="shared" si="163"/>
        <v>13</v>
      </c>
      <c r="AU67" s="425">
        <f t="shared" si="164"/>
        <v>13</v>
      </c>
      <c r="AV67" s="425">
        <f t="shared" si="165"/>
        <v>14</v>
      </c>
      <c r="AW67" s="425">
        <f t="shared" si="166"/>
        <v>14</v>
      </c>
      <c r="AX67" s="425">
        <f t="shared" si="167"/>
        <v>13</v>
      </c>
      <c r="AY67" s="425">
        <f t="shared" si="168"/>
        <v>13</v>
      </c>
      <c r="AZ67" s="425">
        <f t="shared" si="169"/>
        <v>0</v>
      </c>
      <c r="BA67" s="425">
        <f t="shared" si="170"/>
        <v>0</v>
      </c>
      <c r="BB67" s="425">
        <f t="shared" si="171"/>
        <v>0</v>
      </c>
      <c r="BC67" s="425">
        <f t="shared" si="172"/>
        <v>0</v>
      </c>
      <c r="BD67" s="425">
        <f t="shared" si="173"/>
        <v>0</v>
      </c>
      <c r="BE67" s="425">
        <f t="shared" si="174"/>
        <v>0</v>
      </c>
      <c r="BF67" s="425">
        <f t="shared" si="175"/>
        <v>0</v>
      </c>
      <c r="BG67" s="425">
        <f t="shared" si="176"/>
        <v>0</v>
      </c>
      <c r="BH67" s="426">
        <f t="shared" si="177"/>
        <v>0</v>
      </c>
    </row>
    <row r="68" spans="33:61" x14ac:dyDescent="0.2">
      <c r="AG68" s="417">
        <v>8</v>
      </c>
      <c r="AH68" s="424">
        <f t="shared" si="151"/>
        <v>15</v>
      </c>
      <c r="AI68" s="425">
        <f t="shared" si="152"/>
        <v>15</v>
      </c>
      <c r="AJ68" s="425">
        <f t="shared" si="153"/>
        <v>16</v>
      </c>
      <c r="AK68" s="425">
        <f t="shared" si="154"/>
        <v>16</v>
      </c>
      <c r="AL68" s="425">
        <f t="shared" si="155"/>
        <v>15</v>
      </c>
      <c r="AM68" s="425">
        <f t="shared" si="156"/>
        <v>15</v>
      </c>
      <c r="AN68" s="425">
        <f t="shared" si="157"/>
        <v>16</v>
      </c>
      <c r="AO68" s="425">
        <f t="shared" si="158"/>
        <v>16</v>
      </c>
      <c r="AP68" s="425">
        <f t="shared" si="159"/>
        <v>15</v>
      </c>
      <c r="AQ68" s="425">
        <f t="shared" si="160"/>
        <v>15</v>
      </c>
      <c r="AR68" s="425">
        <f t="shared" si="161"/>
        <v>16</v>
      </c>
      <c r="AS68" s="425">
        <f t="shared" si="162"/>
        <v>16</v>
      </c>
      <c r="AT68" s="425">
        <f t="shared" si="163"/>
        <v>15</v>
      </c>
      <c r="AU68" s="425">
        <f t="shared" si="164"/>
        <v>15</v>
      </c>
      <c r="AV68" s="425">
        <f t="shared" si="165"/>
        <v>16</v>
      </c>
      <c r="AW68" s="425">
        <f t="shared" si="166"/>
        <v>16</v>
      </c>
      <c r="AX68" s="425">
        <f t="shared" si="167"/>
        <v>15</v>
      </c>
      <c r="AY68" s="425">
        <f t="shared" si="168"/>
        <v>0</v>
      </c>
      <c r="AZ68" s="425">
        <f t="shared" si="169"/>
        <v>0</v>
      </c>
      <c r="BA68" s="425">
        <f t="shared" si="170"/>
        <v>0</v>
      </c>
      <c r="BB68" s="425">
        <f t="shared" si="171"/>
        <v>0</v>
      </c>
      <c r="BC68" s="425">
        <f t="shared" si="172"/>
        <v>0</v>
      </c>
      <c r="BD68" s="425">
        <f t="shared" si="173"/>
        <v>0</v>
      </c>
      <c r="BE68" s="425">
        <f t="shared" si="174"/>
        <v>0</v>
      </c>
      <c r="BF68" s="425">
        <f t="shared" si="175"/>
        <v>0</v>
      </c>
      <c r="BG68" s="425">
        <f t="shared" si="176"/>
        <v>0</v>
      </c>
      <c r="BH68" s="426">
        <f t="shared" si="177"/>
        <v>0</v>
      </c>
    </row>
    <row r="69" spans="33:61" x14ac:dyDescent="0.2">
      <c r="AG69" s="417">
        <v>9</v>
      </c>
      <c r="AH69" s="424">
        <f t="shared" si="151"/>
        <v>17</v>
      </c>
      <c r="AI69" s="425">
        <f t="shared" si="152"/>
        <v>17</v>
      </c>
      <c r="AJ69" s="425">
        <f t="shared" si="153"/>
        <v>18</v>
      </c>
      <c r="AK69" s="425">
        <f t="shared" si="154"/>
        <v>18</v>
      </c>
      <c r="AL69" s="425">
        <f t="shared" si="155"/>
        <v>17</v>
      </c>
      <c r="AM69" s="425">
        <f t="shared" si="156"/>
        <v>17</v>
      </c>
      <c r="AN69" s="425">
        <f t="shared" si="157"/>
        <v>18</v>
      </c>
      <c r="AO69" s="425">
        <f t="shared" si="158"/>
        <v>18</v>
      </c>
      <c r="AP69" s="425">
        <f t="shared" si="159"/>
        <v>17</v>
      </c>
      <c r="AQ69" s="425">
        <f t="shared" si="160"/>
        <v>17</v>
      </c>
      <c r="AR69" s="425">
        <f t="shared" si="161"/>
        <v>18</v>
      </c>
      <c r="AS69" s="425">
        <f t="shared" si="162"/>
        <v>18</v>
      </c>
      <c r="AT69" s="425">
        <f t="shared" si="163"/>
        <v>17</v>
      </c>
      <c r="AU69" s="425">
        <f t="shared" si="164"/>
        <v>17</v>
      </c>
      <c r="AV69" s="425">
        <f t="shared" si="165"/>
        <v>0</v>
      </c>
      <c r="AW69" s="425">
        <f t="shared" si="166"/>
        <v>0</v>
      </c>
      <c r="AX69" s="425">
        <f t="shared" si="167"/>
        <v>0</v>
      </c>
      <c r="AY69" s="425">
        <f t="shared" si="168"/>
        <v>0</v>
      </c>
      <c r="AZ69" s="425">
        <f t="shared" si="169"/>
        <v>0</v>
      </c>
      <c r="BA69" s="425">
        <f t="shared" si="170"/>
        <v>0</v>
      </c>
      <c r="BB69" s="425">
        <f t="shared" si="171"/>
        <v>0</v>
      </c>
      <c r="BC69" s="425">
        <f t="shared" si="172"/>
        <v>0</v>
      </c>
      <c r="BD69" s="425">
        <f t="shared" si="173"/>
        <v>0</v>
      </c>
      <c r="BE69" s="425">
        <f t="shared" si="174"/>
        <v>0</v>
      </c>
      <c r="BF69" s="425">
        <f t="shared" si="175"/>
        <v>0</v>
      </c>
      <c r="BG69" s="425">
        <f t="shared" si="176"/>
        <v>0</v>
      </c>
      <c r="BH69" s="426">
        <f t="shared" si="177"/>
        <v>0</v>
      </c>
    </row>
    <row r="70" spans="33:61" x14ac:dyDescent="0.2">
      <c r="AG70" s="417">
        <v>10</v>
      </c>
      <c r="AH70" s="424">
        <f t="shared" si="151"/>
        <v>19</v>
      </c>
      <c r="AI70" s="425">
        <f t="shared" si="152"/>
        <v>19</v>
      </c>
      <c r="AJ70" s="425">
        <f t="shared" si="153"/>
        <v>20</v>
      </c>
      <c r="AK70" s="425">
        <f t="shared" si="154"/>
        <v>20</v>
      </c>
      <c r="AL70" s="425">
        <f t="shared" si="155"/>
        <v>19</v>
      </c>
      <c r="AM70" s="425">
        <f t="shared" si="156"/>
        <v>19</v>
      </c>
      <c r="AN70" s="425">
        <f t="shared" si="157"/>
        <v>20</v>
      </c>
      <c r="AO70" s="425">
        <f t="shared" si="158"/>
        <v>20</v>
      </c>
      <c r="AP70" s="425">
        <f t="shared" si="159"/>
        <v>19</v>
      </c>
      <c r="AQ70" s="425">
        <f t="shared" si="160"/>
        <v>19</v>
      </c>
      <c r="AR70" s="425">
        <f t="shared" si="161"/>
        <v>20</v>
      </c>
      <c r="AS70" s="425">
        <f t="shared" si="162"/>
        <v>20</v>
      </c>
      <c r="AT70" s="425">
        <f t="shared" si="163"/>
        <v>19</v>
      </c>
      <c r="AU70" s="425">
        <f t="shared" si="164"/>
        <v>0</v>
      </c>
      <c r="AV70" s="425">
        <f t="shared" si="165"/>
        <v>0</v>
      </c>
      <c r="AW70" s="425">
        <f t="shared" si="166"/>
        <v>0</v>
      </c>
      <c r="AX70" s="425">
        <f t="shared" si="167"/>
        <v>0</v>
      </c>
      <c r="AY70" s="425">
        <f t="shared" si="168"/>
        <v>0</v>
      </c>
      <c r="AZ70" s="425">
        <f t="shared" si="169"/>
        <v>0</v>
      </c>
      <c r="BA70" s="425">
        <f t="shared" si="170"/>
        <v>0</v>
      </c>
      <c r="BB70" s="425">
        <f t="shared" si="171"/>
        <v>0</v>
      </c>
      <c r="BC70" s="425">
        <f t="shared" si="172"/>
        <v>0</v>
      </c>
      <c r="BD70" s="425">
        <f t="shared" si="173"/>
        <v>0</v>
      </c>
      <c r="BE70" s="425">
        <f t="shared" si="174"/>
        <v>0</v>
      </c>
      <c r="BF70" s="425">
        <f t="shared" si="175"/>
        <v>0</v>
      </c>
      <c r="BG70" s="425">
        <f t="shared" si="176"/>
        <v>0</v>
      </c>
      <c r="BH70" s="426">
        <f t="shared" si="177"/>
        <v>0</v>
      </c>
    </row>
    <row r="71" spans="33:61" x14ac:dyDescent="0.2">
      <c r="AG71" s="417">
        <v>11</v>
      </c>
      <c r="AH71" s="424">
        <f t="shared" si="151"/>
        <v>21</v>
      </c>
      <c r="AI71" s="425">
        <f t="shared" si="152"/>
        <v>21</v>
      </c>
      <c r="AJ71" s="425">
        <f t="shared" si="153"/>
        <v>22</v>
      </c>
      <c r="AK71" s="425">
        <f t="shared" si="154"/>
        <v>22</v>
      </c>
      <c r="AL71" s="425">
        <f t="shared" si="155"/>
        <v>21</v>
      </c>
      <c r="AM71" s="425">
        <f t="shared" si="156"/>
        <v>21</v>
      </c>
      <c r="AN71" s="425">
        <f t="shared" si="157"/>
        <v>22</v>
      </c>
      <c r="AO71" s="425">
        <f t="shared" si="158"/>
        <v>22</v>
      </c>
      <c r="AP71" s="425">
        <f t="shared" si="159"/>
        <v>21</v>
      </c>
      <c r="AQ71" s="425">
        <f t="shared" si="160"/>
        <v>21</v>
      </c>
      <c r="AR71" s="425">
        <f t="shared" si="161"/>
        <v>0</v>
      </c>
      <c r="AS71" s="425">
        <f t="shared" si="162"/>
        <v>0</v>
      </c>
      <c r="AT71" s="425">
        <f t="shared" si="163"/>
        <v>0</v>
      </c>
      <c r="AU71" s="425">
        <f t="shared" si="164"/>
        <v>0</v>
      </c>
      <c r="AV71" s="425">
        <f t="shared" si="165"/>
        <v>0</v>
      </c>
      <c r="AW71" s="425">
        <f t="shared" si="166"/>
        <v>0</v>
      </c>
      <c r="AX71" s="425">
        <f t="shared" si="167"/>
        <v>0</v>
      </c>
      <c r="AY71" s="425">
        <f t="shared" si="168"/>
        <v>0</v>
      </c>
      <c r="AZ71" s="425">
        <f t="shared" si="169"/>
        <v>0</v>
      </c>
      <c r="BA71" s="425">
        <f t="shared" si="170"/>
        <v>0</v>
      </c>
      <c r="BB71" s="425">
        <f t="shared" si="171"/>
        <v>0</v>
      </c>
      <c r="BC71" s="425">
        <f t="shared" si="172"/>
        <v>0</v>
      </c>
      <c r="BD71" s="425">
        <f t="shared" si="173"/>
        <v>0</v>
      </c>
      <c r="BE71" s="425">
        <f t="shared" si="174"/>
        <v>0</v>
      </c>
      <c r="BF71" s="425">
        <f t="shared" si="175"/>
        <v>0</v>
      </c>
      <c r="BG71" s="425">
        <f t="shared" si="176"/>
        <v>0</v>
      </c>
      <c r="BH71" s="426">
        <f t="shared" si="177"/>
        <v>0</v>
      </c>
    </row>
    <row r="72" spans="33:61" x14ac:dyDescent="0.2">
      <c r="AG72" s="417">
        <v>12</v>
      </c>
      <c r="AH72" s="424">
        <f t="shared" si="151"/>
        <v>23</v>
      </c>
      <c r="AI72" s="425">
        <f t="shared" si="152"/>
        <v>23</v>
      </c>
      <c r="AJ72" s="425">
        <f t="shared" si="153"/>
        <v>24</v>
      </c>
      <c r="AK72" s="425">
        <f t="shared" si="154"/>
        <v>24</v>
      </c>
      <c r="AL72" s="425">
        <f t="shared" si="155"/>
        <v>23</v>
      </c>
      <c r="AM72" s="425">
        <f t="shared" si="156"/>
        <v>23</v>
      </c>
      <c r="AN72" s="425">
        <f t="shared" si="157"/>
        <v>24</v>
      </c>
      <c r="AO72" s="425">
        <f t="shared" si="158"/>
        <v>24</v>
      </c>
      <c r="AP72" s="425">
        <f t="shared" si="159"/>
        <v>23</v>
      </c>
      <c r="AQ72" s="425">
        <f t="shared" si="160"/>
        <v>0</v>
      </c>
      <c r="AR72" s="425">
        <f t="shared" si="161"/>
        <v>0</v>
      </c>
      <c r="AS72" s="425">
        <f t="shared" si="162"/>
        <v>0</v>
      </c>
      <c r="AT72" s="425">
        <f t="shared" si="163"/>
        <v>0</v>
      </c>
      <c r="AU72" s="425">
        <f t="shared" si="164"/>
        <v>0</v>
      </c>
      <c r="AV72" s="425">
        <f t="shared" si="165"/>
        <v>0</v>
      </c>
      <c r="AW72" s="425">
        <f t="shared" si="166"/>
        <v>0</v>
      </c>
      <c r="AX72" s="425">
        <f t="shared" si="167"/>
        <v>0</v>
      </c>
      <c r="AY72" s="425">
        <f t="shared" si="168"/>
        <v>0</v>
      </c>
      <c r="AZ72" s="425">
        <f t="shared" si="169"/>
        <v>0</v>
      </c>
      <c r="BA72" s="425">
        <f t="shared" si="170"/>
        <v>0</v>
      </c>
      <c r="BB72" s="425">
        <f t="shared" si="171"/>
        <v>0</v>
      </c>
      <c r="BC72" s="425">
        <f t="shared" si="172"/>
        <v>0</v>
      </c>
      <c r="BD72" s="425">
        <f t="shared" si="173"/>
        <v>0</v>
      </c>
      <c r="BE72" s="425">
        <f t="shared" si="174"/>
        <v>0</v>
      </c>
      <c r="BF72" s="425">
        <f t="shared" si="175"/>
        <v>0</v>
      </c>
      <c r="BG72" s="425">
        <f t="shared" si="176"/>
        <v>0</v>
      </c>
      <c r="BH72" s="426">
        <f t="shared" si="177"/>
        <v>0</v>
      </c>
    </row>
    <row r="73" spans="33:61" x14ac:dyDescent="0.2">
      <c r="AG73" s="417">
        <v>13</v>
      </c>
      <c r="AH73" s="424">
        <f t="shared" si="151"/>
        <v>25</v>
      </c>
      <c r="AI73" s="425">
        <f t="shared" si="152"/>
        <v>25</v>
      </c>
      <c r="AJ73" s="425">
        <f t="shared" si="153"/>
        <v>26</v>
      </c>
      <c r="AK73" s="425">
        <f t="shared" si="154"/>
        <v>26</v>
      </c>
      <c r="AL73" s="425">
        <f t="shared" si="155"/>
        <v>25</v>
      </c>
      <c r="AM73" s="425">
        <f t="shared" si="156"/>
        <v>25</v>
      </c>
      <c r="AN73" s="425">
        <f t="shared" si="157"/>
        <v>0</v>
      </c>
      <c r="AO73" s="425">
        <f t="shared" si="158"/>
        <v>0</v>
      </c>
      <c r="AP73" s="425">
        <f t="shared" si="159"/>
        <v>0</v>
      </c>
      <c r="AQ73" s="425">
        <f t="shared" si="160"/>
        <v>0</v>
      </c>
      <c r="AR73" s="425">
        <f t="shared" si="161"/>
        <v>0</v>
      </c>
      <c r="AS73" s="425">
        <f t="shared" si="162"/>
        <v>0</v>
      </c>
      <c r="AT73" s="425">
        <f t="shared" si="163"/>
        <v>0</v>
      </c>
      <c r="AU73" s="425">
        <f t="shared" si="164"/>
        <v>0</v>
      </c>
      <c r="AV73" s="425">
        <f t="shared" si="165"/>
        <v>0</v>
      </c>
      <c r="AW73" s="425">
        <f t="shared" si="166"/>
        <v>0</v>
      </c>
      <c r="AX73" s="425">
        <f t="shared" si="167"/>
        <v>0</v>
      </c>
      <c r="AY73" s="425">
        <f t="shared" si="168"/>
        <v>0</v>
      </c>
      <c r="AZ73" s="425">
        <f t="shared" si="169"/>
        <v>0</v>
      </c>
      <c r="BA73" s="425">
        <f t="shared" si="170"/>
        <v>0</v>
      </c>
      <c r="BB73" s="425">
        <f t="shared" si="171"/>
        <v>0</v>
      </c>
      <c r="BC73" s="425">
        <f t="shared" si="172"/>
        <v>0</v>
      </c>
      <c r="BD73" s="425">
        <f t="shared" si="173"/>
        <v>0</v>
      </c>
      <c r="BE73" s="425">
        <f t="shared" si="174"/>
        <v>0</v>
      </c>
      <c r="BF73" s="425">
        <f t="shared" si="175"/>
        <v>0</v>
      </c>
      <c r="BG73" s="425">
        <f t="shared" si="176"/>
        <v>0</v>
      </c>
      <c r="BH73" s="426">
        <f t="shared" si="177"/>
        <v>0</v>
      </c>
    </row>
    <row r="74" spans="33:61" x14ac:dyDescent="0.2">
      <c r="AG74" s="417">
        <v>14</v>
      </c>
      <c r="AH74" s="424">
        <f t="shared" si="151"/>
        <v>27</v>
      </c>
      <c r="AI74" s="425">
        <f t="shared" si="152"/>
        <v>27</v>
      </c>
      <c r="AJ74" s="425">
        <f t="shared" si="153"/>
        <v>28</v>
      </c>
      <c r="AK74" s="425">
        <f t="shared" si="154"/>
        <v>28</v>
      </c>
      <c r="AL74" s="425">
        <f t="shared" si="155"/>
        <v>27</v>
      </c>
      <c r="AM74" s="425">
        <f t="shared" si="156"/>
        <v>0</v>
      </c>
      <c r="AN74" s="425">
        <f t="shared" si="157"/>
        <v>0</v>
      </c>
      <c r="AO74" s="425">
        <f t="shared" si="158"/>
        <v>0</v>
      </c>
      <c r="AP74" s="425">
        <f t="shared" si="159"/>
        <v>0</v>
      </c>
      <c r="AQ74" s="425">
        <f t="shared" si="160"/>
        <v>0</v>
      </c>
      <c r="AR74" s="425">
        <f t="shared" si="161"/>
        <v>0</v>
      </c>
      <c r="AS74" s="425">
        <f t="shared" si="162"/>
        <v>0</v>
      </c>
      <c r="AT74" s="425">
        <f t="shared" si="163"/>
        <v>0</v>
      </c>
      <c r="AU74" s="425">
        <f t="shared" si="164"/>
        <v>0</v>
      </c>
      <c r="AV74" s="425">
        <f t="shared" si="165"/>
        <v>0</v>
      </c>
      <c r="AW74" s="425">
        <f t="shared" si="166"/>
        <v>0</v>
      </c>
      <c r="AX74" s="425">
        <f t="shared" si="167"/>
        <v>0</v>
      </c>
      <c r="AY74" s="425">
        <f t="shared" si="168"/>
        <v>0</v>
      </c>
      <c r="AZ74" s="425">
        <f t="shared" si="169"/>
        <v>0</v>
      </c>
      <c r="BA74" s="425">
        <f t="shared" si="170"/>
        <v>0</v>
      </c>
      <c r="BB74" s="425">
        <f t="shared" si="171"/>
        <v>0</v>
      </c>
      <c r="BC74" s="425">
        <f t="shared" si="172"/>
        <v>0</v>
      </c>
      <c r="BD74" s="425">
        <f t="shared" si="173"/>
        <v>0</v>
      </c>
      <c r="BE74" s="425">
        <f t="shared" si="174"/>
        <v>0</v>
      </c>
      <c r="BF74" s="425">
        <f t="shared" si="175"/>
        <v>0</v>
      </c>
      <c r="BG74" s="425">
        <f t="shared" si="176"/>
        <v>0</v>
      </c>
      <c r="BH74" s="426">
        <f t="shared" si="177"/>
        <v>0</v>
      </c>
    </row>
    <row r="75" spans="33:61" x14ac:dyDescent="0.2">
      <c r="AG75" s="417">
        <v>15</v>
      </c>
      <c r="AH75" s="424">
        <f t="shared" si="151"/>
        <v>29</v>
      </c>
      <c r="AI75" s="425">
        <f t="shared" si="152"/>
        <v>29</v>
      </c>
      <c r="AJ75" s="425">
        <f t="shared" si="153"/>
        <v>0</v>
      </c>
      <c r="AK75" s="425">
        <f t="shared" si="154"/>
        <v>0</v>
      </c>
      <c r="AL75" s="425">
        <f t="shared" si="155"/>
        <v>0</v>
      </c>
      <c r="AM75" s="425">
        <f t="shared" si="156"/>
        <v>0</v>
      </c>
      <c r="AN75" s="425">
        <f t="shared" si="157"/>
        <v>0</v>
      </c>
      <c r="AO75" s="425">
        <f t="shared" si="158"/>
        <v>0</v>
      </c>
      <c r="AP75" s="425">
        <f t="shared" si="159"/>
        <v>0</v>
      </c>
      <c r="AQ75" s="425">
        <f t="shared" si="160"/>
        <v>0</v>
      </c>
      <c r="AR75" s="425">
        <f t="shared" si="161"/>
        <v>0</v>
      </c>
      <c r="AS75" s="425">
        <f t="shared" si="162"/>
        <v>0</v>
      </c>
      <c r="AT75" s="425">
        <f t="shared" si="163"/>
        <v>0</v>
      </c>
      <c r="AU75" s="425">
        <f t="shared" si="164"/>
        <v>0</v>
      </c>
      <c r="AV75" s="425">
        <f t="shared" si="165"/>
        <v>0</v>
      </c>
      <c r="AW75" s="425">
        <f t="shared" si="166"/>
        <v>0</v>
      </c>
      <c r="AX75" s="425">
        <f t="shared" si="167"/>
        <v>0</v>
      </c>
      <c r="AY75" s="425">
        <f t="shared" si="168"/>
        <v>0</v>
      </c>
      <c r="AZ75" s="425">
        <f t="shared" si="169"/>
        <v>0</v>
      </c>
      <c r="BA75" s="425">
        <f t="shared" si="170"/>
        <v>0</v>
      </c>
      <c r="BB75" s="425">
        <f t="shared" si="171"/>
        <v>0</v>
      </c>
      <c r="BC75" s="425">
        <f t="shared" si="172"/>
        <v>0</v>
      </c>
      <c r="BD75" s="425">
        <f t="shared" si="173"/>
        <v>0</v>
      </c>
      <c r="BE75" s="425">
        <f t="shared" si="174"/>
        <v>0</v>
      </c>
      <c r="BF75" s="425">
        <f t="shared" si="175"/>
        <v>0</v>
      </c>
      <c r="BG75" s="425">
        <f t="shared" si="176"/>
        <v>0</v>
      </c>
      <c r="BH75" s="426">
        <f t="shared" si="177"/>
        <v>0</v>
      </c>
    </row>
    <row r="76" spans="33:61" x14ac:dyDescent="0.2">
      <c r="AG76" s="417">
        <v>16</v>
      </c>
      <c r="AH76" s="183">
        <f t="shared" si="151"/>
        <v>31</v>
      </c>
      <c r="AI76" s="97">
        <f t="shared" si="152"/>
        <v>0</v>
      </c>
      <c r="AJ76" s="97">
        <f t="shared" si="153"/>
        <v>0</v>
      </c>
      <c r="AK76" s="97">
        <f t="shared" si="154"/>
        <v>0</v>
      </c>
      <c r="AL76" s="97">
        <f t="shared" si="155"/>
        <v>0</v>
      </c>
      <c r="AM76" s="97">
        <f t="shared" si="156"/>
        <v>0</v>
      </c>
      <c r="AN76" s="97">
        <f t="shared" si="157"/>
        <v>0</v>
      </c>
      <c r="AO76" s="97">
        <f t="shared" si="158"/>
        <v>0</v>
      </c>
      <c r="AP76" s="97">
        <f t="shared" si="159"/>
        <v>0</v>
      </c>
      <c r="AQ76" s="97">
        <f t="shared" si="160"/>
        <v>0</v>
      </c>
      <c r="AR76" s="97">
        <f t="shared" si="161"/>
        <v>0</v>
      </c>
      <c r="AS76" s="97">
        <f t="shared" si="162"/>
        <v>0</v>
      </c>
      <c r="AT76" s="97">
        <f t="shared" si="163"/>
        <v>0</v>
      </c>
      <c r="AU76" s="97">
        <f t="shared" si="164"/>
        <v>0</v>
      </c>
      <c r="AV76" s="97">
        <f t="shared" si="165"/>
        <v>0</v>
      </c>
      <c r="AW76" s="97">
        <f t="shared" si="166"/>
        <v>0</v>
      </c>
      <c r="AX76" s="97">
        <f t="shared" si="167"/>
        <v>0</v>
      </c>
      <c r="AY76" s="97">
        <f t="shared" si="168"/>
        <v>0</v>
      </c>
      <c r="AZ76" s="97">
        <f t="shared" si="169"/>
        <v>0</v>
      </c>
      <c r="BA76" s="97">
        <f t="shared" si="170"/>
        <v>0</v>
      </c>
      <c r="BB76" s="97">
        <f t="shared" si="171"/>
        <v>0</v>
      </c>
      <c r="BC76" s="97">
        <f t="shared" si="172"/>
        <v>0</v>
      </c>
      <c r="BD76" s="97">
        <f t="shared" si="173"/>
        <v>0</v>
      </c>
      <c r="BE76" s="97">
        <f t="shared" si="174"/>
        <v>0</v>
      </c>
      <c r="BF76" s="97">
        <f t="shared" si="175"/>
        <v>0</v>
      </c>
      <c r="BG76" s="97">
        <f t="shared" si="176"/>
        <v>0</v>
      </c>
      <c r="BH76" s="184">
        <f t="shared" si="177"/>
        <v>0</v>
      </c>
    </row>
    <row r="78" spans="33:61" x14ac:dyDescent="0.2">
      <c r="AG78" s="327" t="str">
        <f>AG58</f>
        <v>1. kolo</v>
      </c>
      <c r="AI78" s="327" t="str">
        <f>[1]List1!$A$49</f>
        <v>modrý</v>
      </c>
    </row>
    <row r="79" spans="33:61" x14ac:dyDescent="0.2">
      <c r="AG79" s="423"/>
      <c r="AH79" s="423">
        <v>32</v>
      </c>
      <c r="AI79" s="423">
        <f t="shared" ref="AI79:BH79" si="178">AH79-1</f>
        <v>31</v>
      </c>
      <c r="AJ79" s="423">
        <f t="shared" si="178"/>
        <v>30</v>
      </c>
      <c r="AK79" s="423">
        <f t="shared" si="178"/>
        <v>29</v>
      </c>
      <c r="AL79" s="423">
        <f t="shared" si="178"/>
        <v>28</v>
      </c>
      <c r="AM79" s="423">
        <f t="shared" si="178"/>
        <v>27</v>
      </c>
      <c r="AN79" s="423">
        <f t="shared" si="178"/>
        <v>26</v>
      </c>
      <c r="AO79" s="423">
        <f t="shared" si="178"/>
        <v>25</v>
      </c>
      <c r="AP79" s="423">
        <f t="shared" si="178"/>
        <v>24</v>
      </c>
      <c r="AQ79" s="423">
        <f t="shared" si="178"/>
        <v>23</v>
      </c>
      <c r="AR79" s="423">
        <f t="shared" si="178"/>
        <v>22</v>
      </c>
      <c r="AS79" s="423">
        <f t="shared" si="178"/>
        <v>21</v>
      </c>
      <c r="AT79" s="423">
        <f t="shared" si="178"/>
        <v>20</v>
      </c>
      <c r="AU79" s="423">
        <f t="shared" si="178"/>
        <v>19</v>
      </c>
      <c r="AV79" s="423">
        <f t="shared" si="178"/>
        <v>18</v>
      </c>
      <c r="AW79" s="423">
        <f t="shared" si="178"/>
        <v>17</v>
      </c>
      <c r="AX79" s="423">
        <f t="shared" si="178"/>
        <v>16</v>
      </c>
      <c r="AY79" s="423">
        <f t="shared" si="178"/>
        <v>15</v>
      </c>
      <c r="AZ79" s="423">
        <f t="shared" si="178"/>
        <v>14</v>
      </c>
      <c r="BA79" s="423">
        <f t="shared" si="178"/>
        <v>13</v>
      </c>
      <c r="BB79" s="423">
        <f t="shared" si="178"/>
        <v>12</v>
      </c>
      <c r="BC79" s="423">
        <f t="shared" si="178"/>
        <v>11</v>
      </c>
      <c r="BD79" s="423">
        <f t="shared" si="178"/>
        <v>10</v>
      </c>
      <c r="BE79" s="423">
        <f t="shared" si="178"/>
        <v>9</v>
      </c>
      <c r="BF79" s="423">
        <f t="shared" si="178"/>
        <v>8</v>
      </c>
      <c r="BG79" s="423">
        <f t="shared" si="178"/>
        <v>7</v>
      </c>
      <c r="BH79" s="423">
        <f t="shared" si="178"/>
        <v>6</v>
      </c>
    </row>
    <row r="80" spans="33:61" x14ac:dyDescent="0.2">
      <c r="AG80" s="425"/>
      <c r="AH80" s="425">
        <v>1</v>
      </c>
      <c r="AI80" s="425">
        <f t="shared" ref="AI80:BH80" si="179">AH80+1</f>
        <v>2</v>
      </c>
      <c r="AJ80" s="425">
        <f t="shared" si="179"/>
        <v>3</v>
      </c>
      <c r="AK80" s="425">
        <f t="shared" si="179"/>
        <v>4</v>
      </c>
      <c r="AL80" s="425">
        <f t="shared" si="179"/>
        <v>5</v>
      </c>
      <c r="AM80" s="425">
        <f t="shared" si="179"/>
        <v>6</v>
      </c>
      <c r="AN80" s="425">
        <f t="shared" si="179"/>
        <v>7</v>
      </c>
      <c r="AO80" s="425">
        <f t="shared" si="179"/>
        <v>8</v>
      </c>
      <c r="AP80" s="425">
        <f t="shared" si="179"/>
        <v>9</v>
      </c>
      <c r="AQ80" s="425">
        <f t="shared" si="179"/>
        <v>10</v>
      </c>
      <c r="AR80" s="425">
        <f t="shared" si="179"/>
        <v>11</v>
      </c>
      <c r="AS80" s="425">
        <f t="shared" si="179"/>
        <v>12</v>
      </c>
      <c r="AT80" s="425">
        <f t="shared" si="179"/>
        <v>13</v>
      </c>
      <c r="AU80" s="425">
        <f t="shared" si="179"/>
        <v>14</v>
      </c>
      <c r="AV80" s="425">
        <f t="shared" si="179"/>
        <v>15</v>
      </c>
      <c r="AW80" s="425">
        <f t="shared" si="179"/>
        <v>16</v>
      </c>
      <c r="AX80" s="425">
        <f t="shared" si="179"/>
        <v>17</v>
      </c>
      <c r="AY80" s="425">
        <f t="shared" si="179"/>
        <v>18</v>
      </c>
      <c r="AZ80" s="425">
        <f t="shared" si="179"/>
        <v>19</v>
      </c>
      <c r="BA80" s="425">
        <f t="shared" si="179"/>
        <v>20</v>
      </c>
      <c r="BB80" s="425">
        <f t="shared" si="179"/>
        <v>21</v>
      </c>
      <c r="BC80" s="425">
        <f t="shared" si="179"/>
        <v>22</v>
      </c>
      <c r="BD80" s="425">
        <f t="shared" si="179"/>
        <v>23</v>
      </c>
      <c r="BE80" s="425">
        <f t="shared" si="179"/>
        <v>24</v>
      </c>
      <c r="BF80" s="425">
        <f t="shared" si="179"/>
        <v>25</v>
      </c>
      <c r="BG80" s="425">
        <f t="shared" si="179"/>
        <v>26</v>
      </c>
      <c r="BH80" s="425">
        <f t="shared" si="179"/>
        <v>27</v>
      </c>
      <c r="BI80" s="36"/>
    </row>
    <row r="81" spans="33:61" x14ac:dyDescent="0.2">
      <c r="AG81" s="425">
        <v>1</v>
      </c>
      <c r="AH81" s="427">
        <f>AJ41</f>
        <v>2</v>
      </c>
      <c r="AI81" s="428">
        <f>AP41</f>
        <v>2</v>
      </c>
      <c r="AJ81" s="428">
        <f>AV41</f>
        <v>2</v>
      </c>
      <c r="AK81" s="428">
        <f>BB41</f>
        <v>2</v>
      </c>
      <c r="AL81" s="428">
        <f>BH41</f>
        <v>2</v>
      </c>
      <c r="AM81" s="428">
        <f>BN41</f>
        <v>2</v>
      </c>
      <c r="AN81" s="428">
        <f>BT41</f>
        <v>2</v>
      </c>
      <c r="AO81" s="428">
        <f>BZ41</f>
        <v>2</v>
      </c>
      <c r="AP81" s="428">
        <f>CF41</f>
        <v>2</v>
      </c>
      <c r="AQ81" s="428">
        <f>CL41</f>
        <v>2</v>
      </c>
      <c r="AR81" s="428">
        <f>CR41</f>
        <v>2</v>
      </c>
      <c r="AS81" s="428">
        <f>CX41</f>
        <v>2</v>
      </c>
      <c r="AT81" s="428">
        <f>DD41</f>
        <v>2</v>
      </c>
      <c r="AU81" s="428">
        <f>DJ41</f>
        <v>2</v>
      </c>
      <c r="AV81" s="428">
        <f>DP41</f>
        <v>2</v>
      </c>
      <c r="AW81" s="428">
        <f>DV41</f>
        <v>2</v>
      </c>
      <c r="AX81" s="428">
        <f>EB41</f>
        <v>2</v>
      </c>
      <c r="AY81" s="428">
        <f>EH41</f>
        <v>2</v>
      </c>
      <c r="AZ81" s="428">
        <f>EN41</f>
        <v>2</v>
      </c>
      <c r="BA81" s="428">
        <f>ET41</f>
        <v>2</v>
      </c>
      <c r="BB81" s="428">
        <f>EZ41</f>
        <v>2</v>
      </c>
      <c r="BC81" s="428">
        <f>FF41</f>
        <v>2</v>
      </c>
      <c r="BD81" s="428">
        <f>FL41</f>
        <v>2</v>
      </c>
      <c r="BE81" s="428">
        <f>FR41</f>
        <v>2</v>
      </c>
      <c r="BF81" s="428">
        <f>FX41</f>
        <v>2</v>
      </c>
      <c r="BG81" s="428">
        <f>GD41</f>
        <v>2</v>
      </c>
      <c r="BH81" s="429">
        <f>GJ41</f>
        <v>2</v>
      </c>
      <c r="BI81" s="36"/>
    </row>
    <row r="82" spans="33:61" x14ac:dyDescent="0.2">
      <c r="AG82" s="425">
        <v>2</v>
      </c>
      <c r="AH82" s="424">
        <f>AJ42</f>
        <v>4</v>
      </c>
      <c r="AI82" s="425">
        <f t="shared" ref="AI82:AI96" si="180">AP42</f>
        <v>4</v>
      </c>
      <c r="AJ82" s="425">
        <f t="shared" ref="AJ82:AJ96" si="181">AV42</f>
        <v>4</v>
      </c>
      <c r="AK82" s="425">
        <f t="shared" ref="AK82:AK96" si="182">BB42</f>
        <v>4</v>
      </c>
      <c r="AL82" s="425">
        <f t="shared" ref="AL82:AL96" si="183">BH42</f>
        <v>4</v>
      </c>
      <c r="AM82" s="425">
        <f t="shared" ref="AM82:AM96" si="184">BN42</f>
        <v>4</v>
      </c>
      <c r="AN82" s="425">
        <f t="shared" ref="AN82:AN96" si="185">BT42</f>
        <v>4</v>
      </c>
      <c r="AO82" s="425">
        <f t="shared" ref="AO82:AO96" si="186">BZ42</f>
        <v>4</v>
      </c>
      <c r="AP82" s="425">
        <f t="shared" ref="AP82:AP96" si="187">CF42</f>
        <v>4</v>
      </c>
      <c r="AQ82" s="425">
        <f t="shared" ref="AQ82:AQ96" si="188">CL42</f>
        <v>4</v>
      </c>
      <c r="AR82" s="425">
        <f t="shared" ref="AR82:AR96" si="189">CR42</f>
        <v>4</v>
      </c>
      <c r="AS82" s="425">
        <f t="shared" ref="AS82:AS96" si="190">CX42</f>
        <v>4</v>
      </c>
      <c r="AT82" s="425">
        <f t="shared" ref="AT82:AT96" si="191">DD42</f>
        <v>4</v>
      </c>
      <c r="AU82" s="425">
        <f t="shared" ref="AU82:AU96" si="192">DJ42</f>
        <v>4</v>
      </c>
      <c r="AV82" s="425">
        <f t="shared" ref="AV82:AV96" si="193">DP42</f>
        <v>4</v>
      </c>
      <c r="AW82" s="425">
        <f t="shared" ref="AW82:AW96" si="194">DV42</f>
        <v>4</v>
      </c>
      <c r="AX82" s="425">
        <f t="shared" ref="AX82:AX96" si="195">EB42</f>
        <v>4</v>
      </c>
      <c r="AY82" s="425">
        <f t="shared" ref="AY82:AY96" si="196">EH42</f>
        <v>4</v>
      </c>
      <c r="AZ82" s="425">
        <f t="shared" ref="AZ82:AZ96" si="197">EN42</f>
        <v>4</v>
      </c>
      <c r="BA82" s="425">
        <f t="shared" ref="BA82:BA96" si="198">ET42</f>
        <v>4</v>
      </c>
      <c r="BB82" s="425">
        <f t="shared" ref="BB82:BB96" si="199">EZ42</f>
        <v>4</v>
      </c>
      <c r="BC82" s="425">
        <f t="shared" ref="BC82:BC96" si="200">FF42</f>
        <v>4</v>
      </c>
      <c r="BD82" s="425">
        <f t="shared" ref="BD82:BD96" si="201">FL42</f>
        <v>4</v>
      </c>
      <c r="BE82" s="425">
        <f t="shared" ref="BE82:BE96" si="202">FR42</f>
        <v>4</v>
      </c>
      <c r="BF82" s="425">
        <f t="shared" ref="BF82:BF96" si="203">FX42</f>
        <v>4</v>
      </c>
      <c r="BG82" s="425">
        <f t="shared" ref="BG82:BG96" si="204">GD42</f>
        <v>4</v>
      </c>
      <c r="BH82" s="426">
        <f t="shared" ref="BH82:BH96" si="205">GJ42</f>
        <v>5</v>
      </c>
      <c r="BI82" s="36"/>
    </row>
    <row r="83" spans="33:61" x14ac:dyDescent="0.2">
      <c r="AG83" s="425">
        <v>3</v>
      </c>
      <c r="AH83" s="424">
        <f t="shared" ref="AH83:AH96" si="206">AJ43</f>
        <v>6</v>
      </c>
      <c r="AI83" s="425">
        <f t="shared" si="180"/>
        <v>6</v>
      </c>
      <c r="AJ83" s="425">
        <f t="shared" si="181"/>
        <v>6</v>
      </c>
      <c r="AK83" s="425">
        <f t="shared" si="182"/>
        <v>6</v>
      </c>
      <c r="AL83" s="425">
        <f t="shared" si="183"/>
        <v>6</v>
      </c>
      <c r="AM83" s="425">
        <f t="shared" si="184"/>
        <v>6</v>
      </c>
      <c r="AN83" s="425">
        <f t="shared" si="185"/>
        <v>6</v>
      </c>
      <c r="AO83" s="425">
        <f t="shared" si="186"/>
        <v>6</v>
      </c>
      <c r="AP83" s="425">
        <f t="shared" si="187"/>
        <v>6</v>
      </c>
      <c r="AQ83" s="425">
        <f t="shared" si="188"/>
        <v>6</v>
      </c>
      <c r="AR83" s="425">
        <f t="shared" si="189"/>
        <v>6</v>
      </c>
      <c r="AS83" s="425">
        <f t="shared" si="190"/>
        <v>6</v>
      </c>
      <c r="AT83" s="425">
        <f t="shared" si="191"/>
        <v>6</v>
      </c>
      <c r="AU83" s="425">
        <f t="shared" si="192"/>
        <v>6</v>
      </c>
      <c r="AV83" s="425">
        <f t="shared" si="193"/>
        <v>6</v>
      </c>
      <c r="AW83" s="425">
        <f t="shared" si="194"/>
        <v>6</v>
      </c>
      <c r="AX83" s="425">
        <f t="shared" si="195"/>
        <v>6</v>
      </c>
      <c r="AY83" s="425">
        <f t="shared" si="196"/>
        <v>6</v>
      </c>
      <c r="AZ83" s="425">
        <f t="shared" si="197"/>
        <v>6</v>
      </c>
      <c r="BA83" s="425">
        <f t="shared" si="198"/>
        <v>6</v>
      </c>
      <c r="BB83" s="425">
        <f t="shared" si="199"/>
        <v>6</v>
      </c>
      <c r="BC83" s="425">
        <f t="shared" si="200"/>
        <v>6</v>
      </c>
      <c r="BD83" s="425">
        <f t="shared" si="201"/>
        <v>7</v>
      </c>
      <c r="BE83" s="425">
        <f t="shared" si="202"/>
        <v>7</v>
      </c>
      <c r="BF83" s="425">
        <f t="shared" si="203"/>
        <v>6</v>
      </c>
      <c r="BG83" s="425">
        <f t="shared" si="204"/>
        <v>6</v>
      </c>
      <c r="BH83" s="426">
        <f t="shared" si="205"/>
        <v>0</v>
      </c>
      <c r="BI83" s="36"/>
    </row>
    <row r="84" spans="33:61" x14ac:dyDescent="0.2">
      <c r="AG84" s="425">
        <v>4</v>
      </c>
      <c r="AH84" s="424">
        <f t="shared" si="206"/>
        <v>8</v>
      </c>
      <c r="AI84" s="425">
        <f t="shared" si="180"/>
        <v>8</v>
      </c>
      <c r="AJ84" s="425">
        <f t="shared" si="181"/>
        <v>8</v>
      </c>
      <c r="AK84" s="425">
        <f t="shared" si="182"/>
        <v>8</v>
      </c>
      <c r="AL84" s="425">
        <f t="shared" si="183"/>
        <v>8</v>
      </c>
      <c r="AM84" s="425">
        <f t="shared" si="184"/>
        <v>8</v>
      </c>
      <c r="AN84" s="425">
        <f t="shared" si="185"/>
        <v>8</v>
      </c>
      <c r="AO84" s="425">
        <f t="shared" si="186"/>
        <v>8</v>
      </c>
      <c r="AP84" s="425">
        <f t="shared" si="187"/>
        <v>8</v>
      </c>
      <c r="AQ84" s="425">
        <f t="shared" si="188"/>
        <v>8</v>
      </c>
      <c r="AR84" s="425">
        <f t="shared" si="189"/>
        <v>8</v>
      </c>
      <c r="AS84" s="425">
        <f t="shared" si="190"/>
        <v>8</v>
      </c>
      <c r="AT84" s="425">
        <f t="shared" si="191"/>
        <v>8</v>
      </c>
      <c r="AU84" s="425">
        <f t="shared" si="192"/>
        <v>8</v>
      </c>
      <c r="AV84" s="425">
        <f t="shared" si="193"/>
        <v>8</v>
      </c>
      <c r="AW84" s="425">
        <f t="shared" si="194"/>
        <v>8</v>
      </c>
      <c r="AX84" s="425">
        <f t="shared" si="195"/>
        <v>8</v>
      </c>
      <c r="AY84" s="425">
        <f t="shared" si="196"/>
        <v>8</v>
      </c>
      <c r="AZ84" s="425">
        <f t="shared" si="197"/>
        <v>9</v>
      </c>
      <c r="BA84" s="425">
        <f t="shared" si="198"/>
        <v>9</v>
      </c>
      <c r="BB84" s="425">
        <f t="shared" si="199"/>
        <v>8</v>
      </c>
      <c r="BC84" s="425">
        <f t="shared" si="200"/>
        <v>8</v>
      </c>
      <c r="BD84" s="425">
        <f t="shared" si="201"/>
        <v>9</v>
      </c>
      <c r="BE84" s="425">
        <f t="shared" si="202"/>
        <v>9</v>
      </c>
      <c r="BF84" s="425">
        <f t="shared" si="203"/>
        <v>8</v>
      </c>
      <c r="BG84" s="425">
        <f t="shared" si="204"/>
        <v>0</v>
      </c>
      <c r="BH84" s="426">
        <f t="shared" si="205"/>
        <v>0</v>
      </c>
      <c r="BI84" s="36"/>
    </row>
    <row r="85" spans="33:61" x14ac:dyDescent="0.2">
      <c r="AG85" s="425">
        <v>5</v>
      </c>
      <c r="AH85" s="424">
        <f t="shared" si="206"/>
        <v>10</v>
      </c>
      <c r="AI85" s="425">
        <f t="shared" si="180"/>
        <v>10</v>
      </c>
      <c r="AJ85" s="425">
        <f t="shared" si="181"/>
        <v>10</v>
      </c>
      <c r="AK85" s="425">
        <f t="shared" si="182"/>
        <v>10</v>
      </c>
      <c r="AL85" s="425">
        <f t="shared" si="183"/>
        <v>10</v>
      </c>
      <c r="AM85" s="425">
        <f t="shared" si="184"/>
        <v>10</v>
      </c>
      <c r="AN85" s="425">
        <f t="shared" si="185"/>
        <v>10</v>
      </c>
      <c r="AO85" s="425">
        <f t="shared" si="186"/>
        <v>10</v>
      </c>
      <c r="AP85" s="425">
        <f t="shared" si="187"/>
        <v>10</v>
      </c>
      <c r="AQ85" s="425">
        <f t="shared" si="188"/>
        <v>10</v>
      </c>
      <c r="AR85" s="425">
        <f t="shared" si="189"/>
        <v>10</v>
      </c>
      <c r="AS85" s="425">
        <f t="shared" si="190"/>
        <v>10</v>
      </c>
      <c r="AT85" s="425">
        <f t="shared" si="191"/>
        <v>10</v>
      </c>
      <c r="AU85" s="425">
        <f t="shared" si="192"/>
        <v>10</v>
      </c>
      <c r="AV85" s="425">
        <f t="shared" si="193"/>
        <v>11</v>
      </c>
      <c r="AW85" s="425">
        <f t="shared" si="194"/>
        <v>11</v>
      </c>
      <c r="AX85" s="425">
        <f t="shared" si="195"/>
        <v>10</v>
      </c>
      <c r="AY85" s="425">
        <f t="shared" si="196"/>
        <v>10</v>
      </c>
      <c r="AZ85" s="425">
        <f t="shared" si="197"/>
        <v>11</v>
      </c>
      <c r="BA85" s="425">
        <f t="shared" si="198"/>
        <v>11</v>
      </c>
      <c r="BB85" s="425">
        <f t="shared" si="199"/>
        <v>10</v>
      </c>
      <c r="BC85" s="425">
        <f t="shared" si="200"/>
        <v>10</v>
      </c>
      <c r="BD85" s="425">
        <f t="shared" si="201"/>
        <v>0</v>
      </c>
      <c r="BE85" s="425">
        <f t="shared" si="202"/>
        <v>0</v>
      </c>
      <c r="BF85" s="425">
        <f t="shared" si="203"/>
        <v>0</v>
      </c>
      <c r="BG85" s="425">
        <f t="shared" si="204"/>
        <v>0</v>
      </c>
      <c r="BH85" s="426">
        <f t="shared" si="205"/>
        <v>0</v>
      </c>
      <c r="BI85" s="36"/>
    </row>
    <row r="86" spans="33:61" x14ac:dyDescent="0.2">
      <c r="AG86" s="425">
        <v>6</v>
      </c>
      <c r="AH86" s="424">
        <f t="shared" si="206"/>
        <v>12</v>
      </c>
      <c r="AI86" s="425">
        <f t="shared" si="180"/>
        <v>12</v>
      </c>
      <c r="AJ86" s="425">
        <f t="shared" si="181"/>
        <v>12</v>
      </c>
      <c r="AK86" s="425">
        <f t="shared" si="182"/>
        <v>12</v>
      </c>
      <c r="AL86" s="425">
        <f t="shared" si="183"/>
        <v>12</v>
      </c>
      <c r="AM86" s="425">
        <f t="shared" si="184"/>
        <v>12</v>
      </c>
      <c r="AN86" s="425">
        <f t="shared" si="185"/>
        <v>12</v>
      </c>
      <c r="AO86" s="425">
        <f t="shared" si="186"/>
        <v>12</v>
      </c>
      <c r="AP86" s="425">
        <f t="shared" si="187"/>
        <v>12</v>
      </c>
      <c r="AQ86" s="425">
        <f t="shared" si="188"/>
        <v>12</v>
      </c>
      <c r="AR86" s="425">
        <f t="shared" si="189"/>
        <v>13</v>
      </c>
      <c r="AS86" s="425">
        <f t="shared" si="190"/>
        <v>13</v>
      </c>
      <c r="AT86" s="425">
        <f t="shared" si="191"/>
        <v>12</v>
      </c>
      <c r="AU86" s="425">
        <f t="shared" si="192"/>
        <v>12</v>
      </c>
      <c r="AV86" s="425">
        <f t="shared" si="193"/>
        <v>13</v>
      </c>
      <c r="AW86" s="425">
        <f t="shared" si="194"/>
        <v>13</v>
      </c>
      <c r="AX86" s="425">
        <f t="shared" si="195"/>
        <v>12</v>
      </c>
      <c r="AY86" s="425">
        <f t="shared" si="196"/>
        <v>12</v>
      </c>
      <c r="AZ86" s="425">
        <f t="shared" si="197"/>
        <v>13</v>
      </c>
      <c r="BA86" s="425">
        <f t="shared" si="198"/>
        <v>13</v>
      </c>
      <c r="BB86" s="425">
        <f t="shared" si="199"/>
        <v>12</v>
      </c>
      <c r="BC86" s="425">
        <f t="shared" si="200"/>
        <v>0</v>
      </c>
      <c r="BD86" s="425">
        <f t="shared" si="201"/>
        <v>0</v>
      </c>
      <c r="BE86" s="425">
        <f t="shared" si="202"/>
        <v>0</v>
      </c>
      <c r="BF86" s="425">
        <f t="shared" si="203"/>
        <v>0</v>
      </c>
      <c r="BG86" s="425">
        <f t="shared" si="204"/>
        <v>0</v>
      </c>
      <c r="BH86" s="426">
        <f t="shared" si="205"/>
        <v>0</v>
      </c>
      <c r="BI86" s="36"/>
    </row>
    <row r="87" spans="33:61" x14ac:dyDescent="0.2">
      <c r="AG87" s="425">
        <v>7</v>
      </c>
      <c r="AH87" s="424">
        <f t="shared" si="206"/>
        <v>14</v>
      </c>
      <c r="AI87" s="425">
        <f t="shared" si="180"/>
        <v>14</v>
      </c>
      <c r="AJ87" s="425">
        <f t="shared" si="181"/>
        <v>14</v>
      </c>
      <c r="AK87" s="425">
        <f t="shared" si="182"/>
        <v>14</v>
      </c>
      <c r="AL87" s="425">
        <f t="shared" si="183"/>
        <v>14</v>
      </c>
      <c r="AM87" s="425">
        <f t="shared" si="184"/>
        <v>14</v>
      </c>
      <c r="AN87" s="425">
        <f t="shared" si="185"/>
        <v>15</v>
      </c>
      <c r="AO87" s="425">
        <f t="shared" si="186"/>
        <v>15</v>
      </c>
      <c r="AP87" s="425">
        <f t="shared" si="187"/>
        <v>14</v>
      </c>
      <c r="AQ87" s="425">
        <f t="shared" si="188"/>
        <v>14</v>
      </c>
      <c r="AR87" s="425">
        <f t="shared" si="189"/>
        <v>15</v>
      </c>
      <c r="AS87" s="425">
        <f t="shared" si="190"/>
        <v>15</v>
      </c>
      <c r="AT87" s="425">
        <f t="shared" si="191"/>
        <v>14</v>
      </c>
      <c r="AU87" s="425">
        <f t="shared" si="192"/>
        <v>14</v>
      </c>
      <c r="AV87" s="425">
        <f t="shared" si="193"/>
        <v>15</v>
      </c>
      <c r="AW87" s="425">
        <f t="shared" si="194"/>
        <v>15</v>
      </c>
      <c r="AX87" s="425">
        <f t="shared" si="195"/>
        <v>14</v>
      </c>
      <c r="AY87" s="425">
        <f t="shared" si="196"/>
        <v>14</v>
      </c>
      <c r="AZ87" s="425">
        <f t="shared" si="197"/>
        <v>0</v>
      </c>
      <c r="BA87" s="425">
        <f t="shared" si="198"/>
        <v>0</v>
      </c>
      <c r="BB87" s="425">
        <f t="shared" si="199"/>
        <v>0</v>
      </c>
      <c r="BC87" s="425">
        <f t="shared" si="200"/>
        <v>0</v>
      </c>
      <c r="BD87" s="425">
        <f t="shared" si="201"/>
        <v>0</v>
      </c>
      <c r="BE87" s="425">
        <f t="shared" si="202"/>
        <v>0</v>
      </c>
      <c r="BF87" s="425">
        <f t="shared" si="203"/>
        <v>0</v>
      </c>
      <c r="BG87" s="425">
        <f t="shared" si="204"/>
        <v>0</v>
      </c>
      <c r="BH87" s="426">
        <f t="shared" si="205"/>
        <v>0</v>
      </c>
      <c r="BI87" s="36"/>
    </row>
    <row r="88" spans="33:61" x14ac:dyDescent="0.2">
      <c r="AG88" s="425">
        <v>8</v>
      </c>
      <c r="AH88" s="424">
        <f t="shared" si="206"/>
        <v>16</v>
      </c>
      <c r="AI88" s="425">
        <f t="shared" si="180"/>
        <v>16</v>
      </c>
      <c r="AJ88" s="425">
        <f t="shared" si="181"/>
        <v>17</v>
      </c>
      <c r="AK88" s="425">
        <f t="shared" si="182"/>
        <v>17</v>
      </c>
      <c r="AL88" s="425">
        <f t="shared" si="183"/>
        <v>16</v>
      </c>
      <c r="AM88" s="425">
        <f t="shared" si="184"/>
        <v>16</v>
      </c>
      <c r="AN88" s="425">
        <f t="shared" si="185"/>
        <v>17</v>
      </c>
      <c r="AO88" s="425">
        <f t="shared" si="186"/>
        <v>17</v>
      </c>
      <c r="AP88" s="425">
        <f t="shared" si="187"/>
        <v>16</v>
      </c>
      <c r="AQ88" s="425">
        <f t="shared" si="188"/>
        <v>16</v>
      </c>
      <c r="AR88" s="425">
        <f t="shared" si="189"/>
        <v>17</v>
      </c>
      <c r="AS88" s="425">
        <f t="shared" si="190"/>
        <v>17</v>
      </c>
      <c r="AT88" s="425">
        <f t="shared" si="191"/>
        <v>16</v>
      </c>
      <c r="AU88" s="425">
        <f t="shared" si="192"/>
        <v>16</v>
      </c>
      <c r="AV88" s="425">
        <f t="shared" si="193"/>
        <v>17</v>
      </c>
      <c r="AW88" s="425">
        <f t="shared" si="194"/>
        <v>17</v>
      </c>
      <c r="AX88" s="425">
        <f t="shared" si="195"/>
        <v>16</v>
      </c>
      <c r="AY88" s="425">
        <f t="shared" si="196"/>
        <v>0</v>
      </c>
      <c r="AZ88" s="425">
        <f t="shared" si="197"/>
        <v>0</v>
      </c>
      <c r="BA88" s="425">
        <f t="shared" si="198"/>
        <v>0</v>
      </c>
      <c r="BB88" s="425">
        <f t="shared" si="199"/>
        <v>0</v>
      </c>
      <c r="BC88" s="425">
        <f t="shared" si="200"/>
        <v>0</v>
      </c>
      <c r="BD88" s="425">
        <f t="shared" si="201"/>
        <v>0</v>
      </c>
      <c r="BE88" s="425">
        <f t="shared" si="202"/>
        <v>0</v>
      </c>
      <c r="BF88" s="425">
        <f t="shared" si="203"/>
        <v>0</v>
      </c>
      <c r="BG88" s="425">
        <f t="shared" si="204"/>
        <v>0</v>
      </c>
      <c r="BH88" s="426">
        <f t="shared" si="205"/>
        <v>0</v>
      </c>
      <c r="BI88" s="36"/>
    </row>
    <row r="89" spans="33:61" x14ac:dyDescent="0.2">
      <c r="AG89" s="425">
        <v>9</v>
      </c>
      <c r="AH89" s="424">
        <f t="shared" si="206"/>
        <v>18</v>
      </c>
      <c r="AI89" s="425">
        <f t="shared" si="180"/>
        <v>18</v>
      </c>
      <c r="AJ89" s="425">
        <f t="shared" si="181"/>
        <v>19</v>
      </c>
      <c r="AK89" s="425">
        <f t="shared" si="182"/>
        <v>19</v>
      </c>
      <c r="AL89" s="425">
        <f t="shared" si="183"/>
        <v>18</v>
      </c>
      <c r="AM89" s="425">
        <f t="shared" si="184"/>
        <v>18</v>
      </c>
      <c r="AN89" s="425">
        <f t="shared" si="185"/>
        <v>19</v>
      </c>
      <c r="AO89" s="425">
        <f t="shared" si="186"/>
        <v>19</v>
      </c>
      <c r="AP89" s="425">
        <f t="shared" si="187"/>
        <v>18</v>
      </c>
      <c r="AQ89" s="425">
        <f t="shared" si="188"/>
        <v>18</v>
      </c>
      <c r="AR89" s="425">
        <f t="shared" si="189"/>
        <v>19</v>
      </c>
      <c r="AS89" s="425">
        <f t="shared" si="190"/>
        <v>19</v>
      </c>
      <c r="AT89" s="425">
        <f t="shared" si="191"/>
        <v>18</v>
      </c>
      <c r="AU89" s="425">
        <f t="shared" si="192"/>
        <v>18</v>
      </c>
      <c r="AV89" s="425">
        <f t="shared" si="193"/>
        <v>0</v>
      </c>
      <c r="AW89" s="425">
        <f t="shared" si="194"/>
        <v>0</v>
      </c>
      <c r="AX89" s="425">
        <f t="shared" si="195"/>
        <v>0</v>
      </c>
      <c r="AY89" s="425">
        <f t="shared" si="196"/>
        <v>0</v>
      </c>
      <c r="AZ89" s="425">
        <f t="shared" si="197"/>
        <v>0</v>
      </c>
      <c r="BA89" s="425">
        <f t="shared" si="198"/>
        <v>0</v>
      </c>
      <c r="BB89" s="425">
        <f t="shared" si="199"/>
        <v>0</v>
      </c>
      <c r="BC89" s="425">
        <f t="shared" si="200"/>
        <v>0</v>
      </c>
      <c r="BD89" s="425">
        <f t="shared" si="201"/>
        <v>0</v>
      </c>
      <c r="BE89" s="425">
        <f t="shared" si="202"/>
        <v>0</v>
      </c>
      <c r="BF89" s="425">
        <f t="shared" si="203"/>
        <v>0</v>
      </c>
      <c r="BG89" s="425">
        <f t="shared" si="204"/>
        <v>0</v>
      </c>
      <c r="BH89" s="426">
        <f t="shared" si="205"/>
        <v>0</v>
      </c>
      <c r="BI89" s="36"/>
    </row>
    <row r="90" spans="33:61" x14ac:dyDescent="0.2">
      <c r="AG90" s="425">
        <v>10</v>
      </c>
      <c r="AH90" s="424">
        <f t="shared" si="206"/>
        <v>20</v>
      </c>
      <c r="AI90" s="425">
        <f t="shared" si="180"/>
        <v>20</v>
      </c>
      <c r="AJ90" s="425">
        <f t="shared" si="181"/>
        <v>21</v>
      </c>
      <c r="AK90" s="425">
        <f t="shared" si="182"/>
        <v>21</v>
      </c>
      <c r="AL90" s="425">
        <f t="shared" si="183"/>
        <v>20</v>
      </c>
      <c r="AM90" s="425">
        <f t="shared" si="184"/>
        <v>20</v>
      </c>
      <c r="AN90" s="425">
        <f t="shared" si="185"/>
        <v>21</v>
      </c>
      <c r="AO90" s="425">
        <f t="shared" si="186"/>
        <v>21</v>
      </c>
      <c r="AP90" s="425">
        <f t="shared" si="187"/>
        <v>20</v>
      </c>
      <c r="AQ90" s="425">
        <f t="shared" si="188"/>
        <v>20</v>
      </c>
      <c r="AR90" s="425">
        <f t="shared" si="189"/>
        <v>21</v>
      </c>
      <c r="AS90" s="425">
        <f t="shared" si="190"/>
        <v>21</v>
      </c>
      <c r="AT90" s="425">
        <f t="shared" si="191"/>
        <v>20</v>
      </c>
      <c r="AU90" s="425">
        <f t="shared" si="192"/>
        <v>0</v>
      </c>
      <c r="AV90" s="425">
        <f t="shared" si="193"/>
        <v>0</v>
      </c>
      <c r="AW90" s="425">
        <f t="shared" si="194"/>
        <v>0</v>
      </c>
      <c r="AX90" s="425">
        <f t="shared" si="195"/>
        <v>0</v>
      </c>
      <c r="AY90" s="425">
        <f t="shared" si="196"/>
        <v>0</v>
      </c>
      <c r="AZ90" s="425">
        <f t="shared" si="197"/>
        <v>0</v>
      </c>
      <c r="BA90" s="425">
        <f t="shared" si="198"/>
        <v>0</v>
      </c>
      <c r="BB90" s="425">
        <f t="shared" si="199"/>
        <v>0</v>
      </c>
      <c r="BC90" s="425">
        <f t="shared" si="200"/>
        <v>0</v>
      </c>
      <c r="BD90" s="425">
        <f t="shared" si="201"/>
        <v>0</v>
      </c>
      <c r="BE90" s="425">
        <f t="shared" si="202"/>
        <v>0</v>
      </c>
      <c r="BF90" s="425">
        <f t="shared" si="203"/>
        <v>0</v>
      </c>
      <c r="BG90" s="425">
        <f t="shared" si="204"/>
        <v>0</v>
      </c>
      <c r="BH90" s="426">
        <f t="shared" si="205"/>
        <v>0</v>
      </c>
      <c r="BI90" s="36"/>
    </row>
    <row r="91" spans="33:61" x14ac:dyDescent="0.2">
      <c r="AG91" s="425">
        <v>11</v>
      </c>
      <c r="AH91" s="424">
        <f t="shared" si="206"/>
        <v>22</v>
      </c>
      <c r="AI91" s="425">
        <f t="shared" si="180"/>
        <v>22</v>
      </c>
      <c r="AJ91" s="425">
        <f t="shared" si="181"/>
        <v>23</v>
      </c>
      <c r="AK91" s="425">
        <f t="shared" si="182"/>
        <v>23</v>
      </c>
      <c r="AL91" s="425">
        <f t="shared" si="183"/>
        <v>22</v>
      </c>
      <c r="AM91" s="425">
        <f t="shared" si="184"/>
        <v>22</v>
      </c>
      <c r="AN91" s="425">
        <f t="shared" si="185"/>
        <v>23</v>
      </c>
      <c r="AO91" s="425">
        <f t="shared" si="186"/>
        <v>23</v>
      </c>
      <c r="AP91" s="425">
        <f t="shared" si="187"/>
        <v>22</v>
      </c>
      <c r="AQ91" s="425">
        <f t="shared" si="188"/>
        <v>22</v>
      </c>
      <c r="AR91" s="425">
        <f t="shared" si="189"/>
        <v>0</v>
      </c>
      <c r="AS91" s="425">
        <f t="shared" si="190"/>
        <v>0</v>
      </c>
      <c r="AT91" s="425">
        <f t="shared" si="191"/>
        <v>0</v>
      </c>
      <c r="AU91" s="425">
        <f t="shared" si="192"/>
        <v>0</v>
      </c>
      <c r="AV91" s="425">
        <f t="shared" si="193"/>
        <v>0</v>
      </c>
      <c r="AW91" s="425">
        <f t="shared" si="194"/>
        <v>0</v>
      </c>
      <c r="AX91" s="425">
        <f t="shared" si="195"/>
        <v>0</v>
      </c>
      <c r="AY91" s="425">
        <f t="shared" si="196"/>
        <v>0</v>
      </c>
      <c r="AZ91" s="425">
        <f t="shared" si="197"/>
        <v>0</v>
      </c>
      <c r="BA91" s="425">
        <f t="shared" si="198"/>
        <v>0</v>
      </c>
      <c r="BB91" s="425">
        <f t="shared" si="199"/>
        <v>0</v>
      </c>
      <c r="BC91" s="425">
        <f t="shared" si="200"/>
        <v>0</v>
      </c>
      <c r="BD91" s="425">
        <f t="shared" si="201"/>
        <v>0</v>
      </c>
      <c r="BE91" s="425">
        <f t="shared" si="202"/>
        <v>0</v>
      </c>
      <c r="BF91" s="425">
        <f t="shared" si="203"/>
        <v>0</v>
      </c>
      <c r="BG91" s="425">
        <f t="shared" si="204"/>
        <v>0</v>
      </c>
      <c r="BH91" s="426">
        <f t="shared" si="205"/>
        <v>0</v>
      </c>
      <c r="BI91" s="36"/>
    </row>
    <row r="92" spans="33:61" x14ac:dyDescent="0.2">
      <c r="AG92" s="425">
        <v>12</v>
      </c>
      <c r="AH92" s="424">
        <f t="shared" si="206"/>
        <v>24</v>
      </c>
      <c r="AI92" s="425">
        <f t="shared" si="180"/>
        <v>24</v>
      </c>
      <c r="AJ92" s="425">
        <f t="shared" si="181"/>
        <v>25</v>
      </c>
      <c r="AK92" s="425">
        <f t="shared" si="182"/>
        <v>25</v>
      </c>
      <c r="AL92" s="425">
        <f t="shared" si="183"/>
        <v>24</v>
      </c>
      <c r="AM92" s="425">
        <f t="shared" si="184"/>
        <v>24</v>
      </c>
      <c r="AN92" s="425">
        <f t="shared" si="185"/>
        <v>25</v>
      </c>
      <c r="AO92" s="425">
        <f t="shared" si="186"/>
        <v>25</v>
      </c>
      <c r="AP92" s="425">
        <f t="shared" si="187"/>
        <v>24</v>
      </c>
      <c r="AQ92" s="425">
        <f t="shared" si="188"/>
        <v>0</v>
      </c>
      <c r="AR92" s="425">
        <f t="shared" si="189"/>
        <v>0</v>
      </c>
      <c r="AS92" s="425">
        <f t="shared" si="190"/>
        <v>0</v>
      </c>
      <c r="AT92" s="425">
        <f t="shared" si="191"/>
        <v>0</v>
      </c>
      <c r="AU92" s="425">
        <f t="shared" si="192"/>
        <v>0</v>
      </c>
      <c r="AV92" s="425">
        <f t="shared" si="193"/>
        <v>0</v>
      </c>
      <c r="AW92" s="425">
        <f t="shared" si="194"/>
        <v>0</v>
      </c>
      <c r="AX92" s="425">
        <f t="shared" si="195"/>
        <v>0</v>
      </c>
      <c r="AY92" s="425">
        <f t="shared" si="196"/>
        <v>0</v>
      </c>
      <c r="AZ92" s="425">
        <f t="shared" si="197"/>
        <v>0</v>
      </c>
      <c r="BA92" s="425">
        <f t="shared" si="198"/>
        <v>0</v>
      </c>
      <c r="BB92" s="425">
        <f t="shared" si="199"/>
        <v>0</v>
      </c>
      <c r="BC92" s="425">
        <f t="shared" si="200"/>
        <v>0</v>
      </c>
      <c r="BD92" s="425">
        <f t="shared" si="201"/>
        <v>0</v>
      </c>
      <c r="BE92" s="425">
        <f t="shared" si="202"/>
        <v>0</v>
      </c>
      <c r="BF92" s="425">
        <f t="shared" si="203"/>
        <v>0</v>
      </c>
      <c r="BG92" s="425">
        <f t="shared" si="204"/>
        <v>0</v>
      </c>
      <c r="BH92" s="426">
        <f t="shared" si="205"/>
        <v>0</v>
      </c>
      <c r="BI92" s="36"/>
    </row>
    <row r="93" spans="33:61" x14ac:dyDescent="0.2">
      <c r="AG93" s="425">
        <v>13</v>
      </c>
      <c r="AH93" s="424">
        <f t="shared" si="206"/>
        <v>26</v>
      </c>
      <c r="AI93" s="425">
        <f t="shared" si="180"/>
        <v>26</v>
      </c>
      <c r="AJ93" s="425">
        <f t="shared" si="181"/>
        <v>27</v>
      </c>
      <c r="AK93" s="425">
        <f t="shared" si="182"/>
        <v>27</v>
      </c>
      <c r="AL93" s="425">
        <f t="shared" si="183"/>
        <v>26</v>
      </c>
      <c r="AM93" s="425">
        <f t="shared" si="184"/>
        <v>26</v>
      </c>
      <c r="AN93" s="425">
        <f t="shared" si="185"/>
        <v>0</v>
      </c>
      <c r="AO93" s="425">
        <f t="shared" si="186"/>
        <v>0</v>
      </c>
      <c r="AP93" s="425">
        <f t="shared" si="187"/>
        <v>0</v>
      </c>
      <c r="AQ93" s="425">
        <f t="shared" si="188"/>
        <v>0</v>
      </c>
      <c r="AR93" s="425">
        <f t="shared" si="189"/>
        <v>0</v>
      </c>
      <c r="AS93" s="425">
        <f t="shared" si="190"/>
        <v>0</v>
      </c>
      <c r="AT93" s="425">
        <f t="shared" si="191"/>
        <v>0</v>
      </c>
      <c r="AU93" s="425">
        <f t="shared" si="192"/>
        <v>0</v>
      </c>
      <c r="AV93" s="425">
        <f t="shared" si="193"/>
        <v>0</v>
      </c>
      <c r="AW93" s="425">
        <f t="shared" si="194"/>
        <v>0</v>
      </c>
      <c r="AX93" s="425">
        <f t="shared" si="195"/>
        <v>0</v>
      </c>
      <c r="AY93" s="425">
        <f t="shared" si="196"/>
        <v>0</v>
      </c>
      <c r="AZ93" s="425">
        <f t="shared" si="197"/>
        <v>0</v>
      </c>
      <c r="BA93" s="425">
        <f t="shared" si="198"/>
        <v>0</v>
      </c>
      <c r="BB93" s="425">
        <f t="shared" si="199"/>
        <v>0</v>
      </c>
      <c r="BC93" s="425">
        <f t="shared" si="200"/>
        <v>0</v>
      </c>
      <c r="BD93" s="425">
        <f t="shared" si="201"/>
        <v>0</v>
      </c>
      <c r="BE93" s="425">
        <f t="shared" si="202"/>
        <v>0</v>
      </c>
      <c r="BF93" s="425">
        <f t="shared" si="203"/>
        <v>0</v>
      </c>
      <c r="BG93" s="425">
        <f t="shared" si="204"/>
        <v>0</v>
      </c>
      <c r="BH93" s="426">
        <f t="shared" si="205"/>
        <v>0</v>
      </c>
      <c r="BI93" s="36"/>
    </row>
    <row r="94" spans="33:61" x14ac:dyDescent="0.2">
      <c r="AG94" s="425">
        <v>14</v>
      </c>
      <c r="AH94" s="424">
        <f t="shared" si="206"/>
        <v>28</v>
      </c>
      <c r="AI94" s="425">
        <f t="shared" si="180"/>
        <v>28</v>
      </c>
      <c r="AJ94" s="425">
        <f t="shared" si="181"/>
        <v>29</v>
      </c>
      <c r="AK94" s="425">
        <f t="shared" si="182"/>
        <v>29</v>
      </c>
      <c r="AL94" s="425">
        <f t="shared" si="183"/>
        <v>28</v>
      </c>
      <c r="AM94" s="425">
        <f t="shared" si="184"/>
        <v>0</v>
      </c>
      <c r="AN94" s="425">
        <f t="shared" si="185"/>
        <v>0</v>
      </c>
      <c r="AO94" s="425">
        <f t="shared" si="186"/>
        <v>0</v>
      </c>
      <c r="AP94" s="425">
        <f t="shared" si="187"/>
        <v>0</v>
      </c>
      <c r="AQ94" s="425">
        <f t="shared" si="188"/>
        <v>0</v>
      </c>
      <c r="AR94" s="425">
        <f t="shared" si="189"/>
        <v>0</v>
      </c>
      <c r="AS94" s="425">
        <f t="shared" si="190"/>
        <v>0</v>
      </c>
      <c r="AT94" s="425">
        <f t="shared" si="191"/>
        <v>0</v>
      </c>
      <c r="AU94" s="425">
        <f t="shared" si="192"/>
        <v>0</v>
      </c>
      <c r="AV94" s="425">
        <f t="shared" si="193"/>
        <v>0</v>
      </c>
      <c r="AW94" s="425">
        <f t="shared" si="194"/>
        <v>0</v>
      </c>
      <c r="AX94" s="425">
        <f t="shared" si="195"/>
        <v>0</v>
      </c>
      <c r="AY94" s="425">
        <f t="shared" si="196"/>
        <v>0</v>
      </c>
      <c r="AZ94" s="425">
        <f t="shared" si="197"/>
        <v>0</v>
      </c>
      <c r="BA94" s="425">
        <f t="shared" si="198"/>
        <v>0</v>
      </c>
      <c r="BB94" s="425">
        <f t="shared" si="199"/>
        <v>0</v>
      </c>
      <c r="BC94" s="425">
        <f t="shared" si="200"/>
        <v>0</v>
      </c>
      <c r="BD94" s="425">
        <f t="shared" si="201"/>
        <v>0</v>
      </c>
      <c r="BE94" s="425">
        <f t="shared" si="202"/>
        <v>0</v>
      </c>
      <c r="BF94" s="425">
        <f t="shared" si="203"/>
        <v>0</v>
      </c>
      <c r="BG94" s="425">
        <f t="shared" si="204"/>
        <v>0</v>
      </c>
      <c r="BH94" s="426">
        <f t="shared" si="205"/>
        <v>0</v>
      </c>
      <c r="BI94" s="36"/>
    </row>
    <row r="95" spans="33:61" x14ac:dyDescent="0.2">
      <c r="AG95" s="425">
        <v>15</v>
      </c>
      <c r="AH95" s="424">
        <f t="shared" si="206"/>
        <v>30</v>
      </c>
      <c r="AI95" s="425">
        <f t="shared" si="180"/>
        <v>30</v>
      </c>
      <c r="AJ95" s="425">
        <f t="shared" si="181"/>
        <v>0</v>
      </c>
      <c r="AK95" s="425">
        <f t="shared" si="182"/>
        <v>0</v>
      </c>
      <c r="AL95" s="425">
        <f t="shared" si="183"/>
        <v>0</v>
      </c>
      <c r="AM95" s="425">
        <f t="shared" si="184"/>
        <v>0</v>
      </c>
      <c r="AN95" s="425">
        <f t="shared" si="185"/>
        <v>0</v>
      </c>
      <c r="AO95" s="425">
        <f t="shared" si="186"/>
        <v>0</v>
      </c>
      <c r="AP95" s="425">
        <f t="shared" si="187"/>
        <v>0</v>
      </c>
      <c r="AQ95" s="425">
        <f t="shared" si="188"/>
        <v>0</v>
      </c>
      <c r="AR95" s="425">
        <f t="shared" si="189"/>
        <v>0</v>
      </c>
      <c r="AS95" s="425">
        <f t="shared" si="190"/>
        <v>0</v>
      </c>
      <c r="AT95" s="425">
        <f t="shared" si="191"/>
        <v>0</v>
      </c>
      <c r="AU95" s="425">
        <f t="shared" si="192"/>
        <v>0</v>
      </c>
      <c r="AV95" s="425">
        <f t="shared" si="193"/>
        <v>0</v>
      </c>
      <c r="AW95" s="425">
        <f t="shared" si="194"/>
        <v>0</v>
      </c>
      <c r="AX95" s="425">
        <f t="shared" si="195"/>
        <v>0</v>
      </c>
      <c r="AY95" s="425">
        <f t="shared" si="196"/>
        <v>0</v>
      </c>
      <c r="AZ95" s="425">
        <f t="shared" si="197"/>
        <v>0</v>
      </c>
      <c r="BA95" s="425">
        <f t="shared" si="198"/>
        <v>0</v>
      </c>
      <c r="BB95" s="425">
        <f t="shared" si="199"/>
        <v>0</v>
      </c>
      <c r="BC95" s="425">
        <f t="shared" si="200"/>
        <v>0</v>
      </c>
      <c r="BD95" s="425">
        <f t="shared" si="201"/>
        <v>0</v>
      </c>
      <c r="BE95" s="425">
        <f t="shared" si="202"/>
        <v>0</v>
      </c>
      <c r="BF95" s="425">
        <f t="shared" si="203"/>
        <v>0</v>
      </c>
      <c r="BG95" s="425">
        <f t="shared" si="204"/>
        <v>0</v>
      </c>
      <c r="BH95" s="426">
        <f t="shared" si="205"/>
        <v>0</v>
      </c>
      <c r="BI95" s="36"/>
    </row>
    <row r="96" spans="33:61" x14ac:dyDescent="0.2">
      <c r="AG96" s="425">
        <v>16</v>
      </c>
      <c r="AH96" s="183">
        <f t="shared" si="206"/>
        <v>32</v>
      </c>
      <c r="AI96" s="97">
        <f t="shared" si="180"/>
        <v>0</v>
      </c>
      <c r="AJ96" s="97">
        <f t="shared" si="181"/>
        <v>0</v>
      </c>
      <c r="AK96" s="97">
        <f t="shared" si="182"/>
        <v>0</v>
      </c>
      <c r="AL96" s="97">
        <f t="shared" si="183"/>
        <v>0</v>
      </c>
      <c r="AM96" s="97">
        <f t="shared" si="184"/>
        <v>0</v>
      </c>
      <c r="AN96" s="97">
        <f t="shared" si="185"/>
        <v>0</v>
      </c>
      <c r="AO96" s="97">
        <f t="shared" si="186"/>
        <v>0</v>
      </c>
      <c r="AP96" s="97">
        <f t="shared" si="187"/>
        <v>0</v>
      </c>
      <c r="AQ96" s="97">
        <f t="shared" si="188"/>
        <v>0</v>
      </c>
      <c r="AR96" s="97">
        <f t="shared" si="189"/>
        <v>0</v>
      </c>
      <c r="AS96" s="97">
        <f t="shared" si="190"/>
        <v>0</v>
      </c>
      <c r="AT96" s="97">
        <f t="shared" si="191"/>
        <v>0</v>
      </c>
      <c r="AU96" s="97">
        <f t="shared" si="192"/>
        <v>0</v>
      </c>
      <c r="AV96" s="97">
        <f t="shared" si="193"/>
        <v>0</v>
      </c>
      <c r="AW96" s="97">
        <f t="shared" si="194"/>
        <v>0</v>
      </c>
      <c r="AX96" s="97">
        <f t="shared" si="195"/>
        <v>0</v>
      </c>
      <c r="AY96" s="97">
        <f t="shared" si="196"/>
        <v>0</v>
      </c>
      <c r="AZ96" s="97">
        <f t="shared" si="197"/>
        <v>0</v>
      </c>
      <c r="BA96" s="97">
        <f t="shared" si="198"/>
        <v>0</v>
      </c>
      <c r="BB96" s="97">
        <f t="shared" si="199"/>
        <v>0</v>
      </c>
      <c r="BC96" s="97">
        <f t="shared" si="200"/>
        <v>0</v>
      </c>
      <c r="BD96" s="97">
        <f t="shared" si="201"/>
        <v>0</v>
      </c>
      <c r="BE96" s="97">
        <f t="shared" si="202"/>
        <v>0</v>
      </c>
      <c r="BF96" s="97">
        <f t="shared" si="203"/>
        <v>0</v>
      </c>
      <c r="BG96" s="97">
        <f t="shared" si="204"/>
        <v>0</v>
      </c>
      <c r="BH96" s="184">
        <f t="shared" si="205"/>
        <v>0</v>
      </c>
      <c r="BI96" s="36"/>
    </row>
    <row r="97" spans="33:61" x14ac:dyDescent="0.2">
      <c r="AG97" s="425"/>
      <c r="AH97" s="425"/>
      <c r="AI97" s="425"/>
      <c r="AJ97" s="425"/>
      <c r="AK97" s="425"/>
      <c r="AL97" s="425"/>
      <c r="AM97" s="425"/>
      <c r="AN97" s="425"/>
      <c r="AO97" s="425"/>
      <c r="AP97" s="425"/>
      <c r="AQ97" s="425"/>
      <c r="AR97" s="425"/>
      <c r="AS97" s="425"/>
      <c r="AT97" s="425"/>
      <c r="AU97" s="425"/>
      <c r="AV97" s="425"/>
      <c r="AW97" s="425"/>
      <c r="AX97" s="425"/>
      <c r="AY97" s="425"/>
      <c r="AZ97" s="425"/>
      <c r="BA97" s="425"/>
      <c r="BB97" s="425"/>
      <c r="BC97" s="425"/>
      <c r="BD97" s="425"/>
      <c r="BE97" s="425"/>
      <c r="BF97" s="425"/>
      <c r="BG97" s="36"/>
      <c r="BH97" s="36"/>
      <c r="BI97" s="36"/>
    </row>
    <row r="98" spans="33:61" x14ac:dyDescent="0.2">
      <c r="AG98" s="327" t="str">
        <f>AL40</f>
        <v>2. kolo</v>
      </c>
      <c r="AI98" s="327" t="str">
        <f>AI58</f>
        <v>červený</v>
      </c>
    </row>
    <row r="99" spans="33:61" x14ac:dyDescent="0.2">
      <c r="AH99" s="417">
        <v>32</v>
      </c>
      <c r="AI99" s="417">
        <f>AH99-1</f>
        <v>31</v>
      </c>
      <c r="AJ99" s="417">
        <f t="shared" ref="AJ99:BH99" si="207">AI99-1</f>
        <v>30</v>
      </c>
      <c r="AK99" s="417">
        <f t="shared" si="207"/>
        <v>29</v>
      </c>
      <c r="AL99" s="417">
        <f t="shared" si="207"/>
        <v>28</v>
      </c>
      <c r="AM99" s="417">
        <f t="shared" si="207"/>
        <v>27</v>
      </c>
      <c r="AN99" s="417">
        <f t="shared" si="207"/>
        <v>26</v>
      </c>
      <c r="AO99" s="417">
        <f t="shared" si="207"/>
        <v>25</v>
      </c>
      <c r="AP99" s="417">
        <f t="shared" si="207"/>
        <v>24</v>
      </c>
      <c r="AQ99" s="417">
        <f t="shared" si="207"/>
        <v>23</v>
      </c>
      <c r="AR99" s="417">
        <f t="shared" si="207"/>
        <v>22</v>
      </c>
      <c r="AS99" s="417">
        <f t="shared" si="207"/>
        <v>21</v>
      </c>
      <c r="AT99" s="417">
        <f t="shared" si="207"/>
        <v>20</v>
      </c>
      <c r="AU99" s="417">
        <f t="shared" si="207"/>
        <v>19</v>
      </c>
      <c r="AV99" s="417">
        <f t="shared" si="207"/>
        <v>18</v>
      </c>
      <c r="AW99" s="417">
        <f t="shared" si="207"/>
        <v>17</v>
      </c>
      <c r="AX99" s="417">
        <f t="shared" si="207"/>
        <v>16</v>
      </c>
      <c r="AY99" s="417">
        <f t="shared" si="207"/>
        <v>15</v>
      </c>
      <c r="AZ99" s="417">
        <f t="shared" si="207"/>
        <v>14</v>
      </c>
      <c r="BA99" s="417">
        <f t="shared" si="207"/>
        <v>13</v>
      </c>
      <c r="BB99" s="417">
        <f t="shared" si="207"/>
        <v>12</v>
      </c>
      <c r="BC99" s="417">
        <f t="shared" si="207"/>
        <v>11</v>
      </c>
      <c r="BD99" s="417">
        <f t="shared" si="207"/>
        <v>10</v>
      </c>
      <c r="BE99" s="417">
        <f t="shared" si="207"/>
        <v>9</v>
      </c>
      <c r="BF99" s="417">
        <f t="shared" si="207"/>
        <v>8</v>
      </c>
      <c r="BG99" s="417">
        <f t="shared" si="207"/>
        <v>7</v>
      </c>
      <c r="BH99" s="417">
        <f t="shared" si="207"/>
        <v>6</v>
      </c>
    </row>
    <row r="100" spans="33:61" x14ac:dyDescent="0.2">
      <c r="AH100" s="97">
        <v>1</v>
      </c>
      <c r="AI100" s="97">
        <f t="shared" ref="AI100:BH100" si="208">AH100+1</f>
        <v>2</v>
      </c>
      <c r="AJ100" s="97">
        <f t="shared" si="208"/>
        <v>3</v>
      </c>
      <c r="AK100" s="97">
        <f t="shared" si="208"/>
        <v>4</v>
      </c>
      <c r="AL100" s="97">
        <f t="shared" si="208"/>
        <v>5</v>
      </c>
      <c r="AM100" s="97">
        <f t="shared" si="208"/>
        <v>6</v>
      </c>
      <c r="AN100" s="97">
        <f t="shared" si="208"/>
        <v>7</v>
      </c>
      <c r="AO100" s="97">
        <f t="shared" si="208"/>
        <v>8</v>
      </c>
      <c r="AP100" s="97">
        <f t="shared" si="208"/>
        <v>9</v>
      </c>
      <c r="AQ100" s="97">
        <f t="shared" si="208"/>
        <v>10</v>
      </c>
      <c r="AR100" s="97">
        <f t="shared" si="208"/>
        <v>11</v>
      </c>
      <c r="AS100" s="97">
        <f t="shared" si="208"/>
        <v>12</v>
      </c>
      <c r="AT100" s="97">
        <f t="shared" si="208"/>
        <v>13</v>
      </c>
      <c r="AU100" s="97">
        <f t="shared" si="208"/>
        <v>14</v>
      </c>
      <c r="AV100" s="97">
        <f t="shared" si="208"/>
        <v>15</v>
      </c>
      <c r="AW100" s="97">
        <f t="shared" si="208"/>
        <v>16</v>
      </c>
      <c r="AX100" s="97">
        <f t="shared" si="208"/>
        <v>17</v>
      </c>
      <c r="AY100" s="97">
        <f t="shared" si="208"/>
        <v>18</v>
      </c>
      <c r="AZ100" s="97">
        <f t="shared" si="208"/>
        <v>19</v>
      </c>
      <c r="BA100" s="97">
        <f t="shared" si="208"/>
        <v>20</v>
      </c>
      <c r="BB100" s="97">
        <f t="shared" si="208"/>
        <v>21</v>
      </c>
      <c r="BC100" s="97">
        <f t="shared" si="208"/>
        <v>22</v>
      </c>
      <c r="BD100" s="97">
        <f t="shared" si="208"/>
        <v>23</v>
      </c>
      <c r="BE100" s="97">
        <f t="shared" si="208"/>
        <v>24</v>
      </c>
      <c r="BF100" s="97">
        <f t="shared" si="208"/>
        <v>25</v>
      </c>
      <c r="BG100" s="97">
        <f t="shared" si="208"/>
        <v>26</v>
      </c>
      <c r="BH100" s="97">
        <f t="shared" si="208"/>
        <v>27</v>
      </c>
    </row>
    <row r="101" spans="33:61" x14ac:dyDescent="0.2">
      <c r="AG101" s="417">
        <v>1</v>
      </c>
      <c r="AH101" s="432">
        <f>AL41</f>
        <v>1</v>
      </c>
      <c r="AI101" s="433">
        <f>AR41</f>
        <v>1</v>
      </c>
      <c r="AJ101" s="433">
        <f>AX41</f>
        <v>15</v>
      </c>
      <c r="AK101" s="433">
        <f>BD41</f>
        <v>15</v>
      </c>
      <c r="AL101" s="433">
        <f>BJ41</f>
        <v>1</v>
      </c>
      <c r="AM101" s="433">
        <f>BP41</f>
        <v>1</v>
      </c>
      <c r="AN101" s="433">
        <f>BV41</f>
        <v>13</v>
      </c>
      <c r="AO101" s="433">
        <f>CB41</f>
        <v>13</v>
      </c>
      <c r="AP101" s="433">
        <f>CH41</f>
        <v>1</v>
      </c>
      <c r="AQ101" s="433">
        <f>CN41</f>
        <v>1</v>
      </c>
      <c r="AR101" s="433">
        <f>CT41</f>
        <v>11</v>
      </c>
      <c r="AS101" s="433">
        <f>CZ41</f>
        <v>11</v>
      </c>
      <c r="AT101" s="433">
        <f>DF41</f>
        <v>1</v>
      </c>
      <c r="AU101" s="433">
        <f>DL41</f>
        <v>1</v>
      </c>
      <c r="AV101" s="433">
        <f>DR41</f>
        <v>9</v>
      </c>
      <c r="AW101" s="433">
        <f>DX41</f>
        <v>9</v>
      </c>
      <c r="AX101" s="433">
        <f>ED41</f>
        <v>1</v>
      </c>
      <c r="AY101" s="433">
        <f>EJ41</f>
        <v>1</v>
      </c>
      <c r="AZ101" s="433">
        <f>EP41</f>
        <v>7</v>
      </c>
      <c r="BA101" s="433">
        <f>EV41</f>
        <v>7</v>
      </c>
      <c r="BB101" s="433">
        <f>FB41</f>
        <v>1</v>
      </c>
      <c r="BC101" s="433">
        <f>FH41</f>
        <v>1</v>
      </c>
      <c r="BD101" s="433">
        <f>FN41</f>
        <v>5</v>
      </c>
      <c r="BE101" s="433">
        <f>FT41</f>
        <v>5</v>
      </c>
      <c r="BF101" s="433">
        <f>FZ41</f>
        <v>1</v>
      </c>
      <c r="BG101" s="433">
        <f>GF41</f>
        <v>1</v>
      </c>
      <c r="BH101" s="434">
        <f>GL41</f>
        <v>3</v>
      </c>
    </row>
    <row r="102" spans="33:61" x14ac:dyDescent="0.2">
      <c r="AG102" s="417">
        <v>2</v>
      </c>
      <c r="AH102" s="424">
        <f t="shared" ref="AH102:AH116" si="209">AL42</f>
        <v>2</v>
      </c>
      <c r="AI102" s="425">
        <f t="shared" ref="AI102:AI116" si="210">AR42</f>
        <v>2</v>
      </c>
      <c r="AJ102" s="435">
        <f t="shared" ref="AJ102:AJ116" si="211">AX42</f>
        <v>2</v>
      </c>
      <c r="AK102" s="425">
        <f t="shared" ref="AK102:AK116" si="212">BD42</f>
        <v>2</v>
      </c>
      <c r="AL102" s="425">
        <f t="shared" ref="AL102:AL116" si="213">BJ42</f>
        <v>2</v>
      </c>
      <c r="AM102" s="425">
        <f t="shared" ref="AM102:AM116" si="214">BP42</f>
        <v>2</v>
      </c>
      <c r="AN102" s="425">
        <f t="shared" ref="AN102:AN116" si="215">BV42</f>
        <v>2</v>
      </c>
      <c r="AO102" s="425">
        <f t="shared" ref="AO102:AO116" si="216">CB42</f>
        <v>2</v>
      </c>
      <c r="AP102" s="425">
        <f t="shared" ref="AP102:AP116" si="217">CH42</f>
        <v>2</v>
      </c>
      <c r="AQ102" s="425">
        <f t="shared" ref="AQ102:AQ116" si="218">CN42</f>
        <v>2</v>
      </c>
      <c r="AR102" s="425">
        <f t="shared" ref="AR102:AR116" si="219">CT42</f>
        <v>2</v>
      </c>
      <c r="AS102" s="425">
        <f t="shared" ref="AS102:AS116" si="220">CZ42</f>
        <v>2</v>
      </c>
      <c r="AT102" s="425">
        <f t="shared" ref="AT102:AT116" si="221">DF42</f>
        <v>2</v>
      </c>
      <c r="AU102" s="425">
        <f t="shared" ref="AU102:AU116" si="222">DL42</f>
        <v>2</v>
      </c>
      <c r="AV102" s="425">
        <f t="shared" ref="AV102:AV116" si="223">DR42</f>
        <v>2</v>
      </c>
      <c r="AW102" s="425">
        <f t="shared" ref="AW102:AW116" si="224">DX42</f>
        <v>2</v>
      </c>
      <c r="AX102" s="425">
        <f t="shared" ref="AX102:AX116" si="225">ED42</f>
        <v>2</v>
      </c>
      <c r="AY102" s="425">
        <f t="shared" ref="AY102:AY116" si="226">EJ42</f>
        <v>2</v>
      </c>
      <c r="AZ102" s="425">
        <f t="shared" ref="AZ102:AZ116" si="227">EP42</f>
        <v>2</v>
      </c>
      <c r="BA102" s="425">
        <f t="shared" ref="BA102:BA116" si="228">EV42</f>
        <v>2</v>
      </c>
      <c r="BB102" s="425">
        <f t="shared" ref="BB102:BB116" si="229">FB42</f>
        <v>2</v>
      </c>
      <c r="BC102" s="425">
        <f t="shared" ref="BC102:BC116" si="230">FH42</f>
        <v>2</v>
      </c>
      <c r="BD102" s="425">
        <f t="shared" ref="BD102:BD116" si="231">FN42</f>
        <v>2</v>
      </c>
      <c r="BE102" s="425">
        <f t="shared" ref="BE102:BE116" si="232">FT42</f>
        <v>2</v>
      </c>
      <c r="BF102" s="425">
        <f t="shared" ref="BF102:BF116" si="233">FZ42</f>
        <v>2</v>
      </c>
      <c r="BG102" s="425">
        <f t="shared" ref="BG102:BG116" si="234">GF42</f>
        <v>2</v>
      </c>
      <c r="BH102" s="426">
        <f t="shared" ref="BH102:BH116" si="235">GL42</f>
        <v>6</v>
      </c>
    </row>
    <row r="103" spans="33:61" x14ac:dyDescent="0.2">
      <c r="AG103" s="417">
        <v>3</v>
      </c>
      <c r="AH103" s="424">
        <f t="shared" si="209"/>
        <v>5</v>
      </c>
      <c r="AI103" s="425">
        <f t="shared" si="210"/>
        <v>5</v>
      </c>
      <c r="AJ103" s="435">
        <f t="shared" si="211"/>
        <v>4</v>
      </c>
      <c r="AK103" s="425">
        <f t="shared" si="212"/>
        <v>4</v>
      </c>
      <c r="AL103" s="425">
        <f t="shared" si="213"/>
        <v>5</v>
      </c>
      <c r="AM103" s="425">
        <f t="shared" si="214"/>
        <v>5</v>
      </c>
      <c r="AN103" s="425">
        <f t="shared" si="215"/>
        <v>4</v>
      </c>
      <c r="AO103" s="425">
        <f t="shared" si="216"/>
        <v>4</v>
      </c>
      <c r="AP103" s="425">
        <f t="shared" si="217"/>
        <v>5</v>
      </c>
      <c r="AQ103" s="425">
        <f t="shared" si="218"/>
        <v>5</v>
      </c>
      <c r="AR103" s="425">
        <f t="shared" si="219"/>
        <v>4</v>
      </c>
      <c r="AS103" s="425">
        <f t="shared" si="220"/>
        <v>4</v>
      </c>
      <c r="AT103" s="425">
        <f t="shared" si="221"/>
        <v>5</v>
      </c>
      <c r="AU103" s="425">
        <f t="shared" si="222"/>
        <v>5</v>
      </c>
      <c r="AV103" s="425">
        <f t="shared" si="223"/>
        <v>4</v>
      </c>
      <c r="AW103" s="425">
        <f t="shared" si="224"/>
        <v>4</v>
      </c>
      <c r="AX103" s="425">
        <f t="shared" si="225"/>
        <v>5</v>
      </c>
      <c r="AY103" s="425">
        <f t="shared" si="226"/>
        <v>5</v>
      </c>
      <c r="AZ103" s="425">
        <f t="shared" si="227"/>
        <v>4</v>
      </c>
      <c r="BA103" s="425">
        <f t="shared" si="228"/>
        <v>4</v>
      </c>
      <c r="BB103" s="425">
        <f t="shared" si="229"/>
        <v>4</v>
      </c>
      <c r="BC103" s="425">
        <f t="shared" si="230"/>
        <v>4</v>
      </c>
      <c r="BD103" s="425">
        <f t="shared" si="231"/>
        <v>10</v>
      </c>
      <c r="BE103" s="425">
        <f t="shared" si="232"/>
        <v>6</v>
      </c>
      <c r="BF103" s="425">
        <f t="shared" si="233"/>
        <v>5</v>
      </c>
      <c r="BG103" s="425">
        <f t="shared" si="234"/>
        <v>7</v>
      </c>
      <c r="BH103" s="426">
        <f t="shared" si="235"/>
        <v>0</v>
      </c>
    </row>
    <row r="104" spans="33:61" x14ac:dyDescent="0.2">
      <c r="AG104" s="417">
        <v>4</v>
      </c>
      <c r="AH104" s="424">
        <f t="shared" si="209"/>
        <v>6</v>
      </c>
      <c r="AI104" s="425">
        <f t="shared" si="210"/>
        <v>6</v>
      </c>
      <c r="AJ104" s="435">
        <f t="shared" si="211"/>
        <v>6</v>
      </c>
      <c r="AK104" s="425">
        <f t="shared" si="212"/>
        <v>6</v>
      </c>
      <c r="AL104" s="425">
        <f t="shared" si="213"/>
        <v>6</v>
      </c>
      <c r="AM104" s="425">
        <f t="shared" si="214"/>
        <v>6</v>
      </c>
      <c r="AN104" s="425">
        <f t="shared" si="215"/>
        <v>6</v>
      </c>
      <c r="AO104" s="425">
        <f t="shared" si="216"/>
        <v>6</v>
      </c>
      <c r="AP104" s="425">
        <f t="shared" si="217"/>
        <v>8</v>
      </c>
      <c r="AQ104" s="425">
        <f t="shared" si="218"/>
        <v>8</v>
      </c>
      <c r="AR104" s="425">
        <f t="shared" si="219"/>
        <v>6</v>
      </c>
      <c r="AS104" s="425">
        <f t="shared" si="220"/>
        <v>6</v>
      </c>
      <c r="AT104" s="425">
        <f t="shared" si="221"/>
        <v>6</v>
      </c>
      <c r="AU104" s="425">
        <f t="shared" si="222"/>
        <v>6</v>
      </c>
      <c r="AV104" s="425">
        <f t="shared" si="223"/>
        <v>6</v>
      </c>
      <c r="AW104" s="425">
        <f t="shared" si="224"/>
        <v>6</v>
      </c>
      <c r="AX104" s="425">
        <f t="shared" si="225"/>
        <v>6</v>
      </c>
      <c r="AY104" s="425">
        <f t="shared" si="226"/>
        <v>6</v>
      </c>
      <c r="AZ104" s="425">
        <f t="shared" si="227"/>
        <v>14</v>
      </c>
      <c r="BA104" s="425">
        <f t="shared" si="228"/>
        <v>8</v>
      </c>
      <c r="BB104" s="425">
        <f t="shared" si="229"/>
        <v>7</v>
      </c>
      <c r="BC104" s="425">
        <f t="shared" si="230"/>
        <v>11</v>
      </c>
      <c r="BD104" s="425">
        <f t="shared" si="231"/>
        <v>7</v>
      </c>
      <c r="BE104" s="425">
        <f t="shared" si="232"/>
        <v>7</v>
      </c>
      <c r="BF104" s="425">
        <f t="shared" si="233"/>
        <v>6</v>
      </c>
      <c r="BG104" s="425">
        <f t="shared" si="234"/>
        <v>0</v>
      </c>
      <c r="BH104" s="426">
        <f t="shared" si="235"/>
        <v>0</v>
      </c>
    </row>
    <row r="105" spans="33:61" x14ac:dyDescent="0.2">
      <c r="AG105" s="417">
        <v>5</v>
      </c>
      <c r="AH105" s="424">
        <f t="shared" si="209"/>
        <v>9</v>
      </c>
      <c r="AI105" s="425">
        <f t="shared" si="210"/>
        <v>9</v>
      </c>
      <c r="AJ105" s="435">
        <f t="shared" si="211"/>
        <v>8</v>
      </c>
      <c r="AK105" s="425">
        <f t="shared" si="212"/>
        <v>8</v>
      </c>
      <c r="AL105" s="425">
        <f t="shared" si="213"/>
        <v>9</v>
      </c>
      <c r="AM105" s="425">
        <f t="shared" si="214"/>
        <v>9</v>
      </c>
      <c r="AN105" s="425">
        <f t="shared" si="215"/>
        <v>8</v>
      </c>
      <c r="AO105" s="425">
        <f t="shared" si="216"/>
        <v>8</v>
      </c>
      <c r="AP105" s="425">
        <f t="shared" si="217"/>
        <v>9</v>
      </c>
      <c r="AQ105" s="425">
        <f t="shared" si="218"/>
        <v>9</v>
      </c>
      <c r="AR105" s="425">
        <f t="shared" si="219"/>
        <v>8</v>
      </c>
      <c r="AS105" s="425">
        <f t="shared" si="220"/>
        <v>8</v>
      </c>
      <c r="AT105" s="425">
        <f t="shared" si="221"/>
        <v>8</v>
      </c>
      <c r="AU105" s="425">
        <f t="shared" si="222"/>
        <v>8</v>
      </c>
      <c r="AV105" s="425">
        <f t="shared" si="223"/>
        <v>18</v>
      </c>
      <c r="AW105" s="425">
        <f t="shared" si="224"/>
        <v>10</v>
      </c>
      <c r="AX105" s="425">
        <f t="shared" si="225"/>
        <v>9</v>
      </c>
      <c r="AY105" s="425">
        <f t="shared" si="226"/>
        <v>15</v>
      </c>
      <c r="AZ105" s="425">
        <f t="shared" si="227"/>
        <v>9</v>
      </c>
      <c r="BA105" s="425">
        <f t="shared" si="228"/>
        <v>9</v>
      </c>
      <c r="BB105" s="425">
        <f t="shared" si="229"/>
        <v>8</v>
      </c>
      <c r="BC105" s="425">
        <f t="shared" si="230"/>
        <v>8</v>
      </c>
      <c r="BD105" s="425">
        <f t="shared" si="231"/>
        <v>0</v>
      </c>
      <c r="BE105" s="425">
        <f t="shared" si="232"/>
        <v>0</v>
      </c>
      <c r="BF105" s="425">
        <f t="shared" si="233"/>
        <v>0</v>
      </c>
      <c r="BG105" s="425">
        <f t="shared" si="234"/>
        <v>0</v>
      </c>
      <c r="BH105" s="426">
        <f t="shared" si="235"/>
        <v>0</v>
      </c>
    </row>
    <row r="106" spans="33:61" x14ac:dyDescent="0.2">
      <c r="AG106" s="417">
        <v>6</v>
      </c>
      <c r="AH106" s="424">
        <f t="shared" si="209"/>
        <v>10</v>
      </c>
      <c r="AI106" s="425">
        <f t="shared" si="210"/>
        <v>10</v>
      </c>
      <c r="AJ106" s="435">
        <f t="shared" si="211"/>
        <v>10</v>
      </c>
      <c r="AK106" s="425">
        <f t="shared" si="212"/>
        <v>10</v>
      </c>
      <c r="AL106" s="425">
        <f t="shared" si="213"/>
        <v>10</v>
      </c>
      <c r="AM106" s="425">
        <f t="shared" si="214"/>
        <v>10</v>
      </c>
      <c r="AN106" s="425">
        <f t="shared" si="215"/>
        <v>10</v>
      </c>
      <c r="AO106" s="425">
        <f t="shared" si="216"/>
        <v>10</v>
      </c>
      <c r="AP106" s="425">
        <f t="shared" si="217"/>
        <v>10</v>
      </c>
      <c r="AQ106" s="425">
        <f t="shared" si="218"/>
        <v>10</v>
      </c>
      <c r="AR106" s="425">
        <f t="shared" si="219"/>
        <v>22</v>
      </c>
      <c r="AS106" s="425">
        <f t="shared" si="220"/>
        <v>12</v>
      </c>
      <c r="AT106" s="425">
        <f t="shared" si="221"/>
        <v>11</v>
      </c>
      <c r="AU106" s="425">
        <f t="shared" si="222"/>
        <v>19</v>
      </c>
      <c r="AV106" s="425">
        <f t="shared" si="223"/>
        <v>11</v>
      </c>
      <c r="AW106" s="425">
        <f t="shared" si="224"/>
        <v>11</v>
      </c>
      <c r="AX106" s="425">
        <f t="shared" si="225"/>
        <v>10</v>
      </c>
      <c r="AY106" s="425">
        <f t="shared" si="226"/>
        <v>10</v>
      </c>
      <c r="AZ106" s="425">
        <f t="shared" si="227"/>
        <v>11</v>
      </c>
      <c r="BA106" s="425">
        <f t="shared" si="228"/>
        <v>11</v>
      </c>
      <c r="BB106" s="425">
        <f t="shared" si="229"/>
        <v>10</v>
      </c>
      <c r="BC106" s="425">
        <f t="shared" si="230"/>
        <v>0</v>
      </c>
      <c r="BD106" s="425">
        <f t="shared" si="231"/>
        <v>0</v>
      </c>
      <c r="BE106" s="425">
        <f t="shared" si="232"/>
        <v>0</v>
      </c>
      <c r="BF106" s="425">
        <f t="shared" si="233"/>
        <v>0</v>
      </c>
      <c r="BG106" s="425">
        <f t="shared" si="234"/>
        <v>0</v>
      </c>
      <c r="BH106" s="426">
        <f t="shared" si="235"/>
        <v>0</v>
      </c>
    </row>
    <row r="107" spans="33:61" x14ac:dyDescent="0.2">
      <c r="AG107" s="417">
        <v>7</v>
      </c>
      <c r="AH107" s="424">
        <f t="shared" si="209"/>
        <v>13</v>
      </c>
      <c r="AI107" s="425">
        <f t="shared" si="210"/>
        <v>13</v>
      </c>
      <c r="AJ107" s="435">
        <f t="shared" si="211"/>
        <v>12</v>
      </c>
      <c r="AK107" s="425">
        <f t="shared" si="212"/>
        <v>12</v>
      </c>
      <c r="AL107" s="425">
        <f t="shared" si="213"/>
        <v>12</v>
      </c>
      <c r="AM107" s="425">
        <f t="shared" si="214"/>
        <v>12</v>
      </c>
      <c r="AN107" s="425">
        <f t="shared" si="215"/>
        <v>26</v>
      </c>
      <c r="AO107" s="425">
        <f t="shared" si="216"/>
        <v>14</v>
      </c>
      <c r="AP107" s="425">
        <f t="shared" si="217"/>
        <v>13</v>
      </c>
      <c r="AQ107" s="425">
        <f t="shared" si="218"/>
        <v>23</v>
      </c>
      <c r="AR107" s="425">
        <f t="shared" si="219"/>
        <v>13</v>
      </c>
      <c r="AS107" s="425">
        <f t="shared" si="220"/>
        <v>13</v>
      </c>
      <c r="AT107" s="425">
        <f t="shared" si="221"/>
        <v>12</v>
      </c>
      <c r="AU107" s="425">
        <f t="shared" si="222"/>
        <v>12</v>
      </c>
      <c r="AV107" s="425">
        <f t="shared" si="223"/>
        <v>13</v>
      </c>
      <c r="AW107" s="425">
        <f t="shared" si="224"/>
        <v>14</v>
      </c>
      <c r="AX107" s="425">
        <f t="shared" si="225"/>
        <v>13</v>
      </c>
      <c r="AY107" s="425">
        <f t="shared" si="226"/>
        <v>12</v>
      </c>
      <c r="AZ107" s="425">
        <f t="shared" si="227"/>
        <v>0</v>
      </c>
      <c r="BA107" s="425">
        <f t="shared" si="228"/>
        <v>0</v>
      </c>
      <c r="BB107" s="425">
        <f t="shared" si="229"/>
        <v>0</v>
      </c>
      <c r="BC107" s="425">
        <f t="shared" si="230"/>
        <v>0</v>
      </c>
      <c r="BD107" s="425">
        <f t="shared" si="231"/>
        <v>0</v>
      </c>
      <c r="BE107" s="425">
        <f t="shared" si="232"/>
        <v>0</v>
      </c>
      <c r="BF107" s="425">
        <f t="shared" si="233"/>
        <v>0</v>
      </c>
      <c r="BG107" s="425">
        <f t="shared" si="234"/>
        <v>0</v>
      </c>
      <c r="BH107" s="426">
        <f t="shared" si="235"/>
        <v>0</v>
      </c>
    </row>
    <row r="108" spans="33:61" x14ac:dyDescent="0.2">
      <c r="AG108" s="417">
        <v>8</v>
      </c>
      <c r="AH108" s="424">
        <f t="shared" si="209"/>
        <v>14</v>
      </c>
      <c r="AI108" s="425">
        <f t="shared" si="210"/>
        <v>14</v>
      </c>
      <c r="AJ108" s="435">
        <f t="shared" si="211"/>
        <v>30</v>
      </c>
      <c r="AK108" s="425">
        <f t="shared" si="212"/>
        <v>16</v>
      </c>
      <c r="AL108" s="425">
        <f t="shared" si="213"/>
        <v>15</v>
      </c>
      <c r="AM108" s="425">
        <f t="shared" si="214"/>
        <v>27</v>
      </c>
      <c r="AN108" s="425">
        <f t="shared" si="215"/>
        <v>15</v>
      </c>
      <c r="AO108" s="425">
        <f t="shared" si="216"/>
        <v>15</v>
      </c>
      <c r="AP108" s="425">
        <f t="shared" si="217"/>
        <v>14</v>
      </c>
      <c r="AQ108" s="425">
        <f t="shared" si="218"/>
        <v>14</v>
      </c>
      <c r="AR108" s="425">
        <f t="shared" si="219"/>
        <v>15</v>
      </c>
      <c r="AS108" s="425">
        <f t="shared" si="220"/>
        <v>16</v>
      </c>
      <c r="AT108" s="425">
        <f t="shared" si="221"/>
        <v>15</v>
      </c>
      <c r="AU108" s="425">
        <f t="shared" si="222"/>
        <v>14</v>
      </c>
      <c r="AV108" s="425">
        <f t="shared" si="223"/>
        <v>15</v>
      </c>
      <c r="AW108" s="425">
        <f t="shared" si="224"/>
        <v>17</v>
      </c>
      <c r="AX108" s="425">
        <f t="shared" si="225"/>
        <v>14</v>
      </c>
      <c r="AY108" s="425">
        <f t="shared" si="226"/>
        <v>0</v>
      </c>
      <c r="AZ108" s="425">
        <f t="shared" si="227"/>
        <v>0</v>
      </c>
      <c r="BA108" s="425">
        <f t="shared" si="228"/>
        <v>0</v>
      </c>
      <c r="BB108" s="425">
        <f t="shared" si="229"/>
        <v>0</v>
      </c>
      <c r="BC108" s="425">
        <f t="shared" si="230"/>
        <v>0</v>
      </c>
      <c r="BD108" s="425">
        <f t="shared" si="231"/>
        <v>0</v>
      </c>
      <c r="BE108" s="425">
        <f t="shared" si="232"/>
        <v>0</v>
      </c>
      <c r="BF108" s="425">
        <f t="shared" si="233"/>
        <v>0</v>
      </c>
      <c r="BG108" s="425">
        <f t="shared" si="234"/>
        <v>0</v>
      </c>
      <c r="BH108" s="426">
        <f t="shared" si="235"/>
        <v>0</v>
      </c>
    </row>
    <row r="109" spans="33:61" x14ac:dyDescent="0.2">
      <c r="AG109" s="417">
        <v>9</v>
      </c>
      <c r="AH109" s="424">
        <f t="shared" si="209"/>
        <v>17</v>
      </c>
      <c r="AI109" s="425">
        <f t="shared" si="210"/>
        <v>31</v>
      </c>
      <c r="AJ109" s="435">
        <f t="shared" si="211"/>
        <v>17</v>
      </c>
      <c r="AK109" s="425">
        <f t="shared" si="212"/>
        <v>17</v>
      </c>
      <c r="AL109" s="425">
        <f t="shared" si="213"/>
        <v>16</v>
      </c>
      <c r="AM109" s="425">
        <f t="shared" si="214"/>
        <v>16</v>
      </c>
      <c r="AN109" s="425">
        <f t="shared" si="215"/>
        <v>17</v>
      </c>
      <c r="AO109" s="425">
        <f t="shared" si="216"/>
        <v>18</v>
      </c>
      <c r="AP109" s="425">
        <f t="shared" si="217"/>
        <v>17</v>
      </c>
      <c r="AQ109" s="425">
        <f t="shared" si="218"/>
        <v>16</v>
      </c>
      <c r="AR109" s="425">
        <f t="shared" si="219"/>
        <v>17</v>
      </c>
      <c r="AS109" s="425">
        <f t="shared" si="220"/>
        <v>17</v>
      </c>
      <c r="AT109" s="425">
        <f t="shared" si="221"/>
        <v>16</v>
      </c>
      <c r="AU109" s="425">
        <f t="shared" si="222"/>
        <v>16</v>
      </c>
      <c r="AV109" s="425">
        <f t="shared" si="223"/>
        <v>0</v>
      </c>
      <c r="AW109" s="425">
        <f t="shared" si="224"/>
        <v>0</v>
      </c>
      <c r="AX109" s="425">
        <f t="shared" si="225"/>
        <v>0</v>
      </c>
      <c r="AY109" s="425">
        <f t="shared" si="226"/>
        <v>0</v>
      </c>
      <c r="AZ109" s="425">
        <f t="shared" si="227"/>
        <v>0</v>
      </c>
      <c r="BA109" s="425">
        <f t="shared" si="228"/>
        <v>0</v>
      </c>
      <c r="BB109" s="425">
        <f t="shared" si="229"/>
        <v>0</v>
      </c>
      <c r="BC109" s="425">
        <f t="shared" si="230"/>
        <v>0</v>
      </c>
      <c r="BD109" s="425">
        <f t="shared" si="231"/>
        <v>0</v>
      </c>
      <c r="BE109" s="425">
        <f t="shared" si="232"/>
        <v>0</v>
      </c>
      <c r="BF109" s="425">
        <f t="shared" si="233"/>
        <v>0</v>
      </c>
      <c r="BG109" s="425">
        <f t="shared" si="234"/>
        <v>0</v>
      </c>
      <c r="BH109" s="426">
        <f t="shared" si="235"/>
        <v>0</v>
      </c>
    </row>
    <row r="110" spans="33:61" x14ac:dyDescent="0.2">
      <c r="AG110" s="417">
        <v>10</v>
      </c>
      <c r="AH110" s="424">
        <f t="shared" si="209"/>
        <v>18</v>
      </c>
      <c r="AI110" s="425">
        <f t="shared" si="210"/>
        <v>18</v>
      </c>
      <c r="AJ110" s="435">
        <f t="shared" si="211"/>
        <v>19</v>
      </c>
      <c r="AK110" s="425">
        <f t="shared" si="212"/>
        <v>20</v>
      </c>
      <c r="AL110" s="425">
        <f t="shared" si="213"/>
        <v>19</v>
      </c>
      <c r="AM110" s="425">
        <f t="shared" si="214"/>
        <v>18</v>
      </c>
      <c r="AN110" s="425">
        <f t="shared" si="215"/>
        <v>19</v>
      </c>
      <c r="AO110" s="425">
        <f t="shared" si="216"/>
        <v>19</v>
      </c>
      <c r="AP110" s="425">
        <f t="shared" si="217"/>
        <v>18</v>
      </c>
      <c r="AQ110" s="425">
        <f t="shared" si="218"/>
        <v>18</v>
      </c>
      <c r="AR110" s="425">
        <f t="shared" si="219"/>
        <v>19</v>
      </c>
      <c r="AS110" s="425">
        <f t="shared" si="220"/>
        <v>19</v>
      </c>
      <c r="AT110" s="425">
        <f t="shared" si="221"/>
        <v>18</v>
      </c>
      <c r="AU110" s="425">
        <f t="shared" si="222"/>
        <v>0</v>
      </c>
      <c r="AV110" s="425">
        <f t="shared" si="223"/>
        <v>0</v>
      </c>
      <c r="AW110" s="425">
        <f t="shared" si="224"/>
        <v>0</v>
      </c>
      <c r="AX110" s="425">
        <f t="shared" si="225"/>
        <v>0</v>
      </c>
      <c r="AY110" s="425">
        <f t="shared" si="226"/>
        <v>0</v>
      </c>
      <c r="AZ110" s="425">
        <f t="shared" si="227"/>
        <v>0</v>
      </c>
      <c r="BA110" s="425">
        <f t="shared" si="228"/>
        <v>0</v>
      </c>
      <c r="BB110" s="425">
        <f t="shared" si="229"/>
        <v>0</v>
      </c>
      <c r="BC110" s="425">
        <f t="shared" si="230"/>
        <v>0</v>
      </c>
      <c r="BD110" s="425">
        <f t="shared" si="231"/>
        <v>0</v>
      </c>
      <c r="BE110" s="425">
        <f t="shared" si="232"/>
        <v>0</v>
      </c>
      <c r="BF110" s="425">
        <f t="shared" si="233"/>
        <v>0</v>
      </c>
      <c r="BG110" s="425">
        <f t="shared" si="234"/>
        <v>0</v>
      </c>
      <c r="BH110" s="426">
        <f t="shared" si="235"/>
        <v>0</v>
      </c>
    </row>
    <row r="111" spans="33:61" x14ac:dyDescent="0.2">
      <c r="AG111" s="417">
        <v>11</v>
      </c>
      <c r="AH111" s="424">
        <f t="shared" si="209"/>
        <v>21</v>
      </c>
      <c r="AI111" s="425">
        <f t="shared" si="210"/>
        <v>20</v>
      </c>
      <c r="AJ111" s="435">
        <f t="shared" si="211"/>
        <v>21</v>
      </c>
      <c r="AK111" s="425">
        <f t="shared" si="212"/>
        <v>21</v>
      </c>
      <c r="AL111" s="425">
        <f t="shared" si="213"/>
        <v>20</v>
      </c>
      <c r="AM111" s="425">
        <f t="shared" si="214"/>
        <v>20</v>
      </c>
      <c r="AN111" s="425">
        <f t="shared" si="215"/>
        <v>21</v>
      </c>
      <c r="AO111" s="425">
        <f t="shared" si="216"/>
        <v>22</v>
      </c>
      <c r="AP111" s="425">
        <f t="shared" si="217"/>
        <v>21</v>
      </c>
      <c r="AQ111" s="425">
        <f t="shared" si="218"/>
        <v>20</v>
      </c>
      <c r="AR111" s="425">
        <f t="shared" si="219"/>
        <v>0</v>
      </c>
      <c r="AS111" s="425">
        <f t="shared" si="220"/>
        <v>0</v>
      </c>
      <c r="AT111" s="425">
        <f t="shared" si="221"/>
        <v>0</v>
      </c>
      <c r="AU111" s="425">
        <f t="shared" si="222"/>
        <v>0</v>
      </c>
      <c r="AV111" s="425">
        <f t="shared" si="223"/>
        <v>0</v>
      </c>
      <c r="AW111" s="425">
        <f t="shared" si="224"/>
        <v>0</v>
      </c>
      <c r="AX111" s="425">
        <f t="shared" si="225"/>
        <v>0</v>
      </c>
      <c r="AY111" s="425">
        <f t="shared" si="226"/>
        <v>0</v>
      </c>
      <c r="AZ111" s="425">
        <f t="shared" si="227"/>
        <v>0</v>
      </c>
      <c r="BA111" s="425">
        <f t="shared" si="228"/>
        <v>0</v>
      </c>
      <c r="BB111" s="425">
        <f t="shared" si="229"/>
        <v>0</v>
      </c>
      <c r="BC111" s="425">
        <f t="shared" si="230"/>
        <v>0</v>
      </c>
      <c r="BD111" s="425">
        <f t="shared" si="231"/>
        <v>0</v>
      </c>
      <c r="BE111" s="425">
        <f t="shared" si="232"/>
        <v>0</v>
      </c>
      <c r="BF111" s="425">
        <f t="shared" si="233"/>
        <v>0</v>
      </c>
      <c r="BG111" s="425">
        <f t="shared" si="234"/>
        <v>0</v>
      </c>
      <c r="BH111" s="426">
        <f t="shared" si="235"/>
        <v>0</v>
      </c>
    </row>
    <row r="112" spans="33:61" x14ac:dyDescent="0.2">
      <c r="AG112" s="417">
        <v>12</v>
      </c>
      <c r="AH112" s="424">
        <f t="shared" si="209"/>
        <v>22</v>
      </c>
      <c r="AI112" s="425">
        <f t="shared" si="210"/>
        <v>22</v>
      </c>
      <c r="AJ112" s="435">
        <f t="shared" si="211"/>
        <v>23</v>
      </c>
      <c r="AK112" s="425">
        <f t="shared" si="212"/>
        <v>24</v>
      </c>
      <c r="AL112" s="425">
        <f t="shared" si="213"/>
        <v>23</v>
      </c>
      <c r="AM112" s="425">
        <f t="shared" si="214"/>
        <v>22</v>
      </c>
      <c r="AN112" s="425">
        <f t="shared" si="215"/>
        <v>23</v>
      </c>
      <c r="AO112" s="425">
        <f t="shared" si="216"/>
        <v>23</v>
      </c>
      <c r="AP112" s="425">
        <f t="shared" si="217"/>
        <v>22</v>
      </c>
      <c r="AQ112" s="425">
        <f t="shared" si="218"/>
        <v>0</v>
      </c>
      <c r="AR112" s="425">
        <f t="shared" si="219"/>
        <v>0</v>
      </c>
      <c r="AS112" s="425">
        <f t="shared" si="220"/>
        <v>0</v>
      </c>
      <c r="AT112" s="425">
        <f t="shared" si="221"/>
        <v>0</v>
      </c>
      <c r="AU112" s="425">
        <f t="shared" si="222"/>
        <v>0</v>
      </c>
      <c r="AV112" s="425">
        <f t="shared" si="223"/>
        <v>0</v>
      </c>
      <c r="AW112" s="425">
        <f t="shared" si="224"/>
        <v>0</v>
      </c>
      <c r="AX112" s="425">
        <f t="shared" si="225"/>
        <v>0</v>
      </c>
      <c r="AY112" s="425">
        <f t="shared" si="226"/>
        <v>0</v>
      </c>
      <c r="AZ112" s="425">
        <f t="shared" si="227"/>
        <v>0</v>
      </c>
      <c r="BA112" s="425">
        <f t="shared" si="228"/>
        <v>0</v>
      </c>
      <c r="BB112" s="425">
        <f t="shared" si="229"/>
        <v>0</v>
      </c>
      <c r="BC112" s="425">
        <f t="shared" si="230"/>
        <v>0</v>
      </c>
      <c r="BD112" s="425">
        <f t="shared" si="231"/>
        <v>0</v>
      </c>
      <c r="BE112" s="425">
        <f t="shared" si="232"/>
        <v>0</v>
      </c>
      <c r="BF112" s="425">
        <f t="shared" si="233"/>
        <v>0</v>
      </c>
      <c r="BG112" s="425">
        <f t="shared" si="234"/>
        <v>0</v>
      </c>
      <c r="BH112" s="426">
        <f t="shared" si="235"/>
        <v>0</v>
      </c>
    </row>
    <row r="113" spans="33:60" x14ac:dyDescent="0.2">
      <c r="AG113" s="417">
        <v>13</v>
      </c>
      <c r="AH113" s="424">
        <f t="shared" si="209"/>
        <v>25</v>
      </c>
      <c r="AI113" s="425">
        <f t="shared" si="210"/>
        <v>24</v>
      </c>
      <c r="AJ113" s="435">
        <f t="shared" si="211"/>
        <v>25</v>
      </c>
      <c r="AK113" s="425">
        <f t="shared" si="212"/>
        <v>25</v>
      </c>
      <c r="AL113" s="425">
        <f t="shared" si="213"/>
        <v>24</v>
      </c>
      <c r="AM113" s="425">
        <f t="shared" si="214"/>
        <v>24</v>
      </c>
      <c r="AN113" s="425">
        <f t="shared" si="215"/>
        <v>0</v>
      </c>
      <c r="AO113" s="425">
        <f t="shared" si="216"/>
        <v>0</v>
      </c>
      <c r="AP113" s="425">
        <f t="shared" si="217"/>
        <v>0</v>
      </c>
      <c r="AQ113" s="425">
        <f t="shared" si="218"/>
        <v>0</v>
      </c>
      <c r="AR113" s="425">
        <f t="shared" si="219"/>
        <v>0</v>
      </c>
      <c r="AS113" s="425">
        <f t="shared" si="220"/>
        <v>0</v>
      </c>
      <c r="AT113" s="425">
        <f t="shared" si="221"/>
        <v>0</v>
      </c>
      <c r="AU113" s="425">
        <f t="shared" si="222"/>
        <v>0</v>
      </c>
      <c r="AV113" s="425">
        <f t="shared" si="223"/>
        <v>0</v>
      </c>
      <c r="AW113" s="425">
        <f t="shared" si="224"/>
        <v>0</v>
      </c>
      <c r="AX113" s="425">
        <f t="shared" si="225"/>
        <v>0</v>
      </c>
      <c r="AY113" s="425">
        <f t="shared" si="226"/>
        <v>0</v>
      </c>
      <c r="AZ113" s="425">
        <f t="shared" si="227"/>
        <v>0</v>
      </c>
      <c r="BA113" s="425">
        <f t="shared" si="228"/>
        <v>0</v>
      </c>
      <c r="BB113" s="425">
        <f t="shared" si="229"/>
        <v>0</v>
      </c>
      <c r="BC113" s="425">
        <f t="shared" si="230"/>
        <v>0</v>
      </c>
      <c r="BD113" s="425">
        <f t="shared" si="231"/>
        <v>0</v>
      </c>
      <c r="BE113" s="425">
        <f t="shared" si="232"/>
        <v>0</v>
      </c>
      <c r="BF113" s="425">
        <f t="shared" si="233"/>
        <v>0</v>
      </c>
      <c r="BG113" s="425">
        <f t="shared" si="234"/>
        <v>0</v>
      </c>
      <c r="BH113" s="426">
        <f t="shared" si="235"/>
        <v>0</v>
      </c>
    </row>
    <row r="114" spans="33:60" x14ac:dyDescent="0.2">
      <c r="AG114" s="417">
        <v>14</v>
      </c>
      <c r="AH114" s="424">
        <f t="shared" si="209"/>
        <v>26</v>
      </c>
      <c r="AI114" s="425">
        <f t="shared" si="210"/>
        <v>26</v>
      </c>
      <c r="AJ114" s="435">
        <f t="shared" si="211"/>
        <v>27</v>
      </c>
      <c r="AK114" s="425">
        <f t="shared" si="212"/>
        <v>27</v>
      </c>
      <c r="AL114" s="425">
        <f t="shared" si="213"/>
        <v>26</v>
      </c>
      <c r="AM114" s="425">
        <f t="shared" si="214"/>
        <v>0</v>
      </c>
      <c r="AN114" s="425">
        <f t="shared" si="215"/>
        <v>0</v>
      </c>
      <c r="AO114" s="425">
        <f t="shared" si="216"/>
        <v>0</v>
      </c>
      <c r="AP114" s="425">
        <f t="shared" si="217"/>
        <v>0</v>
      </c>
      <c r="AQ114" s="425">
        <f t="shared" si="218"/>
        <v>0</v>
      </c>
      <c r="AR114" s="425">
        <f t="shared" si="219"/>
        <v>0</v>
      </c>
      <c r="AS114" s="425">
        <f t="shared" si="220"/>
        <v>0</v>
      </c>
      <c r="AT114" s="425">
        <f t="shared" si="221"/>
        <v>0</v>
      </c>
      <c r="AU114" s="425">
        <f t="shared" si="222"/>
        <v>0</v>
      </c>
      <c r="AV114" s="425">
        <f t="shared" si="223"/>
        <v>0</v>
      </c>
      <c r="AW114" s="425">
        <f t="shared" si="224"/>
        <v>0</v>
      </c>
      <c r="AX114" s="425">
        <f t="shared" si="225"/>
        <v>0</v>
      </c>
      <c r="AY114" s="425">
        <f t="shared" si="226"/>
        <v>0</v>
      </c>
      <c r="AZ114" s="425">
        <f t="shared" si="227"/>
        <v>0</v>
      </c>
      <c r="BA114" s="425">
        <f t="shared" si="228"/>
        <v>0</v>
      </c>
      <c r="BB114" s="425">
        <f t="shared" si="229"/>
        <v>0</v>
      </c>
      <c r="BC114" s="425">
        <f t="shared" si="230"/>
        <v>0</v>
      </c>
      <c r="BD114" s="425">
        <f t="shared" si="231"/>
        <v>0</v>
      </c>
      <c r="BE114" s="425">
        <f t="shared" si="232"/>
        <v>0</v>
      </c>
      <c r="BF114" s="425">
        <f t="shared" si="233"/>
        <v>0</v>
      </c>
      <c r="BG114" s="425">
        <f t="shared" si="234"/>
        <v>0</v>
      </c>
      <c r="BH114" s="426">
        <f t="shared" si="235"/>
        <v>0</v>
      </c>
    </row>
    <row r="115" spans="33:60" x14ac:dyDescent="0.2">
      <c r="AG115" s="417">
        <v>15</v>
      </c>
      <c r="AH115" s="424">
        <f t="shared" si="209"/>
        <v>29</v>
      </c>
      <c r="AI115" s="425">
        <f t="shared" si="210"/>
        <v>28</v>
      </c>
      <c r="AJ115" s="435">
        <f t="shared" si="211"/>
        <v>0</v>
      </c>
      <c r="AK115" s="425">
        <f t="shared" si="212"/>
        <v>0</v>
      </c>
      <c r="AL115" s="425">
        <f t="shared" si="213"/>
        <v>0</v>
      </c>
      <c r="AM115" s="425">
        <f t="shared" si="214"/>
        <v>0</v>
      </c>
      <c r="AN115" s="425">
        <f t="shared" si="215"/>
        <v>0</v>
      </c>
      <c r="AO115" s="425">
        <f t="shared" si="216"/>
        <v>0</v>
      </c>
      <c r="AP115" s="425">
        <f t="shared" si="217"/>
        <v>0</v>
      </c>
      <c r="AQ115" s="425">
        <f t="shared" si="218"/>
        <v>0</v>
      </c>
      <c r="AR115" s="425">
        <f t="shared" si="219"/>
        <v>0</v>
      </c>
      <c r="AS115" s="425">
        <f t="shared" si="220"/>
        <v>0</v>
      </c>
      <c r="AT115" s="425">
        <f t="shared" si="221"/>
        <v>0</v>
      </c>
      <c r="AU115" s="425">
        <f t="shared" si="222"/>
        <v>0</v>
      </c>
      <c r="AV115" s="425">
        <f t="shared" si="223"/>
        <v>0</v>
      </c>
      <c r="AW115" s="425">
        <f t="shared" si="224"/>
        <v>0</v>
      </c>
      <c r="AX115" s="425">
        <f t="shared" si="225"/>
        <v>0</v>
      </c>
      <c r="AY115" s="425">
        <f t="shared" si="226"/>
        <v>0</v>
      </c>
      <c r="AZ115" s="425">
        <f t="shared" si="227"/>
        <v>0</v>
      </c>
      <c r="BA115" s="425">
        <f t="shared" si="228"/>
        <v>0</v>
      </c>
      <c r="BB115" s="425">
        <f t="shared" si="229"/>
        <v>0</v>
      </c>
      <c r="BC115" s="425">
        <f t="shared" si="230"/>
        <v>0</v>
      </c>
      <c r="BD115" s="425">
        <f t="shared" si="231"/>
        <v>0</v>
      </c>
      <c r="BE115" s="425">
        <f t="shared" si="232"/>
        <v>0</v>
      </c>
      <c r="BF115" s="425">
        <f t="shared" si="233"/>
        <v>0</v>
      </c>
      <c r="BG115" s="425">
        <f t="shared" si="234"/>
        <v>0</v>
      </c>
      <c r="BH115" s="426">
        <f t="shared" si="235"/>
        <v>0</v>
      </c>
    </row>
    <row r="116" spans="33:60" x14ac:dyDescent="0.2">
      <c r="AG116" s="417">
        <v>16</v>
      </c>
      <c r="AH116" s="183">
        <f t="shared" si="209"/>
        <v>30</v>
      </c>
      <c r="AI116" s="97">
        <f t="shared" si="210"/>
        <v>0</v>
      </c>
      <c r="AJ116" s="97">
        <f t="shared" si="211"/>
        <v>0</v>
      </c>
      <c r="AK116" s="97">
        <f t="shared" si="212"/>
        <v>0</v>
      </c>
      <c r="AL116" s="97">
        <f t="shared" si="213"/>
        <v>0</v>
      </c>
      <c r="AM116" s="97">
        <f t="shared" si="214"/>
        <v>0</v>
      </c>
      <c r="AN116" s="97">
        <f t="shared" si="215"/>
        <v>0</v>
      </c>
      <c r="AO116" s="97">
        <f t="shared" si="216"/>
        <v>0</v>
      </c>
      <c r="AP116" s="97">
        <f t="shared" si="217"/>
        <v>0</v>
      </c>
      <c r="AQ116" s="97">
        <f t="shared" si="218"/>
        <v>0</v>
      </c>
      <c r="AR116" s="97">
        <f t="shared" si="219"/>
        <v>0</v>
      </c>
      <c r="AS116" s="97">
        <f t="shared" si="220"/>
        <v>0</v>
      </c>
      <c r="AT116" s="97">
        <f t="shared" si="221"/>
        <v>0</v>
      </c>
      <c r="AU116" s="97">
        <f t="shared" si="222"/>
        <v>0</v>
      </c>
      <c r="AV116" s="97">
        <f t="shared" si="223"/>
        <v>0</v>
      </c>
      <c r="AW116" s="97">
        <f t="shared" si="224"/>
        <v>0</v>
      </c>
      <c r="AX116" s="97">
        <f t="shared" si="225"/>
        <v>0</v>
      </c>
      <c r="AY116" s="97">
        <f t="shared" si="226"/>
        <v>0</v>
      </c>
      <c r="AZ116" s="97">
        <f t="shared" si="227"/>
        <v>0</v>
      </c>
      <c r="BA116" s="97">
        <f t="shared" si="228"/>
        <v>0</v>
      </c>
      <c r="BB116" s="97">
        <f t="shared" si="229"/>
        <v>0</v>
      </c>
      <c r="BC116" s="97">
        <f t="shared" si="230"/>
        <v>0</v>
      </c>
      <c r="BD116" s="97">
        <f t="shared" si="231"/>
        <v>0</v>
      </c>
      <c r="BE116" s="97">
        <f t="shared" si="232"/>
        <v>0</v>
      </c>
      <c r="BF116" s="97">
        <f t="shared" si="233"/>
        <v>0</v>
      </c>
      <c r="BG116" s="97">
        <f t="shared" si="234"/>
        <v>0</v>
      </c>
      <c r="BH116" s="184">
        <f t="shared" si="235"/>
        <v>0</v>
      </c>
    </row>
    <row r="118" spans="33:60" x14ac:dyDescent="0.2">
      <c r="AG118" s="327" t="str">
        <f>AG98</f>
        <v>2. kolo</v>
      </c>
      <c r="AI118" s="327" t="str">
        <f>AI78</f>
        <v>modrý</v>
      </c>
    </row>
    <row r="119" spans="33:60" x14ac:dyDescent="0.2">
      <c r="AH119" s="417">
        <v>32</v>
      </c>
      <c r="AI119" s="417">
        <f>AH119-1</f>
        <v>31</v>
      </c>
      <c r="AJ119" s="417">
        <f t="shared" ref="AJ119:BH119" si="236">AI119-1</f>
        <v>30</v>
      </c>
      <c r="AK119" s="417">
        <f t="shared" si="236"/>
        <v>29</v>
      </c>
      <c r="AL119" s="417">
        <f t="shared" si="236"/>
        <v>28</v>
      </c>
      <c r="AM119" s="417">
        <f t="shared" si="236"/>
        <v>27</v>
      </c>
      <c r="AN119" s="417">
        <f t="shared" si="236"/>
        <v>26</v>
      </c>
      <c r="AO119" s="417">
        <f t="shared" si="236"/>
        <v>25</v>
      </c>
      <c r="AP119" s="417">
        <f t="shared" si="236"/>
        <v>24</v>
      </c>
      <c r="AQ119" s="417">
        <f t="shared" si="236"/>
        <v>23</v>
      </c>
      <c r="AR119" s="417">
        <f t="shared" si="236"/>
        <v>22</v>
      </c>
      <c r="AS119" s="417">
        <f t="shared" si="236"/>
        <v>21</v>
      </c>
      <c r="AT119" s="417">
        <f t="shared" si="236"/>
        <v>20</v>
      </c>
      <c r="AU119" s="417">
        <f t="shared" si="236"/>
        <v>19</v>
      </c>
      <c r="AV119" s="417">
        <f t="shared" si="236"/>
        <v>18</v>
      </c>
      <c r="AW119" s="417">
        <f t="shared" si="236"/>
        <v>17</v>
      </c>
      <c r="AX119" s="417">
        <f t="shared" si="236"/>
        <v>16</v>
      </c>
      <c r="AY119" s="417">
        <f t="shared" si="236"/>
        <v>15</v>
      </c>
      <c r="AZ119" s="417">
        <f t="shared" si="236"/>
        <v>14</v>
      </c>
      <c r="BA119" s="417">
        <f t="shared" si="236"/>
        <v>13</v>
      </c>
      <c r="BB119" s="417">
        <f t="shared" si="236"/>
        <v>12</v>
      </c>
      <c r="BC119" s="417">
        <f t="shared" si="236"/>
        <v>11</v>
      </c>
      <c r="BD119" s="417">
        <f t="shared" si="236"/>
        <v>10</v>
      </c>
      <c r="BE119" s="417">
        <f t="shared" si="236"/>
        <v>9</v>
      </c>
      <c r="BF119" s="417">
        <f t="shared" si="236"/>
        <v>8</v>
      </c>
      <c r="BG119" s="417">
        <f t="shared" si="236"/>
        <v>7</v>
      </c>
      <c r="BH119" s="417">
        <f t="shared" si="236"/>
        <v>6</v>
      </c>
    </row>
    <row r="120" spans="33:60" x14ac:dyDescent="0.2">
      <c r="AH120" s="97">
        <v>1</v>
      </c>
      <c r="AI120" s="97">
        <f>AH120+1</f>
        <v>2</v>
      </c>
      <c r="AJ120" s="97">
        <f t="shared" ref="AJ120:BH120" si="237">AI120+1</f>
        <v>3</v>
      </c>
      <c r="AK120" s="97">
        <f t="shared" si="237"/>
        <v>4</v>
      </c>
      <c r="AL120" s="97">
        <f t="shared" si="237"/>
        <v>5</v>
      </c>
      <c r="AM120" s="97">
        <f t="shared" si="237"/>
        <v>6</v>
      </c>
      <c r="AN120" s="97">
        <f t="shared" si="237"/>
        <v>7</v>
      </c>
      <c r="AO120" s="97">
        <f t="shared" si="237"/>
        <v>8</v>
      </c>
      <c r="AP120" s="97">
        <f t="shared" si="237"/>
        <v>9</v>
      </c>
      <c r="AQ120" s="97">
        <f t="shared" si="237"/>
        <v>10</v>
      </c>
      <c r="AR120" s="97">
        <f t="shared" si="237"/>
        <v>11</v>
      </c>
      <c r="AS120" s="97">
        <f t="shared" si="237"/>
        <v>12</v>
      </c>
      <c r="AT120" s="97">
        <f t="shared" si="237"/>
        <v>13</v>
      </c>
      <c r="AU120" s="97">
        <f t="shared" si="237"/>
        <v>14</v>
      </c>
      <c r="AV120" s="97">
        <f t="shared" si="237"/>
        <v>15</v>
      </c>
      <c r="AW120" s="97">
        <f t="shared" si="237"/>
        <v>16</v>
      </c>
      <c r="AX120" s="97">
        <f t="shared" si="237"/>
        <v>17</v>
      </c>
      <c r="AY120" s="97">
        <f t="shared" si="237"/>
        <v>18</v>
      </c>
      <c r="AZ120" s="97">
        <f t="shared" si="237"/>
        <v>19</v>
      </c>
      <c r="BA120" s="97">
        <f t="shared" si="237"/>
        <v>20</v>
      </c>
      <c r="BB120" s="97">
        <f t="shared" si="237"/>
        <v>21</v>
      </c>
      <c r="BC120" s="97">
        <f t="shared" si="237"/>
        <v>22</v>
      </c>
      <c r="BD120" s="97">
        <f t="shared" si="237"/>
        <v>23</v>
      </c>
      <c r="BE120" s="97">
        <f t="shared" si="237"/>
        <v>24</v>
      </c>
      <c r="BF120" s="97">
        <f t="shared" si="237"/>
        <v>25</v>
      </c>
      <c r="BG120" s="97">
        <f t="shared" si="237"/>
        <v>26</v>
      </c>
      <c r="BH120" s="97">
        <f t="shared" si="237"/>
        <v>27</v>
      </c>
    </row>
    <row r="121" spans="33:60" x14ac:dyDescent="0.2">
      <c r="AG121" s="417">
        <v>1</v>
      </c>
      <c r="AH121" s="424">
        <f>AM41</f>
        <v>3</v>
      </c>
      <c r="AI121" s="425">
        <f>AS41</f>
        <v>3</v>
      </c>
      <c r="AJ121" s="425">
        <f>AY41</f>
        <v>1</v>
      </c>
      <c r="AK121" s="425">
        <f>BE41</f>
        <v>1</v>
      </c>
      <c r="AL121" s="425">
        <f>BK41</f>
        <v>3</v>
      </c>
      <c r="AM121" s="425">
        <f>BQ41</f>
        <v>3</v>
      </c>
      <c r="AN121" s="425">
        <f>BW41</f>
        <v>1</v>
      </c>
      <c r="AO121" s="425">
        <f>CC41</f>
        <v>1</v>
      </c>
      <c r="AP121" s="425">
        <f>CI41</f>
        <v>3</v>
      </c>
      <c r="AQ121" s="425">
        <f>CO41</f>
        <v>3</v>
      </c>
      <c r="AR121" s="425">
        <f>CU41</f>
        <v>1</v>
      </c>
      <c r="AS121" s="425">
        <f>DA41</f>
        <v>1</v>
      </c>
      <c r="AT121" s="425">
        <f>DG41</f>
        <v>3</v>
      </c>
      <c r="AU121" s="425">
        <f>DM41</f>
        <v>3</v>
      </c>
      <c r="AV121" s="425">
        <f>DS41</f>
        <v>1</v>
      </c>
      <c r="AW121" s="425">
        <f>DY41</f>
        <v>1</v>
      </c>
      <c r="AX121" s="425">
        <f>EE41</f>
        <v>3</v>
      </c>
      <c r="AY121" s="425">
        <f>EK41</f>
        <v>3</v>
      </c>
      <c r="AZ121" s="425">
        <f>EQ41</f>
        <v>1</v>
      </c>
      <c r="BA121" s="425">
        <f>EW41</f>
        <v>1</v>
      </c>
      <c r="BB121" s="425">
        <f>FC41</f>
        <v>3</v>
      </c>
      <c r="BC121" s="425">
        <f>FI41</f>
        <v>3</v>
      </c>
      <c r="BD121" s="425">
        <f>FO41</f>
        <v>1</v>
      </c>
      <c r="BE121" s="425">
        <f>FU41</f>
        <v>1</v>
      </c>
      <c r="BF121" s="425">
        <f>GA41</f>
        <v>3</v>
      </c>
      <c r="BG121" s="425">
        <f>GG41</f>
        <v>3</v>
      </c>
      <c r="BH121" s="426">
        <f>GM41</f>
        <v>1</v>
      </c>
    </row>
    <row r="122" spans="33:60" x14ac:dyDescent="0.2">
      <c r="AG122" s="417">
        <v>2</v>
      </c>
      <c r="AH122" s="424">
        <f t="shared" ref="AH122:AH136" si="238">AM42</f>
        <v>4</v>
      </c>
      <c r="AI122" s="425">
        <f t="shared" ref="AI122:AI136" si="239">AS42</f>
        <v>4</v>
      </c>
      <c r="AJ122" s="425">
        <f t="shared" ref="AJ122:AJ136" si="240">AY42</f>
        <v>3</v>
      </c>
      <c r="AK122" s="425">
        <f t="shared" ref="AK122:AK136" si="241">BE42</f>
        <v>3</v>
      </c>
      <c r="AL122" s="425">
        <f t="shared" ref="AL122:AL136" si="242">BK42</f>
        <v>4</v>
      </c>
      <c r="AM122" s="425">
        <f t="shared" ref="AM122:AM136" si="243">BQ42</f>
        <v>4</v>
      </c>
      <c r="AN122" s="425">
        <f t="shared" ref="AN122:AN136" si="244">BW42</f>
        <v>3</v>
      </c>
      <c r="AO122" s="425">
        <f t="shared" ref="AO122:AO136" si="245">CC42</f>
        <v>3</v>
      </c>
      <c r="AP122" s="425">
        <f t="shared" ref="AP122:AP136" si="246">CI42</f>
        <v>4</v>
      </c>
      <c r="AQ122" s="425">
        <f t="shared" ref="AQ122:AQ136" si="247">CO42</f>
        <v>4</v>
      </c>
      <c r="AR122" s="425">
        <f t="shared" ref="AR122:AR136" si="248">CU42</f>
        <v>3</v>
      </c>
      <c r="AS122" s="425">
        <f t="shared" ref="AS122:AS136" si="249">DA42</f>
        <v>3</v>
      </c>
      <c r="AT122" s="425">
        <f t="shared" ref="AT122:AT136" si="250">DG42</f>
        <v>4</v>
      </c>
      <c r="AU122" s="425">
        <f t="shared" ref="AU122:AU136" si="251">DM42</f>
        <v>4</v>
      </c>
      <c r="AV122" s="425">
        <f t="shared" ref="AV122:AV136" si="252">DS42</f>
        <v>3</v>
      </c>
      <c r="AW122" s="425">
        <f t="shared" ref="AW122:AW136" si="253">DY42</f>
        <v>3</v>
      </c>
      <c r="AX122" s="425">
        <f t="shared" ref="AX122:AX136" si="254">EE42</f>
        <v>4</v>
      </c>
      <c r="AY122" s="425">
        <f t="shared" ref="AY122:AY136" si="255">EK42</f>
        <v>4</v>
      </c>
      <c r="AZ122" s="425">
        <f t="shared" ref="AZ122:AZ136" si="256">EQ42</f>
        <v>3</v>
      </c>
      <c r="BA122" s="425">
        <f t="shared" ref="BA122:BA136" si="257">EW42</f>
        <v>3</v>
      </c>
      <c r="BB122" s="425">
        <f t="shared" ref="BB122:BB136" si="258">FC42</f>
        <v>5</v>
      </c>
      <c r="BC122" s="425">
        <f t="shared" ref="BC122:BC136" si="259">FI42</f>
        <v>5</v>
      </c>
      <c r="BD122" s="425">
        <f t="shared" ref="BD122:BD136" si="260">FO42</f>
        <v>3</v>
      </c>
      <c r="BE122" s="425">
        <f t="shared" ref="BE122:BE136" si="261">FU42</f>
        <v>3</v>
      </c>
      <c r="BF122" s="425">
        <f t="shared" ref="BF122:BF136" si="262">GA42</f>
        <v>4</v>
      </c>
      <c r="BG122" s="425">
        <f t="shared" ref="BG122:BG136" si="263">GG42</f>
        <v>4</v>
      </c>
      <c r="BH122" s="426">
        <f t="shared" ref="BH122:BH136" si="264">GM42</f>
        <v>4</v>
      </c>
    </row>
    <row r="123" spans="33:60" x14ac:dyDescent="0.2">
      <c r="AG123" s="417">
        <v>3</v>
      </c>
      <c r="AH123" s="424">
        <f t="shared" si="238"/>
        <v>7</v>
      </c>
      <c r="AI123" s="425">
        <f t="shared" si="239"/>
        <v>7</v>
      </c>
      <c r="AJ123" s="425">
        <f t="shared" si="240"/>
        <v>5</v>
      </c>
      <c r="AK123" s="425">
        <f t="shared" si="241"/>
        <v>5</v>
      </c>
      <c r="AL123" s="425">
        <f t="shared" si="242"/>
        <v>7</v>
      </c>
      <c r="AM123" s="425">
        <f t="shared" si="243"/>
        <v>7</v>
      </c>
      <c r="AN123" s="425">
        <f t="shared" si="244"/>
        <v>5</v>
      </c>
      <c r="AO123" s="425">
        <f t="shared" si="245"/>
        <v>5</v>
      </c>
      <c r="AP123" s="425">
        <f t="shared" si="246"/>
        <v>7</v>
      </c>
      <c r="AQ123" s="425">
        <f t="shared" si="247"/>
        <v>7</v>
      </c>
      <c r="AR123" s="425">
        <f t="shared" si="248"/>
        <v>5</v>
      </c>
      <c r="AS123" s="425">
        <f t="shared" si="249"/>
        <v>5</v>
      </c>
      <c r="AT123" s="425">
        <f t="shared" si="250"/>
        <v>7</v>
      </c>
      <c r="AU123" s="425">
        <f t="shared" si="251"/>
        <v>7</v>
      </c>
      <c r="AV123" s="425">
        <f t="shared" si="252"/>
        <v>5</v>
      </c>
      <c r="AW123" s="425">
        <f t="shared" si="253"/>
        <v>5</v>
      </c>
      <c r="AX123" s="425">
        <f t="shared" si="254"/>
        <v>7</v>
      </c>
      <c r="AY123" s="425">
        <f t="shared" si="255"/>
        <v>7</v>
      </c>
      <c r="AZ123" s="425">
        <f t="shared" si="256"/>
        <v>5</v>
      </c>
      <c r="BA123" s="425">
        <f t="shared" si="257"/>
        <v>5</v>
      </c>
      <c r="BB123" s="425">
        <f t="shared" si="258"/>
        <v>6</v>
      </c>
      <c r="BC123" s="425">
        <f t="shared" si="259"/>
        <v>6</v>
      </c>
      <c r="BD123" s="425">
        <f t="shared" si="260"/>
        <v>6</v>
      </c>
      <c r="BE123" s="425">
        <f t="shared" si="261"/>
        <v>8</v>
      </c>
      <c r="BF123" s="425">
        <f t="shared" si="262"/>
        <v>7</v>
      </c>
      <c r="BG123" s="425">
        <f t="shared" si="263"/>
        <v>5</v>
      </c>
      <c r="BH123" s="426">
        <f t="shared" si="264"/>
        <v>0</v>
      </c>
    </row>
    <row r="124" spans="33:60" x14ac:dyDescent="0.2">
      <c r="AG124" s="417">
        <v>4</v>
      </c>
      <c r="AH124" s="424">
        <f t="shared" si="238"/>
        <v>8</v>
      </c>
      <c r="AI124" s="425">
        <f t="shared" si="239"/>
        <v>8</v>
      </c>
      <c r="AJ124" s="425">
        <f t="shared" si="240"/>
        <v>7</v>
      </c>
      <c r="AK124" s="425">
        <f t="shared" si="241"/>
        <v>7</v>
      </c>
      <c r="AL124" s="425">
        <f t="shared" si="242"/>
        <v>8</v>
      </c>
      <c r="AM124" s="425">
        <f t="shared" si="243"/>
        <v>8</v>
      </c>
      <c r="AN124" s="425">
        <f t="shared" si="244"/>
        <v>7</v>
      </c>
      <c r="AO124" s="425">
        <f t="shared" si="245"/>
        <v>7</v>
      </c>
      <c r="AP124" s="425">
        <f t="shared" si="246"/>
        <v>9</v>
      </c>
      <c r="AQ124" s="425">
        <f t="shared" si="247"/>
        <v>9</v>
      </c>
      <c r="AR124" s="425">
        <f t="shared" si="248"/>
        <v>7</v>
      </c>
      <c r="AS124" s="425">
        <f t="shared" si="249"/>
        <v>7</v>
      </c>
      <c r="AT124" s="425">
        <f t="shared" si="250"/>
        <v>9</v>
      </c>
      <c r="AU124" s="425">
        <f t="shared" si="251"/>
        <v>9</v>
      </c>
      <c r="AV124" s="425">
        <f t="shared" si="252"/>
        <v>7</v>
      </c>
      <c r="AW124" s="425">
        <f t="shared" si="253"/>
        <v>7</v>
      </c>
      <c r="AX124" s="425">
        <f t="shared" si="254"/>
        <v>8</v>
      </c>
      <c r="AY124" s="425">
        <f t="shared" si="255"/>
        <v>8</v>
      </c>
      <c r="AZ124" s="425">
        <f t="shared" si="256"/>
        <v>8</v>
      </c>
      <c r="BA124" s="425">
        <f t="shared" si="257"/>
        <v>10</v>
      </c>
      <c r="BB124" s="425">
        <f t="shared" si="258"/>
        <v>9</v>
      </c>
      <c r="BC124" s="425">
        <f t="shared" si="259"/>
        <v>7</v>
      </c>
      <c r="BD124" s="425">
        <f t="shared" si="260"/>
        <v>8</v>
      </c>
      <c r="BE124" s="425">
        <f t="shared" si="261"/>
        <v>9</v>
      </c>
      <c r="BF124" s="425">
        <f t="shared" si="262"/>
        <v>8</v>
      </c>
      <c r="BG124" s="425">
        <f t="shared" si="263"/>
        <v>0</v>
      </c>
      <c r="BH124" s="426">
        <f t="shared" si="264"/>
        <v>0</v>
      </c>
    </row>
    <row r="125" spans="33:60" x14ac:dyDescent="0.2">
      <c r="AG125" s="417">
        <v>5</v>
      </c>
      <c r="AH125" s="424">
        <f t="shared" si="238"/>
        <v>11</v>
      </c>
      <c r="AI125" s="425">
        <f t="shared" si="239"/>
        <v>11</v>
      </c>
      <c r="AJ125" s="425">
        <f t="shared" si="240"/>
        <v>9</v>
      </c>
      <c r="AK125" s="425">
        <f t="shared" si="241"/>
        <v>9</v>
      </c>
      <c r="AL125" s="425">
        <f t="shared" si="242"/>
        <v>11</v>
      </c>
      <c r="AM125" s="425">
        <f t="shared" si="243"/>
        <v>11</v>
      </c>
      <c r="AN125" s="425">
        <f t="shared" si="244"/>
        <v>9</v>
      </c>
      <c r="AO125" s="425">
        <f t="shared" si="245"/>
        <v>9</v>
      </c>
      <c r="AP125" s="425">
        <f t="shared" si="246"/>
        <v>11</v>
      </c>
      <c r="AQ125" s="425">
        <f t="shared" si="247"/>
        <v>11</v>
      </c>
      <c r="AR125" s="425">
        <f t="shared" si="248"/>
        <v>9</v>
      </c>
      <c r="AS125" s="425">
        <f t="shared" si="249"/>
        <v>9</v>
      </c>
      <c r="AT125" s="425">
        <f t="shared" si="250"/>
        <v>10</v>
      </c>
      <c r="AU125" s="425">
        <f t="shared" si="251"/>
        <v>10</v>
      </c>
      <c r="AV125" s="425">
        <f t="shared" si="252"/>
        <v>10</v>
      </c>
      <c r="AW125" s="425">
        <f t="shared" si="253"/>
        <v>12</v>
      </c>
      <c r="AX125" s="425">
        <f t="shared" si="254"/>
        <v>11</v>
      </c>
      <c r="AY125" s="425">
        <f t="shared" si="255"/>
        <v>9</v>
      </c>
      <c r="AZ125" s="425">
        <f t="shared" si="256"/>
        <v>10</v>
      </c>
      <c r="BA125" s="425">
        <f t="shared" si="257"/>
        <v>12</v>
      </c>
      <c r="BB125" s="425">
        <f t="shared" si="258"/>
        <v>11</v>
      </c>
      <c r="BC125" s="425">
        <f t="shared" si="259"/>
        <v>9</v>
      </c>
      <c r="BD125" s="425">
        <f t="shared" si="260"/>
        <v>0</v>
      </c>
      <c r="BE125" s="425">
        <f t="shared" si="261"/>
        <v>0</v>
      </c>
      <c r="BF125" s="425">
        <f t="shared" si="262"/>
        <v>0</v>
      </c>
      <c r="BG125" s="425">
        <f t="shared" si="263"/>
        <v>0</v>
      </c>
      <c r="BH125" s="426">
        <f t="shared" si="264"/>
        <v>0</v>
      </c>
    </row>
    <row r="126" spans="33:60" x14ac:dyDescent="0.2">
      <c r="AG126" s="417">
        <v>6</v>
      </c>
      <c r="AH126" s="424">
        <f t="shared" si="238"/>
        <v>12</v>
      </c>
      <c r="AI126" s="425">
        <f t="shared" si="239"/>
        <v>12</v>
      </c>
      <c r="AJ126" s="425">
        <f t="shared" si="240"/>
        <v>11</v>
      </c>
      <c r="AK126" s="425">
        <f t="shared" si="241"/>
        <v>11</v>
      </c>
      <c r="AL126" s="425">
        <f t="shared" si="242"/>
        <v>13</v>
      </c>
      <c r="AM126" s="425">
        <f t="shared" si="243"/>
        <v>13</v>
      </c>
      <c r="AN126" s="425">
        <f t="shared" si="244"/>
        <v>11</v>
      </c>
      <c r="AO126" s="425">
        <f t="shared" si="245"/>
        <v>11</v>
      </c>
      <c r="AP126" s="425">
        <f t="shared" si="246"/>
        <v>12</v>
      </c>
      <c r="AQ126" s="425">
        <f t="shared" si="247"/>
        <v>12</v>
      </c>
      <c r="AR126" s="425">
        <f t="shared" si="248"/>
        <v>12</v>
      </c>
      <c r="AS126" s="425">
        <f t="shared" si="249"/>
        <v>14</v>
      </c>
      <c r="AT126" s="425">
        <f t="shared" si="250"/>
        <v>13</v>
      </c>
      <c r="AU126" s="425">
        <f t="shared" si="251"/>
        <v>11</v>
      </c>
      <c r="AV126" s="425">
        <f t="shared" si="252"/>
        <v>12</v>
      </c>
      <c r="AW126" s="425">
        <f t="shared" si="253"/>
        <v>13</v>
      </c>
      <c r="AX126" s="425">
        <f t="shared" si="254"/>
        <v>12</v>
      </c>
      <c r="AY126" s="425">
        <f t="shared" si="255"/>
        <v>11</v>
      </c>
      <c r="AZ126" s="425">
        <f t="shared" si="256"/>
        <v>12</v>
      </c>
      <c r="BA126" s="425">
        <f t="shared" si="257"/>
        <v>13</v>
      </c>
      <c r="BB126" s="425">
        <f t="shared" si="258"/>
        <v>12</v>
      </c>
      <c r="BC126" s="425">
        <f t="shared" si="259"/>
        <v>0</v>
      </c>
      <c r="BD126" s="425">
        <f t="shared" si="260"/>
        <v>0</v>
      </c>
      <c r="BE126" s="425">
        <f t="shared" si="261"/>
        <v>0</v>
      </c>
      <c r="BF126" s="425">
        <f t="shared" si="262"/>
        <v>0</v>
      </c>
      <c r="BG126" s="425">
        <f t="shared" si="263"/>
        <v>0</v>
      </c>
      <c r="BH126" s="426">
        <f t="shared" si="264"/>
        <v>0</v>
      </c>
    </row>
    <row r="127" spans="33:60" x14ac:dyDescent="0.2">
      <c r="AG127" s="417">
        <v>7</v>
      </c>
      <c r="AH127" s="424">
        <f t="shared" si="238"/>
        <v>15</v>
      </c>
      <c r="AI127" s="425">
        <f t="shared" si="239"/>
        <v>15</v>
      </c>
      <c r="AJ127" s="425">
        <f t="shared" si="240"/>
        <v>13</v>
      </c>
      <c r="AK127" s="425">
        <f t="shared" si="241"/>
        <v>13</v>
      </c>
      <c r="AL127" s="425">
        <f t="shared" si="242"/>
        <v>14</v>
      </c>
      <c r="AM127" s="425">
        <f t="shared" si="243"/>
        <v>14</v>
      </c>
      <c r="AN127" s="425">
        <f t="shared" si="244"/>
        <v>14</v>
      </c>
      <c r="AO127" s="425">
        <f t="shared" si="245"/>
        <v>16</v>
      </c>
      <c r="AP127" s="425">
        <f t="shared" si="246"/>
        <v>15</v>
      </c>
      <c r="AQ127" s="425">
        <f t="shared" si="247"/>
        <v>13</v>
      </c>
      <c r="AR127" s="425">
        <f t="shared" si="248"/>
        <v>14</v>
      </c>
      <c r="AS127" s="425">
        <f t="shared" si="249"/>
        <v>15</v>
      </c>
      <c r="AT127" s="425">
        <f t="shared" si="250"/>
        <v>14</v>
      </c>
      <c r="AU127" s="425">
        <f t="shared" si="251"/>
        <v>13</v>
      </c>
      <c r="AV127" s="425">
        <f t="shared" si="252"/>
        <v>14</v>
      </c>
      <c r="AW127" s="425">
        <f t="shared" si="253"/>
        <v>16</v>
      </c>
      <c r="AX127" s="425">
        <f t="shared" si="254"/>
        <v>15</v>
      </c>
      <c r="AY127" s="425">
        <f t="shared" si="255"/>
        <v>13</v>
      </c>
      <c r="AZ127" s="425">
        <f t="shared" si="256"/>
        <v>0</v>
      </c>
      <c r="BA127" s="425">
        <f t="shared" si="257"/>
        <v>0</v>
      </c>
      <c r="BB127" s="425">
        <f t="shared" si="258"/>
        <v>0</v>
      </c>
      <c r="BC127" s="425">
        <f t="shared" si="259"/>
        <v>0</v>
      </c>
      <c r="BD127" s="425">
        <f t="shared" si="260"/>
        <v>0</v>
      </c>
      <c r="BE127" s="425">
        <f t="shared" si="261"/>
        <v>0</v>
      </c>
      <c r="BF127" s="425">
        <f t="shared" si="262"/>
        <v>0</v>
      </c>
      <c r="BG127" s="425">
        <f t="shared" si="263"/>
        <v>0</v>
      </c>
      <c r="BH127" s="426">
        <f t="shared" si="264"/>
        <v>0</v>
      </c>
    </row>
    <row r="128" spans="33:60" x14ac:dyDescent="0.2">
      <c r="AG128" s="417">
        <v>8</v>
      </c>
      <c r="AH128" s="424">
        <f t="shared" si="238"/>
        <v>16</v>
      </c>
      <c r="AI128" s="425">
        <f t="shared" si="239"/>
        <v>16</v>
      </c>
      <c r="AJ128" s="425">
        <f t="shared" si="240"/>
        <v>16</v>
      </c>
      <c r="AK128" s="425">
        <f t="shared" si="241"/>
        <v>18</v>
      </c>
      <c r="AL128" s="425">
        <f t="shared" si="242"/>
        <v>17</v>
      </c>
      <c r="AM128" s="425">
        <f t="shared" si="243"/>
        <v>15</v>
      </c>
      <c r="AN128" s="425">
        <f t="shared" si="244"/>
        <v>16</v>
      </c>
      <c r="AO128" s="425">
        <f t="shared" si="245"/>
        <v>17</v>
      </c>
      <c r="AP128" s="425">
        <f t="shared" si="246"/>
        <v>16</v>
      </c>
      <c r="AQ128" s="425">
        <f t="shared" si="247"/>
        <v>15</v>
      </c>
      <c r="AR128" s="425">
        <f t="shared" si="248"/>
        <v>16</v>
      </c>
      <c r="AS128" s="425">
        <f t="shared" si="249"/>
        <v>18</v>
      </c>
      <c r="AT128" s="425">
        <f t="shared" si="250"/>
        <v>17</v>
      </c>
      <c r="AU128" s="425">
        <f t="shared" si="251"/>
        <v>15</v>
      </c>
      <c r="AV128" s="425">
        <f t="shared" si="252"/>
        <v>16</v>
      </c>
      <c r="AW128" s="425">
        <f t="shared" si="253"/>
        <v>18</v>
      </c>
      <c r="AX128" s="425">
        <f t="shared" si="254"/>
        <v>16</v>
      </c>
      <c r="AY128" s="425">
        <f t="shared" si="255"/>
        <v>0</v>
      </c>
      <c r="AZ128" s="425">
        <f t="shared" si="256"/>
        <v>0</v>
      </c>
      <c r="BA128" s="425">
        <f t="shared" si="257"/>
        <v>0</v>
      </c>
      <c r="BB128" s="425">
        <f t="shared" si="258"/>
        <v>0</v>
      </c>
      <c r="BC128" s="425">
        <f t="shared" si="259"/>
        <v>0</v>
      </c>
      <c r="BD128" s="425">
        <f t="shared" si="260"/>
        <v>0</v>
      </c>
      <c r="BE128" s="425">
        <f t="shared" si="261"/>
        <v>0</v>
      </c>
      <c r="BF128" s="425">
        <f t="shared" si="262"/>
        <v>0</v>
      </c>
      <c r="BG128" s="425">
        <f t="shared" si="263"/>
        <v>0</v>
      </c>
      <c r="BH128" s="426">
        <f t="shared" si="264"/>
        <v>0</v>
      </c>
    </row>
    <row r="129" spans="20:60" x14ac:dyDescent="0.2">
      <c r="AG129" s="417">
        <v>9</v>
      </c>
      <c r="AH129" s="424">
        <f t="shared" si="238"/>
        <v>19</v>
      </c>
      <c r="AI129" s="425">
        <f t="shared" si="239"/>
        <v>17</v>
      </c>
      <c r="AJ129" s="425">
        <f t="shared" si="240"/>
        <v>18</v>
      </c>
      <c r="AK129" s="425">
        <f t="shared" si="241"/>
        <v>19</v>
      </c>
      <c r="AL129" s="425">
        <f t="shared" si="242"/>
        <v>18</v>
      </c>
      <c r="AM129" s="425">
        <f t="shared" si="243"/>
        <v>17</v>
      </c>
      <c r="AN129" s="425">
        <f t="shared" si="244"/>
        <v>18</v>
      </c>
      <c r="AO129" s="425">
        <f t="shared" si="245"/>
        <v>20</v>
      </c>
      <c r="AP129" s="425">
        <f t="shared" si="246"/>
        <v>19</v>
      </c>
      <c r="AQ129" s="425">
        <f t="shared" si="247"/>
        <v>17</v>
      </c>
      <c r="AR129" s="425">
        <f t="shared" si="248"/>
        <v>18</v>
      </c>
      <c r="AS129" s="425">
        <f t="shared" si="249"/>
        <v>20</v>
      </c>
      <c r="AT129" s="425">
        <f t="shared" si="250"/>
        <v>19</v>
      </c>
      <c r="AU129" s="425">
        <f t="shared" si="251"/>
        <v>17</v>
      </c>
      <c r="AV129" s="425">
        <f t="shared" si="252"/>
        <v>0</v>
      </c>
      <c r="AW129" s="425">
        <f t="shared" si="253"/>
        <v>0</v>
      </c>
      <c r="AX129" s="425">
        <f t="shared" si="254"/>
        <v>0</v>
      </c>
      <c r="AY129" s="425">
        <f t="shared" si="255"/>
        <v>0</v>
      </c>
      <c r="AZ129" s="425">
        <f t="shared" si="256"/>
        <v>0</v>
      </c>
      <c r="BA129" s="425">
        <f t="shared" si="257"/>
        <v>0</v>
      </c>
      <c r="BB129" s="425">
        <f t="shared" si="258"/>
        <v>0</v>
      </c>
      <c r="BC129" s="425">
        <f t="shared" si="259"/>
        <v>0</v>
      </c>
      <c r="BD129" s="425">
        <f t="shared" si="260"/>
        <v>0</v>
      </c>
      <c r="BE129" s="425">
        <f t="shared" si="261"/>
        <v>0</v>
      </c>
      <c r="BF129" s="425">
        <f t="shared" si="262"/>
        <v>0</v>
      </c>
      <c r="BG129" s="425">
        <f t="shared" si="263"/>
        <v>0</v>
      </c>
      <c r="BH129" s="426">
        <f t="shared" si="264"/>
        <v>0</v>
      </c>
    </row>
    <row r="130" spans="20:60" x14ac:dyDescent="0.2">
      <c r="AG130" s="417">
        <v>10</v>
      </c>
      <c r="AH130" s="424">
        <f t="shared" si="238"/>
        <v>20</v>
      </c>
      <c r="AI130" s="425">
        <f t="shared" si="239"/>
        <v>19</v>
      </c>
      <c r="AJ130" s="425">
        <f t="shared" si="240"/>
        <v>20</v>
      </c>
      <c r="AK130" s="425">
        <f t="shared" si="241"/>
        <v>22</v>
      </c>
      <c r="AL130" s="425">
        <f t="shared" si="242"/>
        <v>21</v>
      </c>
      <c r="AM130" s="425">
        <f t="shared" si="243"/>
        <v>19</v>
      </c>
      <c r="AN130" s="425">
        <f t="shared" si="244"/>
        <v>20</v>
      </c>
      <c r="AO130" s="425">
        <f t="shared" si="245"/>
        <v>21</v>
      </c>
      <c r="AP130" s="425">
        <f t="shared" si="246"/>
        <v>20</v>
      </c>
      <c r="AQ130" s="425">
        <f t="shared" si="247"/>
        <v>19</v>
      </c>
      <c r="AR130" s="425">
        <f t="shared" si="248"/>
        <v>20</v>
      </c>
      <c r="AS130" s="425">
        <f t="shared" si="249"/>
        <v>21</v>
      </c>
      <c r="AT130" s="425">
        <f t="shared" si="250"/>
        <v>20</v>
      </c>
      <c r="AU130" s="425">
        <f t="shared" si="251"/>
        <v>0</v>
      </c>
      <c r="AV130" s="425">
        <f t="shared" si="252"/>
        <v>0</v>
      </c>
      <c r="AW130" s="425">
        <f t="shared" si="253"/>
        <v>0</v>
      </c>
      <c r="AX130" s="425">
        <f t="shared" si="254"/>
        <v>0</v>
      </c>
      <c r="AY130" s="425">
        <f t="shared" si="255"/>
        <v>0</v>
      </c>
      <c r="AZ130" s="425">
        <f t="shared" si="256"/>
        <v>0</v>
      </c>
      <c r="BA130" s="425">
        <f t="shared" si="257"/>
        <v>0</v>
      </c>
      <c r="BB130" s="425">
        <f t="shared" si="258"/>
        <v>0</v>
      </c>
      <c r="BC130" s="425">
        <f t="shared" si="259"/>
        <v>0</v>
      </c>
      <c r="BD130" s="425">
        <f t="shared" si="260"/>
        <v>0</v>
      </c>
      <c r="BE130" s="425">
        <f t="shared" si="261"/>
        <v>0</v>
      </c>
      <c r="BF130" s="425">
        <f t="shared" si="262"/>
        <v>0</v>
      </c>
      <c r="BG130" s="425">
        <f t="shared" si="263"/>
        <v>0</v>
      </c>
      <c r="BH130" s="426">
        <f t="shared" si="264"/>
        <v>0</v>
      </c>
    </row>
    <row r="131" spans="20:60" x14ac:dyDescent="0.2">
      <c r="AG131" s="417">
        <v>11</v>
      </c>
      <c r="AH131" s="424">
        <f t="shared" si="238"/>
        <v>23</v>
      </c>
      <c r="AI131" s="425">
        <f t="shared" si="239"/>
        <v>21</v>
      </c>
      <c r="AJ131" s="425">
        <f t="shared" si="240"/>
        <v>22</v>
      </c>
      <c r="AK131" s="425">
        <f t="shared" si="241"/>
        <v>23</v>
      </c>
      <c r="AL131" s="425">
        <f t="shared" si="242"/>
        <v>22</v>
      </c>
      <c r="AM131" s="425">
        <f t="shared" si="243"/>
        <v>21</v>
      </c>
      <c r="AN131" s="425">
        <f t="shared" si="244"/>
        <v>22</v>
      </c>
      <c r="AO131" s="425">
        <f t="shared" si="245"/>
        <v>24</v>
      </c>
      <c r="AP131" s="425">
        <f t="shared" si="246"/>
        <v>23</v>
      </c>
      <c r="AQ131" s="425">
        <f t="shared" si="247"/>
        <v>21</v>
      </c>
      <c r="AR131" s="425">
        <f t="shared" si="248"/>
        <v>0</v>
      </c>
      <c r="AS131" s="425">
        <f t="shared" si="249"/>
        <v>0</v>
      </c>
      <c r="AT131" s="425">
        <f t="shared" si="250"/>
        <v>0</v>
      </c>
      <c r="AU131" s="425">
        <f t="shared" si="251"/>
        <v>0</v>
      </c>
      <c r="AV131" s="425">
        <f t="shared" si="252"/>
        <v>0</v>
      </c>
      <c r="AW131" s="425">
        <f t="shared" si="253"/>
        <v>0</v>
      </c>
      <c r="AX131" s="425">
        <f t="shared" si="254"/>
        <v>0</v>
      </c>
      <c r="AY131" s="425">
        <f t="shared" si="255"/>
        <v>0</v>
      </c>
      <c r="AZ131" s="425">
        <f t="shared" si="256"/>
        <v>0</v>
      </c>
      <c r="BA131" s="425">
        <f t="shared" si="257"/>
        <v>0</v>
      </c>
      <c r="BB131" s="425">
        <f t="shared" si="258"/>
        <v>0</v>
      </c>
      <c r="BC131" s="425">
        <f t="shared" si="259"/>
        <v>0</v>
      </c>
      <c r="BD131" s="425">
        <f t="shared" si="260"/>
        <v>0</v>
      </c>
      <c r="BE131" s="425">
        <f t="shared" si="261"/>
        <v>0</v>
      </c>
      <c r="BF131" s="425">
        <f t="shared" si="262"/>
        <v>0</v>
      </c>
      <c r="BG131" s="425">
        <f t="shared" si="263"/>
        <v>0</v>
      </c>
      <c r="BH131" s="426">
        <f t="shared" si="264"/>
        <v>0</v>
      </c>
    </row>
    <row r="132" spans="20:60" x14ac:dyDescent="0.2">
      <c r="AG132" s="417">
        <v>12</v>
      </c>
      <c r="AH132" s="424">
        <f t="shared" si="238"/>
        <v>24</v>
      </c>
      <c r="AI132" s="425">
        <f t="shared" si="239"/>
        <v>23</v>
      </c>
      <c r="AJ132" s="425">
        <f t="shared" si="240"/>
        <v>24</v>
      </c>
      <c r="AK132" s="425">
        <f t="shared" si="241"/>
        <v>26</v>
      </c>
      <c r="AL132" s="425">
        <f t="shared" si="242"/>
        <v>25</v>
      </c>
      <c r="AM132" s="425">
        <f t="shared" si="243"/>
        <v>23</v>
      </c>
      <c r="AN132" s="425">
        <f t="shared" si="244"/>
        <v>24</v>
      </c>
      <c r="AO132" s="425">
        <f t="shared" si="245"/>
        <v>25</v>
      </c>
      <c r="AP132" s="425">
        <f t="shared" si="246"/>
        <v>24</v>
      </c>
      <c r="AQ132" s="425">
        <f t="shared" si="247"/>
        <v>0</v>
      </c>
      <c r="AR132" s="425">
        <f t="shared" si="248"/>
        <v>0</v>
      </c>
      <c r="AS132" s="425">
        <f t="shared" si="249"/>
        <v>0</v>
      </c>
      <c r="AT132" s="425">
        <f t="shared" si="250"/>
        <v>0</v>
      </c>
      <c r="AU132" s="425">
        <f t="shared" si="251"/>
        <v>0</v>
      </c>
      <c r="AV132" s="425">
        <f t="shared" si="252"/>
        <v>0</v>
      </c>
      <c r="AW132" s="425">
        <f t="shared" si="253"/>
        <v>0</v>
      </c>
      <c r="AX132" s="425">
        <f t="shared" si="254"/>
        <v>0</v>
      </c>
      <c r="AY132" s="425">
        <f t="shared" si="255"/>
        <v>0</v>
      </c>
      <c r="AZ132" s="425">
        <f t="shared" si="256"/>
        <v>0</v>
      </c>
      <c r="BA132" s="425">
        <f t="shared" si="257"/>
        <v>0</v>
      </c>
      <c r="BB132" s="425">
        <f t="shared" si="258"/>
        <v>0</v>
      </c>
      <c r="BC132" s="425">
        <f t="shared" si="259"/>
        <v>0</v>
      </c>
      <c r="BD132" s="425">
        <f t="shared" si="260"/>
        <v>0</v>
      </c>
      <c r="BE132" s="425">
        <f t="shared" si="261"/>
        <v>0</v>
      </c>
      <c r="BF132" s="425">
        <f t="shared" si="262"/>
        <v>0</v>
      </c>
      <c r="BG132" s="425">
        <f t="shared" si="263"/>
        <v>0</v>
      </c>
      <c r="BH132" s="426">
        <f t="shared" si="264"/>
        <v>0</v>
      </c>
    </row>
    <row r="133" spans="20:60" x14ac:dyDescent="0.2">
      <c r="AG133" s="417">
        <v>13</v>
      </c>
      <c r="AH133" s="424">
        <f t="shared" si="238"/>
        <v>27</v>
      </c>
      <c r="AI133" s="425">
        <f t="shared" si="239"/>
        <v>25</v>
      </c>
      <c r="AJ133" s="425">
        <f t="shared" si="240"/>
        <v>26</v>
      </c>
      <c r="AK133" s="425">
        <f t="shared" si="241"/>
        <v>28</v>
      </c>
      <c r="AL133" s="425">
        <f t="shared" si="242"/>
        <v>27</v>
      </c>
      <c r="AM133" s="425">
        <f t="shared" si="243"/>
        <v>25</v>
      </c>
      <c r="AN133" s="425">
        <f t="shared" si="244"/>
        <v>0</v>
      </c>
      <c r="AO133" s="425">
        <f t="shared" si="245"/>
        <v>0</v>
      </c>
      <c r="AP133" s="425">
        <f t="shared" si="246"/>
        <v>0</v>
      </c>
      <c r="AQ133" s="425">
        <f t="shared" si="247"/>
        <v>0</v>
      </c>
      <c r="AR133" s="425">
        <f t="shared" si="248"/>
        <v>0</v>
      </c>
      <c r="AS133" s="425">
        <f t="shared" si="249"/>
        <v>0</v>
      </c>
      <c r="AT133" s="425">
        <f t="shared" si="250"/>
        <v>0</v>
      </c>
      <c r="AU133" s="425">
        <f t="shared" si="251"/>
        <v>0</v>
      </c>
      <c r="AV133" s="425">
        <f t="shared" si="252"/>
        <v>0</v>
      </c>
      <c r="AW133" s="425">
        <f t="shared" si="253"/>
        <v>0</v>
      </c>
      <c r="AX133" s="425">
        <f t="shared" si="254"/>
        <v>0</v>
      </c>
      <c r="AY133" s="425">
        <f t="shared" si="255"/>
        <v>0</v>
      </c>
      <c r="AZ133" s="425">
        <f t="shared" si="256"/>
        <v>0</v>
      </c>
      <c r="BA133" s="425">
        <f t="shared" si="257"/>
        <v>0</v>
      </c>
      <c r="BB133" s="425">
        <f t="shared" si="258"/>
        <v>0</v>
      </c>
      <c r="BC133" s="425">
        <f t="shared" si="259"/>
        <v>0</v>
      </c>
      <c r="BD133" s="425">
        <f t="shared" si="260"/>
        <v>0</v>
      </c>
      <c r="BE133" s="425">
        <f t="shared" si="261"/>
        <v>0</v>
      </c>
      <c r="BF133" s="425">
        <f t="shared" si="262"/>
        <v>0</v>
      </c>
      <c r="BG133" s="425">
        <f t="shared" si="263"/>
        <v>0</v>
      </c>
      <c r="BH133" s="426">
        <f t="shared" si="264"/>
        <v>0</v>
      </c>
    </row>
    <row r="134" spans="20:60" x14ac:dyDescent="0.2">
      <c r="AG134" s="417">
        <v>14</v>
      </c>
      <c r="AH134" s="424">
        <f t="shared" si="238"/>
        <v>28</v>
      </c>
      <c r="AI134" s="425">
        <f t="shared" si="239"/>
        <v>27</v>
      </c>
      <c r="AJ134" s="425">
        <f t="shared" si="240"/>
        <v>28</v>
      </c>
      <c r="AK134" s="425">
        <f t="shared" si="241"/>
        <v>29</v>
      </c>
      <c r="AL134" s="425">
        <f t="shared" si="242"/>
        <v>28</v>
      </c>
      <c r="AM134" s="425">
        <f t="shared" si="243"/>
        <v>0</v>
      </c>
      <c r="AN134" s="425">
        <f t="shared" si="244"/>
        <v>0</v>
      </c>
      <c r="AO134" s="425">
        <f t="shared" si="245"/>
        <v>0</v>
      </c>
      <c r="AP134" s="425">
        <f t="shared" si="246"/>
        <v>0</v>
      </c>
      <c r="AQ134" s="425">
        <f t="shared" si="247"/>
        <v>0</v>
      </c>
      <c r="AR134" s="425">
        <f t="shared" si="248"/>
        <v>0</v>
      </c>
      <c r="AS134" s="425">
        <f t="shared" si="249"/>
        <v>0</v>
      </c>
      <c r="AT134" s="425">
        <f t="shared" si="250"/>
        <v>0</v>
      </c>
      <c r="AU134" s="425">
        <f t="shared" si="251"/>
        <v>0</v>
      </c>
      <c r="AV134" s="425">
        <f t="shared" si="252"/>
        <v>0</v>
      </c>
      <c r="AW134" s="425">
        <f t="shared" si="253"/>
        <v>0</v>
      </c>
      <c r="AX134" s="425">
        <f t="shared" si="254"/>
        <v>0</v>
      </c>
      <c r="AY134" s="425">
        <f t="shared" si="255"/>
        <v>0</v>
      </c>
      <c r="AZ134" s="425">
        <f t="shared" si="256"/>
        <v>0</v>
      </c>
      <c r="BA134" s="425">
        <f t="shared" si="257"/>
        <v>0</v>
      </c>
      <c r="BB134" s="425">
        <f t="shared" si="258"/>
        <v>0</v>
      </c>
      <c r="BC134" s="425">
        <f t="shared" si="259"/>
        <v>0</v>
      </c>
      <c r="BD134" s="425">
        <f t="shared" si="260"/>
        <v>0</v>
      </c>
      <c r="BE134" s="425">
        <f t="shared" si="261"/>
        <v>0</v>
      </c>
      <c r="BF134" s="425">
        <f t="shared" si="262"/>
        <v>0</v>
      </c>
      <c r="BG134" s="425">
        <f t="shared" si="263"/>
        <v>0</v>
      </c>
      <c r="BH134" s="426">
        <f t="shared" si="264"/>
        <v>0</v>
      </c>
    </row>
    <row r="135" spans="20:60" x14ac:dyDescent="0.2">
      <c r="AG135" s="417">
        <v>15</v>
      </c>
      <c r="AH135" s="424">
        <f t="shared" si="238"/>
        <v>31</v>
      </c>
      <c r="AI135" s="425">
        <f t="shared" si="239"/>
        <v>29</v>
      </c>
      <c r="AJ135" s="425">
        <f t="shared" si="240"/>
        <v>0</v>
      </c>
      <c r="AK135" s="425">
        <f t="shared" si="241"/>
        <v>0</v>
      </c>
      <c r="AL135" s="425">
        <f t="shared" si="242"/>
        <v>0</v>
      </c>
      <c r="AM135" s="425">
        <f t="shared" si="243"/>
        <v>0</v>
      </c>
      <c r="AN135" s="425">
        <f t="shared" si="244"/>
        <v>0</v>
      </c>
      <c r="AO135" s="425">
        <f t="shared" si="245"/>
        <v>0</v>
      </c>
      <c r="AP135" s="425">
        <f t="shared" si="246"/>
        <v>0</v>
      </c>
      <c r="AQ135" s="425">
        <f t="shared" si="247"/>
        <v>0</v>
      </c>
      <c r="AR135" s="425">
        <f t="shared" si="248"/>
        <v>0</v>
      </c>
      <c r="AS135" s="425">
        <f t="shared" si="249"/>
        <v>0</v>
      </c>
      <c r="AT135" s="425">
        <f t="shared" si="250"/>
        <v>0</v>
      </c>
      <c r="AU135" s="425">
        <f t="shared" si="251"/>
        <v>0</v>
      </c>
      <c r="AV135" s="425">
        <f t="shared" si="252"/>
        <v>0</v>
      </c>
      <c r="AW135" s="425">
        <f t="shared" si="253"/>
        <v>0</v>
      </c>
      <c r="AX135" s="425">
        <f t="shared" si="254"/>
        <v>0</v>
      </c>
      <c r="AY135" s="425">
        <f t="shared" si="255"/>
        <v>0</v>
      </c>
      <c r="AZ135" s="425">
        <f t="shared" si="256"/>
        <v>0</v>
      </c>
      <c r="BA135" s="425">
        <f t="shared" si="257"/>
        <v>0</v>
      </c>
      <c r="BB135" s="425">
        <f t="shared" si="258"/>
        <v>0</v>
      </c>
      <c r="BC135" s="425">
        <f t="shared" si="259"/>
        <v>0</v>
      </c>
      <c r="BD135" s="425">
        <f t="shared" si="260"/>
        <v>0</v>
      </c>
      <c r="BE135" s="425">
        <f t="shared" si="261"/>
        <v>0</v>
      </c>
      <c r="BF135" s="425">
        <f t="shared" si="262"/>
        <v>0</v>
      </c>
      <c r="BG135" s="425">
        <f t="shared" si="263"/>
        <v>0</v>
      </c>
      <c r="BH135" s="426">
        <f t="shared" si="264"/>
        <v>0</v>
      </c>
    </row>
    <row r="136" spans="20:60" x14ac:dyDescent="0.2">
      <c r="AG136" s="417">
        <v>16</v>
      </c>
      <c r="AH136" s="183">
        <f t="shared" si="238"/>
        <v>32</v>
      </c>
      <c r="AI136" s="97">
        <f t="shared" si="239"/>
        <v>0</v>
      </c>
      <c r="AJ136" s="97">
        <f t="shared" si="240"/>
        <v>0</v>
      </c>
      <c r="AK136" s="97">
        <f t="shared" si="241"/>
        <v>0</v>
      </c>
      <c r="AL136" s="97">
        <f t="shared" si="242"/>
        <v>0</v>
      </c>
      <c r="AM136" s="97">
        <f t="shared" si="243"/>
        <v>0</v>
      </c>
      <c r="AN136" s="97">
        <f t="shared" si="244"/>
        <v>0</v>
      </c>
      <c r="AO136" s="97">
        <f t="shared" si="245"/>
        <v>0</v>
      </c>
      <c r="AP136" s="97">
        <f t="shared" si="246"/>
        <v>0</v>
      </c>
      <c r="AQ136" s="97">
        <f t="shared" si="247"/>
        <v>0</v>
      </c>
      <c r="AR136" s="97">
        <f t="shared" si="248"/>
        <v>0</v>
      </c>
      <c r="AS136" s="97">
        <f t="shared" si="249"/>
        <v>0</v>
      </c>
      <c r="AT136" s="97">
        <f t="shared" si="250"/>
        <v>0</v>
      </c>
      <c r="AU136" s="97">
        <f t="shared" si="251"/>
        <v>0</v>
      </c>
      <c r="AV136" s="97">
        <f t="shared" si="252"/>
        <v>0</v>
      </c>
      <c r="AW136" s="97">
        <f t="shared" si="253"/>
        <v>0</v>
      </c>
      <c r="AX136" s="97">
        <f t="shared" si="254"/>
        <v>0</v>
      </c>
      <c r="AY136" s="97">
        <f t="shared" si="255"/>
        <v>0</v>
      </c>
      <c r="AZ136" s="97">
        <f t="shared" si="256"/>
        <v>0</v>
      </c>
      <c r="BA136" s="97">
        <f t="shared" si="257"/>
        <v>0</v>
      </c>
      <c r="BB136" s="97">
        <f t="shared" si="258"/>
        <v>0</v>
      </c>
      <c r="BC136" s="97">
        <f t="shared" si="259"/>
        <v>0</v>
      </c>
      <c r="BD136" s="97">
        <f t="shared" si="260"/>
        <v>0</v>
      </c>
      <c r="BE136" s="97">
        <f t="shared" si="261"/>
        <v>0</v>
      </c>
      <c r="BF136" s="97">
        <f t="shared" si="262"/>
        <v>0</v>
      </c>
      <c r="BG136" s="97">
        <f t="shared" si="263"/>
        <v>0</v>
      </c>
      <c r="BH136" s="184">
        <f t="shared" si="264"/>
        <v>0</v>
      </c>
    </row>
    <row r="137" spans="20:60" x14ac:dyDescent="0.2">
      <c r="AY137" s="423"/>
    </row>
    <row r="138" spans="20:60" ht="13.5" thickBot="1" x14ac:dyDescent="0.25"/>
    <row r="139" spans="20:60" ht="13.5" thickBot="1" x14ac:dyDescent="0.25">
      <c r="AG139" s="327" t="str">
        <f>'Tabulka kvalifikace'!G3</f>
        <v>Počet zápasníků</v>
      </c>
      <c r="AK139" s="141">
        <f>AE3</f>
        <v>6</v>
      </c>
      <c r="AN139" s="201">
        <f>33-AK139</f>
        <v>27</v>
      </c>
    </row>
    <row r="141" spans="20:60" x14ac:dyDescent="0.2">
      <c r="AI141" s="609" t="str">
        <f>AI40</f>
        <v>1. kolo</v>
      </c>
      <c r="AJ141" s="609"/>
      <c r="AM141" s="609" t="str">
        <f>AG98</f>
        <v>2. kolo</v>
      </c>
      <c r="AN141" s="609"/>
    </row>
    <row r="142" spans="20:60" x14ac:dyDescent="0.2">
      <c r="T142" s="307"/>
      <c r="U142" s="97"/>
      <c r="V142" s="97"/>
      <c r="W142" s="97"/>
      <c r="X142" s="307"/>
      <c r="Y142" s="97"/>
    </row>
    <row r="143" spans="20:60" x14ac:dyDescent="0.2">
      <c r="T143" s="341"/>
      <c r="U143" s="428"/>
      <c r="V143" s="428"/>
      <c r="W143" s="428"/>
      <c r="X143" s="341"/>
      <c r="Y143" s="428"/>
      <c r="AG143" s="423">
        <v>1</v>
      </c>
      <c r="AI143" s="423">
        <f>INDEX($AH$61:$BH$76,AG143,$AN$139)</f>
        <v>1</v>
      </c>
      <c r="AJ143" s="423">
        <f>INDEX($AH$81:$BH$96,AG143,$AN$139)</f>
        <v>2</v>
      </c>
      <c r="AM143" s="201">
        <f>INDEX($AH$101:$BH$116,AG143,$AN$139)</f>
        <v>3</v>
      </c>
      <c r="AN143" s="201">
        <f>INDEX($AH$121:$BH$136,AG143,$AN$139)</f>
        <v>1</v>
      </c>
    </row>
    <row r="144" spans="20:60" x14ac:dyDescent="0.2">
      <c r="AG144" s="423">
        <v>2</v>
      </c>
      <c r="AI144" s="431">
        <f t="shared" ref="AI144:AI158" si="265">INDEX($AH$61:$BH$76,AG144,$AN$139)</f>
        <v>4</v>
      </c>
      <c r="AJ144" s="431">
        <f t="shared" ref="AJ144:AJ158" si="266">INDEX($AH$81:$BH$96,AG144,$AN$139)</f>
        <v>5</v>
      </c>
      <c r="AM144" s="431">
        <f t="shared" ref="AM144:AM158" si="267">INDEX($AH$101:$BH$116,AG144,$AN$139)</f>
        <v>6</v>
      </c>
      <c r="AN144" s="431">
        <f t="shared" ref="AN144:AN158" si="268">INDEX($AH$121:$BH$136,AG144,$AN$139)</f>
        <v>4</v>
      </c>
    </row>
    <row r="145" spans="20:40" x14ac:dyDescent="0.2">
      <c r="AG145" s="423">
        <v>3</v>
      </c>
      <c r="AI145" s="431">
        <f t="shared" si="265"/>
        <v>0</v>
      </c>
      <c r="AJ145" s="431">
        <f t="shared" si="266"/>
        <v>0</v>
      </c>
      <c r="AM145" s="431">
        <f t="shared" si="267"/>
        <v>0</v>
      </c>
      <c r="AN145" s="431">
        <f t="shared" si="268"/>
        <v>0</v>
      </c>
    </row>
    <row r="146" spans="20:40" x14ac:dyDescent="0.2">
      <c r="AG146" s="423">
        <v>4</v>
      </c>
      <c r="AI146" s="431">
        <f t="shared" si="265"/>
        <v>0</v>
      </c>
      <c r="AJ146" s="431">
        <f t="shared" si="266"/>
        <v>0</v>
      </c>
      <c r="AM146" s="431">
        <f t="shared" si="267"/>
        <v>0</v>
      </c>
      <c r="AN146" s="431">
        <f t="shared" si="268"/>
        <v>0</v>
      </c>
    </row>
    <row r="147" spans="20:40" x14ac:dyDescent="0.2">
      <c r="AG147" s="423">
        <v>5</v>
      </c>
      <c r="AI147" s="431">
        <f t="shared" si="265"/>
        <v>0</v>
      </c>
      <c r="AJ147" s="431">
        <f t="shared" si="266"/>
        <v>0</v>
      </c>
      <c r="AM147" s="431">
        <f t="shared" si="267"/>
        <v>0</v>
      </c>
      <c r="AN147" s="431">
        <f t="shared" si="268"/>
        <v>0</v>
      </c>
    </row>
    <row r="148" spans="20:40" x14ac:dyDescent="0.2">
      <c r="AG148" s="423">
        <v>6</v>
      </c>
      <c r="AI148" s="431">
        <f t="shared" si="265"/>
        <v>0</v>
      </c>
      <c r="AJ148" s="431">
        <f t="shared" si="266"/>
        <v>0</v>
      </c>
      <c r="AM148" s="431">
        <f t="shared" si="267"/>
        <v>0</v>
      </c>
      <c r="AN148" s="431">
        <f t="shared" si="268"/>
        <v>0</v>
      </c>
    </row>
    <row r="149" spans="20:40" x14ac:dyDescent="0.2">
      <c r="AG149" s="423">
        <v>7</v>
      </c>
      <c r="AI149" s="431">
        <f t="shared" si="265"/>
        <v>0</v>
      </c>
      <c r="AJ149" s="431">
        <f t="shared" si="266"/>
        <v>0</v>
      </c>
      <c r="AM149" s="431">
        <f t="shared" si="267"/>
        <v>0</v>
      </c>
      <c r="AN149" s="431">
        <f t="shared" si="268"/>
        <v>0</v>
      </c>
    </row>
    <row r="150" spans="20:40" x14ac:dyDescent="0.2">
      <c r="AG150" s="423">
        <v>8</v>
      </c>
      <c r="AI150" s="431">
        <f t="shared" si="265"/>
        <v>0</v>
      </c>
      <c r="AJ150" s="431">
        <f t="shared" si="266"/>
        <v>0</v>
      </c>
      <c r="AM150" s="431">
        <f t="shared" si="267"/>
        <v>0</v>
      </c>
      <c r="AN150" s="431">
        <f t="shared" si="268"/>
        <v>0</v>
      </c>
    </row>
    <row r="151" spans="20:40" x14ac:dyDescent="0.2">
      <c r="AG151" s="423">
        <v>9</v>
      </c>
      <c r="AI151" s="431">
        <f t="shared" si="265"/>
        <v>0</v>
      </c>
      <c r="AJ151" s="431">
        <f t="shared" si="266"/>
        <v>0</v>
      </c>
      <c r="AM151" s="431">
        <f t="shared" si="267"/>
        <v>0</v>
      </c>
      <c r="AN151" s="431">
        <f t="shared" si="268"/>
        <v>0</v>
      </c>
    </row>
    <row r="152" spans="20:40" x14ac:dyDescent="0.2">
      <c r="AG152" s="423">
        <v>10</v>
      </c>
      <c r="AI152" s="431">
        <f t="shared" si="265"/>
        <v>0</v>
      </c>
      <c r="AJ152" s="431">
        <f t="shared" si="266"/>
        <v>0</v>
      </c>
      <c r="AM152" s="431">
        <f t="shared" si="267"/>
        <v>0</v>
      </c>
      <c r="AN152" s="431">
        <f t="shared" si="268"/>
        <v>0</v>
      </c>
    </row>
    <row r="153" spans="20:40" x14ac:dyDescent="0.2">
      <c r="AG153" s="423">
        <v>11</v>
      </c>
      <c r="AI153" s="431">
        <f t="shared" si="265"/>
        <v>0</v>
      </c>
      <c r="AJ153" s="431">
        <f t="shared" si="266"/>
        <v>0</v>
      </c>
      <c r="AM153" s="431">
        <f t="shared" si="267"/>
        <v>0</v>
      </c>
      <c r="AN153" s="431">
        <f t="shared" si="268"/>
        <v>0</v>
      </c>
    </row>
    <row r="154" spans="20:40" x14ac:dyDescent="0.2">
      <c r="AG154" s="423">
        <v>12</v>
      </c>
      <c r="AI154" s="431">
        <f t="shared" si="265"/>
        <v>0</v>
      </c>
      <c r="AJ154" s="431">
        <f t="shared" si="266"/>
        <v>0</v>
      </c>
      <c r="AM154" s="431">
        <f t="shared" si="267"/>
        <v>0</v>
      </c>
      <c r="AN154" s="431">
        <f t="shared" si="268"/>
        <v>0</v>
      </c>
    </row>
    <row r="155" spans="20:40" x14ac:dyDescent="0.2">
      <c r="AG155" s="423">
        <v>13</v>
      </c>
      <c r="AI155" s="431">
        <f t="shared" si="265"/>
        <v>0</v>
      </c>
      <c r="AJ155" s="431">
        <f t="shared" si="266"/>
        <v>0</v>
      </c>
      <c r="AM155" s="431">
        <f t="shared" si="267"/>
        <v>0</v>
      </c>
      <c r="AN155" s="431">
        <f t="shared" si="268"/>
        <v>0</v>
      </c>
    </row>
    <row r="156" spans="20:40" x14ac:dyDescent="0.2">
      <c r="AG156" s="423">
        <v>14</v>
      </c>
      <c r="AI156" s="431">
        <f t="shared" si="265"/>
        <v>0</v>
      </c>
      <c r="AJ156" s="431">
        <f t="shared" si="266"/>
        <v>0</v>
      </c>
      <c r="AM156" s="431">
        <f t="shared" si="267"/>
        <v>0</v>
      </c>
      <c r="AN156" s="431">
        <f t="shared" si="268"/>
        <v>0</v>
      </c>
    </row>
    <row r="157" spans="20:40" x14ac:dyDescent="0.2">
      <c r="AG157" s="423">
        <v>15</v>
      </c>
      <c r="AI157" s="431">
        <f t="shared" si="265"/>
        <v>0</v>
      </c>
      <c r="AJ157" s="431">
        <f t="shared" si="266"/>
        <v>0</v>
      </c>
      <c r="AM157" s="431">
        <f t="shared" si="267"/>
        <v>0</v>
      </c>
      <c r="AN157" s="431">
        <f t="shared" si="268"/>
        <v>0</v>
      </c>
    </row>
    <row r="158" spans="20:40" x14ac:dyDescent="0.2">
      <c r="T158" s="307"/>
      <c r="U158" s="97"/>
      <c r="V158" s="97"/>
      <c r="W158" s="97"/>
      <c r="X158" s="307"/>
      <c r="Y158" s="97"/>
      <c r="AG158" s="423">
        <v>16</v>
      </c>
      <c r="AI158" s="431">
        <f t="shared" si="265"/>
        <v>0</v>
      </c>
      <c r="AJ158" s="431">
        <f t="shared" si="266"/>
        <v>0</v>
      </c>
      <c r="AM158" s="431">
        <f t="shared" si="267"/>
        <v>0</v>
      </c>
      <c r="AN158" s="431">
        <f t="shared" si="268"/>
        <v>0</v>
      </c>
    </row>
    <row r="159" spans="20:40" x14ac:dyDescent="0.2">
      <c r="T159" s="341"/>
      <c r="U159" s="428"/>
      <c r="V159" s="428"/>
      <c r="W159" s="428"/>
      <c r="X159" s="341"/>
      <c r="Y159" s="428"/>
    </row>
  </sheetData>
  <mergeCells count="98">
    <mergeCell ref="AI141:AJ141"/>
    <mergeCell ref="AM141:AN141"/>
    <mergeCell ref="GI39:GM39"/>
    <mergeCell ref="GI40:GJ40"/>
    <mergeCell ref="GL40:GM40"/>
    <mergeCell ref="FW39:GA39"/>
    <mergeCell ref="FW40:FX40"/>
    <mergeCell ref="FZ40:GA40"/>
    <mergeCell ref="GC39:GG39"/>
    <mergeCell ref="GC40:GD40"/>
    <mergeCell ref="GF40:GG40"/>
    <mergeCell ref="FK39:FO39"/>
    <mergeCell ref="FK40:FL40"/>
    <mergeCell ref="FN40:FO40"/>
    <mergeCell ref="FQ39:FU39"/>
    <mergeCell ref="FQ40:FR40"/>
    <mergeCell ref="FT40:FU40"/>
    <mergeCell ref="EY39:FC39"/>
    <mergeCell ref="EY40:EZ40"/>
    <mergeCell ref="FB40:FC40"/>
    <mergeCell ref="FE39:FI39"/>
    <mergeCell ref="FE40:FF40"/>
    <mergeCell ref="FH40:FI40"/>
    <mergeCell ref="EM39:EQ39"/>
    <mergeCell ref="EM40:EN40"/>
    <mergeCell ref="EP40:EQ40"/>
    <mergeCell ref="ES39:EW39"/>
    <mergeCell ref="ES40:ET40"/>
    <mergeCell ref="EV40:EW40"/>
    <mergeCell ref="EA39:EE39"/>
    <mergeCell ref="EA40:EB40"/>
    <mergeCell ref="ED40:EE40"/>
    <mergeCell ref="EG39:EK39"/>
    <mergeCell ref="EG40:EH40"/>
    <mergeCell ref="EJ40:EK40"/>
    <mergeCell ref="DO39:DS39"/>
    <mergeCell ref="DO40:DP40"/>
    <mergeCell ref="DR40:DS40"/>
    <mergeCell ref="DU39:DY39"/>
    <mergeCell ref="DU40:DV40"/>
    <mergeCell ref="DX40:DY40"/>
    <mergeCell ref="DC39:DG39"/>
    <mergeCell ref="DC40:DD40"/>
    <mergeCell ref="DF40:DG40"/>
    <mergeCell ref="DI39:DM39"/>
    <mergeCell ref="DI40:DJ40"/>
    <mergeCell ref="DL40:DM40"/>
    <mergeCell ref="CQ39:CU39"/>
    <mergeCell ref="CQ40:CR40"/>
    <mergeCell ref="CT40:CU40"/>
    <mergeCell ref="CW39:DA39"/>
    <mergeCell ref="CW40:CX40"/>
    <mergeCell ref="CZ40:DA40"/>
    <mergeCell ref="CE39:CI39"/>
    <mergeCell ref="CE40:CF40"/>
    <mergeCell ref="CH40:CI40"/>
    <mergeCell ref="CK39:CO39"/>
    <mergeCell ref="CK40:CL40"/>
    <mergeCell ref="CN40:CO40"/>
    <mergeCell ref="BS39:BW39"/>
    <mergeCell ref="BS40:BT40"/>
    <mergeCell ref="BV40:BW40"/>
    <mergeCell ref="BY39:CC39"/>
    <mergeCell ref="BY40:BZ40"/>
    <mergeCell ref="CB40:CC40"/>
    <mergeCell ref="BG39:BK39"/>
    <mergeCell ref="BG40:BH40"/>
    <mergeCell ref="BJ40:BK40"/>
    <mergeCell ref="BM39:BQ39"/>
    <mergeCell ref="BM40:BN40"/>
    <mergeCell ref="BP40:BQ40"/>
    <mergeCell ref="AU39:AY39"/>
    <mergeCell ref="AU40:AV40"/>
    <mergeCell ref="AX40:AY40"/>
    <mergeCell ref="BA39:BE39"/>
    <mergeCell ref="BA40:BB40"/>
    <mergeCell ref="BD40:BE40"/>
    <mergeCell ref="AI40:AJ40"/>
    <mergeCell ref="AL40:AM40"/>
    <mergeCell ref="AI39:AM39"/>
    <mergeCell ref="AO39:AS39"/>
    <mergeCell ref="AO40:AP40"/>
    <mergeCell ref="AR40:AS40"/>
    <mergeCell ref="A1:I1"/>
    <mergeCell ref="K6:L6"/>
    <mergeCell ref="N6:O6"/>
    <mergeCell ref="F4:G4"/>
    <mergeCell ref="F3:G3"/>
    <mergeCell ref="A2:I2"/>
    <mergeCell ref="N5:R5"/>
    <mergeCell ref="M33:N33"/>
    <mergeCell ref="P33:Q3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Z137"/>
  <sheetViews>
    <sheetView topLeftCell="F1" zoomScaleSheetLayoutView="100" workbookViewId="0">
      <selection activeCell="LC5" sqref="LC5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style="255" hidden="1" customWidth="1"/>
    <col min="34" max="34" width="9.140625" hidden="1" customWidth="1"/>
    <col min="35" max="39" width="4.7109375" style="208" hidden="1" customWidth="1"/>
    <col min="40" max="41" width="4.7109375" style="269" hidden="1" customWidth="1"/>
    <col min="42" max="42" width="4.7109375" style="506" hidden="1" customWidth="1"/>
    <col min="43" max="44" width="4.7109375" style="208" hidden="1" customWidth="1"/>
    <col min="45" max="47" width="4.7109375" style="226" hidden="1" customWidth="1"/>
    <col min="48" max="49" width="4.7109375" style="208" hidden="1" customWidth="1"/>
    <col min="50" max="50" width="4.7109375" style="223" hidden="1" customWidth="1"/>
    <col min="51" max="52" width="4.7109375" style="208" hidden="1" customWidth="1"/>
    <col min="53" max="54" width="4.7109375" style="223" hidden="1" customWidth="1"/>
    <col min="55" max="56" width="4.7109375" style="208" hidden="1" customWidth="1"/>
    <col min="57" max="67" width="4.7109375" style="513" hidden="1" customWidth="1"/>
    <col min="68" max="68" width="4.7109375" style="226" hidden="1" customWidth="1"/>
    <col min="69" max="87" width="4.7109375" style="208" hidden="1" customWidth="1"/>
    <col min="88" max="88" width="4.85546875" style="226" hidden="1" customWidth="1"/>
    <col min="89" max="90" width="4.7109375" style="226" hidden="1" customWidth="1"/>
    <col min="91" max="99" width="4.7109375" style="208" hidden="1" customWidth="1"/>
    <col min="100" max="100" width="6" style="208" hidden="1" customWidth="1"/>
    <col min="101" max="101" width="4.7109375" style="208" hidden="1" customWidth="1"/>
    <col min="102" max="102" width="4.7109375" hidden="1" customWidth="1"/>
    <col min="103" max="103" width="6.140625" style="233" hidden="1" customWidth="1"/>
    <col min="104" max="104" width="4.7109375" style="233" hidden="1" customWidth="1"/>
    <col min="105" max="105" width="5.85546875" style="233" hidden="1" customWidth="1"/>
    <col min="106" max="107" width="4.7109375" style="233" hidden="1" customWidth="1"/>
    <col min="108" max="108" width="6.28515625" style="233" hidden="1" customWidth="1"/>
    <col min="109" max="109" width="4.7109375" style="233" hidden="1" customWidth="1"/>
    <col min="110" max="110" width="4.7109375" style="243" hidden="1" customWidth="1"/>
    <col min="111" max="111" width="6.140625" style="243" hidden="1" customWidth="1"/>
    <col min="112" max="113" width="4.7109375" style="243" hidden="1" customWidth="1"/>
    <col min="114" max="114" width="4.7109375" style="545" hidden="1" customWidth="1"/>
    <col min="115" max="119" width="4.7109375" style="243" hidden="1" customWidth="1"/>
    <col min="120" max="120" width="7.140625" style="243" hidden="1" customWidth="1"/>
    <col min="121" max="121" width="8.5703125" style="245" hidden="1" customWidth="1"/>
    <col min="122" max="122" width="4.7109375" style="245" hidden="1" customWidth="1"/>
    <col min="123" max="123" width="4.7109375" style="243" hidden="1" customWidth="1"/>
    <col min="124" max="124" width="4.7109375" style="246" hidden="1" customWidth="1"/>
    <col min="125" max="125" width="4.7109375" style="243" hidden="1" customWidth="1"/>
    <col min="126" max="143" width="4.7109375" style="246" hidden="1" customWidth="1"/>
    <col min="144" max="144" width="4.7109375" style="247" hidden="1" customWidth="1"/>
    <col min="145" max="166" width="4.7109375" style="243" hidden="1" customWidth="1"/>
    <col min="167" max="167" width="4.7109375" style="269" hidden="1" customWidth="1"/>
    <col min="168" max="168" width="4.7109375" style="259" hidden="1" customWidth="1"/>
    <col min="169" max="175" width="4.7109375" style="255" hidden="1" customWidth="1"/>
    <col min="176" max="176" width="4.7109375" style="269" hidden="1" customWidth="1"/>
    <col min="177" max="192" width="4.7109375" style="255" hidden="1" customWidth="1"/>
    <col min="193" max="193" width="4.7109375" style="269" hidden="1" customWidth="1"/>
    <col min="194" max="197" width="4.7109375" style="255" hidden="1" customWidth="1"/>
    <col min="198" max="198" width="4.7109375" style="259" hidden="1" customWidth="1"/>
    <col min="199" max="205" width="4.7109375" style="255" hidden="1" customWidth="1"/>
    <col min="206" max="206" width="4.7109375" style="259" hidden="1" customWidth="1"/>
    <col min="207" max="213" width="4.7109375" style="255" hidden="1" customWidth="1"/>
    <col min="214" max="214" width="4.7109375" style="264" hidden="1" customWidth="1"/>
    <col min="215" max="221" width="4.7109375" style="255" hidden="1" customWidth="1"/>
    <col min="222" max="225" width="4.7109375" style="264" hidden="1" customWidth="1"/>
    <col min="226" max="236" width="4.7109375" style="255" hidden="1" customWidth="1"/>
    <col min="237" max="252" width="4.7109375" style="259" hidden="1" customWidth="1"/>
    <col min="253" max="253" width="4.7109375" style="276" hidden="1" customWidth="1"/>
    <col min="254" max="255" width="4.7109375" style="259" hidden="1" customWidth="1"/>
    <col min="256" max="256" width="4.7109375" style="264" hidden="1" customWidth="1"/>
    <col min="257" max="262" width="4.7109375" style="259" hidden="1" customWidth="1"/>
    <col min="263" max="264" width="4.7109375" style="264" hidden="1" customWidth="1"/>
    <col min="265" max="265" width="4.7109375" style="269" hidden="1" customWidth="1"/>
    <col min="266" max="266" width="4.7109375" style="264" hidden="1" customWidth="1"/>
    <col min="267" max="267" width="4.7109375" style="259" hidden="1" customWidth="1"/>
    <col min="268" max="270" width="4.7109375" hidden="1" customWidth="1"/>
    <col min="271" max="312" width="4.7109375" style="287" hidden="1" customWidth="1"/>
    <col min="313" max="313" width="9.140625" style="287" hidden="1" customWidth="1"/>
    <col min="314" max="329" width="9.140625" style="287" customWidth="1"/>
    <col min="330" max="339" width="9.140625" customWidth="1"/>
  </cols>
  <sheetData>
    <row r="1" spans="1:329" ht="25.5" customHeight="1" x14ac:dyDescent="0.2">
      <c r="A1" s="674" t="s">
        <v>96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  <c r="P1" s="674"/>
      <c r="Q1" s="674"/>
      <c r="R1" s="674"/>
      <c r="S1" s="674"/>
      <c r="T1" s="674"/>
      <c r="U1" s="674"/>
      <c r="V1" s="674"/>
      <c r="W1" s="674"/>
      <c r="X1" s="674"/>
      <c r="Y1" s="674"/>
      <c r="Z1" s="674"/>
      <c r="AA1" s="674"/>
      <c r="AB1" s="674"/>
      <c r="AC1" s="674"/>
      <c r="AD1" s="674"/>
      <c r="AE1" s="674"/>
      <c r="AI1" s="208" t="s">
        <v>42</v>
      </c>
    </row>
    <row r="2" spans="1:329" ht="18" x14ac:dyDescent="0.25">
      <c r="A2" s="699" t="s">
        <v>81</v>
      </c>
      <c r="B2" s="699"/>
      <c r="C2" s="699"/>
      <c r="D2" s="699"/>
      <c r="E2" s="699"/>
      <c r="F2" s="699"/>
      <c r="G2" s="699"/>
      <c r="H2" s="699"/>
      <c r="I2" s="699"/>
      <c r="J2" s="699"/>
      <c r="K2" s="699"/>
      <c r="L2" s="699"/>
      <c r="M2" s="699"/>
      <c r="N2" s="699"/>
      <c r="O2" s="699"/>
      <c r="P2" s="699"/>
      <c r="Q2" s="699"/>
      <c r="R2" s="699"/>
      <c r="S2" s="699"/>
      <c r="T2" s="699"/>
      <c r="U2" s="699"/>
      <c r="V2" s="699"/>
      <c r="W2" s="699"/>
      <c r="X2" s="699"/>
      <c r="Y2" s="699"/>
      <c r="Z2" s="699"/>
      <c r="AA2" s="699"/>
      <c r="AB2" s="699"/>
      <c r="AC2" s="699"/>
      <c r="AI2" s="208" t="s">
        <v>8</v>
      </c>
      <c r="AL2" s="208">
        <v>999</v>
      </c>
      <c r="AR2" s="208" t="s">
        <v>97</v>
      </c>
      <c r="BG2" s="513">
        <v>3</v>
      </c>
      <c r="BL2" s="513">
        <v>3</v>
      </c>
      <c r="CG2" s="228" t="s">
        <v>98</v>
      </c>
      <c r="EJ2" s="246" t="s">
        <v>98</v>
      </c>
      <c r="GC2" s="255">
        <v>1</v>
      </c>
      <c r="GD2" s="255">
        <v>2</v>
      </c>
      <c r="GE2" s="259">
        <v>3</v>
      </c>
      <c r="GF2" s="259">
        <v>4</v>
      </c>
      <c r="GG2" s="259">
        <v>5</v>
      </c>
      <c r="GH2" s="259">
        <v>6</v>
      </c>
      <c r="GI2" s="259">
        <v>7</v>
      </c>
      <c r="GJ2" s="259">
        <v>8</v>
      </c>
      <c r="GK2" s="269">
        <v>9</v>
      </c>
      <c r="GL2" s="269">
        <v>10</v>
      </c>
      <c r="GM2" s="259">
        <v>11</v>
      </c>
      <c r="GN2" s="259">
        <v>12</v>
      </c>
      <c r="GO2" s="259">
        <v>13</v>
      </c>
      <c r="GP2" s="259">
        <v>14</v>
      </c>
      <c r="GQ2" s="259">
        <v>15</v>
      </c>
      <c r="GR2" s="259">
        <v>16</v>
      </c>
      <c r="GS2" s="259">
        <v>17</v>
      </c>
      <c r="GT2" s="259">
        <v>18</v>
      </c>
      <c r="GU2" s="259">
        <v>19</v>
      </c>
      <c r="GV2" s="259">
        <v>20</v>
      </c>
      <c r="GW2" s="259">
        <v>21</v>
      </c>
      <c r="GX2" s="259">
        <v>22</v>
      </c>
      <c r="GY2" s="259">
        <v>23</v>
      </c>
      <c r="GZ2" s="259">
        <v>24</v>
      </c>
      <c r="HA2" s="259">
        <v>25</v>
      </c>
      <c r="HB2" s="259">
        <v>26</v>
      </c>
      <c r="HC2" s="259">
        <v>27</v>
      </c>
      <c r="HD2" s="259">
        <v>28</v>
      </c>
      <c r="HE2" s="259">
        <v>29</v>
      </c>
      <c r="HF2" s="264">
        <v>30</v>
      </c>
      <c r="HG2" s="264">
        <v>31</v>
      </c>
      <c r="HH2" s="259">
        <v>32</v>
      </c>
      <c r="HI2" s="259">
        <v>33</v>
      </c>
      <c r="HJ2" s="259">
        <v>34</v>
      </c>
      <c r="HK2" s="259">
        <v>35</v>
      </c>
      <c r="HL2" s="259">
        <v>36</v>
      </c>
      <c r="HM2" s="259">
        <v>37</v>
      </c>
      <c r="HN2" s="264">
        <v>37</v>
      </c>
      <c r="HO2" s="264">
        <v>38</v>
      </c>
      <c r="HP2" s="264">
        <v>39</v>
      </c>
      <c r="HQ2" s="264">
        <v>40</v>
      </c>
      <c r="HR2" s="255">
        <v>1</v>
      </c>
      <c r="HS2" s="255">
        <v>2</v>
      </c>
      <c r="HT2" s="255">
        <v>3</v>
      </c>
      <c r="HU2" s="255">
        <v>4</v>
      </c>
      <c r="HV2" s="255">
        <v>5</v>
      </c>
      <c r="HW2" s="255">
        <v>6</v>
      </c>
      <c r="HX2" s="255">
        <v>7</v>
      </c>
      <c r="HY2" s="255">
        <v>8</v>
      </c>
      <c r="HZ2" s="255">
        <v>9</v>
      </c>
      <c r="IA2" s="255">
        <v>10</v>
      </c>
      <c r="IB2" s="255">
        <v>11</v>
      </c>
      <c r="IC2" s="259">
        <v>12</v>
      </c>
      <c r="ID2" s="259">
        <v>13</v>
      </c>
      <c r="IE2" s="259">
        <v>14</v>
      </c>
      <c r="IF2" s="259">
        <v>15</v>
      </c>
      <c r="IG2" s="259">
        <v>16</v>
      </c>
      <c r="IH2" s="259">
        <v>17</v>
      </c>
      <c r="II2" s="259">
        <v>18</v>
      </c>
      <c r="IJ2" s="259">
        <v>19</v>
      </c>
      <c r="IK2" s="259">
        <v>20</v>
      </c>
      <c r="IL2" s="259">
        <v>21</v>
      </c>
      <c r="IM2" s="259">
        <v>22</v>
      </c>
      <c r="IN2" s="259">
        <v>23</v>
      </c>
      <c r="IO2" s="259">
        <v>24</v>
      </c>
      <c r="IP2" s="259">
        <v>25</v>
      </c>
      <c r="IQ2" s="259">
        <v>26</v>
      </c>
      <c r="IR2" s="259">
        <v>27</v>
      </c>
      <c r="IS2" s="276">
        <v>28</v>
      </c>
      <c r="IT2" s="276">
        <v>29</v>
      </c>
      <c r="IU2" s="276">
        <v>30</v>
      </c>
      <c r="IV2" s="276">
        <v>31</v>
      </c>
      <c r="IW2" s="276">
        <v>32</v>
      </c>
      <c r="IX2" s="276">
        <v>33</v>
      </c>
      <c r="IY2" s="276">
        <v>34</v>
      </c>
      <c r="IZ2" s="276">
        <v>35</v>
      </c>
      <c r="JA2" s="276">
        <v>36</v>
      </c>
      <c r="JB2" s="276">
        <v>37</v>
      </c>
      <c r="JC2" s="276">
        <v>38</v>
      </c>
      <c r="JD2" s="276">
        <v>39</v>
      </c>
      <c r="JE2" s="276">
        <v>40</v>
      </c>
      <c r="JF2" s="276">
        <v>41</v>
      </c>
      <c r="JG2" s="264">
        <v>42</v>
      </c>
      <c r="JH2" s="276">
        <v>1</v>
      </c>
      <c r="JI2" s="276">
        <v>2</v>
      </c>
      <c r="JJ2" s="276">
        <v>3</v>
      </c>
      <c r="JK2" s="287">
        <v>4</v>
      </c>
      <c r="JL2" s="287">
        <v>5</v>
      </c>
      <c r="JM2" s="287">
        <v>6</v>
      </c>
      <c r="JN2" s="287">
        <v>7</v>
      </c>
      <c r="JO2" s="287">
        <v>8</v>
      </c>
      <c r="JP2" s="287">
        <v>9</v>
      </c>
      <c r="JR2" s="287">
        <v>10</v>
      </c>
      <c r="JS2" s="287">
        <v>11</v>
      </c>
      <c r="JT2" s="287">
        <v>12</v>
      </c>
      <c r="JU2" s="287">
        <v>13</v>
      </c>
      <c r="JV2" s="287">
        <v>14</v>
      </c>
      <c r="JW2" s="287">
        <v>15</v>
      </c>
      <c r="JX2" s="287">
        <v>16</v>
      </c>
      <c r="JY2" s="287">
        <v>17</v>
      </c>
      <c r="JZ2" s="287">
        <v>18</v>
      </c>
      <c r="KA2" s="287">
        <v>19</v>
      </c>
      <c r="KB2" s="287">
        <v>20</v>
      </c>
      <c r="KC2" s="287">
        <v>21</v>
      </c>
      <c r="KD2" s="287">
        <v>22</v>
      </c>
      <c r="KE2" s="287">
        <v>23</v>
      </c>
      <c r="KF2" s="287">
        <v>24</v>
      </c>
      <c r="KG2" s="287">
        <v>25</v>
      </c>
      <c r="KH2" s="287">
        <v>26</v>
      </c>
      <c r="KI2" s="287">
        <v>27</v>
      </c>
      <c r="KJ2" s="287">
        <v>28</v>
      </c>
      <c r="KK2" s="287">
        <v>29</v>
      </c>
      <c r="KL2" s="287">
        <v>30</v>
      </c>
      <c r="KM2" s="287">
        <v>31</v>
      </c>
      <c r="KN2" s="287">
        <v>32</v>
      </c>
      <c r="KO2" s="287">
        <v>33</v>
      </c>
      <c r="KP2" s="287">
        <v>34</v>
      </c>
      <c r="KQ2" s="287">
        <v>35</v>
      </c>
      <c r="KR2" s="287">
        <v>36</v>
      </c>
      <c r="KS2" s="287">
        <v>37</v>
      </c>
      <c r="KT2" s="287">
        <v>38</v>
      </c>
      <c r="KU2" s="287">
        <v>39</v>
      </c>
      <c r="KV2" s="287">
        <v>40</v>
      </c>
      <c r="KW2" s="287">
        <v>41</v>
      </c>
      <c r="KX2" s="287">
        <v>42</v>
      </c>
    </row>
    <row r="3" spans="1:329" ht="12.75" customHeight="1" x14ac:dyDescent="0.2">
      <c r="A3" s="23" t="s">
        <v>82</v>
      </c>
      <c r="B3" s="701" t="s">
        <v>72</v>
      </c>
      <c r="C3" s="701"/>
      <c r="D3" s="701"/>
      <c r="E3" s="701"/>
      <c r="G3" s="683" t="s">
        <v>99</v>
      </c>
      <c r="H3" s="683"/>
      <c r="I3" s="683"/>
      <c r="J3" s="683"/>
      <c r="K3" s="683"/>
      <c r="L3" s="683"/>
      <c r="M3" s="683"/>
      <c r="N3" s="683"/>
      <c r="O3" s="683"/>
      <c r="P3" s="683"/>
      <c r="Q3" s="683"/>
      <c r="R3" s="683"/>
      <c r="S3" s="683"/>
      <c r="T3" s="683"/>
      <c r="U3" s="683"/>
      <c r="V3" s="683"/>
      <c r="W3" s="683"/>
      <c r="X3" s="44"/>
      <c r="Y3" s="44"/>
      <c r="Z3" s="102">
        <v>6</v>
      </c>
      <c r="AA3" s="8"/>
      <c r="AI3" s="506" t="s">
        <v>12</v>
      </c>
      <c r="BC3" s="88"/>
      <c r="BD3" s="88"/>
      <c r="BE3" s="609" t="s">
        <v>100</v>
      </c>
      <c r="BF3" s="609"/>
      <c r="BG3" s="609"/>
      <c r="BH3" s="609"/>
      <c r="BI3" s="609"/>
      <c r="BJ3" s="609" t="s">
        <v>101</v>
      </c>
      <c r="BK3" s="609"/>
      <c r="BL3" s="609"/>
      <c r="BM3" s="609"/>
      <c r="BN3" s="609"/>
      <c r="BW3" s="208">
        <v>2</v>
      </c>
      <c r="DR3" s="246"/>
      <c r="FC3" s="711" t="s">
        <v>96</v>
      </c>
      <c r="FD3" s="711"/>
      <c r="FE3" s="711"/>
      <c r="FF3" s="711"/>
      <c r="FG3" s="711"/>
      <c r="FH3" s="711"/>
      <c r="FI3" s="711"/>
      <c r="FJ3" s="711"/>
      <c r="FK3" s="711"/>
      <c r="FL3" s="711"/>
      <c r="FM3" s="711"/>
      <c r="FN3" s="711"/>
      <c r="FO3" s="711"/>
      <c r="FP3" s="711"/>
      <c r="FQ3" s="711"/>
      <c r="FR3" s="711"/>
      <c r="FS3" s="711"/>
      <c r="FT3" s="711"/>
      <c r="FU3" s="711"/>
      <c r="FV3" s="711"/>
      <c r="FW3" s="711"/>
      <c r="FX3" s="711"/>
      <c r="FY3" s="711"/>
      <c r="FZ3" s="711"/>
      <c r="GA3" s="711"/>
      <c r="GB3" s="711"/>
      <c r="JH3" s="276"/>
      <c r="JI3" s="276"/>
      <c r="JJ3" s="276"/>
    </row>
    <row r="4" spans="1:329" ht="13.5" customHeight="1" thickBot="1" x14ac:dyDescent="0.25">
      <c r="A4" s="23" t="s">
        <v>83</v>
      </c>
      <c r="B4" s="8" t="s">
        <v>84</v>
      </c>
      <c r="C4" s="8"/>
      <c r="E4" s="8"/>
      <c r="F4" s="8"/>
      <c r="G4" s="8" t="s">
        <v>85</v>
      </c>
      <c r="H4" s="8"/>
      <c r="I4" s="8"/>
      <c r="J4" s="704" t="s">
        <v>91</v>
      </c>
      <c r="K4" s="704"/>
      <c r="L4" s="704"/>
      <c r="M4" s="704"/>
      <c r="N4" s="704"/>
      <c r="O4" s="704"/>
      <c r="P4" s="704"/>
      <c r="Q4" s="254"/>
      <c r="R4" s="254"/>
      <c r="S4" s="254"/>
      <c r="T4" s="273"/>
      <c r="U4" s="273"/>
      <c r="V4" s="273"/>
      <c r="W4" s="700" t="s">
        <v>92</v>
      </c>
      <c r="X4" s="700"/>
      <c r="Y4" s="700"/>
      <c r="Z4" s="700" t="s">
        <v>68</v>
      </c>
      <c r="AA4" s="700"/>
      <c r="AB4" s="700"/>
      <c r="AC4" s="700"/>
      <c r="BC4" s="178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672" t="s">
        <v>102</v>
      </c>
      <c r="BQ4" s="672"/>
      <c r="BR4" s="672"/>
      <c r="BS4" s="672"/>
      <c r="BT4" s="672"/>
      <c r="BU4" s="672"/>
      <c r="BV4" s="672"/>
      <c r="BW4" s="672"/>
      <c r="BX4" s="672"/>
      <c r="BY4" s="673"/>
      <c r="CM4" s="227"/>
      <c r="CN4" s="203"/>
      <c r="CY4" s="212"/>
      <c r="DC4" s="238"/>
      <c r="DE4" s="253"/>
      <c r="DF4" s="672" t="s">
        <v>103</v>
      </c>
      <c r="DG4" s="672"/>
      <c r="DH4" s="672"/>
      <c r="DI4" s="672"/>
      <c r="DJ4" s="672"/>
      <c r="DK4" s="672"/>
      <c r="DL4" s="672"/>
      <c r="DM4" s="672"/>
      <c r="DN4" s="672"/>
      <c r="DO4" s="672"/>
      <c r="DP4" s="672"/>
      <c r="DQ4" s="672"/>
      <c r="DR4" s="672"/>
      <c r="DS4" s="672"/>
      <c r="DT4" s="672"/>
      <c r="DU4" s="673"/>
      <c r="DV4" s="249"/>
      <c r="DW4" s="249"/>
      <c r="DX4" s="249"/>
      <c r="DY4" s="249"/>
      <c r="DZ4" s="249"/>
      <c r="EA4" s="249"/>
      <c r="EB4" s="249"/>
      <c r="EC4" s="249"/>
      <c r="ED4" s="249"/>
      <c r="EE4" s="249"/>
      <c r="EF4" s="249"/>
      <c r="EG4" s="249"/>
      <c r="EH4" s="249"/>
      <c r="EI4" s="249"/>
      <c r="EJ4" s="249"/>
      <c r="EK4" s="249"/>
      <c r="EL4" s="249"/>
      <c r="EM4" s="249"/>
      <c r="EN4" s="249"/>
      <c r="EO4" s="248"/>
      <c r="EP4" s="248"/>
      <c r="EQ4" s="248"/>
      <c r="ER4" s="248"/>
      <c r="ES4" s="248"/>
      <c r="ET4" s="248"/>
      <c r="EU4" s="248"/>
      <c r="EV4" s="248"/>
      <c r="EW4" s="248"/>
      <c r="EX4" s="248"/>
      <c r="EY4" s="248"/>
      <c r="EZ4" s="248"/>
      <c r="FA4" s="248"/>
      <c r="FC4" s="258"/>
      <c r="GD4" s="263"/>
      <c r="GW4" s="263"/>
      <c r="GX4" s="260"/>
      <c r="HH4" s="260"/>
      <c r="HI4" s="261"/>
      <c r="HJ4" s="263"/>
      <c r="HR4" s="262"/>
      <c r="HS4" s="271"/>
      <c r="IJ4" s="270"/>
      <c r="IK4" s="272"/>
      <c r="IY4" s="272"/>
      <c r="IZ4" s="271"/>
      <c r="JG4" s="213"/>
      <c r="JH4" s="281"/>
      <c r="JI4" s="277"/>
      <c r="JJ4" s="276"/>
      <c r="KA4" s="289"/>
      <c r="KB4" s="288"/>
      <c r="KO4" s="291"/>
      <c r="KP4" s="293"/>
      <c r="KQ4" s="292"/>
      <c r="KX4" s="298"/>
      <c r="KY4" s="302"/>
    </row>
    <row r="5" spans="1:329" s="36" customFormat="1" ht="14.25" thickTop="1" thickBot="1" x14ac:dyDescent="0.25">
      <c r="A5" s="82"/>
      <c r="B5" s="83" t="s">
        <v>104</v>
      </c>
      <c r="C5" s="83"/>
      <c r="D5" s="83"/>
      <c r="E5" s="83"/>
      <c r="F5" s="83"/>
      <c r="G5" s="38"/>
      <c r="H5" s="5" t="s">
        <v>12</v>
      </c>
      <c r="I5" s="38"/>
      <c r="J5" s="38" t="s">
        <v>67</v>
      </c>
      <c r="K5" s="5" t="s">
        <v>12</v>
      </c>
      <c r="L5" s="415"/>
      <c r="M5" s="38"/>
      <c r="N5" s="5" t="s">
        <v>12</v>
      </c>
      <c r="O5" s="415"/>
      <c r="P5" s="38"/>
      <c r="Q5" s="5" t="s">
        <v>67</v>
      </c>
      <c r="R5" s="415"/>
      <c r="S5" s="38"/>
      <c r="T5" s="5" t="s">
        <v>67</v>
      </c>
      <c r="U5" s="415"/>
      <c r="V5" s="38"/>
      <c r="W5" s="5" t="s">
        <v>67</v>
      </c>
      <c r="X5" s="415"/>
      <c r="Y5" s="415"/>
      <c r="Z5" s="692"/>
      <c r="AA5" s="692"/>
      <c r="AB5" s="693"/>
      <c r="AC5" s="5" t="s">
        <v>12</v>
      </c>
      <c r="AD5" s="43"/>
      <c r="AE5" s="43"/>
      <c r="AG5" s="256"/>
      <c r="AI5" s="672" t="s">
        <v>108</v>
      </c>
      <c r="AJ5" s="672"/>
      <c r="AK5" s="672"/>
      <c r="AL5" s="672"/>
      <c r="AM5" s="672"/>
      <c r="AN5" s="672"/>
      <c r="AO5" s="672"/>
      <c r="AP5" s="672"/>
      <c r="AQ5" s="672"/>
      <c r="AR5" s="209"/>
      <c r="AS5" s="227"/>
      <c r="AT5" s="227"/>
      <c r="AU5" s="227"/>
      <c r="AV5" s="209"/>
      <c r="AW5" s="209"/>
      <c r="AX5" s="224" t="s">
        <v>19</v>
      </c>
      <c r="AY5" s="209"/>
      <c r="AZ5" s="208" t="s">
        <v>17</v>
      </c>
      <c r="BA5" s="223"/>
      <c r="BB5" s="223"/>
      <c r="BC5" s="178"/>
      <c r="BD5" s="138" t="s">
        <v>97</v>
      </c>
      <c r="BE5" s="515"/>
      <c r="BF5" s="515"/>
      <c r="BG5" s="515" t="s">
        <v>29</v>
      </c>
      <c r="BH5" s="515"/>
      <c r="BI5" s="515"/>
      <c r="BJ5" s="515"/>
      <c r="BK5" s="515"/>
      <c r="BL5" s="515" t="s">
        <v>29</v>
      </c>
      <c r="BM5" s="515"/>
      <c r="BN5" s="515"/>
      <c r="BO5" s="515"/>
      <c r="BP5" s="55"/>
      <c r="BQ5" s="55"/>
      <c r="BR5" s="672" t="s">
        <v>109</v>
      </c>
      <c r="BS5" s="672"/>
      <c r="BT5" s="672"/>
      <c r="BU5" s="672"/>
      <c r="BV5" s="672"/>
      <c r="BW5" s="227"/>
      <c r="BX5" s="227"/>
      <c r="BY5" s="203"/>
      <c r="BZ5" s="209"/>
      <c r="CA5" s="209"/>
      <c r="CB5" s="209"/>
      <c r="CC5" s="209"/>
      <c r="CD5" s="209"/>
      <c r="CE5" s="209"/>
      <c r="CF5" s="209"/>
      <c r="CG5" s="227" t="s">
        <v>16</v>
      </c>
      <c r="CH5" s="209"/>
      <c r="CI5" s="209"/>
      <c r="CJ5" s="227"/>
      <c r="CK5" s="227"/>
      <c r="CL5" s="227"/>
      <c r="CM5" s="227"/>
      <c r="CN5" s="203"/>
      <c r="CO5" s="209"/>
      <c r="CP5" s="209"/>
      <c r="CQ5" s="209"/>
      <c r="CR5" s="209"/>
      <c r="CS5" s="209"/>
      <c r="CT5" s="209"/>
      <c r="CU5" s="209"/>
      <c r="CV5" s="209"/>
      <c r="CW5" s="209"/>
      <c r="CY5" s="714" t="s">
        <v>20</v>
      </c>
      <c r="CZ5" s="672"/>
      <c r="DA5" s="672"/>
      <c r="DB5" s="672"/>
      <c r="DC5" s="715"/>
      <c r="DD5" s="234"/>
      <c r="DE5" s="253"/>
      <c r="DF5" s="138" t="s">
        <v>97</v>
      </c>
      <c r="DG5" s="249"/>
      <c r="DH5" s="249"/>
      <c r="DI5" s="249"/>
      <c r="DJ5" s="546"/>
      <c r="DK5" s="249"/>
      <c r="DL5" s="249"/>
      <c r="DM5" s="249"/>
      <c r="DN5" s="249"/>
      <c r="DO5" s="249"/>
      <c r="DP5" s="249"/>
      <c r="DQ5" s="249"/>
      <c r="DR5" s="249"/>
      <c r="DS5" s="249">
        <v>2</v>
      </c>
      <c r="DT5" s="249"/>
      <c r="DU5" s="251"/>
      <c r="DV5" s="253"/>
      <c r="DW5" s="249"/>
      <c r="DX5" s="249"/>
      <c r="DY5" s="249"/>
      <c r="DZ5" s="249"/>
      <c r="EA5" s="249"/>
      <c r="EB5" s="249"/>
      <c r="EC5" s="249"/>
      <c r="ED5" s="249"/>
      <c r="EE5" s="249"/>
      <c r="EF5" s="249"/>
      <c r="EG5" s="249"/>
      <c r="EH5" s="249"/>
      <c r="EI5" s="249"/>
      <c r="EJ5" s="249" t="s">
        <v>16</v>
      </c>
      <c r="EK5" s="249"/>
      <c r="EL5" s="249"/>
      <c r="EM5" s="249"/>
      <c r="EN5" s="249"/>
      <c r="EO5" s="672" t="s">
        <v>20</v>
      </c>
      <c r="EP5" s="672"/>
      <c r="EQ5" s="672"/>
      <c r="ER5" s="672"/>
      <c r="ES5" s="672"/>
      <c r="ET5" s="249"/>
      <c r="EU5" s="249"/>
      <c r="EV5" s="249"/>
      <c r="EW5" s="249"/>
      <c r="EX5" s="249"/>
      <c r="EY5" s="249"/>
      <c r="EZ5" s="249"/>
      <c r="FA5" s="249"/>
      <c r="FB5" s="244"/>
      <c r="FC5" s="258"/>
      <c r="FD5" s="244"/>
      <c r="FE5" s="55" t="s">
        <v>110</v>
      </c>
      <c r="FF5" s="55"/>
      <c r="FG5" s="55"/>
      <c r="FH5" s="55"/>
      <c r="FI5" s="55"/>
      <c r="FJ5" s="55"/>
      <c r="FK5" s="55"/>
      <c r="FL5" s="55"/>
      <c r="FM5" s="256"/>
      <c r="FN5" s="256" t="s">
        <v>11</v>
      </c>
      <c r="FO5" s="256"/>
      <c r="FP5" s="256"/>
      <c r="FQ5" s="256"/>
      <c r="FR5" s="256"/>
      <c r="FS5" s="256"/>
      <c r="FT5" s="270"/>
      <c r="FU5" s="256"/>
      <c r="FV5" s="256" t="s">
        <v>111</v>
      </c>
      <c r="FW5" s="256"/>
      <c r="FX5" s="256"/>
      <c r="FY5" s="256"/>
      <c r="FZ5" s="256"/>
      <c r="GA5" s="256"/>
      <c r="GB5" s="256"/>
      <c r="GC5" s="256"/>
      <c r="GD5" s="263"/>
      <c r="GE5" s="672" t="s">
        <v>105</v>
      </c>
      <c r="GF5" s="672"/>
      <c r="GG5" s="672"/>
      <c r="GH5" s="672"/>
      <c r="GI5" s="672"/>
      <c r="GJ5" s="672"/>
      <c r="GK5" s="672"/>
      <c r="GL5" s="672"/>
      <c r="GM5" s="672"/>
      <c r="GN5" s="672"/>
      <c r="GO5" s="672"/>
      <c r="GP5" s="672"/>
      <c r="GQ5" s="672"/>
      <c r="GR5" s="672"/>
      <c r="GS5" s="672"/>
      <c r="GT5" s="672"/>
      <c r="GU5" s="260">
        <v>2</v>
      </c>
      <c r="GV5" s="260"/>
      <c r="GW5" s="671" t="s">
        <v>98</v>
      </c>
      <c r="GX5" s="672"/>
      <c r="GY5" s="672"/>
      <c r="GZ5" s="672"/>
      <c r="HA5" s="672"/>
      <c r="HB5" s="672"/>
      <c r="HC5" s="672"/>
      <c r="HD5" s="672"/>
      <c r="HE5" s="672"/>
      <c r="HF5" s="672"/>
      <c r="HG5" s="672"/>
      <c r="HH5" s="672"/>
      <c r="HI5" s="673"/>
      <c r="HJ5" s="671" t="s">
        <v>112</v>
      </c>
      <c r="HK5" s="672"/>
      <c r="HL5" s="672"/>
      <c r="HM5" s="672"/>
      <c r="HN5" s="672"/>
      <c r="HO5" s="672"/>
      <c r="HP5" s="672"/>
      <c r="HQ5" s="710"/>
      <c r="HR5" s="262"/>
      <c r="HS5" s="271"/>
      <c r="HT5" s="672" t="s">
        <v>106</v>
      </c>
      <c r="HU5" s="672"/>
      <c r="HV5" s="672"/>
      <c r="HW5" s="672"/>
      <c r="HX5" s="672"/>
      <c r="HY5" s="672"/>
      <c r="HZ5" s="672"/>
      <c r="IA5" s="672"/>
      <c r="IB5" s="672"/>
      <c r="IC5" s="672"/>
      <c r="ID5" s="672"/>
      <c r="IE5" s="672"/>
      <c r="IF5" s="672"/>
      <c r="IG5" s="672"/>
      <c r="IH5" s="672"/>
      <c r="II5" s="260"/>
      <c r="IJ5" s="270">
        <v>2</v>
      </c>
      <c r="IK5" s="272"/>
      <c r="IL5" s="671" t="s">
        <v>98</v>
      </c>
      <c r="IM5" s="672"/>
      <c r="IN5" s="672"/>
      <c r="IO5" s="672"/>
      <c r="IP5" s="672"/>
      <c r="IQ5" s="672"/>
      <c r="IR5" s="672"/>
      <c r="IS5" s="672"/>
      <c r="IT5" s="672"/>
      <c r="IU5" s="672"/>
      <c r="IV5" s="672"/>
      <c r="IW5" s="672"/>
      <c r="IX5" s="672"/>
      <c r="IY5" s="673"/>
      <c r="IZ5" s="671" t="s">
        <v>112</v>
      </c>
      <c r="JA5" s="672"/>
      <c r="JB5" s="672"/>
      <c r="JC5" s="672"/>
      <c r="JD5" s="672"/>
      <c r="JE5" s="672"/>
      <c r="JF5" s="672"/>
      <c r="JG5" s="710"/>
      <c r="JH5" s="262"/>
      <c r="JI5" s="277"/>
      <c r="JJ5" s="712" t="s">
        <v>107</v>
      </c>
      <c r="JK5" s="712"/>
      <c r="JL5" s="712"/>
      <c r="JM5" s="712"/>
      <c r="JN5" s="712"/>
      <c r="JO5" s="712"/>
      <c r="JP5" s="712"/>
      <c r="JQ5" s="712"/>
      <c r="JR5" s="712"/>
      <c r="JS5" s="712"/>
      <c r="JT5" s="712"/>
      <c r="JU5" s="712"/>
      <c r="JV5" s="712"/>
      <c r="JW5" s="712"/>
      <c r="JX5" s="712"/>
      <c r="JY5" s="712"/>
      <c r="JZ5" s="289"/>
      <c r="KA5" s="291">
        <v>2</v>
      </c>
      <c r="KB5" s="288"/>
      <c r="KC5" s="671" t="s">
        <v>98</v>
      </c>
      <c r="KD5" s="672"/>
      <c r="KE5" s="672"/>
      <c r="KF5" s="672"/>
      <c r="KG5" s="672"/>
      <c r="KH5" s="672"/>
      <c r="KI5" s="672"/>
      <c r="KJ5" s="672"/>
      <c r="KK5" s="672"/>
      <c r="KL5" s="672"/>
      <c r="KM5" s="672"/>
      <c r="KN5" s="672"/>
      <c r="KO5" s="672"/>
      <c r="KP5" s="673"/>
      <c r="KQ5" s="671" t="s">
        <v>112</v>
      </c>
      <c r="KR5" s="672"/>
      <c r="KS5" s="672"/>
      <c r="KT5" s="672"/>
      <c r="KU5" s="672"/>
      <c r="KV5" s="672"/>
      <c r="KW5" s="672"/>
      <c r="KX5" s="710"/>
      <c r="KY5" s="302"/>
      <c r="KZ5" s="289"/>
      <c r="LA5" s="289"/>
      <c r="LB5" s="289"/>
      <c r="LC5" s="289"/>
      <c r="LD5" s="289"/>
      <c r="LE5" s="289"/>
      <c r="LF5" s="289"/>
      <c r="LG5" s="289"/>
      <c r="LH5" s="289"/>
      <c r="LI5" s="289"/>
      <c r="LJ5" s="289"/>
      <c r="LK5" s="289"/>
      <c r="LL5" s="289"/>
      <c r="LM5" s="289"/>
      <c r="LN5" s="289"/>
      <c r="LO5" s="289"/>
      <c r="LP5" s="289"/>
      <c r="LQ5" s="289"/>
    </row>
    <row r="6" spans="1:329" ht="24.95" customHeight="1" thickTop="1" thickBot="1" x14ac:dyDescent="0.25">
      <c r="A6" s="3" t="s">
        <v>87</v>
      </c>
      <c r="B6" s="4" t="s">
        <v>88</v>
      </c>
      <c r="C6" s="7"/>
      <c r="D6" s="6" t="s">
        <v>0</v>
      </c>
      <c r="E6" s="654" t="s">
        <v>100</v>
      </c>
      <c r="F6" s="655"/>
      <c r="G6" s="656"/>
      <c r="H6" s="654" t="s">
        <v>101</v>
      </c>
      <c r="I6" s="655"/>
      <c r="J6" s="656"/>
      <c r="K6" s="654" t="s">
        <v>102</v>
      </c>
      <c r="L6" s="655"/>
      <c r="M6" s="656"/>
      <c r="N6" s="654" t="s">
        <v>103</v>
      </c>
      <c r="O6" s="655"/>
      <c r="P6" s="656"/>
      <c r="Q6" s="654" t="s">
        <v>105</v>
      </c>
      <c r="R6" s="655"/>
      <c r="S6" s="656"/>
      <c r="T6" s="654" t="s">
        <v>106</v>
      </c>
      <c r="U6" s="655"/>
      <c r="V6" s="656"/>
      <c r="W6" s="654" t="s">
        <v>107</v>
      </c>
      <c r="X6" s="655"/>
      <c r="Y6" s="656"/>
      <c r="Z6" s="684" t="s">
        <v>113</v>
      </c>
      <c r="AA6" s="685"/>
      <c r="AB6" s="686"/>
      <c r="AC6" s="5" t="s">
        <v>114</v>
      </c>
      <c r="AD6" s="5" t="s">
        <v>42</v>
      </c>
      <c r="AE6" s="5" t="s">
        <v>114</v>
      </c>
      <c r="AG6" s="88"/>
      <c r="AH6" s="588" t="s">
        <v>62</v>
      </c>
      <c r="AI6" s="208">
        <v>1</v>
      </c>
      <c r="AJ6" s="208">
        <v>2</v>
      </c>
      <c r="AK6" s="208">
        <v>3</v>
      </c>
      <c r="AL6" s="208">
        <v>4</v>
      </c>
      <c r="AM6" s="208">
        <v>5</v>
      </c>
      <c r="AN6" s="269">
        <v>6</v>
      </c>
      <c r="AO6" s="269">
        <v>7</v>
      </c>
      <c r="AP6" s="506" t="s">
        <v>42</v>
      </c>
      <c r="AQ6" s="208" t="s">
        <v>3</v>
      </c>
      <c r="AT6" s="226" t="s">
        <v>0</v>
      </c>
      <c r="AW6" s="208" t="s">
        <v>97</v>
      </c>
      <c r="AY6" s="208">
        <v>0</v>
      </c>
      <c r="BC6" s="178"/>
      <c r="BD6" s="140">
        <v>1</v>
      </c>
      <c r="BE6" s="515"/>
      <c r="BF6" s="515"/>
      <c r="BG6" s="515">
        <v>1</v>
      </c>
      <c r="BH6" s="515"/>
      <c r="BI6" s="515"/>
      <c r="BJ6" s="515"/>
      <c r="BK6" s="515"/>
      <c r="BL6" s="515">
        <v>1</v>
      </c>
      <c r="BM6" s="515"/>
      <c r="BN6" s="515"/>
      <c r="BO6" s="515"/>
      <c r="BP6" s="227">
        <v>3</v>
      </c>
      <c r="BQ6" s="227"/>
      <c r="BR6" s="227"/>
      <c r="BS6" s="227"/>
      <c r="BT6" s="227"/>
      <c r="BU6" s="227"/>
      <c r="BV6" s="235" t="s">
        <v>97</v>
      </c>
      <c r="BW6" s="236">
        <v>0</v>
      </c>
      <c r="BX6" s="227"/>
      <c r="BY6" s="203"/>
      <c r="CB6" s="208" t="s">
        <v>0</v>
      </c>
      <c r="CC6" s="208">
        <v>1</v>
      </c>
      <c r="CD6" s="208">
        <v>2</v>
      </c>
      <c r="CE6" s="208" t="s">
        <v>8</v>
      </c>
      <c r="CG6" s="208" t="s">
        <v>0</v>
      </c>
      <c r="CH6" s="226">
        <v>1</v>
      </c>
      <c r="CI6" s="226">
        <v>2</v>
      </c>
      <c r="CJ6" s="226" t="s">
        <v>0</v>
      </c>
      <c r="CK6" s="226" t="s">
        <v>8</v>
      </c>
      <c r="CM6" s="179" t="s">
        <v>98</v>
      </c>
      <c r="CN6" s="203"/>
      <c r="CP6" s="208" t="s">
        <v>0</v>
      </c>
      <c r="CQ6" s="208" t="s">
        <v>110</v>
      </c>
      <c r="CS6" s="226"/>
      <c r="CY6" s="212"/>
      <c r="DC6" s="238"/>
      <c r="DE6" s="253"/>
      <c r="DF6" s="140">
        <v>0</v>
      </c>
      <c r="DG6" s="249">
        <v>2</v>
      </c>
      <c r="DH6" s="248"/>
      <c r="DI6" s="248" t="s">
        <v>16</v>
      </c>
      <c r="DK6" s="248"/>
      <c r="DL6" s="248" t="s">
        <v>4</v>
      </c>
      <c r="DM6" s="248" t="s">
        <v>16</v>
      </c>
      <c r="DN6" s="249"/>
      <c r="DO6" s="249"/>
      <c r="DP6" s="249"/>
      <c r="DQ6" s="249"/>
      <c r="DR6" s="235" t="s">
        <v>97</v>
      </c>
      <c r="DS6" s="236">
        <v>0</v>
      </c>
      <c r="DT6" s="253"/>
      <c r="DU6" s="251"/>
      <c r="DV6" s="249"/>
      <c r="DW6" s="249" t="s">
        <v>0</v>
      </c>
      <c r="DX6" s="249">
        <v>1</v>
      </c>
      <c r="DY6" s="249">
        <v>2</v>
      </c>
      <c r="DZ6" s="249">
        <v>3</v>
      </c>
      <c r="EA6" s="249" t="s">
        <v>8</v>
      </c>
      <c r="EB6" s="249"/>
      <c r="EC6" s="249" t="s">
        <v>0</v>
      </c>
      <c r="ED6" s="249"/>
      <c r="EE6" s="249">
        <v>1</v>
      </c>
      <c r="EF6" s="249">
        <v>2</v>
      </c>
      <c r="EG6" s="249">
        <v>3</v>
      </c>
      <c r="EH6" s="249" t="s">
        <v>8</v>
      </c>
      <c r="EI6" s="249"/>
      <c r="EJ6" s="249" t="s">
        <v>0</v>
      </c>
      <c r="EK6" s="249" t="s">
        <v>8</v>
      </c>
      <c r="EL6" s="249"/>
      <c r="EM6" s="249" t="s">
        <v>98</v>
      </c>
      <c r="EN6" s="249"/>
      <c r="EO6" s="248"/>
      <c r="EP6" s="248"/>
      <c r="EQ6" s="248"/>
      <c r="ER6" s="248"/>
      <c r="ES6" s="248"/>
      <c r="ET6" s="248"/>
      <c r="EU6" s="248"/>
      <c r="EV6" s="248"/>
      <c r="EW6" s="248"/>
      <c r="EX6" s="248"/>
      <c r="EY6" s="248"/>
      <c r="EZ6" s="248"/>
      <c r="FA6" s="248"/>
      <c r="FC6" s="258"/>
      <c r="FD6" s="243" t="s">
        <v>0</v>
      </c>
      <c r="FE6" s="243">
        <v>1</v>
      </c>
      <c r="FF6" s="243">
        <v>2</v>
      </c>
      <c r="FG6" s="243">
        <v>3</v>
      </c>
      <c r="FH6" s="243">
        <v>4</v>
      </c>
      <c r="FI6" s="243">
        <v>5</v>
      </c>
      <c r="FJ6" s="243">
        <v>6</v>
      </c>
      <c r="FK6" s="269">
        <v>7</v>
      </c>
      <c r="FL6" s="259" t="s">
        <v>8</v>
      </c>
      <c r="FN6" s="255">
        <v>1</v>
      </c>
      <c r="FO6" s="255">
        <v>2</v>
      </c>
      <c r="FP6" s="255">
        <v>3</v>
      </c>
      <c r="FQ6" s="255">
        <v>4</v>
      </c>
      <c r="FR6" s="255">
        <v>5</v>
      </c>
      <c r="FS6" s="255">
        <v>6</v>
      </c>
      <c r="FT6" s="269">
        <v>7</v>
      </c>
      <c r="FV6" s="255">
        <v>1</v>
      </c>
      <c r="FW6" s="255">
        <v>2</v>
      </c>
      <c r="FX6" s="255">
        <v>3</v>
      </c>
      <c r="FY6" s="255">
        <v>4</v>
      </c>
      <c r="FZ6" s="255">
        <v>5</v>
      </c>
      <c r="GA6" s="255">
        <v>6</v>
      </c>
      <c r="GB6" s="213">
        <v>7</v>
      </c>
      <c r="GC6" s="257"/>
      <c r="GD6" s="263"/>
      <c r="GF6" s="255" t="s">
        <v>0</v>
      </c>
      <c r="GG6" s="255">
        <v>1</v>
      </c>
      <c r="GH6" s="255">
        <v>2</v>
      </c>
      <c r="GI6" s="255">
        <v>3</v>
      </c>
      <c r="GJ6" s="255">
        <v>4</v>
      </c>
      <c r="GL6" s="255" t="s">
        <v>8</v>
      </c>
      <c r="GN6" s="259" t="s">
        <v>21</v>
      </c>
      <c r="GO6" s="259" t="s">
        <v>4</v>
      </c>
      <c r="GQ6" s="255" t="s">
        <v>97</v>
      </c>
      <c r="GR6" s="255">
        <v>0</v>
      </c>
      <c r="GT6" s="235" t="s">
        <v>97</v>
      </c>
      <c r="GU6" s="236">
        <v>0</v>
      </c>
      <c r="GV6" s="272"/>
      <c r="GW6" s="271"/>
      <c r="GX6" s="260"/>
      <c r="GY6" s="255">
        <v>1</v>
      </c>
      <c r="GZ6" s="255">
        <v>2</v>
      </c>
      <c r="HA6" s="255">
        <v>3</v>
      </c>
      <c r="HB6" s="255">
        <v>4</v>
      </c>
      <c r="HD6" s="255" t="s">
        <v>0</v>
      </c>
      <c r="HE6" s="255" t="s">
        <v>98</v>
      </c>
      <c r="HF6" s="264" t="s">
        <v>97</v>
      </c>
      <c r="HG6" s="255" t="s">
        <v>8</v>
      </c>
      <c r="HH6" s="260"/>
      <c r="HI6" s="261"/>
      <c r="HJ6" s="263"/>
      <c r="HM6" s="268" t="s">
        <v>110</v>
      </c>
      <c r="HN6" s="264" t="s">
        <v>0</v>
      </c>
      <c r="HR6" s="262"/>
      <c r="HS6" s="271"/>
      <c r="HU6" s="255" t="s">
        <v>0</v>
      </c>
      <c r="HV6" s="269">
        <v>1</v>
      </c>
      <c r="HW6" s="269">
        <v>2</v>
      </c>
      <c r="HX6" s="269">
        <v>3</v>
      </c>
      <c r="HY6" s="269">
        <v>4</v>
      </c>
      <c r="HZ6" s="255">
        <v>5</v>
      </c>
      <c r="IA6" s="255" t="s">
        <v>8</v>
      </c>
      <c r="IC6" s="259" t="s">
        <v>21</v>
      </c>
      <c r="ID6" s="259" t="s">
        <v>4</v>
      </c>
      <c r="IF6" s="259" t="s">
        <v>97</v>
      </c>
      <c r="IG6" s="259">
        <v>0</v>
      </c>
      <c r="II6" s="235" t="s">
        <v>97</v>
      </c>
      <c r="IJ6" s="236">
        <v>0</v>
      </c>
      <c r="IK6" s="272"/>
      <c r="IN6" s="259">
        <v>1</v>
      </c>
      <c r="IO6" s="259">
        <v>2</v>
      </c>
      <c r="IP6" s="259">
        <v>3</v>
      </c>
      <c r="IQ6" s="259">
        <v>4</v>
      </c>
      <c r="IR6" s="259">
        <v>5</v>
      </c>
      <c r="IS6" s="276">
        <v>6</v>
      </c>
      <c r="IT6" s="259" t="s">
        <v>0</v>
      </c>
      <c r="IU6" s="269" t="s">
        <v>98</v>
      </c>
      <c r="IV6" s="269" t="s">
        <v>97</v>
      </c>
      <c r="IW6" s="269" t="s">
        <v>8</v>
      </c>
      <c r="IY6" s="272"/>
      <c r="IZ6" s="271"/>
      <c r="JC6" s="274" t="s">
        <v>110</v>
      </c>
      <c r="JD6" s="264" t="s">
        <v>0</v>
      </c>
      <c r="JG6" s="213"/>
      <c r="JH6" s="239"/>
      <c r="JI6" s="306"/>
      <c r="JJ6" s="307"/>
      <c r="JK6" s="97" t="s">
        <v>0</v>
      </c>
      <c r="JL6" s="97">
        <v>1</v>
      </c>
      <c r="JM6" s="97">
        <v>2</v>
      </c>
      <c r="JN6" s="97">
        <v>3</v>
      </c>
      <c r="JO6" s="97">
        <v>4</v>
      </c>
      <c r="JP6" s="97">
        <v>5</v>
      </c>
      <c r="JQ6" s="97">
        <v>6</v>
      </c>
      <c r="JR6" s="97" t="s">
        <v>8</v>
      </c>
      <c r="JS6" s="97"/>
      <c r="JT6" s="97" t="s">
        <v>21</v>
      </c>
      <c r="JU6" s="97" t="s">
        <v>4</v>
      </c>
      <c r="JV6" s="97"/>
      <c r="JW6" s="97" t="s">
        <v>97</v>
      </c>
      <c r="JX6" s="97">
        <v>0</v>
      </c>
      <c r="JY6" s="97"/>
      <c r="JZ6" s="235" t="s">
        <v>97</v>
      </c>
      <c r="KA6" s="236">
        <v>0</v>
      </c>
      <c r="KB6" s="184"/>
      <c r="KC6" s="97"/>
      <c r="KD6" s="97"/>
      <c r="KE6" s="97">
        <v>1</v>
      </c>
      <c r="KF6" s="97">
        <v>2</v>
      </c>
      <c r="KG6" s="97">
        <v>3</v>
      </c>
      <c r="KH6" s="97">
        <v>4</v>
      </c>
      <c r="KI6" s="97">
        <v>5</v>
      </c>
      <c r="KJ6" s="97">
        <v>6</v>
      </c>
      <c r="KK6" s="97" t="s">
        <v>0</v>
      </c>
      <c r="KL6" s="97" t="s">
        <v>98</v>
      </c>
      <c r="KM6" s="97" t="s">
        <v>97</v>
      </c>
      <c r="KN6" s="97" t="s">
        <v>8</v>
      </c>
      <c r="KO6" s="97"/>
      <c r="KP6" s="184"/>
      <c r="KQ6" s="183"/>
      <c r="KR6" s="97"/>
      <c r="KS6" s="97"/>
      <c r="KT6" s="96" t="s">
        <v>110</v>
      </c>
      <c r="KU6" s="97" t="s">
        <v>0</v>
      </c>
      <c r="KV6" s="97"/>
      <c r="KW6" s="97"/>
      <c r="KX6" s="284"/>
      <c r="KY6" s="302"/>
    </row>
    <row r="7" spans="1:329" ht="14.25" customHeight="1" thickTop="1" thickBot="1" x14ac:dyDescent="0.25">
      <c r="A7" s="702" t="s">
        <v>69</v>
      </c>
      <c r="B7" s="703" t="s">
        <v>70</v>
      </c>
      <c r="C7" s="696" t="s">
        <v>8</v>
      </c>
      <c r="D7" s="694">
        <v>1</v>
      </c>
      <c r="E7" s="695">
        <v>2</v>
      </c>
      <c r="F7" s="24">
        <v>0</v>
      </c>
      <c r="G7" s="25"/>
      <c r="H7" s="657">
        <v>3</v>
      </c>
      <c r="I7" s="24">
        <v>0</v>
      </c>
      <c r="J7" s="25"/>
      <c r="K7" s="657" t="s">
        <v>67</v>
      </c>
      <c r="L7" s="24"/>
      <c r="M7" s="25"/>
      <c r="N7" s="657" t="s">
        <v>67</v>
      </c>
      <c r="O7" s="24"/>
      <c r="P7" s="25"/>
      <c r="Q7" s="657" t="s">
        <v>67</v>
      </c>
      <c r="R7" s="24"/>
      <c r="S7" s="25"/>
      <c r="T7" s="657" t="s">
        <v>67</v>
      </c>
      <c r="U7" s="24"/>
      <c r="V7" s="25"/>
      <c r="W7" s="705" t="s">
        <v>67</v>
      </c>
      <c r="X7" s="24"/>
      <c r="Y7" s="25"/>
      <c r="Z7" s="660">
        <v>0</v>
      </c>
      <c r="AA7" s="662">
        <v>6</v>
      </c>
      <c r="AB7" s="687">
        <v>0</v>
      </c>
      <c r="AC7" s="669" t="s">
        <v>115</v>
      </c>
      <c r="AD7" s="688"/>
      <c r="AE7" s="653">
        <v>6</v>
      </c>
      <c r="AH7" s="588">
        <v>1</v>
      </c>
      <c r="AI7" s="208">
        <v>1</v>
      </c>
      <c r="AJ7" s="208">
        <v>1</v>
      </c>
      <c r="AK7" s="208" t="s">
        <v>67</v>
      </c>
      <c r="AL7" s="208" t="s">
        <v>67</v>
      </c>
      <c r="AM7" s="208" t="s">
        <v>67</v>
      </c>
      <c r="AN7" s="269" t="s">
        <v>67</v>
      </c>
      <c r="AO7" s="269" t="s">
        <v>67</v>
      </c>
      <c r="AQ7" s="588">
        <v>2</v>
      </c>
      <c r="AS7" s="226">
        <v>2</v>
      </c>
      <c r="AT7" s="226">
        <v>1</v>
      </c>
      <c r="AU7" s="233" t="s">
        <v>8</v>
      </c>
      <c r="AW7" s="208">
        <v>999</v>
      </c>
      <c r="AX7" s="223">
        <v>999</v>
      </c>
      <c r="AY7" s="208">
        <v>1</v>
      </c>
      <c r="AZ7" s="208">
        <v>2</v>
      </c>
      <c r="BC7" s="138">
        <v>1</v>
      </c>
      <c r="BD7" s="227">
        <v>1</v>
      </c>
      <c r="BE7" s="515">
        <v>1</v>
      </c>
      <c r="BF7" s="515">
        <v>0</v>
      </c>
      <c r="BG7" s="515">
        <v>3</v>
      </c>
      <c r="BH7" s="515">
        <v>0</v>
      </c>
      <c r="BI7" s="515">
        <v>3</v>
      </c>
      <c r="BJ7" s="515">
        <v>1</v>
      </c>
      <c r="BK7" s="515">
        <v>0</v>
      </c>
      <c r="BL7" s="515">
        <v>2</v>
      </c>
      <c r="BM7" s="515">
        <v>0</v>
      </c>
      <c r="BN7" s="515">
        <v>2</v>
      </c>
      <c r="BO7" s="515"/>
      <c r="BP7" s="227">
        <v>1</v>
      </c>
      <c r="BQ7" s="227" t="s">
        <v>67</v>
      </c>
      <c r="BR7" s="227">
        <v>2</v>
      </c>
      <c r="BS7" s="227">
        <v>1</v>
      </c>
      <c r="BT7" s="227">
        <v>1</v>
      </c>
      <c r="BU7" s="227">
        <v>2</v>
      </c>
      <c r="BV7" s="227">
        <v>2</v>
      </c>
      <c r="BW7" s="227">
        <v>1</v>
      </c>
      <c r="BX7" s="227">
        <v>0</v>
      </c>
      <c r="BY7" s="203">
        <v>2</v>
      </c>
      <c r="CB7" s="208">
        <v>1</v>
      </c>
      <c r="CC7" s="226">
        <v>2</v>
      </c>
      <c r="CD7" s="226">
        <v>3</v>
      </c>
      <c r="CE7" s="226" t="s">
        <v>8</v>
      </c>
      <c r="CG7" s="226">
        <v>2</v>
      </c>
      <c r="CH7" s="208">
        <v>1</v>
      </c>
      <c r="CI7" s="208" t="s">
        <v>97</v>
      </c>
      <c r="CJ7" s="226" t="s">
        <v>67</v>
      </c>
      <c r="CK7" s="226" t="s">
        <v>67</v>
      </c>
      <c r="CL7" s="226" t="s">
        <v>67</v>
      </c>
      <c r="CM7" s="227" t="s">
        <v>67</v>
      </c>
      <c r="CN7" s="203" t="s">
        <v>67</v>
      </c>
      <c r="CO7" s="208">
        <v>1</v>
      </c>
      <c r="CP7" s="208">
        <v>2</v>
      </c>
      <c r="CQ7" s="208">
        <v>3</v>
      </c>
      <c r="CS7" s="208" t="s">
        <v>67</v>
      </c>
      <c r="CT7" s="208" t="s">
        <v>67</v>
      </c>
      <c r="CU7" s="208" t="s">
        <v>67</v>
      </c>
      <c r="CW7" s="208" t="s">
        <v>67</v>
      </c>
      <c r="CY7" s="212">
        <v>2</v>
      </c>
      <c r="CZ7" s="233">
        <v>3</v>
      </c>
      <c r="DA7" s="233">
        <v>3</v>
      </c>
      <c r="DB7" s="233" t="s">
        <v>67</v>
      </c>
      <c r="DC7" s="238">
        <v>3</v>
      </c>
      <c r="DE7" s="138">
        <v>1</v>
      </c>
      <c r="DF7" s="248">
        <v>2</v>
      </c>
      <c r="DG7" s="249">
        <v>1</v>
      </c>
      <c r="DH7" s="248" t="s">
        <v>8</v>
      </c>
      <c r="DI7" s="249" t="s">
        <v>67</v>
      </c>
      <c r="DJ7" s="546"/>
      <c r="DK7" s="249">
        <v>1</v>
      </c>
      <c r="DL7" s="249">
        <v>1</v>
      </c>
      <c r="DM7" s="249">
        <v>2</v>
      </c>
      <c r="DN7" s="249">
        <v>0</v>
      </c>
      <c r="DO7" s="249">
        <v>0</v>
      </c>
      <c r="DP7" s="249" t="s">
        <v>67</v>
      </c>
      <c r="DQ7" s="249" t="s">
        <v>67</v>
      </c>
      <c r="DR7" s="249">
        <v>2</v>
      </c>
      <c r="DS7" s="249">
        <v>1</v>
      </c>
      <c r="DT7" s="249">
        <v>0</v>
      </c>
      <c r="DU7" s="251" t="s">
        <v>67</v>
      </c>
      <c r="DV7" s="249"/>
      <c r="DW7" s="248">
        <v>1</v>
      </c>
      <c r="DX7" s="248">
        <v>2</v>
      </c>
      <c r="DY7" s="248">
        <v>3</v>
      </c>
      <c r="DZ7" s="248" t="s">
        <v>67</v>
      </c>
      <c r="EA7" s="249" t="s">
        <v>8</v>
      </c>
      <c r="EB7" s="249"/>
      <c r="EC7" s="249">
        <v>2</v>
      </c>
      <c r="ED7" s="249" t="s">
        <v>67</v>
      </c>
      <c r="EE7" s="249">
        <v>1</v>
      </c>
      <c r="EF7" s="249" t="s">
        <v>97</v>
      </c>
      <c r="EG7" s="249">
        <v>3</v>
      </c>
      <c r="EH7" s="249" t="s">
        <v>67</v>
      </c>
      <c r="EI7" s="249"/>
      <c r="EJ7" s="248" t="s">
        <v>67</v>
      </c>
      <c r="EK7" s="249" t="s">
        <v>67</v>
      </c>
      <c r="EL7" s="249"/>
      <c r="EM7" s="249" t="s">
        <v>67</v>
      </c>
      <c r="EN7" s="249" t="s">
        <v>67</v>
      </c>
      <c r="EO7" s="248">
        <v>2</v>
      </c>
      <c r="EP7" s="248" t="s">
        <v>67</v>
      </c>
      <c r="EQ7" s="248" t="s">
        <v>67</v>
      </c>
      <c r="ER7" s="248" t="s">
        <v>67</v>
      </c>
      <c r="ES7" s="252" t="s">
        <v>67</v>
      </c>
      <c r="ET7" s="248"/>
      <c r="EU7" s="248">
        <v>1</v>
      </c>
      <c r="EV7" s="248"/>
      <c r="EW7" s="248" t="s">
        <v>67</v>
      </c>
      <c r="EX7" s="248" t="s">
        <v>67</v>
      </c>
      <c r="EY7" s="248" t="s">
        <v>67</v>
      </c>
      <c r="EZ7" s="248"/>
      <c r="FA7" s="248" t="s">
        <v>67</v>
      </c>
      <c r="FB7" s="257"/>
      <c r="FC7" s="138">
        <v>1</v>
      </c>
      <c r="FD7" s="243">
        <v>1</v>
      </c>
      <c r="FE7" s="255">
        <v>2</v>
      </c>
      <c r="FF7" s="255">
        <v>3</v>
      </c>
      <c r="FG7" s="255" t="s">
        <v>67</v>
      </c>
      <c r="FH7" s="255" t="s">
        <v>67</v>
      </c>
      <c r="FI7" s="255" t="s">
        <v>67</v>
      </c>
      <c r="FJ7" s="255" t="s">
        <v>67</v>
      </c>
      <c r="FK7" s="269" t="s">
        <v>67</v>
      </c>
      <c r="FL7" s="259" t="s">
        <v>8</v>
      </c>
      <c r="FN7" s="255">
        <v>0</v>
      </c>
      <c r="FO7" s="255">
        <v>0</v>
      </c>
      <c r="FP7" s="255" t="s">
        <v>67</v>
      </c>
      <c r="FQ7" s="255" t="s">
        <v>67</v>
      </c>
      <c r="FR7" s="255" t="s">
        <v>67</v>
      </c>
      <c r="FS7" s="255" t="s">
        <v>67</v>
      </c>
      <c r="FT7" s="269" t="s">
        <v>67</v>
      </c>
      <c r="FV7" s="255">
        <v>6</v>
      </c>
      <c r="FW7" s="255">
        <v>0</v>
      </c>
      <c r="FX7" s="255" t="s">
        <v>67</v>
      </c>
      <c r="FY7" s="255" t="s">
        <v>67</v>
      </c>
      <c r="FZ7" s="255" t="s">
        <v>67</v>
      </c>
      <c r="GA7" s="255" t="s">
        <v>67</v>
      </c>
      <c r="GB7" s="269" t="s">
        <v>67</v>
      </c>
      <c r="GC7" s="257"/>
      <c r="GD7" s="138">
        <v>1</v>
      </c>
      <c r="GE7" s="269" t="s">
        <v>8</v>
      </c>
      <c r="GF7" s="255">
        <v>2</v>
      </c>
      <c r="GG7" s="255">
        <v>1</v>
      </c>
      <c r="GH7" s="255" t="s">
        <v>97</v>
      </c>
      <c r="GI7" s="255">
        <v>3</v>
      </c>
      <c r="GJ7" s="259" t="s">
        <v>67</v>
      </c>
      <c r="GL7" s="255" t="s">
        <v>67</v>
      </c>
      <c r="GN7" s="255">
        <v>1</v>
      </c>
      <c r="GO7" s="255">
        <v>1</v>
      </c>
      <c r="GP7" s="259">
        <v>2</v>
      </c>
      <c r="GR7" s="255">
        <v>0</v>
      </c>
      <c r="GS7" s="259">
        <v>0</v>
      </c>
      <c r="GT7" s="255">
        <v>2</v>
      </c>
      <c r="GU7" s="255">
        <v>1</v>
      </c>
      <c r="GV7" s="272" t="s">
        <v>67</v>
      </c>
      <c r="GW7" s="271"/>
      <c r="GX7" s="260" t="s">
        <v>67</v>
      </c>
      <c r="GY7" s="255">
        <v>1</v>
      </c>
      <c r="GZ7" s="259" t="s">
        <v>97</v>
      </c>
      <c r="HA7" s="259">
        <v>3</v>
      </c>
      <c r="HB7" s="259" t="s">
        <v>67</v>
      </c>
      <c r="HD7" s="255" t="s">
        <v>67</v>
      </c>
      <c r="HE7" s="508" t="s">
        <v>67</v>
      </c>
      <c r="HF7" s="264" t="s">
        <v>67</v>
      </c>
      <c r="HG7" s="255">
        <v>0</v>
      </c>
      <c r="HH7" s="260" t="s">
        <v>67</v>
      </c>
      <c r="HI7" s="261" t="s">
        <v>67</v>
      </c>
      <c r="HJ7" s="263"/>
      <c r="HK7" s="255" t="s">
        <v>67</v>
      </c>
      <c r="HM7" s="255" t="s">
        <v>67</v>
      </c>
      <c r="HN7" s="264">
        <v>2</v>
      </c>
      <c r="HO7" s="264" t="s">
        <v>67</v>
      </c>
      <c r="HQ7" s="264" t="s">
        <v>67</v>
      </c>
      <c r="HR7" s="262"/>
      <c r="HS7" s="138">
        <v>1</v>
      </c>
      <c r="HT7" s="269" t="s">
        <v>8</v>
      </c>
      <c r="HU7" s="255">
        <v>2</v>
      </c>
      <c r="HV7" s="255">
        <v>1</v>
      </c>
      <c r="HW7" s="269" t="s">
        <v>97</v>
      </c>
      <c r="HX7" s="269">
        <v>3</v>
      </c>
      <c r="HY7" s="269" t="s">
        <v>67</v>
      </c>
      <c r="HZ7" s="269" t="s">
        <v>67</v>
      </c>
      <c r="IA7" s="269" t="s">
        <v>67</v>
      </c>
      <c r="IC7" s="259">
        <v>1</v>
      </c>
      <c r="ID7" s="259">
        <v>1</v>
      </c>
      <c r="IE7" s="259">
        <v>2</v>
      </c>
      <c r="IG7" s="269">
        <v>0</v>
      </c>
      <c r="IH7" s="269">
        <v>0</v>
      </c>
      <c r="II7" s="269">
        <v>2</v>
      </c>
      <c r="IJ7" s="270">
        <v>1</v>
      </c>
      <c r="IK7" s="272" t="s">
        <v>67</v>
      </c>
      <c r="IM7" s="259" t="s">
        <v>67</v>
      </c>
      <c r="IN7" s="269">
        <v>1</v>
      </c>
      <c r="IO7" s="269" t="s">
        <v>97</v>
      </c>
      <c r="IP7" s="269">
        <v>3</v>
      </c>
      <c r="IQ7" s="269" t="s">
        <v>67</v>
      </c>
      <c r="IR7" s="259" t="s">
        <v>67</v>
      </c>
      <c r="IT7" s="269" t="s">
        <v>67</v>
      </c>
      <c r="IU7" s="269" t="s">
        <v>98</v>
      </c>
      <c r="IV7" s="269" t="s">
        <v>67</v>
      </c>
      <c r="IW7" s="269">
        <v>0</v>
      </c>
      <c r="IX7" s="270" t="s">
        <v>67</v>
      </c>
      <c r="IY7" s="272" t="s">
        <v>98</v>
      </c>
      <c r="IZ7" s="271"/>
      <c r="JA7" s="269" t="s">
        <v>67</v>
      </c>
      <c r="JC7" s="269" t="s">
        <v>67</v>
      </c>
      <c r="JD7" s="269">
        <v>2</v>
      </c>
      <c r="JE7" s="269" t="s">
        <v>67</v>
      </c>
      <c r="JG7" s="269" t="s">
        <v>67</v>
      </c>
      <c r="JH7" s="304"/>
      <c r="JI7" s="138">
        <v>1</v>
      </c>
      <c r="JJ7" s="305" t="s">
        <v>8</v>
      </c>
      <c r="JK7" s="300">
        <v>2</v>
      </c>
      <c r="JL7" s="300">
        <v>1</v>
      </c>
      <c r="JM7" s="300" t="s">
        <v>97</v>
      </c>
      <c r="JN7" s="300">
        <v>3</v>
      </c>
      <c r="JO7" s="300" t="s">
        <v>67</v>
      </c>
      <c r="JP7" s="300" t="s">
        <v>67</v>
      </c>
      <c r="JQ7" s="300" t="s">
        <v>67</v>
      </c>
      <c r="JR7" s="300" t="s">
        <v>67</v>
      </c>
      <c r="JS7" s="300"/>
      <c r="JT7" s="300">
        <v>1</v>
      </c>
      <c r="JU7" s="300">
        <v>1</v>
      </c>
      <c r="JV7" s="300">
        <v>2</v>
      </c>
      <c r="JW7" s="300"/>
      <c r="JX7" s="300">
        <v>0</v>
      </c>
      <c r="JY7" s="300">
        <v>0</v>
      </c>
      <c r="JZ7" s="300">
        <v>2</v>
      </c>
      <c r="KA7" s="300">
        <v>1</v>
      </c>
      <c r="KB7" s="301" t="s">
        <v>67</v>
      </c>
      <c r="KC7" s="300"/>
      <c r="KD7" s="300" t="s">
        <v>67</v>
      </c>
      <c r="KE7" s="300">
        <v>1</v>
      </c>
      <c r="KF7" s="300" t="s">
        <v>97</v>
      </c>
      <c r="KG7" s="300">
        <v>3</v>
      </c>
      <c r="KH7" s="300" t="s">
        <v>67</v>
      </c>
      <c r="KI7" s="300" t="s">
        <v>67</v>
      </c>
      <c r="KJ7" s="300" t="s">
        <v>67</v>
      </c>
      <c r="KK7" s="300" t="s">
        <v>67</v>
      </c>
      <c r="KL7" s="300" t="s">
        <v>98</v>
      </c>
      <c r="KM7" s="445" t="s">
        <v>67</v>
      </c>
      <c r="KN7" s="300">
        <v>0</v>
      </c>
      <c r="KO7" s="300" t="s">
        <v>67</v>
      </c>
      <c r="KP7" s="301" t="s">
        <v>98</v>
      </c>
      <c r="KQ7" s="299"/>
      <c r="KR7" s="300" t="s">
        <v>67</v>
      </c>
      <c r="KS7" s="300"/>
      <c r="KT7" s="300" t="s">
        <v>67</v>
      </c>
      <c r="KU7" s="300">
        <v>2</v>
      </c>
      <c r="KV7" s="300" t="s">
        <v>67</v>
      </c>
      <c r="KW7" s="300"/>
      <c r="KX7" s="285" t="s">
        <v>67</v>
      </c>
      <c r="KY7" s="302"/>
    </row>
    <row r="8" spans="1:329" ht="14.25" customHeight="1" thickBot="1" x14ac:dyDescent="0.25">
      <c r="A8" s="677"/>
      <c r="B8" s="679"/>
      <c r="C8" s="675"/>
      <c r="D8" s="681"/>
      <c r="E8" s="651"/>
      <c r="F8" s="29">
        <v>6</v>
      </c>
      <c r="G8" s="28"/>
      <c r="H8" s="658"/>
      <c r="I8" s="29">
        <v>0</v>
      </c>
      <c r="J8" s="28"/>
      <c r="K8" s="658"/>
      <c r="L8" s="29"/>
      <c r="M8" s="28"/>
      <c r="N8" s="658"/>
      <c r="O8" s="29"/>
      <c r="P8" s="28"/>
      <c r="Q8" s="658"/>
      <c r="R8" s="29"/>
      <c r="S8" s="28"/>
      <c r="T8" s="658"/>
      <c r="U8" s="29"/>
      <c r="V8" s="28"/>
      <c r="W8" s="659"/>
      <c r="X8" s="29"/>
      <c r="Y8" s="28"/>
      <c r="Z8" s="661"/>
      <c r="AA8" s="663"/>
      <c r="AB8" s="668"/>
      <c r="AC8" s="670"/>
      <c r="AD8" s="667"/>
      <c r="AE8" s="652"/>
      <c r="AI8" s="208" t="s">
        <v>67</v>
      </c>
      <c r="AJ8" s="208" t="s">
        <v>67</v>
      </c>
      <c r="AK8" s="208" t="s">
        <v>67</v>
      </c>
      <c r="AL8" s="208" t="s">
        <v>67</v>
      </c>
      <c r="AQ8" s="588" t="s">
        <v>67</v>
      </c>
      <c r="AS8" s="226">
        <v>1</v>
      </c>
      <c r="AT8" s="226">
        <v>2</v>
      </c>
      <c r="AU8" s="233" t="s">
        <v>67</v>
      </c>
      <c r="AW8" s="208">
        <v>999</v>
      </c>
      <c r="AX8" s="223">
        <v>999</v>
      </c>
      <c r="AY8" s="208">
        <v>2</v>
      </c>
      <c r="AZ8" s="208">
        <v>3</v>
      </c>
      <c r="BC8" s="139">
        <v>2</v>
      </c>
      <c r="BD8" s="515">
        <v>2</v>
      </c>
      <c r="BE8" s="515">
        <v>1</v>
      </c>
      <c r="BF8" s="518">
        <v>0</v>
      </c>
      <c r="BG8" s="515"/>
      <c r="BH8" s="515"/>
      <c r="BI8" s="515">
        <v>1</v>
      </c>
      <c r="BJ8" s="515">
        <v>1</v>
      </c>
      <c r="BK8" s="518">
        <v>0</v>
      </c>
      <c r="BL8" s="515"/>
      <c r="BM8" s="515"/>
      <c r="BN8" s="515">
        <v>3</v>
      </c>
      <c r="BO8" s="515"/>
      <c r="BP8" s="227">
        <v>1</v>
      </c>
      <c r="BQ8" s="518" t="s">
        <v>67</v>
      </c>
      <c r="BR8" s="515">
        <v>3</v>
      </c>
      <c r="BS8" s="227">
        <v>2</v>
      </c>
      <c r="BT8" s="227">
        <v>2</v>
      </c>
      <c r="BU8" s="227">
        <v>3</v>
      </c>
      <c r="BV8" s="227">
        <v>3</v>
      </c>
      <c r="BW8" s="227">
        <v>1</v>
      </c>
      <c r="BX8" s="227">
        <v>0</v>
      </c>
      <c r="BY8" s="203">
        <v>3</v>
      </c>
      <c r="CB8" s="226">
        <v>2</v>
      </c>
      <c r="CC8" s="226">
        <v>1</v>
      </c>
      <c r="CD8" s="226" t="s">
        <v>97</v>
      </c>
      <c r="CE8" s="226" t="s">
        <v>67</v>
      </c>
      <c r="CG8" s="226">
        <v>3</v>
      </c>
      <c r="CH8" s="226" t="s">
        <v>97</v>
      </c>
      <c r="CI8" s="226">
        <v>1</v>
      </c>
      <c r="CJ8" s="226" t="s">
        <v>67</v>
      </c>
      <c r="CK8" s="226" t="s">
        <v>67</v>
      </c>
      <c r="CM8" s="227" t="s">
        <v>67</v>
      </c>
      <c r="CN8" s="203" t="s">
        <v>67</v>
      </c>
      <c r="CO8" s="226">
        <v>2</v>
      </c>
      <c r="CP8" s="226">
        <v>3</v>
      </c>
      <c r="CQ8" s="226">
        <v>2</v>
      </c>
      <c r="CS8" s="226">
        <v>3</v>
      </c>
      <c r="CT8" s="226" t="s">
        <v>67</v>
      </c>
      <c r="CU8" s="226">
        <v>3</v>
      </c>
      <c r="CY8" s="212">
        <v>3</v>
      </c>
      <c r="CZ8" s="233" t="s">
        <v>67</v>
      </c>
      <c r="DA8" s="233">
        <v>2</v>
      </c>
      <c r="DB8" s="233" t="s">
        <v>67</v>
      </c>
      <c r="DC8" s="238">
        <v>2</v>
      </c>
      <c r="DE8" s="139">
        <v>2</v>
      </c>
      <c r="DF8" s="248">
        <v>3</v>
      </c>
      <c r="DG8" s="249">
        <v>1</v>
      </c>
      <c r="DH8" s="248" t="s">
        <v>67</v>
      </c>
      <c r="DI8" s="249" t="s">
        <v>67</v>
      </c>
      <c r="DJ8" s="546"/>
      <c r="DK8" s="249">
        <v>2</v>
      </c>
      <c r="DL8" s="249">
        <v>2</v>
      </c>
      <c r="DM8" s="249">
        <v>3</v>
      </c>
      <c r="DN8" s="249">
        <v>0</v>
      </c>
      <c r="DO8" s="249">
        <v>1</v>
      </c>
      <c r="DP8" s="249"/>
      <c r="DQ8" s="249"/>
      <c r="DR8" s="249">
        <v>3</v>
      </c>
      <c r="DS8" s="249">
        <v>1</v>
      </c>
      <c r="DT8" s="249">
        <v>1</v>
      </c>
      <c r="DU8" s="251" t="s">
        <v>67</v>
      </c>
      <c r="DV8" s="249"/>
      <c r="DW8" s="248">
        <v>2</v>
      </c>
      <c r="DX8" s="248">
        <v>1</v>
      </c>
      <c r="DY8" s="248" t="s">
        <v>97</v>
      </c>
      <c r="DZ8" s="248">
        <v>3</v>
      </c>
      <c r="EA8" s="249" t="s">
        <v>67</v>
      </c>
      <c r="EB8" s="249"/>
      <c r="EC8" s="249">
        <v>3</v>
      </c>
      <c r="ED8" s="249" t="s">
        <v>67</v>
      </c>
      <c r="EE8" s="488" t="s">
        <v>97</v>
      </c>
      <c r="EF8" s="488">
        <v>1</v>
      </c>
      <c r="EG8" s="488">
        <v>2</v>
      </c>
      <c r="EH8" s="488" t="s">
        <v>67</v>
      </c>
      <c r="EI8" s="249"/>
      <c r="EJ8" s="248" t="s">
        <v>67</v>
      </c>
      <c r="EK8" s="249" t="s">
        <v>67</v>
      </c>
      <c r="EL8" s="249"/>
      <c r="EM8" s="249" t="s">
        <v>67</v>
      </c>
      <c r="EN8" s="249" t="s">
        <v>67</v>
      </c>
      <c r="EO8" s="248">
        <v>3</v>
      </c>
      <c r="EP8" s="248" t="s">
        <v>67</v>
      </c>
      <c r="EQ8" s="248" t="s">
        <v>67</v>
      </c>
      <c r="ER8" s="248" t="s">
        <v>67</v>
      </c>
      <c r="ES8" s="252" t="s">
        <v>67</v>
      </c>
      <c r="ET8" s="248"/>
      <c r="EU8" s="248">
        <v>2</v>
      </c>
      <c r="EV8" s="248"/>
      <c r="EW8" s="248" t="s">
        <v>67</v>
      </c>
      <c r="EX8" s="248" t="s">
        <v>67</v>
      </c>
      <c r="EY8" s="509" t="s">
        <v>67</v>
      </c>
      <c r="EZ8" s="248"/>
      <c r="FA8" s="248"/>
      <c r="FB8" s="257"/>
      <c r="FC8" s="139">
        <v>2</v>
      </c>
      <c r="FD8" s="255">
        <v>2</v>
      </c>
      <c r="FE8" s="255">
        <v>1</v>
      </c>
      <c r="FF8" s="255" t="s">
        <v>97</v>
      </c>
      <c r="FG8" s="255">
        <v>3</v>
      </c>
      <c r="FH8" s="255" t="s">
        <v>67</v>
      </c>
      <c r="FI8" s="255" t="s">
        <v>67</v>
      </c>
      <c r="FJ8" s="255" t="s">
        <v>67</v>
      </c>
      <c r="FK8" s="269" t="s">
        <v>67</v>
      </c>
      <c r="FL8" s="259" t="s">
        <v>67</v>
      </c>
      <c r="FN8" s="255">
        <v>5</v>
      </c>
      <c r="FO8" s="255" t="s">
        <v>67</v>
      </c>
      <c r="FP8" s="255">
        <v>0</v>
      </c>
      <c r="FQ8" s="255" t="s">
        <v>67</v>
      </c>
      <c r="FR8" s="255" t="s">
        <v>67</v>
      </c>
      <c r="FS8" s="255" t="s">
        <v>67</v>
      </c>
      <c r="FT8" s="269" t="s">
        <v>67</v>
      </c>
      <c r="FV8" s="255">
        <v>8</v>
      </c>
      <c r="FW8" s="255" t="s">
        <v>67</v>
      </c>
      <c r="FX8" s="255">
        <v>0</v>
      </c>
      <c r="FY8" s="255" t="s">
        <v>67</v>
      </c>
      <c r="FZ8" s="255" t="s">
        <v>67</v>
      </c>
      <c r="GA8" s="255" t="s">
        <v>67</v>
      </c>
      <c r="GB8" s="269" t="s">
        <v>67</v>
      </c>
      <c r="GC8" s="257"/>
      <c r="GD8" s="139">
        <v>2</v>
      </c>
      <c r="GE8" s="269" t="s">
        <v>67</v>
      </c>
      <c r="GF8" s="259">
        <v>3</v>
      </c>
      <c r="GG8" s="259" t="s">
        <v>97</v>
      </c>
      <c r="GH8" s="259">
        <v>1</v>
      </c>
      <c r="GI8" s="259">
        <v>2</v>
      </c>
      <c r="GJ8" s="259" t="s">
        <v>67</v>
      </c>
      <c r="GL8" s="269" t="s">
        <v>67</v>
      </c>
      <c r="GN8" s="259">
        <v>2</v>
      </c>
      <c r="GO8" s="259">
        <v>2</v>
      </c>
      <c r="GP8" s="259">
        <v>3</v>
      </c>
      <c r="GR8" s="259">
        <v>0</v>
      </c>
      <c r="GS8" s="259">
        <v>1</v>
      </c>
      <c r="GT8" s="255">
        <v>3</v>
      </c>
      <c r="GU8" s="259">
        <v>1</v>
      </c>
      <c r="GV8" s="272" t="s">
        <v>67</v>
      </c>
      <c r="GW8" s="271"/>
      <c r="GX8" s="260" t="s">
        <v>67</v>
      </c>
      <c r="GY8" s="259" t="s">
        <v>97</v>
      </c>
      <c r="GZ8" s="259">
        <v>1</v>
      </c>
      <c r="HA8" s="259">
        <v>2</v>
      </c>
      <c r="HB8" s="259" t="s">
        <v>67</v>
      </c>
      <c r="HD8" s="259" t="s">
        <v>67</v>
      </c>
      <c r="HE8" s="510" t="s">
        <v>67</v>
      </c>
      <c r="HF8" s="264" t="s">
        <v>67</v>
      </c>
      <c r="HG8" s="259">
        <v>0</v>
      </c>
      <c r="HH8" s="260" t="s">
        <v>67</v>
      </c>
      <c r="HI8" s="266" t="s">
        <v>67</v>
      </c>
      <c r="HJ8" s="263"/>
      <c r="HK8" s="259" t="s">
        <v>67</v>
      </c>
      <c r="HM8" s="259" t="s">
        <v>67</v>
      </c>
      <c r="HN8" s="264">
        <v>3</v>
      </c>
      <c r="HO8" s="264" t="s">
        <v>67</v>
      </c>
      <c r="HR8" s="262"/>
      <c r="HS8" s="139">
        <v>2</v>
      </c>
      <c r="HT8" s="269" t="s">
        <v>67</v>
      </c>
      <c r="HU8" s="269">
        <v>3</v>
      </c>
      <c r="HV8" s="269" t="s">
        <v>97</v>
      </c>
      <c r="HW8" s="269">
        <v>1</v>
      </c>
      <c r="HX8" s="269">
        <v>2</v>
      </c>
      <c r="HY8" s="269" t="s">
        <v>67</v>
      </c>
      <c r="HZ8" s="269" t="s">
        <v>67</v>
      </c>
      <c r="IA8" s="276" t="s">
        <v>67</v>
      </c>
      <c r="IC8" s="269">
        <v>2</v>
      </c>
      <c r="ID8" s="269">
        <v>2</v>
      </c>
      <c r="IE8" s="269">
        <v>3</v>
      </c>
      <c r="IG8" s="269">
        <v>0</v>
      </c>
      <c r="IH8" s="269">
        <v>1</v>
      </c>
      <c r="II8" s="269">
        <v>3</v>
      </c>
      <c r="IJ8" s="270">
        <v>1</v>
      </c>
      <c r="IK8" s="293" t="s">
        <v>67</v>
      </c>
      <c r="IM8" s="269" t="s">
        <v>67</v>
      </c>
      <c r="IN8" s="290" t="s">
        <v>97</v>
      </c>
      <c r="IO8" s="290">
        <v>1</v>
      </c>
      <c r="IP8" s="290">
        <v>2</v>
      </c>
      <c r="IQ8" s="290" t="s">
        <v>67</v>
      </c>
      <c r="IR8" s="290" t="s">
        <v>67</v>
      </c>
      <c r="IT8" s="294" t="s">
        <v>67</v>
      </c>
      <c r="IU8" s="269" t="s">
        <v>98</v>
      </c>
      <c r="IV8" s="269" t="s">
        <v>67</v>
      </c>
      <c r="IW8" s="269">
        <v>0</v>
      </c>
      <c r="IX8" s="270" t="s">
        <v>67</v>
      </c>
      <c r="IY8" s="272" t="s">
        <v>98</v>
      </c>
      <c r="IZ8" s="271"/>
      <c r="JA8" s="269" t="s">
        <v>67</v>
      </c>
      <c r="JC8" s="269" t="s">
        <v>67</v>
      </c>
      <c r="JD8" s="269">
        <v>3</v>
      </c>
      <c r="JE8" s="269" t="s">
        <v>67</v>
      </c>
      <c r="JG8" s="269"/>
      <c r="JH8" s="262"/>
      <c r="JI8" s="139">
        <v>2</v>
      </c>
      <c r="JJ8" t="s">
        <v>67</v>
      </c>
      <c r="JK8" s="287">
        <v>3</v>
      </c>
      <c r="JL8" s="287" t="s">
        <v>97</v>
      </c>
      <c r="JM8" s="287">
        <v>1</v>
      </c>
      <c r="JN8" s="287">
        <v>2</v>
      </c>
      <c r="JO8" s="287" t="s">
        <v>67</v>
      </c>
      <c r="JP8" s="287" t="s">
        <v>67</v>
      </c>
      <c r="JQ8" s="287" t="s">
        <v>67</v>
      </c>
      <c r="JR8" s="287" t="s">
        <v>67</v>
      </c>
      <c r="JT8" s="287">
        <v>2</v>
      </c>
      <c r="JU8" s="287">
        <v>2</v>
      </c>
      <c r="JV8" s="287">
        <v>3</v>
      </c>
      <c r="JX8" s="287">
        <v>0</v>
      </c>
      <c r="JY8" s="287">
        <v>1</v>
      </c>
      <c r="JZ8" s="290">
        <v>3</v>
      </c>
      <c r="KA8" s="291">
        <v>1</v>
      </c>
      <c r="KB8" s="293" t="s">
        <v>67</v>
      </c>
      <c r="KD8" s="294" t="s">
        <v>67</v>
      </c>
      <c r="KE8" s="294" t="s">
        <v>97</v>
      </c>
      <c r="KF8" s="294">
        <v>1</v>
      </c>
      <c r="KG8" s="294">
        <v>2</v>
      </c>
      <c r="KH8" s="294" t="s">
        <v>67</v>
      </c>
      <c r="KI8" s="294" t="s">
        <v>67</v>
      </c>
      <c r="KJ8" s="294" t="s">
        <v>67</v>
      </c>
      <c r="KK8" s="294" t="s">
        <v>67</v>
      </c>
      <c r="KL8" s="294" t="s">
        <v>98</v>
      </c>
      <c r="KM8" s="444" t="s">
        <v>67</v>
      </c>
      <c r="KN8" s="294">
        <v>0</v>
      </c>
      <c r="KO8" s="297" t="s">
        <v>67</v>
      </c>
      <c r="KP8" s="296" t="s">
        <v>98</v>
      </c>
      <c r="KQ8" s="292"/>
      <c r="KR8" s="294" t="s">
        <v>67</v>
      </c>
      <c r="KT8" s="294" t="s">
        <v>67</v>
      </c>
      <c r="KU8" s="294">
        <v>3</v>
      </c>
      <c r="KV8" s="294" t="s">
        <v>67</v>
      </c>
      <c r="KX8" s="294"/>
      <c r="KY8" s="302"/>
    </row>
    <row r="9" spans="1:329" ht="14.25" customHeight="1" thickBot="1" x14ac:dyDescent="0.25">
      <c r="A9" s="676" t="s">
        <v>71</v>
      </c>
      <c r="B9" s="678" t="s">
        <v>72</v>
      </c>
      <c r="C9" s="675" t="s">
        <v>67</v>
      </c>
      <c r="D9" s="680">
        <v>2</v>
      </c>
      <c r="E9" s="682">
        <v>1</v>
      </c>
      <c r="F9" s="26">
        <v>5</v>
      </c>
      <c r="G9" s="32"/>
      <c r="H9" s="651" t="s">
        <v>97</v>
      </c>
      <c r="I9" s="26"/>
      <c r="J9" s="32"/>
      <c r="K9" s="651">
        <v>3</v>
      </c>
      <c r="L9" s="26">
        <v>0</v>
      </c>
      <c r="M9" s="32"/>
      <c r="N9" s="651" t="s">
        <v>67</v>
      </c>
      <c r="O9" s="26"/>
      <c r="P9" s="32"/>
      <c r="Q9" s="651" t="s">
        <v>67</v>
      </c>
      <c r="R9" s="26"/>
      <c r="S9" s="32"/>
      <c r="T9" s="651" t="s">
        <v>67</v>
      </c>
      <c r="U9" s="26"/>
      <c r="V9" s="32"/>
      <c r="W9" s="659" t="s">
        <v>67</v>
      </c>
      <c r="X9" s="26"/>
      <c r="Y9" s="32"/>
      <c r="Z9" s="661">
        <v>5</v>
      </c>
      <c r="AA9" s="663">
        <v>8</v>
      </c>
      <c r="AB9" s="668">
        <v>0</v>
      </c>
      <c r="AC9" s="664" t="s">
        <v>115</v>
      </c>
      <c r="AD9" s="652"/>
      <c r="AE9" s="652">
        <v>4</v>
      </c>
      <c r="AH9" s="588">
        <v>1</v>
      </c>
      <c r="AI9" s="506">
        <v>0</v>
      </c>
      <c r="AJ9" s="248">
        <v>0</v>
      </c>
      <c r="AK9" s="276">
        <v>1</v>
      </c>
      <c r="AL9" s="276" t="s">
        <v>67</v>
      </c>
      <c r="AM9" s="276" t="s">
        <v>67</v>
      </c>
      <c r="AN9" s="276" t="s">
        <v>67</v>
      </c>
      <c r="AO9" s="276" t="s">
        <v>67</v>
      </c>
      <c r="AQ9" s="588">
        <v>1</v>
      </c>
      <c r="AS9" s="226">
        <v>0</v>
      </c>
      <c r="AT9" s="226">
        <v>3</v>
      </c>
      <c r="AU9" s="233" t="s">
        <v>67</v>
      </c>
      <c r="AW9" s="208">
        <v>2</v>
      </c>
      <c r="AX9" s="223">
        <v>1</v>
      </c>
      <c r="AY9" s="208">
        <v>3</v>
      </c>
      <c r="AZ9" s="208">
        <v>999</v>
      </c>
      <c r="BC9" s="139">
        <v>3</v>
      </c>
      <c r="BD9" s="515">
        <v>3</v>
      </c>
      <c r="BE9" s="515">
        <v>1</v>
      </c>
      <c r="BF9" s="518">
        <v>1</v>
      </c>
      <c r="BG9" s="515"/>
      <c r="BH9" s="515"/>
      <c r="BI9" s="515">
        <v>2</v>
      </c>
      <c r="BJ9" s="515">
        <v>1</v>
      </c>
      <c r="BK9" s="518">
        <v>1</v>
      </c>
      <c r="BL9" s="515"/>
      <c r="BM9" s="515"/>
      <c r="BN9" s="515">
        <v>1</v>
      </c>
      <c r="BO9" s="515"/>
      <c r="BP9" s="227">
        <v>1</v>
      </c>
      <c r="BQ9" s="518" t="s">
        <v>8</v>
      </c>
      <c r="BR9" s="515">
        <v>1</v>
      </c>
      <c r="BS9" s="227">
        <v>999</v>
      </c>
      <c r="BT9" s="227">
        <v>4</v>
      </c>
      <c r="BU9" s="227">
        <v>999</v>
      </c>
      <c r="BV9" s="227" t="s">
        <v>67</v>
      </c>
      <c r="BW9" s="227">
        <v>0</v>
      </c>
      <c r="BX9" s="227">
        <v>0</v>
      </c>
      <c r="BY9" s="203" t="s">
        <v>67</v>
      </c>
      <c r="CB9" s="226">
        <v>3</v>
      </c>
      <c r="CC9" s="226" t="s">
        <v>97</v>
      </c>
      <c r="CD9" s="226">
        <v>1</v>
      </c>
      <c r="CE9" s="226" t="s">
        <v>67</v>
      </c>
      <c r="CG9" s="226" t="s">
        <v>67</v>
      </c>
      <c r="CH9" s="226" t="s">
        <v>67</v>
      </c>
      <c r="CI9" s="226" t="s">
        <v>67</v>
      </c>
      <c r="CJ9" s="226" t="s">
        <v>67</v>
      </c>
      <c r="CK9" s="226" t="s">
        <v>67</v>
      </c>
      <c r="CM9" s="227" t="s">
        <v>67</v>
      </c>
      <c r="CN9" s="203" t="s">
        <v>67</v>
      </c>
      <c r="CO9" s="226">
        <v>3</v>
      </c>
      <c r="CP9" s="226" t="s">
        <v>67</v>
      </c>
      <c r="CQ9" s="226" t="s">
        <v>67</v>
      </c>
      <c r="CS9" s="226">
        <v>2</v>
      </c>
      <c r="CT9" s="226" t="s">
        <v>67</v>
      </c>
      <c r="CU9" s="226">
        <v>2</v>
      </c>
      <c r="CW9" s="208">
        <v>3</v>
      </c>
      <c r="CY9" s="212" t="s">
        <v>67</v>
      </c>
      <c r="CZ9" s="233" t="s">
        <v>67</v>
      </c>
      <c r="DA9" s="233" t="s">
        <v>67</v>
      </c>
      <c r="DB9" s="233" t="s">
        <v>67</v>
      </c>
      <c r="DC9" s="238" t="s">
        <v>67</v>
      </c>
      <c r="DE9" s="139">
        <v>3</v>
      </c>
      <c r="DF9" s="248" t="s">
        <v>67</v>
      </c>
      <c r="DG9" s="249">
        <v>0</v>
      </c>
      <c r="DH9" s="248" t="s">
        <v>67</v>
      </c>
      <c r="DI9" s="249" t="s">
        <v>67</v>
      </c>
      <c r="DJ9" s="546"/>
      <c r="DK9" s="249">
        <v>999</v>
      </c>
      <c r="DL9" s="249">
        <v>999</v>
      </c>
      <c r="DM9" s="249" t="s">
        <v>67</v>
      </c>
      <c r="DN9" s="249">
        <v>1</v>
      </c>
      <c r="DO9" s="249">
        <v>0</v>
      </c>
      <c r="DP9" s="249"/>
      <c r="DQ9" s="249"/>
      <c r="DR9" s="249" t="s">
        <v>67</v>
      </c>
      <c r="DS9" s="249">
        <v>0</v>
      </c>
      <c r="DT9" s="249">
        <v>0</v>
      </c>
      <c r="DU9" s="251" t="s">
        <v>67</v>
      </c>
      <c r="DV9" s="249"/>
      <c r="DW9" s="248">
        <v>3</v>
      </c>
      <c r="DX9" s="248" t="s">
        <v>97</v>
      </c>
      <c r="DY9" s="248">
        <v>1</v>
      </c>
      <c r="DZ9" s="248">
        <v>2</v>
      </c>
      <c r="EA9" s="249" t="s">
        <v>67</v>
      </c>
      <c r="EB9" s="249"/>
      <c r="EC9" s="249" t="s">
        <v>67</v>
      </c>
      <c r="ED9" s="249" t="s">
        <v>67</v>
      </c>
      <c r="EE9" s="488" t="s">
        <v>67</v>
      </c>
      <c r="EF9" s="488" t="s">
        <v>67</v>
      </c>
      <c r="EG9" s="488" t="s">
        <v>67</v>
      </c>
      <c r="EH9" s="488" t="s">
        <v>67</v>
      </c>
      <c r="EI9" s="249"/>
      <c r="EJ9" s="248" t="s">
        <v>67</v>
      </c>
      <c r="EK9" s="249" t="s">
        <v>67</v>
      </c>
      <c r="EL9" s="249"/>
      <c r="EM9" s="249" t="s">
        <v>67</v>
      </c>
      <c r="EN9" s="249" t="s">
        <v>67</v>
      </c>
      <c r="EO9" s="248" t="s">
        <v>67</v>
      </c>
      <c r="EP9" s="248" t="s">
        <v>67</v>
      </c>
      <c r="EQ9" s="248" t="s">
        <v>67</v>
      </c>
      <c r="ER9" s="248" t="s">
        <v>67</v>
      </c>
      <c r="ES9" s="252" t="s">
        <v>67</v>
      </c>
      <c r="ET9" s="248"/>
      <c r="EU9" s="248">
        <v>3</v>
      </c>
      <c r="EV9" s="248"/>
      <c r="EW9" s="248" t="s">
        <v>67</v>
      </c>
      <c r="EX9" s="248" t="s">
        <v>67</v>
      </c>
      <c r="EY9" s="509" t="s">
        <v>67</v>
      </c>
      <c r="EZ9" s="248"/>
      <c r="FA9" s="248" t="s">
        <v>67</v>
      </c>
      <c r="FB9" s="257"/>
      <c r="FC9" s="139">
        <v>3</v>
      </c>
      <c r="FD9" s="255">
        <v>3</v>
      </c>
      <c r="FE9" s="255" t="s">
        <v>97</v>
      </c>
      <c r="FF9" s="255">
        <v>1</v>
      </c>
      <c r="FG9" s="255">
        <v>2</v>
      </c>
      <c r="FH9" s="255" t="s">
        <v>67</v>
      </c>
      <c r="FI9" s="255" t="s">
        <v>67</v>
      </c>
      <c r="FJ9" s="255" t="s">
        <v>67</v>
      </c>
      <c r="FK9" s="269" t="s">
        <v>67</v>
      </c>
      <c r="FL9" s="259" t="s">
        <v>67</v>
      </c>
      <c r="FN9" s="255" t="s">
        <v>67</v>
      </c>
      <c r="FO9" s="255">
        <v>5</v>
      </c>
      <c r="FP9" s="255">
        <v>5</v>
      </c>
      <c r="FQ9" s="255" t="s">
        <v>67</v>
      </c>
      <c r="FR9" s="255" t="s">
        <v>67</v>
      </c>
      <c r="FS9" s="255" t="s">
        <v>67</v>
      </c>
      <c r="FT9" s="269" t="s">
        <v>67</v>
      </c>
      <c r="FV9" s="255" t="s">
        <v>67</v>
      </c>
      <c r="FW9" s="255">
        <v>4</v>
      </c>
      <c r="FX9" s="255">
        <v>4</v>
      </c>
      <c r="FY9" s="255" t="s">
        <v>67</v>
      </c>
      <c r="FZ9" s="255" t="s">
        <v>67</v>
      </c>
      <c r="GA9" s="255" t="s">
        <v>67</v>
      </c>
      <c r="GB9" s="269" t="s">
        <v>67</v>
      </c>
      <c r="GC9" s="257"/>
      <c r="GD9" s="139">
        <v>3</v>
      </c>
      <c r="GE9" s="269" t="s">
        <v>67</v>
      </c>
      <c r="GF9" s="259" t="s">
        <v>67</v>
      </c>
      <c r="GG9" s="259" t="s">
        <v>67</v>
      </c>
      <c r="GH9" s="259" t="s">
        <v>67</v>
      </c>
      <c r="GI9" s="259" t="s">
        <v>67</v>
      </c>
      <c r="GJ9" s="259" t="s">
        <v>67</v>
      </c>
      <c r="GL9" s="269" t="s">
        <v>67</v>
      </c>
      <c r="GN9" s="259">
        <v>999</v>
      </c>
      <c r="GO9" s="259">
        <v>999</v>
      </c>
      <c r="GP9" s="259" t="s">
        <v>67</v>
      </c>
      <c r="GR9" s="259">
        <v>1</v>
      </c>
      <c r="GS9" s="259">
        <v>0</v>
      </c>
      <c r="GT9" s="259" t="s">
        <v>67</v>
      </c>
      <c r="GU9" s="259">
        <v>0</v>
      </c>
      <c r="GV9" s="272" t="s">
        <v>67</v>
      </c>
      <c r="GW9" s="271"/>
      <c r="GX9" s="260" t="s">
        <v>67</v>
      </c>
      <c r="GY9" s="259" t="s">
        <v>67</v>
      </c>
      <c r="GZ9" s="259" t="s">
        <v>67</v>
      </c>
      <c r="HA9" s="259" t="s">
        <v>67</v>
      </c>
      <c r="HB9" s="259" t="s">
        <v>67</v>
      </c>
      <c r="HD9" s="259" t="s">
        <v>67</v>
      </c>
      <c r="HE9" s="510" t="s">
        <v>67</v>
      </c>
      <c r="HF9" s="264" t="s">
        <v>67</v>
      </c>
      <c r="HG9" s="259" t="s">
        <v>67</v>
      </c>
      <c r="HH9" s="260" t="s">
        <v>67</v>
      </c>
      <c r="HI9" s="266" t="s">
        <v>67</v>
      </c>
      <c r="HJ9" s="263"/>
      <c r="HK9" s="259" t="s">
        <v>67</v>
      </c>
      <c r="HM9" s="259" t="s">
        <v>67</v>
      </c>
      <c r="HN9" s="264" t="s">
        <v>67</v>
      </c>
      <c r="HO9" s="264" t="s">
        <v>67</v>
      </c>
      <c r="HQ9" s="264" t="s">
        <v>67</v>
      </c>
      <c r="HR9" s="262"/>
      <c r="HS9" s="139">
        <v>3</v>
      </c>
      <c r="HT9" s="269" t="s">
        <v>67</v>
      </c>
      <c r="HU9" s="269" t="s">
        <v>67</v>
      </c>
      <c r="HV9" s="269" t="s">
        <v>67</v>
      </c>
      <c r="HW9" s="269" t="s">
        <v>67</v>
      </c>
      <c r="HX9" s="269" t="s">
        <v>67</v>
      </c>
      <c r="HY9" s="269" t="s">
        <v>67</v>
      </c>
      <c r="HZ9" s="269" t="s">
        <v>67</v>
      </c>
      <c r="IA9" s="276" t="s">
        <v>67</v>
      </c>
      <c r="IC9" s="269">
        <v>999</v>
      </c>
      <c r="ID9" s="269">
        <v>999</v>
      </c>
      <c r="IE9" s="269" t="s">
        <v>67</v>
      </c>
      <c r="IG9" s="269">
        <v>1</v>
      </c>
      <c r="IH9" s="269">
        <v>0</v>
      </c>
      <c r="II9" s="290" t="s">
        <v>67</v>
      </c>
      <c r="IJ9" s="270">
        <v>0</v>
      </c>
      <c r="IK9" s="293" t="s">
        <v>67</v>
      </c>
      <c r="IM9" s="269" t="s">
        <v>67</v>
      </c>
      <c r="IN9" s="290" t="s">
        <v>67</v>
      </c>
      <c r="IO9" s="290" t="s">
        <v>67</v>
      </c>
      <c r="IP9" s="290" t="s">
        <v>67</v>
      </c>
      <c r="IQ9" s="290" t="s">
        <v>67</v>
      </c>
      <c r="IR9" s="290" t="s">
        <v>67</v>
      </c>
      <c r="IT9" s="294" t="s">
        <v>67</v>
      </c>
      <c r="IU9" s="269" t="s">
        <v>67</v>
      </c>
      <c r="IV9" s="269" t="s">
        <v>67</v>
      </c>
      <c r="IW9" s="269" t="s">
        <v>67</v>
      </c>
      <c r="IX9" s="270" t="s">
        <v>67</v>
      </c>
      <c r="IY9" s="272" t="s">
        <v>67</v>
      </c>
      <c r="IZ9" s="271"/>
      <c r="JA9" s="269" t="s">
        <v>67</v>
      </c>
      <c r="JC9" s="269" t="s">
        <v>67</v>
      </c>
      <c r="JD9" s="269" t="s">
        <v>67</v>
      </c>
      <c r="JE9" s="269" t="s">
        <v>67</v>
      </c>
      <c r="JG9" s="269" t="s">
        <v>67</v>
      </c>
      <c r="JH9" s="262"/>
      <c r="JI9" s="139">
        <v>3</v>
      </c>
      <c r="JJ9" t="s">
        <v>67</v>
      </c>
      <c r="JK9" s="287" t="s">
        <v>67</v>
      </c>
      <c r="JL9" s="287" t="s">
        <v>67</v>
      </c>
      <c r="JM9" s="287" t="s">
        <v>67</v>
      </c>
      <c r="JN9" s="287" t="s">
        <v>67</v>
      </c>
      <c r="JO9" s="287" t="s">
        <v>67</v>
      </c>
      <c r="JP9" s="287" t="s">
        <v>67</v>
      </c>
      <c r="JQ9" s="287" t="s">
        <v>67</v>
      </c>
      <c r="JR9" s="287" t="s">
        <v>67</v>
      </c>
      <c r="JT9" s="287">
        <v>999</v>
      </c>
      <c r="JU9" s="287">
        <v>999</v>
      </c>
      <c r="JV9" s="287" t="s">
        <v>67</v>
      </c>
      <c r="JX9" s="287">
        <v>1</v>
      </c>
      <c r="JY9" s="287">
        <v>0</v>
      </c>
      <c r="JZ9" s="290" t="s">
        <v>67</v>
      </c>
      <c r="KA9" s="291">
        <v>0</v>
      </c>
      <c r="KB9" s="293" t="s">
        <v>67</v>
      </c>
      <c r="KD9" s="294" t="s">
        <v>67</v>
      </c>
      <c r="KE9" s="294" t="s">
        <v>67</v>
      </c>
      <c r="KF9" s="294" t="s">
        <v>67</v>
      </c>
      <c r="KG9" s="294" t="s">
        <v>67</v>
      </c>
      <c r="KH9" s="294" t="s">
        <v>67</v>
      </c>
      <c r="KI9" s="294" t="s">
        <v>67</v>
      </c>
      <c r="KJ9" s="294" t="s">
        <v>67</v>
      </c>
      <c r="KK9" s="294" t="s">
        <v>67</v>
      </c>
      <c r="KL9" s="294" t="s">
        <v>67</v>
      </c>
      <c r="KM9" s="444" t="s">
        <v>67</v>
      </c>
      <c r="KN9" s="294" t="s">
        <v>67</v>
      </c>
      <c r="KO9" s="297" t="s">
        <v>67</v>
      </c>
      <c r="KP9" s="296" t="s">
        <v>67</v>
      </c>
      <c r="KQ9" s="292"/>
      <c r="KR9" s="294" t="s">
        <v>67</v>
      </c>
      <c r="KT9" s="294" t="s">
        <v>67</v>
      </c>
      <c r="KU9" s="294" t="s">
        <v>67</v>
      </c>
      <c r="KV9" s="294" t="s">
        <v>67</v>
      </c>
      <c r="KX9" s="294" t="s">
        <v>67</v>
      </c>
      <c r="KY9" s="302"/>
    </row>
    <row r="10" spans="1:329" ht="14.25" customHeight="1" thickBot="1" x14ac:dyDescent="0.25">
      <c r="A10" s="677"/>
      <c r="B10" s="679"/>
      <c r="C10" s="675"/>
      <c r="D10" s="681"/>
      <c r="E10" s="658"/>
      <c r="F10" s="29">
        <v>8</v>
      </c>
      <c r="G10" s="30"/>
      <c r="H10" s="651"/>
      <c r="I10" s="29"/>
      <c r="J10" s="30"/>
      <c r="K10" s="651"/>
      <c r="L10" s="29">
        <v>0</v>
      </c>
      <c r="M10" s="30"/>
      <c r="N10" s="651"/>
      <c r="O10" s="29"/>
      <c r="P10" s="30"/>
      <c r="Q10" s="651"/>
      <c r="R10" s="29"/>
      <c r="S10" s="30"/>
      <c r="T10" s="651"/>
      <c r="U10" s="29"/>
      <c r="V10" s="30"/>
      <c r="W10" s="659"/>
      <c r="X10" s="29"/>
      <c r="Y10" s="30"/>
      <c r="Z10" s="661"/>
      <c r="AA10" s="663"/>
      <c r="AB10" s="668"/>
      <c r="AC10" s="665"/>
      <c r="AD10" s="652"/>
      <c r="AE10" s="652"/>
      <c r="AI10" s="208" t="s">
        <v>67</v>
      </c>
      <c r="AJ10" s="208" t="s">
        <v>67</v>
      </c>
      <c r="AK10" s="208" t="s">
        <v>67</v>
      </c>
      <c r="AL10" s="208" t="s">
        <v>67</v>
      </c>
      <c r="AQ10" s="588" t="s">
        <v>67</v>
      </c>
      <c r="AS10" s="226" t="s">
        <v>67</v>
      </c>
      <c r="AT10" s="226" t="s">
        <v>67</v>
      </c>
      <c r="AU10" s="233" t="s">
        <v>67</v>
      </c>
      <c r="AW10" s="208">
        <v>999</v>
      </c>
      <c r="AX10" s="223">
        <v>999</v>
      </c>
      <c r="AY10" s="208">
        <v>4</v>
      </c>
      <c r="AZ10" s="208">
        <v>999</v>
      </c>
      <c r="BC10" s="139">
        <v>4</v>
      </c>
      <c r="BD10" s="515">
        <v>0</v>
      </c>
      <c r="BE10" s="515">
        <v>0</v>
      </c>
      <c r="BF10" s="518">
        <v>0</v>
      </c>
      <c r="BG10" s="515"/>
      <c r="BH10" s="515"/>
      <c r="BI10" s="515">
        <v>0</v>
      </c>
      <c r="BJ10" s="515">
        <v>0</v>
      </c>
      <c r="BK10" s="518">
        <v>0</v>
      </c>
      <c r="BL10" s="515"/>
      <c r="BM10" s="515"/>
      <c r="BN10" s="515">
        <v>0</v>
      </c>
      <c r="BO10" s="515"/>
      <c r="BP10" s="227">
        <v>0</v>
      </c>
      <c r="BQ10" s="518" t="s">
        <v>67</v>
      </c>
      <c r="BR10" s="515">
        <v>999</v>
      </c>
      <c r="BS10" s="227">
        <v>4</v>
      </c>
      <c r="BT10" s="227">
        <v>5</v>
      </c>
      <c r="BU10" s="227">
        <v>999</v>
      </c>
      <c r="BV10" s="227" t="s">
        <v>67</v>
      </c>
      <c r="BW10" s="227">
        <v>0</v>
      </c>
      <c r="BX10" s="227">
        <v>0</v>
      </c>
      <c r="BY10" s="203" t="s">
        <v>67</v>
      </c>
      <c r="CB10" s="226" t="s">
        <v>67</v>
      </c>
      <c r="CC10" s="226" t="s">
        <v>67</v>
      </c>
      <c r="CD10" s="226" t="s">
        <v>67</v>
      </c>
      <c r="CE10" s="226" t="s">
        <v>67</v>
      </c>
      <c r="CG10" s="226" t="s">
        <v>67</v>
      </c>
      <c r="CH10" s="226" t="s">
        <v>67</v>
      </c>
      <c r="CI10" s="226" t="s">
        <v>67</v>
      </c>
      <c r="CJ10" s="226" t="s">
        <v>67</v>
      </c>
      <c r="CK10" s="226" t="s">
        <v>67</v>
      </c>
      <c r="CM10" s="227" t="s">
        <v>67</v>
      </c>
      <c r="CN10" s="203" t="s">
        <v>67</v>
      </c>
      <c r="CO10" s="226" t="s">
        <v>67</v>
      </c>
      <c r="CP10" s="226" t="s">
        <v>67</v>
      </c>
      <c r="CQ10" s="226" t="s">
        <v>67</v>
      </c>
      <c r="CS10" s="226" t="s">
        <v>67</v>
      </c>
      <c r="CT10" s="226" t="s">
        <v>67</v>
      </c>
      <c r="CU10" s="226" t="s">
        <v>67</v>
      </c>
      <c r="CY10" s="212" t="s">
        <v>67</v>
      </c>
      <c r="CZ10" s="233" t="s">
        <v>67</v>
      </c>
      <c r="DA10" s="233" t="s">
        <v>67</v>
      </c>
      <c r="DB10" s="233" t="s">
        <v>67</v>
      </c>
      <c r="DC10" s="238" t="s">
        <v>67</v>
      </c>
      <c r="DE10" s="139">
        <v>4</v>
      </c>
      <c r="DF10" s="248" t="s">
        <v>67</v>
      </c>
      <c r="DG10" s="249">
        <v>0</v>
      </c>
      <c r="DH10" s="248" t="s">
        <v>67</v>
      </c>
      <c r="DI10" s="249" t="s">
        <v>67</v>
      </c>
      <c r="DJ10" s="546"/>
      <c r="DK10" s="249">
        <v>999</v>
      </c>
      <c r="DL10" s="249">
        <v>999</v>
      </c>
      <c r="DM10" s="249" t="s">
        <v>67</v>
      </c>
      <c r="DN10" s="249">
        <v>1</v>
      </c>
      <c r="DO10" s="249">
        <v>0</v>
      </c>
      <c r="DP10" s="249"/>
      <c r="DQ10" s="249"/>
      <c r="DR10" s="249" t="s">
        <v>67</v>
      </c>
      <c r="DS10" s="249">
        <v>0</v>
      </c>
      <c r="DT10" s="249">
        <v>0</v>
      </c>
      <c r="DU10" s="251" t="s">
        <v>67</v>
      </c>
      <c r="DV10" s="249"/>
      <c r="DW10" s="248" t="s">
        <v>67</v>
      </c>
      <c r="DX10" s="248" t="s">
        <v>67</v>
      </c>
      <c r="DY10" s="248" t="s">
        <v>67</v>
      </c>
      <c r="DZ10" s="248" t="s">
        <v>67</v>
      </c>
      <c r="EA10" s="249" t="s">
        <v>67</v>
      </c>
      <c r="EB10" s="249"/>
      <c r="EC10" s="249" t="s">
        <v>67</v>
      </c>
      <c r="ED10" s="249" t="s">
        <v>67</v>
      </c>
      <c r="EE10" s="488" t="s">
        <v>67</v>
      </c>
      <c r="EF10" s="488" t="s">
        <v>67</v>
      </c>
      <c r="EG10" s="488" t="s">
        <v>67</v>
      </c>
      <c r="EH10" s="488" t="s">
        <v>67</v>
      </c>
      <c r="EI10" s="249"/>
      <c r="EJ10" s="248" t="s">
        <v>67</v>
      </c>
      <c r="EK10" s="249" t="s">
        <v>67</v>
      </c>
      <c r="EL10" s="249"/>
      <c r="EM10" s="249" t="s">
        <v>67</v>
      </c>
      <c r="EN10" s="249" t="s">
        <v>67</v>
      </c>
      <c r="EO10" s="248" t="s">
        <v>67</v>
      </c>
      <c r="EP10" s="248" t="s">
        <v>67</v>
      </c>
      <c r="EQ10" s="248" t="s">
        <v>67</v>
      </c>
      <c r="ER10" s="248" t="s">
        <v>67</v>
      </c>
      <c r="ES10" s="252" t="s">
        <v>67</v>
      </c>
      <c r="ET10" s="248"/>
      <c r="EU10" s="248">
        <v>4</v>
      </c>
      <c r="EV10" s="248"/>
      <c r="EW10" s="248" t="s">
        <v>67</v>
      </c>
      <c r="EX10" s="248" t="s">
        <v>67</v>
      </c>
      <c r="EY10" s="509" t="s">
        <v>67</v>
      </c>
      <c r="EZ10" s="248"/>
      <c r="FA10" s="248"/>
      <c r="FB10" s="257"/>
      <c r="FC10" s="139">
        <v>4</v>
      </c>
      <c r="FD10" s="255" t="s">
        <v>67</v>
      </c>
      <c r="FE10" s="255" t="s">
        <v>67</v>
      </c>
      <c r="FF10" s="255" t="s">
        <v>67</v>
      </c>
      <c r="FG10" s="255" t="s">
        <v>67</v>
      </c>
      <c r="FH10" s="255" t="s">
        <v>67</v>
      </c>
      <c r="FI10" s="255" t="s">
        <v>67</v>
      </c>
      <c r="FJ10" s="255" t="s">
        <v>67</v>
      </c>
      <c r="FK10" s="269" t="s">
        <v>67</v>
      </c>
      <c r="FL10" s="259" t="s">
        <v>67</v>
      </c>
      <c r="FN10" s="255" t="s">
        <v>67</v>
      </c>
      <c r="FO10" s="255" t="s">
        <v>67</v>
      </c>
      <c r="FP10" s="255" t="s">
        <v>67</v>
      </c>
      <c r="FQ10" s="255" t="s">
        <v>67</v>
      </c>
      <c r="FR10" s="255" t="s">
        <v>67</v>
      </c>
      <c r="FS10" s="255" t="s">
        <v>67</v>
      </c>
      <c r="FT10" s="269" t="s">
        <v>67</v>
      </c>
      <c r="FV10" s="255" t="s">
        <v>67</v>
      </c>
      <c r="FW10" s="255" t="s">
        <v>67</v>
      </c>
      <c r="FX10" s="255" t="s">
        <v>67</v>
      </c>
      <c r="FY10" s="255" t="s">
        <v>67</v>
      </c>
      <c r="FZ10" s="255" t="s">
        <v>67</v>
      </c>
      <c r="GA10" s="255" t="s">
        <v>67</v>
      </c>
      <c r="GB10" s="269" t="s">
        <v>67</v>
      </c>
      <c r="GC10" s="257"/>
      <c r="GD10" s="139">
        <v>4</v>
      </c>
      <c r="GE10" s="269" t="s">
        <v>67</v>
      </c>
      <c r="GF10" s="259" t="s">
        <v>67</v>
      </c>
      <c r="GG10" s="259" t="s">
        <v>67</v>
      </c>
      <c r="GH10" s="259" t="s">
        <v>67</v>
      </c>
      <c r="GI10" s="259" t="s">
        <v>67</v>
      </c>
      <c r="GJ10" s="259" t="s">
        <v>67</v>
      </c>
      <c r="GL10" s="269" t="s">
        <v>67</v>
      </c>
      <c r="GN10" s="259">
        <v>999</v>
      </c>
      <c r="GO10" s="259">
        <v>999</v>
      </c>
      <c r="GP10" s="259" t="s">
        <v>67</v>
      </c>
      <c r="GR10" s="259">
        <v>1</v>
      </c>
      <c r="GS10" s="259">
        <v>0</v>
      </c>
      <c r="GT10" s="259" t="s">
        <v>67</v>
      </c>
      <c r="GU10" s="259">
        <v>0</v>
      </c>
      <c r="GV10" s="272" t="s">
        <v>67</v>
      </c>
      <c r="GW10" s="271"/>
      <c r="GX10" s="260" t="s">
        <v>67</v>
      </c>
      <c r="GY10" s="259" t="s">
        <v>67</v>
      </c>
      <c r="GZ10" s="259" t="s">
        <v>67</v>
      </c>
      <c r="HA10" s="259" t="s">
        <v>67</v>
      </c>
      <c r="HB10" s="259" t="s">
        <v>67</v>
      </c>
      <c r="HD10" s="259" t="s">
        <v>67</v>
      </c>
      <c r="HE10" s="510" t="s">
        <v>67</v>
      </c>
      <c r="HF10" s="264" t="s">
        <v>67</v>
      </c>
      <c r="HG10" s="259" t="s">
        <v>67</v>
      </c>
      <c r="HH10" s="260" t="s">
        <v>67</v>
      </c>
      <c r="HI10" s="266" t="s">
        <v>67</v>
      </c>
      <c r="HJ10" s="263"/>
      <c r="HK10" s="259" t="s">
        <v>67</v>
      </c>
      <c r="HM10" s="259" t="s">
        <v>67</v>
      </c>
      <c r="HN10" s="264" t="s">
        <v>67</v>
      </c>
      <c r="HO10" s="264" t="s">
        <v>67</v>
      </c>
      <c r="HR10" s="262"/>
      <c r="HS10" s="139">
        <v>4</v>
      </c>
      <c r="HT10" s="269" t="s">
        <v>67</v>
      </c>
      <c r="HU10" s="269" t="s">
        <v>67</v>
      </c>
      <c r="HV10" s="269" t="s">
        <v>67</v>
      </c>
      <c r="HW10" s="269" t="s">
        <v>67</v>
      </c>
      <c r="HX10" s="269" t="s">
        <v>67</v>
      </c>
      <c r="HY10" s="269" t="s">
        <v>67</v>
      </c>
      <c r="HZ10" s="269" t="s">
        <v>67</v>
      </c>
      <c r="IA10" s="276" t="s">
        <v>67</v>
      </c>
      <c r="IC10" s="269">
        <v>999</v>
      </c>
      <c r="ID10" s="269">
        <v>999</v>
      </c>
      <c r="IE10" s="269" t="s">
        <v>67</v>
      </c>
      <c r="IG10" s="269">
        <v>1</v>
      </c>
      <c r="IH10" s="269">
        <v>0</v>
      </c>
      <c r="II10" s="290" t="s">
        <v>67</v>
      </c>
      <c r="IJ10" s="270">
        <v>0</v>
      </c>
      <c r="IK10" s="293" t="s">
        <v>67</v>
      </c>
      <c r="IM10" s="269" t="s">
        <v>67</v>
      </c>
      <c r="IN10" s="290" t="s">
        <v>67</v>
      </c>
      <c r="IO10" s="290" t="s">
        <v>67</v>
      </c>
      <c r="IP10" s="290" t="s">
        <v>67</v>
      </c>
      <c r="IQ10" s="290" t="s">
        <v>67</v>
      </c>
      <c r="IR10" s="290" t="s">
        <v>67</v>
      </c>
      <c r="IT10" s="294" t="s">
        <v>67</v>
      </c>
      <c r="IU10" s="269" t="s">
        <v>67</v>
      </c>
      <c r="IV10" s="269" t="s">
        <v>67</v>
      </c>
      <c r="IW10" s="269" t="s">
        <v>67</v>
      </c>
      <c r="IX10" s="270" t="s">
        <v>67</v>
      </c>
      <c r="IY10" s="272" t="s">
        <v>67</v>
      </c>
      <c r="IZ10" s="271"/>
      <c r="JA10" s="269" t="s">
        <v>67</v>
      </c>
      <c r="JC10" s="269" t="s">
        <v>67</v>
      </c>
      <c r="JD10" s="269" t="s">
        <v>67</v>
      </c>
      <c r="JE10" s="269" t="s">
        <v>67</v>
      </c>
      <c r="JG10" s="269"/>
      <c r="JH10" s="262"/>
      <c r="JI10" s="139">
        <v>4</v>
      </c>
      <c r="JJ10" t="s">
        <v>67</v>
      </c>
      <c r="JK10" s="287" t="s">
        <v>67</v>
      </c>
      <c r="JL10" s="287" t="s">
        <v>67</v>
      </c>
      <c r="JM10" s="287" t="s">
        <v>67</v>
      </c>
      <c r="JN10" s="287" t="s">
        <v>67</v>
      </c>
      <c r="JO10" s="287" t="s">
        <v>67</v>
      </c>
      <c r="JP10" s="287" t="s">
        <v>67</v>
      </c>
      <c r="JQ10" s="287" t="s">
        <v>67</v>
      </c>
      <c r="JR10" s="287" t="s">
        <v>67</v>
      </c>
      <c r="JT10" s="287">
        <v>999</v>
      </c>
      <c r="JU10" s="287">
        <v>999</v>
      </c>
      <c r="JV10" s="287" t="s">
        <v>67</v>
      </c>
      <c r="JX10" s="287">
        <v>1</v>
      </c>
      <c r="JY10" s="287">
        <v>0</v>
      </c>
      <c r="JZ10" s="290" t="s">
        <v>67</v>
      </c>
      <c r="KA10" s="291">
        <v>0</v>
      </c>
      <c r="KB10" s="293" t="s">
        <v>67</v>
      </c>
      <c r="KD10" s="294" t="s">
        <v>67</v>
      </c>
      <c r="KE10" s="294" t="s">
        <v>67</v>
      </c>
      <c r="KF10" s="294" t="s">
        <v>67</v>
      </c>
      <c r="KG10" s="294" t="s">
        <v>67</v>
      </c>
      <c r="KH10" s="294" t="s">
        <v>67</v>
      </c>
      <c r="KI10" s="294" t="s">
        <v>67</v>
      </c>
      <c r="KJ10" s="294" t="s">
        <v>67</v>
      </c>
      <c r="KK10" s="294" t="s">
        <v>67</v>
      </c>
      <c r="KL10" s="294" t="s">
        <v>67</v>
      </c>
      <c r="KM10" s="444" t="s">
        <v>67</v>
      </c>
      <c r="KN10" s="294" t="s">
        <v>67</v>
      </c>
      <c r="KO10" s="297" t="s">
        <v>67</v>
      </c>
      <c r="KP10" s="296" t="s">
        <v>67</v>
      </c>
      <c r="KQ10" s="292"/>
      <c r="KR10" s="294" t="s">
        <v>67</v>
      </c>
      <c r="KT10" s="294" t="s">
        <v>67</v>
      </c>
      <c r="KU10" s="294" t="s">
        <v>67</v>
      </c>
      <c r="KV10" s="294" t="s">
        <v>67</v>
      </c>
      <c r="KX10" s="294"/>
      <c r="KY10" s="302"/>
    </row>
    <row r="11" spans="1:329" ht="14.25" customHeight="1" thickBot="1" x14ac:dyDescent="0.25">
      <c r="A11" s="676" t="s">
        <v>73</v>
      </c>
      <c r="B11" s="678" t="s">
        <v>66</v>
      </c>
      <c r="C11" s="675" t="s">
        <v>67</v>
      </c>
      <c r="D11" s="680">
        <v>3</v>
      </c>
      <c r="E11" s="682" t="s">
        <v>97</v>
      </c>
      <c r="F11" s="26"/>
      <c r="G11" s="33"/>
      <c r="H11" s="682">
        <v>1</v>
      </c>
      <c r="I11" s="26">
        <v>5</v>
      </c>
      <c r="J11" s="33"/>
      <c r="K11" s="651">
        <v>2</v>
      </c>
      <c r="L11" s="26">
        <v>5</v>
      </c>
      <c r="M11" s="33"/>
      <c r="N11" s="651" t="s">
        <v>67</v>
      </c>
      <c r="O11" s="26"/>
      <c r="P11" s="33"/>
      <c r="Q11" s="651" t="s">
        <v>67</v>
      </c>
      <c r="R11" s="26"/>
      <c r="S11" s="33"/>
      <c r="T11" s="651" t="s">
        <v>67</v>
      </c>
      <c r="U11" s="26"/>
      <c r="V11" s="33"/>
      <c r="W11" s="659" t="s">
        <v>67</v>
      </c>
      <c r="X11" s="26"/>
      <c r="Y11" s="33"/>
      <c r="Z11" s="661">
        <v>10</v>
      </c>
      <c r="AA11" s="663">
        <v>8</v>
      </c>
      <c r="AB11" s="668">
        <v>0</v>
      </c>
      <c r="AC11" s="664" t="s">
        <v>115</v>
      </c>
      <c r="AD11" s="666"/>
      <c r="AE11" s="652">
        <v>1</v>
      </c>
      <c r="AH11" s="588">
        <v>1</v>
      </c>
      <c r="AI11" s="506">
        <v>0</v>
      </c>
      <c r="AJ11" s="248">
        <v>0</v>
      </c>
      <c r="AK11" s="276">
        <v>0</v>
      </c>
      <c r="AL11" s="276" t="s">
        <v>67</v>
      </c>
      <c r="AM11" s="276" t="s">
        <v>67</v>
      </c>
      <c r="AN11" s="276" t="s">
        <v>67</v>
      </c>
      <c r="AO11" s="276" t="s">
        <v>67</v>
      </c>
      <c r="AQ11" s="588">
        <v>0</v>
      </c>
      <c r="AS11" s="226" t="s">
        <v>67</v>
      </c>
      <c r="AT11" s="226" t="s">
        <v>67</v>
      </c>
      <c r="AU11" s="233" t="s">
        <v>67</v>
      </c>
      <c r="AW11" s="208">
        <v>3</v>
      </c>
      <c r="AX11" s="223">
        <v>0</v>
      </c>
      <c r="AY11" s="208">
        <v>5</v>
      </c>
      <c r="AZ11" s="208">
        <v>999</v>
      </c>
      <c r="BC11" s="139">
        <v>5</v>
      </c>
      <c r="BD11" s="515">
        <v>0</v>
      </c>
      <c r="BE11" s="515">
        <v>0</v>
      </c>
      <c r="BF11" s="518">
        <v>0</v>
      </c>
      <c r="BG11" s="515"/>
      <c r="BH11" s="515"/>
      <c r="BI11" s="515">
        <v>0</v>
      </c>
      <c r="BJ11" s="515">
        <v>0</v>
      </c>
      <c r="BK11" s="518">
        <v>0</v>
      </c>
      <c r="BL11" s="515"/>
      <c r="BM11" s="515"/>
      <c r="BN11" s="515">
        <v>0</v>
      </c>
      <c r="BO11" s="515"/>
      <c r="BP11" s="227">
        <v>0</v>
      </c>
      <c r="BQ11" s="518" t="s">
        <v>67</v>
      </c>
      <c r="BR11" s="515">
        <v>999</v>
      </c>
      <c r="BS11" s="227">
        <v>5</v>
      </c>
      <c r="BT11" s="227">
        <v>6</v>
      </c>
      <c r="BU11" s="227">
        <v>999</v>
      </c>
      <c r="BV11" s="227" t="s">
        <v>67</v>
      </c>
      <c r="BW11" s="227">
        <v>0</v>
      </c>
      <c r="BX11" s="227">
        <v>0</v>
      </c>
      <c r="BY11" s="203" t="s">
        <v>67</v>
      </c>
      <c r="CB11" s="226" t="s">
        <v>67</v>
      </c>
      <c r="CC11" s="226" t="s">
        <v>67</v>
      </c>
      <c r="CD11" s="226" t="s">
        <v>67</v>
      </c>
      <c r="CE11" s="226" t="s">
        <v>67</v>
      </c>
      <c r="CG11" s="226" t="s">
        <v>67</v>
      </c>
      <c r="CH11" s="226" t="s">
        <v>67</v>
      </c>
      <c r="CI11" s="226" t="s">
        <v>67</v>
      </c>
      <c r="CJ11" s="226" t="s">
        <v>67</v>
      </c>
      <c r="CK11" s="226" t="s">
        <v>67</v>
      </c>
      <c r="CM11" s="227" t="s">
        <v>67</v>
      </c>
      <c r="CN11" s="203" t="s">
        <v>67</v>
      </c>
      <c r="CO11" s="226" t="s">
        <v>67</v>
      </c>
      <c r="CP11" s="226" t="s">
        <v>67</v>
      </c>
      <c r="CQ11" s="226" t="s">
        <v>67</v>
      </c>
      <c r="CS11" s="226" t="s">
        <v>67</v>
      </c>
      <c r="CT11" s="226" t="s">
        <v>67</v>
      </c>
      <c r="CU11" s="226" t="s">
        <v>67</v>
      </c>
      <c r="CW11" s="208">
        <v>2</v>
      </c>
      <c r="CY11" s="212" t="s">
        <v>67</v>
      </c>
      <c r="CZ11" s="233" t="s">
        <v>67</v>
      </c>
      <c r="DA11" s="233" t="s">
        <v>67</v>
      </c>
      <c r="DB11" s="233" t="s">
        <v>67</v>
      </c>
      <c r="DC11" s="238" t="s">
        <v>67</v>
      </c>
      <c r="DE11" s="139">
        <v>5</v>
      </c>
      <c r="DF11" s="248" t="s">
        <v>67</v>
      </c>
      <c r="DG11" s="249">
        <v>0</v>
      </c>
      <c r="DH11" s="248" t="s">
        <v>67</v>
      </c>
      <c r="DI11" s="249" t="s">
        <v>67</v>
      </c>
      <c r="DJ11" s="546"/>
      <c r="DK11" s="249">
        <v>999</v>
      </c>
      <c r="DL11" s="249">
        <v>999</v>
      </c>
      <c r="DM11" s="249" t="s">
        <v>67</v>
      </c>
      <c r="DN11" s="249">
        <v>1</v>
      </c>
      <c r="DO11" s="249">
        <v>0</v>
      </c>
      <c r="DP11" s="249"/>
      <c r="DQ11" s="249"/>
      <c r="DR11" s="249" t="s">
        <v>67</v>
      </c>
      <c r="DS11" s="249">
        <v>0</v>
      </c>
      <c r="DT11" s="249">
        <v>0</v>
      </c>
      <c r="DU11" s="251" t="s">
        <v>67</v>
      </c>
      <c r="DV11" s="249"/>
      <c r="DW11" s="248" t="s">
        <v>67</v>
      </c>
      <c r="DX11" s="248" t="s">
        <v>67</v>
      </c>
      <c r="DY11" s="248" t="s">
        <v>67</v>
      </c>
      <c r="DZ11" s="248" t="s">
        <v>67</v>
      </c>
      <c r="EA11" s="249" t="s">
        <v>67</v>
      </c>
      <c r="EB11" s="249"/>
      <c r="EC11" s="249" t="s">
        <v>67</v>
      </c>
      <c r="ED11" s="249" t="s">
        <v>67</v>
      </c>
      <c r="EE11" s="488" t="s">
        <v>67</v>
      </c>
      <c r="EF11" s="488" t="s">
        <v>67</v>
      </c>
      <c r="EG11" s="488" t="s">
        <v>67</v>
      </c>
      <c r="EH11" s="488" t="s">
        <v>67</v>
      </c>
      <c r="EI11" s="249"/>
      <c r="EJ11" s="248" t="s">
        <v>67</v>
      </c>
      <c r="EK11" s="249" t="s">
        <v>67</v>
      </c>
      <c r="EL11" s="249"/>
      <c r="EM11" s="249" t="s">
        <v>67</v>
      </c>
      <c r="EN11" s="249" t="s">
        <v>67</v>
      </c>
      <c r="EO11" s="248" t="s">
        <v>67</v>
      </c>
      <c r="EP11" s="248" t="s">
        <v>67</v>
      </c>
      <c r="EQ11" s="248" t="s">
        <v>67</v>
      </c>
      <c r="ER11" s="248" t="s">
        <v>67</v>
      </c>
      <c r="ES11" s="252" t="s">
        <v>67</v>
      </c>
      <c r="ET11" s="248"/>
      <c r="EU11" s="248">
        <v>5</v>
      </c>
      <c r="EV11" s="248"/>
      <c r="EW11" s="248" t="s">
        <v>67</v>
      </c>
      <c r="EX11" s="248" t="s">
        <v>67</v>
      </c>
      <c r="EY11" s="509" t="s">
        <v>67</v>
      </c>
      <c r="EZ11" s="248"/>
      <c r="FA11" s="248" t="s">
        <v>67</v>
      </c>
      <c r="FB11" s="257"/>
      <c r="FC11" s="139">
        <v>5</v>
      </c>
      <c r="FD11" s="255" t="s">
        <v>67</v>
      </c>
      <c r="FE11" s="255" t="s">
        <v>67</v>
      </c>
      <c r="FF11" s="255" t="s">
        <v>67</v>
      </c>
      <c r="FG11" s="255" t="s">
        <v>67</v>
      </c>
      <c r="FH11" s="255" t="s">
        <v>67</v>
      </c>
      <c r="FI11" s="255" t="s">
        <v>67</v>
      </c>
      <c r="FJ11" s="255" t="s">
        <v>67</v>
      </c>
      <c r="FK11" s="269" t="s">
        <v>67</v>
      </c>
      <c r="FL11" s="259" t="s">
        <v>67</v>
      </c>
      <c r="FN11" s="255" t="s">
        <v>67</v>
      </c>
      <c r="FO11" s="255" t="s">
        <v>67</v>
      </c>
      <c r="FP11" s="255" t="s">
        <v>67</v>
      </c>
      <c r="FQ11" s="255" t="s">
        <v>67</v>
      </c>
      <c r="FR11" s="255" t="s">
        <v>67</v>
      </c>
      <c r="FS11" s="255" t="s">
        <v>67</v>
      </c>
      <c r="FT11" s="269" t="s">
        <v>67</v>
      </c>
      <c r="FV11" s="255" t="s">
        <v>67</v>
      </c>
      <c r="FW11" s="255" t="s">
        <v>67</v>
      </c>
      <c r="FX11" s="255" t="s">
        <v>67</v>
      </c>
      <c r="FY11" s="255" t="s">
        <v>67</v>
      </c>
      <c r="FZ11" s="255" t="s">
        <v>67</v>
      </c>
      <c r="GA11" s="255" t="s">
        <v>67</v>
      </c>
      <c r="GB11" s="269" t="s">
        <v>67</v>
      </c>
      <c r="GC11" s="257"/>
      <c r="GD11" s="139">
        <v>5</v>
      </c>
      <c r="GE11" s="269" t="s">
        <v>67</v>
      </c>
      <c r="GF11" s="259" t="s">
        <v>67</v>
      </c>
      <c r="GG11" s="259" t="s">
        <v>67</v>
      </c>
      <c r="GH11" s="259" t="s">
        <v>67</v>
      </c>
      <c r="GI11" s="259" t="s">
        <v>67</v>
      </c>
      <c r="GJ11" s="259" t="s">
        <v>67</v>
      </c>
      <c r="GL11" s="269" t="s">
        <v>67</v>
      </c>
      <c r="GN11" s="259">
        <v>999</v>
      </c>
      <c r="GO11" s="259">
        <v>999</v>
      </c>
      <c r="GP11" s="259" t="s">
        <v>67</v>
      </c>
      <c r="GR11" s="259">
        <v>1</v>
      </c>
      <c r="GS11" s="259">
        <v>0</v>
      </c>
      <c r="GT11" s="259" t="s">
        <v>67</v>
      </c>
      <c r="GU11" s="259">
        <v>0</v>
      </c>
      <c r="GV11" s="272" t="s">
        <v>67</v>
      </c>
      <c r="GW11" s="271"/>
      <c r="GX11" s="260" t="s">
        <v>67</v>
      </c>
      <c r="GY11" s="259" t="s">
        <v>67</v>
      </c>
      <c r="GZ11" s="259" t="s">
        <v>67</v>
      </c>
      <c r="HA11" s="259" t="s">
        <v>67</v>
      </c>
      <c r="HB11" s="259" t="s">
        <v>67</v>
      </c>
      <c r="HD11" s="259" t="s">
        <v>67</v>
      </c>
      <c r="HE11" s="510" t="s">
        <v>67</v>
      </c>
      <c r="HF11" s="264" t="s">
        <v>67</v>
      </c>
      <c r="HG11" s="259" t="s">
        <v>67</v>
      </c>
      <c r="HH11" s="260" t="s">
        <v>67</v>
      </c>
      <c r="HI11" s="266" t="s">
        <v>67</v>
      </c>
      <c r="HJ11" s="263"/>
      <c r="HK11" s="259" t="s">
        <v>67</v>
      </c>
      <c r="HM11" s="259" t="s">
        <v>67</v>
      </c>
      <c r="HN11" s="264" t="s">
        <v>67</v>
      </c>
      <c r="HO11" s="264" t="s">
        <v>67</v>
      </c>
      <c r="HQ11" s="264" t="s">
        <v>67</v>
      </c>
      <c r="HR11" s="262"/>
      <c r="HS11" s="139">
        <v>5</v>
      </c>
      <c r="HT11" s="269" t="s">
        <v>67</v>
      </c>
      <c r="HU11" s="269" t="s">
        <v>67</v>
      </c>
      <c r="HV11" s="269" t="s">
        <v>67</v>
      </c>
      <c r="HW11" s="269" t="s">
        <v>67</v>
      </c>
      <c r="HX11" s="269" t="s">
        <v>67</v>
      </c>
      <c r="HY11" s="269" t="s">
        <v>67</v>
      </c>
      <c r="HZ11" s="269" t="s">
        <v>67</v>
      </c>
      <c r="IA11" s="276" t="s">
        <v>67</v>
      </c>
      <c r="IC11" s="269">
        <v>999</v>
      </c>
      <c r="ID11" s="269">
        <v>999</v>
      </c>
      <c r="IE11" s="269" t="s">
        <v>67</v>
      </c>
      <c r="IG11" s="269">
        <v>1</v>
      </c>
      <c r="IH11" s="269">
        <v>0</v>
      </c>
      <c r="II11" s="290" t="s">
        <v>67</v>
      </c>
      <c r="IJ11" s="270">
        <v>0</v>
      </c>
      <c r="IK11" s="293" t="s">
        <v>67</v>
      </c>
      <c r="IM11" s="269" t="s">
        <v>67</v>
      </c>
      <c r="IN11" s="290" t="s">
        <v>67</v>
      </c>
      <c r="IO11" s="290" t="s">
        <v>67</v>
      </c>
      <c r="IP11" s="290" t="s">
        <v>67</v>
      </c>
      <c r="IQ11" s="290" t="s">
        <v>67</v>
      </c>
      <c r="IR11" s="290" t="s">
        <v>67</v>
      </c>
      <c r="IT11" s="294" t="s">
        <v>67</v>
      </c>
      <c r="IU11" s="269" t="s">
        <v>67</v>
      </c>
      <c r="IV11" s="269" t="s">
        <v>67</v>
      </c>
      <c r="IW11" s="269" t="s">
        <v>67</v>
      </c>
      <c r="IX11" s="270" t="s">
        <v>67</v>
      </c>
      <c r="IY11" s="272" t="s">
        <v>67</v>
      </c>
      <c r="IZ11" s="271"/>
      <c r="JA11" s="269" t="s">
        <v>67</v>
      </c>
      <c r="JC11" s="269" t="s">
        <v>67</v>
      </c>
      <c r="JD11" s="269" t="s">
        <v>67</v>
      </c>
      <c r="JE11" s="269" t="s">
        <v>67</v>
      </c>
      <c r="JG11" s="269" t="s">
        <v>67</v>
      </c>
      <c r="JH11" s="262"/>
      <c r="JI11" s="139">
        <v>5</v>
      </c>
      <c r="JJ11" t="s">
        <v>67</v>
      </c>
      <c r="JK11" s="287" t="s">
        <v>67</v>
      </c>
      <c r="JL11" s="287" t="s">
        <v>67</v>
      </c>
      <c r="JM11" s="287" t="s">
        <v>67</v>
      </c>
      <c r="JN11" s="287" t="s">
        <v>67</v>
      </c>
      <c r="JO11" s="287" t="s">
        <v>67</v>
      </c>
      <c r="JP11" s="287" t="s">
        <v>67</v>
      </c>
      <c r="JQ11" s="287" t="s">
        <v>67</v>
      </c>
      <c r="JR11" s="287" t="s">
        <v>67</v>
      </c>
      <c r="JT11" s="287">
        <v>999</v>
      </c>
      <c r="JU11" s="287">
        <v>999</v>
      </c>
      <c r="JV11" s="287" t="s">
        <v>67</v>
      </c>
      <c r="JX11" s="287">
        <v>1</v>
      </c>
      <c r="JY11" s="287">
        <v>0</v>
      </c>
      <c r="JZ11" s="290" t="s">
        <v>67</v>
      </c>
      <c r="KA11" s="291">
        <v>0</v>
      </c>
      <c r="KB11" s="293" t="s">
        <v>67</v>
      </c>
      <c r="KD11" s="294" t="s">
        <v>67</v>
      </c>
      <c r="KE11" s="294" t="s">
        <v>67</v>
      </c>
      <c r="KF11" s="294" t="s">
        <v>67</v>
      </c>
      <c r="KG11" s="294" t="s">
        <v>67</v>
      </c>
      <c r="KH11" s="294" t="s">
        <v>67</v>
      </c>
      <c r="KI11" s="294" t="s">
        <v>67</v>
      </c>
      <c r="KJ11" s="294" t="s">
        <v>67</v>
      </c>
      <c r="KK11" s="294" t="s">
        <v>67</v>
      </c>
      <c r="KL11" s="294" t="s">
        <v>67</v>
      </c>
      <c r="KM11" s="444" t="s">
        <v>67</v>
      </c>
      <c r="KN11" s="294" t="s">
        <v>67</v>
      </c>
      <c r="KO11" s="297" t="s">
        <v>67</v>
      </c>
      <c r="KP11" s="296" t="s">
        <v>67</v>
      </c>
      <c r="KQ11" s="292"/>
      <c r="KR11" s="294" t="s">
        <v>67</v>
      </c>
      <c r="KT11" s="294" t="s">
        <v>67</v>
      </c>
      <c r="KU11" s="294" t="s">
        <v>67</v>
      </c>
      <c r="KV11" s="294" t="s">
        <v>67</v>
      </c>
      <c r="KX11" s="294" t="s">
        <v>67</v>
      </c>
      <c r="KY11" s="302"/>
    </row>
    <row r="12" spans="1:329" ht="14.25" customHeight="1" thickBot="1" x14ac:dyDescent="0.25">
      <c r="A12" s="677"/>
      <c r="B12" s="679"/>
      <c r="C12" s="675"/>
      <c r="D12" s="681"/>
      <c r="E12" s="658"/>
      <c r="F12" s="29"/>
      <c r="G12" s="30"/>
      <c r="H12" s="658"/>
      <c r="I12" s="29">
        <v>4</v>
      </c>
      <c r="J12" s="30"/>
      <c r="K12" s="651"/>
      <c r="L12" s="29">
        <v>4</v>
      </c>
      <c r="M12" s="30"/>
      <c r="N12" s="651"/>
      <c r="O12" s="29"/>
      <c r="P12" s="30"/>
      <c r="Q12" s="651"/>
      <c r="R12" s="29"/>
      <c r="S12" s="30"/>
      <c r="T12" s="651"/>
      <c r="U12" s="29"/>
      <c r="V12" s="30"/>
      <c r="W12" s="659"/>
      <c r="X12" s="29"/>
      <c r="Y12" s="30"/>
      <c r="Z12" s="661"/>
      <c r="AA12" s="663"/>
      <c r="AB12" s="668"/>
      <c r="AC12" s="665"/>
      <c r="AD12" s="667"/>
      <c r="AE12" s="652"/>
      <c r="AI12" s="208" t="s">
        <v>67</v>
      </c>
      <c r="AJ12" s="208" t="s">
        <v>67</v>
      </c>
      <c r="AK12" s="208" t="s">
        <v>67</v>
      </c>
      <c r="AL12" s="208" t="s">
        <v>67</v>
      </c>
      <c r="AQ12" s="588" t="s">
        <v>67</v>
      </c>
      <c r="AS12" s="226" t="s">
        <v>67</v>
      </c>
      <c r="AT12" s="226" t="s">
        <v>67</v>
      </c>
      <c r="AU12" s="233" t="s">
        <v>67</v>
      </c>
      <c r="AW12" s="208">
        <v>999</v>
      </c>
      <c r="AX12" s="223">
        <v>999</v>
      </c>
      <c r="AY12" s="208">
        <v>6</v>
      </c>
      <c r="AZ12" s="208">
        <v>999</v>
      </c>
      <c r="BC12" s="139">
        <v>6</v>
      </c>
      <c r="BD12" s="515">
        <v>0</v>
      </c>
      <c r="BE12" s="515">
        <v>0</v>
      </c>
      <c r="BF12" s="518">
        <v>0</v>
      </c>
      <c r="BG12" s="515"/>
      <c r="BH12" s="515"/>
      <c r="BI12" s="515">
        <v>0</v>
      </c>
      <c r="BJ12" s="515">
        <v>0</v>
      </c>
      <c r="BK12" s="518">
        <v>0</v>
      </c>
      <c r="BL12" s="515"/>
      <c r="BM12" s="515"/>
      <c r="BN12" s="515">
        <v>0</v>
      </c>
      <c r="BO12" s="515"/>
      <c r="BP12" s="227">
        <v>0</v>
      </c>
      <c r="BQ12" s="518" t="s">
        <v>67</v>
      </c>
      <c r="BR12" s="515">
        <v>999</v>
      </c>
      <c r="BS12" s="227">
        <v>6</v>
      </c>
      <c r="BT12" s="227">
        <v>7</v>
      </c>
      <c r="BU12" s="227">
        <v>999</v>
      </c>
      <c r="BV12" s="227" t="s">
        <v>67</v>
      </c>
      <c r="BW12" s="227">
        <v>0</v>
      </c>
      <c r="BX12" s="227">
        <v>0</v>
      </c>
      <c r="BY12" s="203" t="s">
        <v>67</v>
      </c>
      <c r="CB12" s="226" t="s">
        <v>67</v>
      </c>
      <c r="CC12" s="226" t="s">
        <v>67</v>
      </c>
      <c r="CD12" s="226" t="s">
        <v>67</v>
      </c>
      <c r="CE12" s="226" t="s">
        <v>67</v>
      </c>
      <c r="CG12" s="226" t="s">
        <v>67</v>
      </c>
      <c r="CH12" s="226" t="s">
        <v>67</v>
      </c>
      <c r="CI12" s="226" t="s">
        <v>67</v>
      </c>
      <c r="CJ12" s="226" t="s">
        <v>67</v>
      </c>
      <c r="CK12" s="226" t="s">
        <v>67</v>
      </c>
      <c r="CM12" s="227" t="s">
        <v>67</v>
      </c>
      <c r="CN12" s="203" t="s">
        <v>67</v>
      </c>
      <c r="CO12" s="226" t="s">
        <v>67</v>
      </c>
      <c r="CP12" s="226" t="s">
        <v>67</v>
      </c>
      <c r="CQ12" s="226" t="s">
        <v>67</v>
      </c>
      <c r="CS12" s="226" t="s">
        <v>67</v>
      </c>
      <c r="CT12" s="226" t="s">
        <v>67</v>
      </c>
      <c r="CU12" s="226" t="s">
        <v>67</v>
      </c>
      <c r="CY12" s="212" t="s">
        <v>67</v>
      </c>
      <c r="CZ12" s="233" t="s">
        <v>67</v>
      </c>
      <c r="DA12" s="233" t="s">
        <v>67</v>
      </c>
      <c r="DB12" s="233" t="s">
        <v>67</v>
      </c>
      <c r="DC12" s="238" t="s">
        <v>67</v>
      </c>
      <c r="DE12" s="139">
        <v>6</v>
      </c>
      <c r="DF12" s="248" t="s">
        <v>67</v>
      </c>
      <c r="DG12" s="249">
        <v>0</v>
      </c>
      <c r="DH12" s="248" t="s">
        <v>67</v>
      </c>
      <c r="DI12" s="249" t="s">
        <v>67</v>
      </c>
      <c r="DJ12" s="546"/>
      <c r="DK12" s="249">
        <v>999</v>
      </c>
      <c r="DL12" s="249">
        <v>999</v>
      </c>
      <c r="DM12" s="249" t="s">
        <v>67</v>
      </c>
      <c r="DN12" s="249">
        <v>1</v>
      </c>
      <c r="DO12" s="249">
        <v>0</v>
      </c>
      <c r="DP12" s="249"/>
      <c r="DQ12" s="249"/>
      <c r="DR12" s="249" t="s">
        <v>67</v>
      </c>
      <c r="DS12" s="249">
        <v>0</v>
      </c>
      <c r="DT12" s="249">
        <v>0</v>
      </c>
      <c r="DU12" s="251" t="s">
        <v>67</v>
      </c>
      <c r="DV12" s="249"/>
      <c r="DW12" s="248" t="s">
        <v>67</v>
      </c>
      <c r="DX12" s="248" t="s">
        <v>67</v>
      </c>
      <c r="DY12" s="248" t="s">
        <v>67</v>
      </c>
      <c r="DZ12" s="248" t="s">
        <v>67</v>
      </c>
      <c r="EA12" s="249" t="s">
        <v>67</v>
      </c>
      <c r="EB12" s="249"/>
      <c r="EC12" s="249" t="s">
        <v>67</v>
      </c>
      <c r="ED12" s="249" t="s">
        <v>67</v>
      </c>
      <c r="EE12" s="488" t="s">
        <v>67</v>
      </c>
      <c r="EF12" s="488" t="s">
        <v>67</v>
      </c>
      <c r="EG12" s="488" t="s">
        <v>67</v>
      </c>
      <c r="EH12" s="488" t="s">
        <v>67</v>
      </c>
      <c r="EI12" s="249"/>
      <c r="EJ12" s="248" t="s">
        <v>67</v>
      </c>
      <c r="EK12" s="249" t="s">
        <v>67</v>
      </c>
      <c r="EL12" s="249"/>
      <c r="EM12" s="249" t="s">
        <v>67</v>
      </c>
      <c r="EN12" s="249" t="s">
        <v>67</v>
      </c>
      <c r="EO12" s="248" t="s">
        <v>67</v>
      </c>
      <c r="EP12" s="248" t="s">
        <v>67</v>
      </c>
      <c r="EQ12" s="248" t="s">
        <v>67</v>
      </c>
      <c r="ER12" s="248" t="s">
        <v>67</v>
      </c>
      <c r="ES12" s="252" t="s">
        <v>67</v>
      </c>
      <c r="ET12" s="248"/>
      <c r="EU12" s="248">
        <v>6</v>
      </c>
      <c r="EV12" s="248"/>
      <c r="EW12" s="248" t="s">
        <v>67</v>
      </c>
      <c r="EX12" s="248" t="s">
        <v>67</v>
      </c>
      <c r="EY12" s="509" t="s">
        <v>67</v>
      </c>
      <c r="EZ12" s="248"/>
      <c r="FA12" s="248"/>
      <c r="FB12" s="257"/>
      <c r="FC12" s="139">
        <v>6</v>
      </c>
      <c r="FD12" s="255" t="s">
        <v>67</v>
      </c>
      <c r="FE12" s="255" t="s">
        <v>67</v>
      </c>
      <c r="FF12" s="255" t="s">
        <v>67</v>
      </c>
      <c r="FG12" s="255" t="s">
        <v>67</v>
      </c>
      <c r="FH12" s="255" t="s">
        <v>67</v>
      </c>
      <c r="FI12" s="255" t="s">
        <v>67</v>
      </c>
      <c r="FJ12" s="255" t="s">
        <v>67</v>
      </c>
      <c r="FK12" s="269" t="s">
        <v>67</v>
      </c>
      <c r="FL12" s="259" t="s">
        <v>67</v>
      </c>
      <c r="FN12" s="255" t="s">
        <v>67</v>
      </c>
      <c r="FO12" s="255" t="s">
        <v>67</v>
      </c>
      <c r="FP12" s="255" t="s">
        <v>67</v>
      </c>
      <c r="FQ12" s="255" t="s">
        <v>67</v>
      </c>
      <c r="FR12" s="255" t="s">
        <v>67</v>
      </c>
      <c r="FS12" s="255" t="s">
        <v>67</v>
      </c>
      <c r="FT12" s="269" t="s">
        <v>67</v>
      </c>
      <c r="FV12" s="255" t="s">
        <v>67</v>
      </c>
      <c r="FW12" s="255" t="s">
        <v>67</v>
      </c>
      <c r="FX12" s="255" t="s">
        <v>67</v>
      </c>
      <c r="FY12" s="255" t="s">
        <v>67</v>
      </c>
      <c r="FZ12" s="255" t="s">
        <v>67</v>
      </c>
      <c r="GA12" s="255" t="s">
        <v>67</v>
      </c>
      <c r="GB12" s="269" t="s">
        <v>67</v>
      </c>
      <c r="GC12" s="257"/>
      <c r="GD12" s="139">
        <v>6</v>
      </c>
      <c r="GE12" s="269" t="s">
        <v>67</v>
      </c>
      <c r="GF12" s="259" t="s">
        <v>67</v>
      </c>
      <c r="GG12" s="259" t="s">
        <v>67</v>
      </c>
      <c r="GH12" s="259" t="s">
        <v>67</v>
      </c>
      <c r="GI12" s="259" t="s">
        <v>67</v>
      </c>
      <c r="GJ12" s="259" t="s">
        <v>67</v>
      </c>
      <c r="GL12" s="269" t="s">
        <v>67</v>
      </c>
      <c r="GN12" s="259">
        <v>999</v>
      </c>
      <c r="GO12" s="259">
        <v>999</v>
      </c>
      <c r="GP12" s="259" t="s">
        <v>67</v>
      </c>
      <c r="GR12" s="259">
        <v>1</v>
      </c>
      <c r="GS12" s="259">
        <v>0</v>
      </c>
      <c r="GT12" s="259" t="s">
        <v>67</v>
      </c>
      <c r="GU12" s="259">
        <v>0</v>
      </c>
      <c r="GV12" s="272" t="s">
        <v>67</v>
      </c>
      <c r="GW12" s="271"/>
      <c r="GX12" s="260" t="s">
        <v>67</v>
      </c>
      <c r="GY12" s="259" t="s">
        <v>67</v>
      </c>
      <c r="GZ12" s="259" t="s">
        <v>67</v>
      </c>
      <c r="HA12" s="259" t="s">
        <v>67</v>
      </c>
      <c r="HB12" s="259" t="s">
        <v>67</v>
      </c>
      <c r="HD12" s="259" t="s">
        <v>67</v>
      </c>
      <c r="HE12" s="510" t="s">
        <v>67</v>
      </c>
      <c r="HF12" s="264" t="s">
        <v>67</v>
      </c>
      <c r="HG12" s="259" t="s">
        <v>67</v>
      </c>
      <c r="HH12" s="260" t="s">
        <v>67</v>
      </c>
      <c r="HI12" s="266" t="s">
        <v>67</v>
      </c>
      <c r="HJ12" s="263"/>
      <c r="HK12" s="259" t="s">
        <v>67</v>
      </c>
      <c r="HM12" s="259" t="s">
        <v>67</v>
      </c>
      <c r="HN12" s="264" t="s">
        <v>67</v>
      </c>
      <c r="HO12" s="264" t="s">
        <v>67</v>
      </c>
      <c r="HR12" s="262"/>
      <c r="HS12" s="139">
        <v>6</v>
      </c>
      <c r="HT12" s="269" t="s">
        <v>67</v>
      </c>
      <c r="HU12" s="269" t="s">
        <v>67</v>
      </c>
      <c r="HV12" s="269" t="s">
        <v>67</v>
      </c>
      <c r="HW12" s="269" t="s">
        <v>67</v>
      </c>
      <c r="HX12" s="269" t="s">
        <v>67</v>
      </c>
      <c r="HY12" s="269" t="s">
        <v>67</v>
      </c>
      <c r="HZ12" s="269" t="s">
        <v>67</v>
      </c>
      <c r="IA12" s="276" t="s">
        <v>67</v>
      </c>
      <c r="IC12" s="269">
        <v>999</v>
      </c>
      <c r="ID12" s="269">
        <v>999</v>
      </c>
      <c r="IE12" s="269" t="s">
        <v>67</v>
      </c>
      <c r="IG12" s="269">
        <v>1</v>
      </c>
      <c r="IH12" s="269">
        <v>0</v>
      </c>
      <c r="II12" s="290" t="s">
        <v>67</v>
      </c>
      <c r="IJ12" s="270">
        <v>0</v>
      </c>
      <c r="IK12" s="293" t="s">
        <v>67</v>
      </c>
      <c r="IM12" s="269" t="s">
        <v>67</v>
      </c>
      <c r="IN12" s="290" t="s">
        <v>67</v>
      </c>
      <c r="IO12" s="290" t="s">
        <v>67</v>
      </c>
      <c r="IP12" s="290" t="s">
        <v>67</v>
      </c>
      <c r="IQ12" s="290" t="s">
        <v>67</v>
      </c>
      <c r="IR12" s="290" t="s">
        <v>67</v>
      </c>
      <c r="IT12" s="294" t="s">
        <v>67</v>
      </c>
      <c r="IU12" s="269" t="s">
        <v>67</v>
      </c>
      <c r="IV12" s="269" t="s">
        <v>67</v>
      </c>
      <c r="IW12" s="269" t="s">
        <v>67</v>
      </c>
      <c r="IX12" s="270" t="s">
        <v>67</v>
      </c>
      <c r="IY12" s="272" t="s">
        <v>67</v>
      </c>
      <c r="IZ12" s="271"/>
      <c r="JA12" s="269" t="s">
        <v>67</v>
      </c>
      <c r="JC12" s="269" t="s">
        <v>67</v>
      </c>
      <c r="JD12" s="269" t="s">
        <v>67</v>
      </c>
      <c r="JE12" s="269" t="s">
        <v>67</v>
      </c>
      <c r="JG12" s="269"/>
      <c r="JH12" s="262"/>
      <c r="JI12" s="139">
        <v>6</v>
      </c>
      <c r="JJ12" t="s">
        <v>67</v>
      </c>
      <c r="JK12" s="287" t="s">
        <v>67</v>
      </c>
      <c r="JL12" s="287" t="s">
        <v>67</v>
      </c>
      <c r="JM12" s="287" t="s">
        <v>67</v>
      </c>
      <c r="JN12" s="287" t="s">
        <v>67</v>
      </c>
      <c r="JO12" s="287" t="s">
        <v>67</v>
      </c>
      <c r="JP12" s="287" t="s">
        <v>67</v>
      </c>
      <c r="JQ12" s="287" t="s">
        <v>67</v>
      </c>
      <c r="JR12" s="287" t="s">
        <v>67</v>
      </c>
      <c r="JT12" s="287">
        <v>999</v>
      </c>
      <c r="JU12" s="287">
        <v>999</v>
      </c>
      <c r="JV12" s="287" t="s">
        <v>67</v>
      </c>
      <c r="JX12" s="287">
        <v>1</v>
      </c>
      <c r="JY12" s="287">
        <v>0</v>
      </c>
      <c r="JZ12" s="290" t="s">
        <v>67</v>
      </c>
      <c r="KA12" s="291">
        <v>0</v>
      </c>
      <c r="KB12" s="293" t="s">
        <v>67</v>
      </c>
      <c r="KD12" s="294" t="s">
        <v>67</v>
      </c>
      <c r="KE12" s="294" t="s">
        <v>67</v>
      </c>
      <c r="KF12" s="294" t="s">
        <v>67</v>
      </c>
      <c r="KG12" s="294" t="s">
        <v>67</v>
      </c>
      <c r="KH12" s="294" t="s">
        <v>67</v>
      </c>
      <c r="KI12" s="294" t="s">
        <v>67</v>
      </c>
      <c r="KJ12" s="294" t="s">
        <v>67</v>
      </c>
      <c r="KK12" s="294" t="s">
        <v>67</v>
      </c>
      <c r="KL12" s="294" t="s">
        <v>67</v>
      </c>
      <c r="KM12" s="444" t="s">
        <v>67</v>
      </c>
      <c r="KN12" s="294" t="s">
        <v>67</v>
      </c>
      <c r="KO12" s="297" t="s">
        <v>67</v>
      </c>
      <c r="KP12" s="296" t="s">
        <v>67</v>
      </c>
      <c r="KQ12" s="292"/>
      <c r="KR12" s="294" t="s">
        <v>67</v>
      </c>
      <c r="KT12" s="294" t="s">
        <v>67</v>
      </c>
      <c r="KU12" s="294" t="s">
        <v>67</v>
      </c>
      <c r="KV12" s="294" t="s">
        <v>67</v>
      </c>
      <c r="KX12" s="294"/>
      <c r="KY12" s="302"/>
    </row>
    <row r="13" spans="1:329" ht="24.95" customHeight="1" thickTop="1" thickBot="1" x14ac:dyDescent="0.25">
      <c r="A13" s="206" t="s">
        <v>87</v>
      </c>
      <c r="B13" s="4" t="s">
        <v>88</v>
      </c>
      <c r="C13" s="7"/>
      <c r="D13" s="6" t="s">
        <v>0</v>
      </c>
      <c r="E13" s="654" t="s">
        <v>100</v>
      </c>
      <c r="F13" s="655"/>
      <c r="G13" s="656"/>
      <c r="H13" s="654" t="s">
        <v>101</v>
      </c>
      <c r="I13" s="655"/>
      <c r="J13" s="656"/>
      <c r="K13" s="654" t="s">
        <v>102</v>
      </c>
      <c r="L13" s="655"/>
      <c r="M13" s="656"/>
      <c r="N13" s="654" t="s">
        <v>103</v>
      </c>
      <c r="O13" s="655"/>
      <c r="P13" s="656"/>
      <c r="Q13" s="654" t="s">
        <v>105</v>
      </c>
      <c r="R13" s="655"/>
      <c r="S13" s="656"/>
      <c r="T13" s="654" t="s">
        <v>106</v>
      </c>
      <c r="U13" s="655"/>
      <c r="V13" s="656"/>
      <c r="W13" s="654" t="s">
        <v>107</v>
      </c>
      <c r="X13" s="655"/>
      <c r="Y13" s="656"/>
      <c r="Z13" s="684" t="s">
        <v>113</v>
      </c>
      <c r="AA13" s="685"/>
      <c r="AB13" s="686"/>
      <c r="AC13" s="5" t="s">
        <v>114</v>
      </c>
      <c r="AD13" s="5" t="s">
        <v>42</v>
      </c>
      <c r="AE13" s="5" t="s">
        <v>114</v>
      </c>
      <c r="AG13" s="88"/>
      <c r="AH13" s="588" t="s">
        <v>62</v>
      </c>
      <c r="AW13" s="208" t="s">
        <v>97</v>
      </c>
      <c r="AY13" s="208">
        <v>1</v>
      </c>
      <c r="BC13" s="178"/>
      <c r="BD13" s="140">
        <v>1</v>
      </c>
      <c r="BE13" s="515"/>
      <c r="BF13" s="515"/>
      <c r="BG13" s="515">
        <v>1</v>
      </c>
      <c r="BH13" s="515"/>
      <c r="BI13" s="515"/>
      <c r="BJ13" s="515"/>
      <c r="BK13" s="515"/>
      <c r="BL13" s="515">
        <v>1</v>
      </c>
      <c r="BM13" s="515"/>
      <c r="BN13" s="515"/>
      <c r="BO13" s="515"/>
      <c r="BP13" s="227">
        <v>3</v>
      </c>
      <c r="BQ13" s="227"/>
      <c r="BR13" s="227"/>
      <c r="BS13" s="227"/>
      <c r="BT13" s="227"/>
      <c r="BU13" s="227"/>
      <c r="BV13" s="235" t="s">
        <v>97</v>
      </c>
      <c r="BW13" s="236">
        <v>1</v>
      </c>
      <c r="BX13" s="227"/>
      <c r="BY13" s="203"/>
      <c r="CB13" s="208" t="s">
        <v>0</v>
      </c>
      <c r="CC13" s="226">
        <v>1</v>
      </c>
      <c r="CD13" s="226">
        <v>2</v>
      </c>
      <c r="CE13" s="226" t="s">
        <v>8</v>
      </c>
      <c r="CF13" s="226"/>
      <c r="CG13" s="226" t="s">
        <v>0</v>
      </c>
      <c r="CH13" s="226">
        <v>1</v>
      </c>
      <c r="CI13" s="226">
        <v>2</v>
      </c>
      <c r="CJ13" s="226" t="s">
        <v>0</v>
      </c>
      <c r="CK13" s="226" t="s">
        <v>8</v>
      </c>
      <c r="CM13" s="228" t="s">
        <v>98</v>
      </c>
      <c r="CN13" s="203"/>
      <c r="CP13" s="208" t="s">
        <v>0</v>
      </c>
      <c r="CQ13" s="208" t="s">
        <v>110</v>
      </c>
      <c r="CY13" s="212"/>
      <c r="DC13" s="238"/>
      <c r="DD13" s="233" t="s">
        <v>0</v>
      </c>
      <c r="DE13" s="183"/>
      <c r="DF13" s="243">
        <v>1</v>
      </c>
      <c r="DG13" s="249">
        <v>3</v>
      </c>
      <c r="DI13" s="243" t="s">
        <v>16</v>
      </c>
      <c r="DL13" s="248" t="s">
        <v>4</v>
      </c>
      <c r="DM13" s="248" t="s">
        <v>16</v>
      </c>
      <c r="DR13" s="235" t="s">
        <v>97</v>
      </c>
      <c r="DS13" s="236">
        <v>0</v>
      </c>
      <c r="DW13" s="246" t="s">
        <v>0</v>
      </c>
      <c r="DX13" s="248">
        <v>1</v>
      </c>
      <c r="DY13" s="248">
        <v>2</v>
      </c>
      <c r="DZ13" s="248">
        <v>3</v>
      </c>
      <c r="EA13" s="248" t="s">
        <v>8</v>
      </c>
      <c r="EC13" s="246" t="s">
        <v>0</v>
      </c>
      <c r="EE13" s="248">
        <v>1</v>
      </c>
      <c r="EF13" s="248">
        <v>2</v>
      </c>
      <c r="EG13" s="248">
        <v>3</v>
      </c>
      <c r="EH13" s="248" t="s">
        <v>8</v>
      </c>
      <c r="EJ13" s="248" t="s">
        <v>0</v>
      </c>
      <c r="EK13" s="248" t="s">
        <v>8</v>
      </c>
      <c r="EM13" s="248" t="s">
        <v>98</v>
      </c>
      <c r="ET13" s="250"/>
      <c r="EU13" s="250"/>
      <c r="EV13" s="250"/>
      <c r="EW13" s="250"/>
      <c r="EX13" s="250"/>
      <c r="EY13" s="250"/>
      <c r="EZ13" s="250"/>
      <c r="FA13" s="250"/>
      <c r="FC13" s="258"/>
      <c r="FD13" s="255" t="s">
        <v>0</v>
      </c>
      <c r="FE13" s="255">
        <v>1</v>
      </c>
      <c r="FF13" s="255">
        <v>2</v>
      </c>
      <c r="FG13" s="255">
        <v>3</v>
      </c>
      <c r="FH13" s="255">
        <v>4</v>
      </c>
      <c r="FI13" s="255">
        <v>5</v>
      </c>
      <c r="FJ13" s="255">
        <v>6</v>
      </c>
      <c r="FK13" s="269">
        <v>7</v>
      </c>
      <c r="FL13" s="259" t="s">
        <v>8</v>
      </c>
      <c r="FM13" s="282"/>
      <c r="FN13" s="255">
        <v>1</v>
      </c>
      <c r="FO13" s="255">
        <v>2</v>
      </c>
      <c r="FP13" s="255">
        <v>3</v>
      </c>
      <c r="FQ13" s="255">
        <v>4</v>
      </c>
      <c r="FR13" s="255">
        <v>5</v>
      </c>
      <c r="FS13" s="255">
        <v>6</v>
      </c>
      <c r="FT13" s="269">
        <v>7</v>
      </c>
      <c r="FV13" s="255">
        <v>1</v>
      </c>
      <c r="FW13" s="255">
        <v>2</v>
      </c>
      <c r="FX13" s="255">
        <v>3</v>
      </c>
      <c r="FY13" s="255">
        <v>4</v>
      </c>
      <c r="FZ13" s="255">
        <v>5</v>
      </c>
      <c r="GA13" s="255">
        <v>6</v>
      </c>
      <c r="GB13" s="213">
        <v>7</v>
      </c>
      <c r="GC13" s="257"/>
      <c r="GD13" s="263"/>
      <c r="GE13" s="283" t="s">
        <v>22</v>
      </c>
      <c r="GF13" s="255" t="s">
        <v>0</v>
      </c>
      <c r="GG13" s="269">
        <v>1</v>
      </c>
      <c r="GH13" s="269">
        <v>2</v>
      </c>
      <c r="GI13" s="269">
        <v>3</v>
      </c>
      <c r="GJ13" s="269">
        <v>4</v>
      </c>
      <c r="GL13" s="269" t="s">
        <v>8</v>
      </c>
      <c r="GM13" s="269"/>
      <c r="GN13" s="269" t="s">
        <v>21</v>
      </c>
      <c r="GO13" s="269" t="s">
        <v>4</v>
      </c>
      <c r="GP13" s="269"/>
      <c r="GQ13" s="269" t="s">
        <v>97</v>
      </c>
      <c r="GR13" s="269">
        <v>0</v>
      </c>
      <c r="GT13" s="235" t="s">
        <v>97</v>
      </c>
      <c r="GU13" s="236">
        <v>0</v>
      </c>
      <c r="GW13" s="263"/>
      <c r="GX13" s="260"/>
      <c r="GY13" s="255">
        <v>1</v>
      </c>
      <c r="GZ13" s="269">
        <v>2</v>
      </c>
      <c r="HA13" s="269">
        <v>3</v>
      </c>
      <c r="HB13" s="269">
        <v>4</v>
      </c>
      <c r="HD13" s="269" t="s">
        <v>0</v>
      </c>
      <c r="HE13" s="269" t="s">
        <v>98</v>
      </c>
      <c r="HF13" s="269" t="s">
        <v>97</v>
      </c>
      <c r="HG13" s="269" t="s">
        <v>8</v>
      </c>
      <c r="HH13" s="260"/>
      <c r="HI13" s="261"/>
      <c r="HJ13" s="263"/>
      <c r="HM13" s="255" t="s">
        <v>110</v>
      </c>
      <c r="HN13" s="269" t="s">
        <v>0</v>
      </c>
      <c r="HR13" s="262"/>
      <c r="HU13" s="255" t="s">
        <v>0</v>
      </c>
      <c r="HV13" s="276">
        <v>1</v>
      </c>
      <c r="HW13" s="276">
        <v>2</v>
      </c>
      <c r="HX13" s="276">
        <v>3</v>
      </c>
      <c r="HY13" s="276">
        <v>4</v>
      </c>
      <c r="HZ13" s="276">
        <v>5</v>
      </c>
      <c r="IA13" s="276" t="s">
        <v>8</v>
      </c>
      <c r="IC13" s="276" t="s">
        <v>21</v>
      </c>
      <c r="ID13" s="276" t="s">
        <v>4</v>
      </c>
      <c r="IF13" s="276" t="s">
        <v>97</v>
      </c>
      <c r="IG13" s="276">
        <v>0</v>
      </c>
      <c r="II13" s="235" t="s">
        <v>97</v>
      </c>
      <c r="IJ13" s="236">
        <v>0</v>
      </c>
      <c r="IK13" s="272"/>
      <c r="IN13" s="259">
        <v>1</v>
      </c>
      <c r="IO13" s="276">
        <v>2</v>
      </c>
      <c r="IP13" s="276">
        <v>3</v>
      </c>
      <c r="IQ13" s="276">
        <v>4</v>
      </c>
      <c r="IR13" s="276">
        <v>5</v>
      </c>
      <c r="IS13" s="276">
        <v>6</v>
      </c>
      <c r="IT13" s="276" t="s">
        <v>0</v>
      </c>
      <c r="IU13" s="276" t="s">
        <v>98</v>
      </c>
      <c r="IV13" s="276" t="s">
        <v>97</v>
      </c>
      <c r="IW13" s="276" t="s">
        <v>8</v>
      </c>
      <c r="IY13" s="272"/>
      <c r="IZ13" s="271"/>
      <c r="JC13" s="264" t="s">
        <v>110</v>
      </c>
      <c r="JD13" s="294" t="s">
        <v>0</v>
      </c>
      <c r="JG13" s="213"/>
      <c r="JH13" s="239"/>
      <c r="JI13" s="313"/>
      <c r="JJ13" s="303"/>
      <c r="JK13" s="97" t="s">
        <v>0</v>
      </c>
      <c r="JL13" s="97">
        <v>1</v>
      </c>
      <c r="JM13" s="97">
        <v>2</v>
      </c>
      <c r="JN13" s="97">
        <v>3</v>
      </c>
      <c r="JO13" s="97">
        <v>4</v>
      </c>
      <c r="JP13" s="97">
        <v>5</v>
      </c>
      <c r="JQ13" s="97">
        <v>6</v>
      </c>
      <c r="JR13" s="97" t="s">
        <v>8</v>
      </c>
      <c r="JS13" s="97"/>
      <c r="JT13" s="97" t="s">
        <v>21</v>
      </c>
      <c r="JU13" s="97" t="s">
        <v>4</v>
      </c>
      <c r="JV13" s="97"/>
      <c r="JW13" s="97" t="s">
        <v>97</v>
      </c>
      <c r="JX13" s="97">
        <v>0</v>
      </c>
      <c r="JY13" s="97">
        <v>0</v>
      </c>
      <c r="JZ13" s="235" t="s">
        <v>97</v>
      </c>
      <c r="KA13" s="236">
        <v>0</v>
      </c>
      <c r="KB13" s="184"/>
      <c r="KC13" s="183"/>
      <c r="KD13" s="97"/>
      <c r="KE13" s="97">
        <v>1</v>
      </c>
      <c r="KF13" s="97">
        <v>2</v>
      </c>
      <c r="KG13" s="97">
        <v>3</v>
      </c>
      <c r="KH13" s="97">
        <v>4</v>
      </c>
      <c r="KI13" s="97">
        <v>5</v>
      </c>
      <c r="KJ13" s="97">
        <v>6</v>
      </c>
      <c r="KK13" s="97" t="s">
        <v>0</v>
      </c>
      <c r="KL13" s="97" t="s">
        <v>98</v>
      </c>
      <c r="KM13" s="97" t="s">
        <v>97</v>
      </c>
      <c r="KN13" s="97" t="s">
        <v>8</v>
      </c>
      <c r="KO13" s="97"/>
      <c r="KP13" s="184"/>
      <c r="KQ13" s="183"/>
      <c r="KR13" s="97"/>
      <c r="KS13" s="97"/>
      <c r="KT13" s="97" t="s">
        <v>110</v>
      </c>
      <c r="KU13" s="97" t="s">
        <v>0</v>
      </c>
      <c r="KV13" s="97"/>
      <c r="KW13" s="97"/>
      <c r="KX13" s="284"/>
      <c r="KY13" s="302"/>
    </row>
    <row r="14" spans="1:329" ht="14.25" customHeight="1" thickTop="1" thickBot="1" x14ac:dyDescent="0.25">
      <c r="A14" s="698" t="s">
        <v>74</v>
      </c>
      <c r="B14" s="697" t="s">
        <v>75</v>
      </c>
      <c r="C14" s="696" t="s">
        <v>67</v>
      </c>
      <c r="D14" s="694">
        <v>4</v>
      </c>
      <c r="E14" s="695">
        <v>5</v>
      </c>
      <c r="F14" s="24">
        <v>5</v>
      </c>
      <c r="G14" s="25"/>
      <c r="H14" s="657">
        <v>6</v>
      </c>
      <c r="I14" s="24">
        <v>1</v>
      </c>
      <c r="J14" s="25"/>
      <c r="K14" s="657" t="s">
        <v>97</v>
      </c>
      <c r="L14" s="24"/>
      <c r="M14" s="25"/>
      <c r="N14" s="657" t="s">
        <v>67</v>
      </c>
      <c r="O14" s="24"/>
      <c r="P14" s="25"/>
      <c r="Q14" s="657" t="s">
        <v>67</v>
      </c>
      <c r="R14" s="24"/>
      <c r="S14" s="25"/>
      <c r="T14" s="657" t="s">
        <v>67</v>
      </c>
      <c r="U14" s="24"/>
      <c r="V14" s="25"/>
      <c r="W14" s="705" t="s">
        <v>67</v>
      </c>
      <c r="X14" s="24"/>
      <c r="Y14" s="25"/>
      <c r="Z14" s="660">
        <v>6</v>
      </c>
      <c r="AA14" s="662">
        <v>16</v>
      </c>
      <c r="AB14" s="687">
        <v>0</v>
      </c>
      <c r="AC14" s="669" t="s">
        <v>115</v>
      </c>
      <c r="AD14" s="688"/>
      <c r="AE14" s="653">
        <v>3</v>
      </c>
      <c r="AH14" s="588">
        <v>1</v>
      </c>
      <c r="AI14" s="506">
        <v>0</v>
      </c>
      <c r="AJ14" s="248">
        <v>1</v>
      </c>
      <c r="AK14" s="276" t="s">
        <v>67</v>
      </c>
      <c r="AL14" s="276" t="s">
        <v>67</v>
      </c>
      <c r="AM14" s="276" t="s">
        <v>67</v>
      </c>
      <c r="AN14" s="276" t="s">
        <v>67</v>
      </c>
      <c r="AO14" s="276" t="s">
        <v>67</v>
      </c>
      <c r="AQ14" s="276">
        <v>1</v>
      </c>
      <c r="AS14" s="226">
        <v>1</v>
      </c>
      <c r="AT14" s="226">
        <v>4</v>
      </c>
      <c r="AU14" s="523" t="s">
        <v>67</v>
      </c>
      <c r="AW14" s="208">
        <v>4</v>
      </c>
      <c r="AX14" s="223">
        <v>1</v>
      </c>
      <c r="AY14" s="208">
        <v>1</v>
      </c>
      <c r="AZ14" s="208">
        <v>4</v>
      </c>
      <c r="BC14" s="138">
        <v>1</v>
      </c>
      <c r="BD14" s="227">
        <v>4</v>
      </c>
      <c r="BE14" s="515">
        <v>1</v>
      </c>
      <c r="BF14" s="515">
        <v>0</v>
      </c>
      <c r="BG14" s="515">
        <v>6</v>
      </c>
      <c r="BH14" s="515">
        <v>0</v>
      </c>
      <c r="BI14" s="515">
        <v>6</v>
      </c>
      <c r="BJ14" s="515">
        <v>1</v>
      </c>
      <c r="BK14" s="515">
        <v>0</v>
      </c>
      <c r="BL14" s="515">
        <v>5</v>
      </c>
      <c r="BM14" s="515">
        <v>0</v>
      </c>
      <c r="BN14" s="515">
        <v>5</v>
      </c>
      <c r="BO14" s="515"/>
      <c r="BP14" s="227">
        <v>1</v>
      </c>
      <c r="BQ14" s="227" t="s">
        <v>67</v>
      </c>
      <c r="BR14" s="227">
        <v>5</v>
      </c>
      <c r="BS14" s="227">
        <v>1</v>
      </c>
      <c r="BT14" s="227">
        <v>1</v>
      </c>
      <c r="BU14" s="227">
        <v>5</v>
      </c>
      <c r="BV14" s="227">
        <v>5</v>
      </c>
      <c r="BW14" s="227">
        <v>1</v>
      </c>
      <c r="BX14" s="227">
        <v>0</v>
      </c>
      <c r="BY14" s="203">
        <v>5</v>
      </c>
      <c r="CB14" s="226">
        <v>4</v>
      </c>
      <c r="CC14" s="226">
        <v>5</v>
      </c>
      <c r="CD14" s="226">
        <v>6</v>
      </c>
      <c r="CE14" s="226" t="s">
        <v>67</v>
      </c>
      <c r="CF14" s="226"/>
      <c r="CG14" s="226">
        <v>5</v>
      </c>
      <c r="CH14" s="226">
        <v>4</v>
      </c>
      <c r="CI14" s="226" t="s">
        <v>97</v>
      </c>
      <c r="CJ14" s="226" t="s">
        <v>67</v>
      </c>
      <c r="CK14" s="226" t="s">
        <v>67</v>
      </c>
      <c r="CM14" s="226" t="s">
        <v>67</v>
      </c>
      <c r="CN14" s="203" t="s">
        <v>67</v>
      </c>
      <c r="CO14" s="226">
        <v>4</v>
      </c>
      <c r="CP14" s="226">
        <v>5</v>
      </c>
      <c r="CQ14" s="226">
        <v>6</v>
      </c>
      <c r="CS14" s="226" t="s">
        <v>97</v>
      </c>
      <c r="CT14" s="208" t="s">
        <v>67</v>
      </c>
      <c r="CU14" s="226" t="s">
        <v>97</v>
      </c>
      <c r="CW14" s="226" t="s">
        <v>97</v>
      </c>
      <c r="CY14" s="212">
        <v>5</v>
      </c>
      <c r="CZ14" s="233">
        <v>6</v>
      </c>
      <c r="DA14" s="233">
        <v>6</v>
      </c>
      <c r="DB14" s="233" t="s">
        <v>67</v>
      </c>
      <c r="DC14" s="238">
        <v>6</v>
      </c>
      <c r="DD14" s="233">
        <v>4</v>
      </c>
      <c r="DE14" s="138">
        <v>1</v>
      </c>
      <c r="DF14" s="248">
        <v>5</v>
      </c>
      <c r="DG14" s="249">
        <v>1</v>
      </c>
      <c r="DH14" s="248" t="s">
        <v>67</v>
      </c>
      <c r="DI14" s="249" t="s">
        <v>8</v>
      </c>
      <c r="DJ14" s="546"/>
      <c r="DK14" s="249">
        <v>999</v>
      </c>
      <c r="DL14" s="249">
        <v>2</v>
      </c>
      <c r="DM14" s="249">
        <v>6</v>
      </c>
      <c r="DN14" s="249">
        <v>0</v>
      </c>
      <c r="DO14" s="249">
        <v>0</v>
      </c>
      <c r="DP14" s="249">
        <v>4</v>
      </c>
      <c r="DQ14" s="249" t="s">
        <v>67</v>
      </c>
      <c r="DR14" s="249">
        <v>4</v>
      </c>
      <c r="DS14" s="249">
        <v>1</v>
      </c>
      <c r="DT14" s="249">
        <v>0</v>
      </c>
      <c r="DU14" s="251" t="s">
        <v>67</v>
      </c>
      <c r="DV14" s="249"/>
      <c r="DW14" s="248">
        <v>4</v>
      </c>
      <c r="DX14" s="248">
        <v>5</v>
      </c>
      <c r="DY14" s="248">
        <v>6</v>
      </c>
      <c r="DZ14" s="248" t="s">
        <v>97</v>
      </c>
      <c r="EA14" s="249" t="s">
        <v>67</v>
      </c>
      <c r="EB14" s="249"/>
      <c r="EC14" s="249">
        <v>4</v>
      </c>
      <c r="ED14" s="249" t="s">
        <v>67</v>
      </c>
      <c r="EE14" s="249">
        <v>5</v>
      </c>
      <c r="EF14" s="249">
        <v>6</v>
      </c>
      <c r="EG14" s="249" t="s">
        <v>97</v>
      </c>
      <c r="EH14" s="249" t="s">
        <v>67</v>
      </c>
      <c r="EI14" s="249"/>
      <c r="EJ14" s="248" t="s">
        <v>67</v>
      </c>
      <c r="EK14" s="249"/>
      <c r="EL14" s="249"/>
      <c r="EM14" s="249" t="s">
        <v>67</v>
      </c>
      <c r="EN14" s="249" t="s">
        <v>67</v>
      </c>
      <c r="EO14" s="248">
        <v>4</v>
      </c>
      <c r="EP14" s="248" t="s">
        <v>67</v>
      </c>
      <c r="EQ14" s="248" t="s">
        <v>67</v>
      </c>
      <c r="ER14" s="248" t="s">
        <v>67</v>
      </c>
      <c r="ES14" s="252" t="s">
        <v>67</v>
      </c>
      <c r="ET14" s="248"/>
      <c r="EU14" s="248">
        <v>4</v>
      </c>
      <c r="EV14" s="248"/>
      <c r="EW14" s="269" t="s">
        <v>67</v>
      </c>
      <c r="EX14" s="248" t="s">
        <v>67</v>
      </c>
      <c r="EY14" s="269" t="s">
        <v>67</v>
      </c>
      <c r="EZ14" s="248"/>
      <c r="FA14" s="248" t="s">
        <v>67</v>
      </c>
      <c r="FB14" s="257"/>
      <c r="FC14" s="138">
        <v>1</v>
      </c>
      <c r="FD14" s="269">
        <v>4</v>
      </c>
      <c r="FE14" s="269">
        <v>5</v>
      </c>
      <c r="FF14" s="269">
        <v>6</v>
      </c>
      <c r="FG14" s="269" t="s">
        <v>97</v>
      </c>
      <c r="FH14" s="269" t="s">
        <v>67</v>
      </c>
      <c r="FI14" s="269" t="s">
        <v>67</v>
      </c>
      <c r="FJ14" s="269" t="s">
        <v>67</v>
      </c>
      <c r="FK14" s="269" t="s">
        <v>67</v>
      </c>
      <c r="FL14" s="269" t="s">
        <v>67</v>
      </c>
      <c r="FM14" s="269"/>
      <c r="FN14" s="269">
        <v>5</v>
      </c>
      <c r="FO14" s="269">
        <v>1</v>
      </c>
      <c r="FP14" s="269" t="s">
        <v>67</v>
      </c>
      <c r="FQ14" s="269" t="s">
        <v>67</v>
      </c>
      <c r="FR14" s="269" t="s">
        <v>67</v>
      </c>
      <c r="FS14" s="269" t="s">
        <v>67</v>
      </c>
      <c r="FT14" s="269" t="s">
        <v>67</v>
      </c>
      <c r="FU14" s="269"/>
      <c r="FV14" s="269">
        <v>14</v>
      </c>
      <c r="FW14" s="269">
        <v>2</v>
      </c>
      <c r="FX14" s="269" t="s">
        <v>67</v>
      </c>
      <c r="FY14" s="269" t="s">
        <v>67</v>
      </c>
      <c r="FZ14" s="269" t="s">
        <v>67</v>
      </c>
      <c r="GA14" s="269" t="s">
        <v>67</v>
      </c>
      <c r="GB14" s="275" t="s">
        <v>67</v>
      </c>
      <c r="GC14" s="286">
        <v>4</v>
      </c>
      <c r="GD14" s="138">
        <v>1</v>
      </c>
      <c r="GE14" s="269" t="s">
        <v>67</v>
      </c>
      <c r="GF14" s="264">
        <v>4</v>
      </c>
      <c r="GG14" s="264">
        <v>5</v>
      </c>
      <c r="GH14" s="264">
        <v>6</v>
      </c>
      <c r="GI14" s="264" t="s">
        <v>97</v>
      </c>
      <c r="GJ14" s="264" t="s">
        <v>67</v>
      </c>
      <c r="GL14" s="264" t="s">
        <v>67</v>
      </c>
      <c r="GM14" s="264"/>
      <c r="GN14" s="264">
        <v>1</v>
      </c>
      <c r="GO14" s="264">
        <v>1</v>
      </c>
      <c r="GP14" s="264">
        <v>4</v>
      </c>
      <c r="GQ14" s="264"/>
      <c r="GR14" s="264">
        <v>0</v>
      </c>
      <c r="GS14" s="264">
        <v>0</v>
      </c>
      <c r="GT14" s="264">
        <v>4</v>
      </c>
      <c r="GU14" s="264">
        <v>1</v>
      </c>
      <c r="GV14" s="264" t="s">
        <v>67</v>
      </c>
      <c r="GW14" s="267"/>
      <c r="GX14" s="265" t="s">
        <v>67</v>
      </c>
      <c r="GY14" s="264">
        <v>5</v>
      </c>
      <c r="GZ14" s="264">
        <v>6</v>
      </c>
      <c r="HA14" s="264" t="s">
        <v>97</v>
      </c>
      <c r="HB14" s="264" t="s">
        <v>67</v>
      </c>
      <c r="HC14" s="264"/>
      <c r="HD14" s="264" t="s">
        <v>67</v>
      </c>
      <c r="HE14" s="264" t="s">
        <v>67</v>
      </c>
      <c r="HF14" s="264" t="s">
        <v>67</v>
      </c>
      <c r="HG14" s="264">
        <v>0</v>
      </c>
      <c r="HH14" s="265" t="s">
        <v>67</v>
      </c>
      <c r="HI14" s="266" t="s">
        <v>67</v>
      </c>
      <c r="HJ14" s="267"/>
      <c r="HK14" s="264" t="s">
        <v>67</v>
      </c>
      <c r="HL14" s="264"/>
      <c r="HM14" s="269" t="s">
        <v>67</v>
      </c>
      <c r="HN14" s="264">
        <v>4</v>
      </c>
      <c r="HO14" s="264" t="s">
        <v>67</v>
      </c>
      <c r="HP14" s="269" t="s">
        <v>67</v>
      </c>
      <c r="HQ14" s="269" t="s">
        <v>67</v>
      </c>
      <c r="HR14" s="286">
        <v>4</v>
      </c>
      <c r="HS14" s="138">
        <v>1</v>
      </c>
      <c r="HT14" s="276" t="s">
        <v>67</v>
      </c>
      <c r="HU14" s="276">
        <v>4</v>
      </c>
      <c r="HV14" s="276">
        <v>5</v>
      </c>
      <c r="HW14" s="276">
        <v>6</v>
      </c>
      <c r="HX14" s="276" t="s">
        <v>97</v>
      </c>
      <c r="HY14" s="276" t="s">
        <v>67</v>
      </c>
      <c r="HZ14" s="276" t="s">
        <v>67</v>
      </c>
      <c r="IA14" s="276" t="s">
        <v>67</v>
      </c>
      <c r="IB14" s="276"/>
      <c r="IC14" s="276">
        <v>1</v>
      </c>
      <c r="ID14" s="276">
        <v>1</v>
      </c>
      <c r="IE14" s="276">
        <v>4</v>
      </c>
      <c r="IF14" s="276"/>
      <c r="IG14" s="276">
        <v>0</v>
      </c>
      <c r="IH14" s="276">
        <v>0</v>
      </c>
      <c r="II14" s="276">
        <v>4</v>
      </c>
      <c r="IJ14" s="278">
        <v>1</v>
      </c>
      <c r="IK14" s="280" t="s">
        <v>67</v>
      </c>
      <c r="IL14" s="276"/>
      <c r="IM14" s="276" t="s">
        <v>67</v>
      </c>
      <c r="IN14" s="276">
        <v>5</v>
      </c>
      <c r="IO14" s="276">
        <v>6</v>
      </c>
      <c r="IP14" s="276" t="s">
        <v>97</v>
      </c>
      <c r="IQ14" s="276" t="s">
        <v>67</v>
      </c>
      <c r="IR14" s="276" t="s">
        <v>67</v>
      </c>
      <c r="IT14" s="276" t="s">
        <v>67</v>
      </c>
      <c r="IU14" s="276" t="s">
        <v>98</v>
      </c>
      <c r="IV14" s="276" t="s">
        <v>67</v>
      </c>
      <c r="IW14" s="276">
        <v>0</v>
      </c>
      <c r="IX14" s="278" t="s">
        <v>67</v>
      </c>
      <c r="IY14" s="280" t="s">
        <v>98</v>
      </c>
      <c r="IZ14" s="277"/>
      <c r="JA14" s="276" t="s">
        <v>67</v>
      </c>
      <c r="JB14" s="276"/>
      <c r="JC14" s="276" t="s">
        <v>67</v>
      </c>
      <c r="JD14" s="276">
        <v>4</v>
      </c>
      <c r="JE14" s="276" t="s">
        <v>67</v>
      </c>
      <c r="JF14" s="276"/>
      <c r="JG14" s="276" t="s">
        <v>67</v>
      </c>
      <c r="JH14" s="286">
        <v>4</v>
      </c>
      <c r="JI14" s="138">
        <v>1</v>
      </c>
      <c r="JJ14" s="294" t="s">
        <v>67</v>
      </c>
      <c r="JK14" s="300">
        <v>4</v>
      </c>
      <c r="JL14" s="300">
        <v>5</v>
      </c>
      <c r="JM14" s="300">
        <v>6</v>
      </c>
      <c r="JN14" s="300" t="s">
        <v>97</v>
      </c>
      <c r="JO14" s="300" t="s">
        <v>67</v>
      </c>
      <c r="JP14" s="300" t="s">
        <v>67</v>
      </c>
      <c r="JQ14" s="300" t="s">
        <v>67</v>
      </c>
      <c r="JR14" s="300" t="s">
        <v>67</v>
      </c>
      <c r="JS14" s="300"/>
      <c r="JT14" s="300">
        <v>1</v>
      </c>
      <c r="JU14" s="300">
        <v>1</v>
      </c>
      <c r="JV14" s="300">
        <v>4</v>
      </c>
      <c r="JW14" s="300"/>
      <c r="JX14" s="300">
        <v>0</v>
      </c>
      <c r="JY14" s="300">
        <v>0</v>
      </c>
      <c r="JZ14" s="300">
        <v>4</v>
      </c>
      <c r="KA14" s="300">
        <v>1</v>
      </c>
      <c r="KB14" s="301" t="s">
        <v>67</v>
      </c>
      <c r="KC14" s="300"/>
      <c r="KD14" s="300" t="s">
        <v>67</v>
      </c>
      <c r="KE14" s="300">
        <v>5</v>
      </c>
      <c r="KF14" s="300">
        <v>6</v>
      </c>
      <c r="KG14" s="300" t="s">
        <v>97</v>
      </c>
      <c r="KH14" s="300" t="s">
        <v>67</v>
      </c>
      <c r="KI14" s="300" t="s">
        <v>67</v>
      </c>
      <c r="KJ14" s="300" t="s">
        <v>67</v>
      </c>
      <c r="KK14" s="300" t="s">
        <v>67</v>
      </c>
      <c r="KL14" s="445" t="s">
        <v>67</v>
      </c>
      <c r="KM14" s="300" t="s">
        <v>67</v>
      </c>
      <c r="KN14" s="300">
        <v>0</v>
      </c>
      <c r="KO14" s="300" t="s">
        <v>67</v>
      </c>
      <c r="KP14" s="301" t="s">
        <v>67</v>
      </c>
      <c r="KQ14" s="299"/>
      <c r="KR14" s="300" t="s">
        <v>67</v>
      </c>
      <c r="KS14" s="300"/>
      <c r="KT14" s="300" t="s">
        <v>67</v>
      </c>
      <c r="KU14" s="300">
        <v>4</v>
      </c>
      <c r="KV14" s="300" t="s">
        <v>67</v>
      </c>
      <c r="KW14" s="300"/>
      <c r="KX14" s="285" t="s">
        <v>67</v>
      </c>
      <c r="KY14" s="302"/>
    </row>
    <row r="15" spans="1:329" ht="14.25" customHeight="1" thickBot="1" x14ac:dyDescent="0.25">
      <c r="A15" s="690"/>
      <c r="B15" s="691"/>
      <c r="C15" s="675"/>
      <c r="D15" s="681"/>
      <c r="E15" s="651"/>
      <c r="F15" s="29">
        <v>14</v>
      </c>
      <c r="G15" s="28"/>
      <c r="H15" s="658"/>
      <c r="I15" s="29">
        <v>2</v>
      </c>
      <c r="J15" s="28"/>
      <c r="K15" s="658"/>
      <c r="L15" s="29"/>
      <c r="M15" s="28"/>
      <c r="N15" s="658"/>
      <c r="O15" s="29"/>
      <c r="P15" s="28"/>
      <c r="Q15" s="658"/>
      <c r="R15" s="29"/>
      <c r="S15" s="28"/>
      <c r="T15" s="658"/>
      <c r="U15" s="29"/>
      <c r="V15" s="28"/>
      <c r="W15" s="659"/>
      <c r="X15" s="29"/>
      <c r="Y15" s="30"/>
      <c r="Z15" s="661"/>
      <c r="AA15" s="663"/>
      <c r="AB15" s="668"/>
      <c r="AC15" s="670"/>
      <c r="AD15" s="667"/>
      <c r="AE15" s="652"/>
      <c r="AI15" s="506" t="s">
        <v>67</v>
      </c>
      <c r="AJ15" s="248" t="s">
        <v>67</v>
      </c>
      <c r="AK15" s="276" t="s">
        <v>67</v>
      </c>
      <c r="AL15" s="276" t="s">
        <v>67</v>
      </c>
      <c r="AM15" s="276"/>
      <c r="AN15" s="276"/>
      <c r="AO15" s="276"/>
      <c r="AQ15" s="276" t="s">
        <v>67</v>
      </c>
      <c r="AS15" s="226">
        <v>2</v>
      </c>
      <c r="AT15" s="226">
        <v>5</v>
      </c>
      <c r="AU15" s="524" t="s">
        <v>67</v>
      </c>
      <c r="AW15" s="208">
        <v>999</v>
      </c>
      <c r="AX15" s="223">
        <v>999</v>
      </c>
      <c r="AY15" s="208">
        <v>2</v>
      </c>
      <c r="AZ15" s="208">
        <v>999</v>
      </c>
      <c r="BC15" s="139">
        <v>2</v>
      </c>
      <c r="BD15" s="515">
        <v>5</v>
      </c>
      <c r="BE15" s="515">
        <v>1</v>
      </c>
      <c r="BF15" s="518">
        <v>0</v>
      </c>
      <c r="BG15" s="515"/>
      <c r="BH15" s="515"/>
      <c r="BI15" s="515">
        <v>4</v>
      </c>
      <c r="BJ15" s="515">
        <v>1</v>
      </c>
      <c r="BK15" s="518">
        <v>0</v>
      </c>
      <c r="BL15" s="515"/>
      <c r="BM15" s="515"/>
      <c r="BN15" s="515">
        <v>6</v>
      </c>
      <c r="BO15" s="515"/>
      <c r="BP15" s="227">
        <v>1</v>
      </c>
      <c r="BQ15" s="518" t="s">
        <v>67</v>
      </c>
      <c r="BR15" s="515">
        <v>6</v>
      </c>
      <c r="BS15" s="227">
        <v>2</v>
      </c>
      <c r="BT15" s="227">
        <v>2</v>
      </c>
      <c r="BU15" s="227">
        <v>6</v>
      </c>
      <c r="BV15" s="227">
        <v>6</v>
      </c>
      <c r="BW15" s="227">
        <v>1</v>
      </c>
      <c r="BX15" s="237">
        <v>0</v>
      </c>
      <c r="BY15" s="203">
        <v>6</v>
      </c>
      <c r="CB15" s="226">
        <v>5</v>
      </c>
      <c r="CC15" s="226">
        <v>4</v>
      </c>
      <c r="CD15" s="226" t="s">
        <v>97</v>
      </c>
      <c r="CE15" s="226" t="s">
        <v>67</v>
      </c>
      <c r="CF15" s="226"/>
      <c r="CG15" s="226">
        <v>6</v>
      </c>
      <c r="CH15" s="226" t="s">
        <v>97</v>
      </c>
      <c r="CI15" s="226">
        <v>4</v>
      </c>
      <c r="CJ15" s="226" t="s">
        <v>67</v>
      </c>
      <c r="CK15" s="226" t="s">
        <v>67</v>
      </c>
      <c r="CM15" s="226" t="s">
        <v>67</v>
      </c>
      <c r="CN15" s="203" t="s">
        <v>67</v>
      </c>
      <c r="CO15" s="226">
        <v>5</v>
      </c>
      <c r="CP15" s="226">
        <v>6</v>
      </c>
      <c r="CQ15" s="226">
        <v>5</v>
      </c>
      <c r="CS15" s="226">
        <v>6</v>
      </c>
      <c r="CT15" s="243" t="s">
        <v>67</v>
      </c>
      <c r="CU15" s="226">
        <v>6</v>
      </c>
      <c r="CW15" s="226"/>
      <c r="CY15" s="212">
        <v>6</v>
      </c>
      <c r="CZ15" s="233" t="s">
        <v>67</v>
      </c>
      <c r="DA15" s="233">
        <v>5</v>
      </c>
      <c r="DB15" s="233" t="s">
        <v>67</v>
      </c>
      <c r="DC15" s="238">
        <v>5</v>
      </c>
      <c r="DD15" s="269">
        <v>5</v>
      </c>
      <c r="DE15" s="139">
        <v>2</v>
      </c>
      <c r="DF15" s="248">
        <v>6</v>
      </c>
      <c r="DG15" s="249">
        <v>1</v>
      </c>
      <c r="DH15" s="248" t="s">
        <v>8</v>
      </c>
      <c r="DI15" s="249" t="s">
        <v>67</v>
      </c>
      <c r="DJ15" s="546"/>
      <c r="DK15" s="477">
        <v>2</v>
      </c>
      <c r="DL15" s="249">
        <v>3</v>
      </c>
      <c r="DM15" s="477">
        <v>4</v>
      </c>
      <c r="DN15" s="249">
        <v>0</v>
      </c>
      <c r="DO15" s="249">
        <v>1</v>
      </c>
      <c r="DP15" s="249"/>
      <c r="DQ15" s="249"/>
      <c r="DR15" s="249">
        <v>6</v>
      </c>
      <c r="DS15" s="249">
        <v>1</v>
      </c>
      <c r="DT15" s="249">
        <v>1</v>
      </c>
      <c r="DU15" s="251" t="s">
        <v>67</v>
      </c>
      <c r="DV15" s="249"/>
      <c r="DW15" s="248">
        <v>5</v>
      </c>
      <c r="DX15" s="248">
        <v>4</v>
      </c>
      <c r="DY15" s="248" t="s">
        <v>97</v>
      </c>
      <c r="DZ15" s="248">
        <v>6</v>
      </c>
      <c r="EA15" s="249" t="s">
        <v>8</v>
      </c>
      <c r="EB15" s="249"/>
      <c r="EC15" s="249">
        <v>6</v>
      </c>
      <c r="ED15" s="249" t="s">
        <v>67</v>
      </c>
      <c r="EE15" s="489" t="s">
        <v>97</v>
      </c>
      <c r="EF15" s="489">
        <v>4</v>
      </c>
      <c r="EG15" s="489">
        <v>5</v>
      </c>
      <c r="EH15" s="249" t="s">
        <v>67</v>
      </c>
      <c r="EI15" s="249"/>
      <c r="EJ15" s="248" t="s">
        <v>67</v>
      </c>
      <c r="EK15" s="249"/>
      <c r="EL15" s="249"/>
      <c r="EM15" s="249" t="s">
        <v>67</v>
      </c>
      <c r="EN15" s="249" t="s">
        <v>67</v>
      </c>
      <c r="EO15" s="248">
        <v>6</v>
      </c>
      <c r="EP15" s="248" t="s">
        <v>67</v>
      </c>
      <c r="EQ15" s="248" t="s">
        <v>67</v>
      </c>
      <c r="ER15" s="248" t="s">
        <v>67</v>
      </c>
      <c r="ES15" s="252" t="s">
        <v>67</v>
      </c>
      <c r="ET15" s="248"/>
      <c r="EU15" s="248">
        <v>5</v>
      </c>
      <c r="EV15" s="248"/>
      <c r="EW15" s="269" t="s">
        <v>67</v>
      </c>
      <c r="EX15" s="248" t="s">
        <v>67</v>
      </c>
      <c r="EY15" s="269" t="s">
        <v>67</v>
      </c>
      <c r="EZ15" s="248"/>
      <c r="FA15" s="248"/>
      <c r="FB15" s="257"/>
      <c r="FC15" s="139">
        <v>2</v>
      </c>
      <c r="FD15" s="269">
        <v>5</v>
      </c>
      <c r="FE15" s="269">
        <v>4</v>
      </c>
      <c r="FF15" s="269" t="s">
        <v>97</v>
      </c>
      <c r="FG15" s="269">
        <v>6</v>
      </c>
      <c r="FH15" s="269" t="s">
        <v>67</v>
      </c>
      <c r="FI15" s="269" t="s">
        <v>67</v>
      </c>
      <c r="FJ15" s="269" t="s">
        <v>67</v>
      </c>
      <c r="FK15" s="269" t="s">
        <v>67</v>
      </c>
      <c r="FL15" s="269" t="s">
        <v>8</v>
      </c>
      <c r="FM15" s="269"/>
      <c r="FN15" s="269">
        <v>0</v>
      </c>
      <c r="FO15" s="269" t="s">
        <v>67</v>
      </c>
      <c r="FP15" s="269">
        <v>1</v>
      </c>
      <c r="FQ15" s="269" t="s">
        <v>67</v>
      </c>
      <c r="FR15" s="269" t="s">
        <v>67</v>
      </c>
      <c r="FS15" s="269" t="s">
        <v>67</v>
      </c>
      <c r="FT15" s="269" t="s">
        <v>67</v>
      </c>
      <c r="FU15" s="269"/>
      <c r="FV15" s="269">
        <v>2</v>
      </c>
      <c r="FW15" s="269" t="s">
        <v>67</v>
      </c>
      <c r="FX15" s="269">
        <v>4</v>
      </c>
      <c r="FY15" s="269" t="s">
        <v>67</v>
      </c>
      <c r="FZ15" s="269" t="s">
        <v>67</v>
      </c>
      <c r="GA15" s="269" t="s">
        <v>67</v>
      </c>
      <c r="GB15" s="275" t="s">
        <v>67</v>
      </c>
      <c r="GC15" s="286">
        <v>5</v>
      </c>
      <c r="GD15" s="139">
        <v>2</v>
      </c>
      <c r="GE15" s="269" t="s">
        <v>8</v>
      </c>
      <c r="GF15" s="264">
        <v>6</v>
      </c>
      <c r="GG15" s="269" t="s">
        <v>97</v>
      </c>
      <c r="GH15" s="269">
        <v>4</v>
      </c>
      <c r="GI15" s="269">
        <v>5</v>
      </c>
      <c r="GJ15" s="269" t="s">
        <v>67</v>
      </c>
      <c r="GL15" s="269" t="s">
        <v>67</v>
      </c>
      <c r="GM15" s="264"/>
      <c r="GN15" s="264">
        <v>2</v>
      </c>
      <c r="GO15" s="269">
        <v>2</v>
      </c>
      <c r="GP15" s="269">
        <v>6</v>
      </c>
      <c r="GQ15" s="264"/>
      <c r="GR15" s="264">
        <v>0</v>
      </c>
      <c r="GS15" s="264">
        <v>1</v>
      </c>
      <c r="GT15" s="264">
        <v>6</v>
      </c>
      <c r="GU15" s="264">
        <v>1</v>
      </c>
      <c r="GV15" s="269" t="s">
        <v>67</v>
      </c>
      <c r="GW15" s="267"/>
      <c r="GX15" s="265" t="s">
        <v>67</v>
      </c>
      <c r="GY15" s="269" t="s">
        <v>97</v>
      </c>
      <c r="GZ15" s="269">
        <v>4</v>
      </c>
      <c r="HA15" s="269">
        <v>5</v>
      </c>
      <c r="HB15" s="269" t="s">
        <v>67</v>
      </c>
      <c r="HC15" s="264"/>
      <c r="HD15" s="264" t="s">
        <v>67</v>
      </c>
      <c r="HE15" s="510" t="s">
        <v>67</v>
      </c>
      <c r="HF15" s="443" t="s">
        <v>67</v>
      </c>
      <c r="HG15" s="269">
        <v>0</v>
      </c>
      <c r="HH15" s="265" t="s">
        <v>67</v>
      </c>
      <c r="HI15" s="266" t="s">
        <v>67</v>
      </c>
      <c r="HJ15" s="267"/>
      <c r="HK15" s="269" t="s">
        <v>67</v>
      </c>
      <c r="HL15" s="264"/>
      <c r="HM15" s="269" t="s">
        <v>67</v>
      </c>
      <c r="HN15" s="264">
        <v>6</v>
      </c>
      <c r="HO15" s="269" t="s">
        <v>67</v>
      </c>
      <c r="HP15" s="269" t="s">
        <v>67</v>
      </c>
      <c r="HQ15" s="269"/>
      <c r="HR15" s="286">
        <v>5</v>
      </c>
      <c r="HS15" s="139">
        <v>2</v>
      </c>
      <c r="HT15" s="276" t="s">
        <v>8</v>
      </c>
      <c r="HU15" s="276">
        <v>6</v>
      </c>
      <c r="HV15" s="276" t="s">
        <v>97</v>
      </c>
      <c r="HW15" s="276">
        <v>4</v>
      </c>
      <c r="HX15" s="276">
        <v>5</v>
      </c>
      <c r="HY15" s="276" t="s">
        <v>67</v>
      </c>
      <c r="HZ15" s="276" t="s">
        <v>67</v>
      </c>
      <c r="IA15" s="276" t="s">
        <v>67</v>
      </c>
      <c r="IB15" s="276"/>
      <c r="IC15" s="276">
        <v>2</v>
      </c>
      <c r="ID15" s="276">
        <v>2</v>
      </c>
      <c r="IE15" s="276">
        <v>6</v>
      </c>
      <c r="IF15" s="276"/>
      <c r="IG15" s="276">
        <v>0</v>
      </c>
      <c r="IH15" s="276">
        <v>1</v>
      </c>
      <c r="II15" s="276">
        <v>6</v>
      </c>
      <c r="IJ15" s="278">
        <v>1</v>
      </c>
      <c r="IK15" s="280" t="s">
        <v>67</v>
      </c>
      <c r="IL15" s="276"/>
      <c r="IM15" s="276" t="s">
        <v>67</v>
      </c>
      <c r="IN15" s="276" t="s">
        <v>97</v>
      </c>
      <c r="IO15" s="276">
        <v>4</v>
      </c>
      <c r="IP15" s="276">
        <v>5</v>
      </c>
      <c r="IQ15" s="276" t="s">
        <v>67</v>
      </c>
      <c r="IR15" s="276" t="s">
        <v>67</v>
      </c>
      <c r="IT15" s="276" t="s">
        <v>67</v>
      </c>
      <c r="IU15" s="276" t="s">
        <v>98</v>
      </c>
      <c r="IV15" s="276" t="s">
        <v>67</v>
      </c>
      <c r="IW15" s="276">
        <v>0</v>
      </c>
      <c r="IX15" s="278" t="s">
        <v>67</v>
      </c>
      <c r="IY15" s="280" t="s">
        <v>98</v>
      </c>
      <c r="IZ15" s="277"/>
      <c r="JA15" s="276" t="s">
        <v>67</v>
      </c>
      <c r="JB15" s="276"/>
      <c r="JC15" s="276" t="s">
        <v>67</v>
      </c>
      <c r="JD15" s="276">
        <v>6</v>
      </c>
      <c r="JE15" s="479" t="s">
        <v>67</v>
      </c>
      <c r="JF15" s="276"/>
      <c r="JG15" s="276"/>
      <c r="JH15" s="286">
        <v>5</v>
      </c>
      <c r="JI15" s="139">
        <v>2</v>
      </c>
      <c r="JJ15" s="294" t="s">
        <v>8</v>
      </c>
      <c r="JK15" s="294">
        <v>6</v>
      </c>
      <c r="JL15" s="297" t="s">
        <v>97</v>
      </c>
      <c r="JM15" s="297">
        <v>4</v>
      </c>
      <c r="JN15" s="297">
        <v>5</v>
      </c>
      <c r="JO15" s="297" t="s">
        <v>67</v>
      </c>
      <c r="JP15" s="297" t="s">
        <v>67</v>
      </c>
      <c r="JQ15" s="297" t="s">
        <v>67</v>
      </c>
      <c r="JR15" s="297" t="s">
        <v>67</v>
      </c>
      <c r="JS15" s="294"/>
      <c r="JT15" s="294">
        <v>2</v>
      </c>
      <c r="JU15" s="297">
        <v>2</v>
      </c>
      <c r="JV15" s="297">
        <v>6</v>
      </c>
      <c r="JW15" s="294"/>
      <c r="JX15" s="294">
        <v>0</v>
      </c>
      <c r="JY15" s="294">
        <v>1</v>
      </c>
      <c r="JZ15" s="294">
        <v>6</v>
      </c>
      <c r="KA15" s="297">
        <v>1</v>
      </c>
      <c r="KB15" s="296" t="s">
        <v>67</v>
      </c>
      <c r="KC15" s="294"/>
      <c r="KD15" s="297" t="s">
        <v>67</v>
      </c>
      <c r="KE15" s="297" t="s">
        <v>97</v>
      </c>
      <c r="KF15" s="297">
        <v>4</v>
      </c>
      <c r="KG15" s="297">
        <v>5</v>
      </c>
      <c r="KH15" s="297" t="s">
        <v>67</v>
      </c>
      <c r="KI15" s="297" t="s">
        <v>67</v>
      </c>
      <c r="KJ15" s="297" t="s">
        <v>67</v>
      </c>
      <c r="KK15" s="294" t="s">
        <v>67</v>
      </c>
      <c r="KL15" s="444" t="s">
        <v>67</v>
      </c>
      <c r="KM15" s="297" t="s">
        <v>67</v>
      </c>
      <c r="KN15" s="297">
        <v>0</v>
      </c>
      <c r="KO15" s="297" t="s">
        <v>67</v>
      </c>
      <c r="KP15" s="296" t="s">
        <v>67</v>
      </c>
      <c r="KQ15" s="295"/>
      <c r="KR15" s="297" t="s">
        <v>67</v>
      </c>
      <c r="KS15" s="294"/>
      <c r="KT15" s="294" t="s">
        <v>67</v>
      </c>
      <c r="KU15" s="294">
        <v>6</v>
      </c>
      <c r="KV15" s="297" t="s">
        <v>67</v>
      </c>
      <c r="KW15" s="294"/>
      <c r="KX15" s="294"/>
      <c r="KY15" s="302"/>
    </row>
    <row r="16" spans="1:329" ht="14.25" customHeight="1" thickBot="1" x14ac:dyDescent="0.25">
      <c r="A16" s="690" t="s">
        <v>76</v>
      </c>
      <c r="B16" s="691" t="s">
        <v>77</v>
      </c>
      <c r="C16" s="675" t="s">
        <v>8</v>
      </c>
      <c r="D16" s="680">
        <v>5</v>
      </c>
      <c r="E16" s="682">
        <v>4</v>
      </c>
      <c r="F16" s="26">
        <v>0</v>
      </c>
      <c r="G16" s="32"/>
      <c r="H16" s="651" t="s">
        <v>97</v>
      </c>
      <c r="I16" s="26"/>
      <c r="J16" s="32"/>
      <c r="K16" s="651">
        <v>6</v>
      </c>
      <c r="L16" s="26">
        <v>1</v>
      </c>
      <c r="M16" s="32"/>
      <c r="N16" s="651" t="s">
        <v>67</v>
      </c>
      <c r="O16" s="26"/>
      <c r="P16" s="32"/>
      <c r="Q16" s="651" t="s">
        <v>67</v>
      </c>
      <c r="R16" s="26"/>
      <c r="S16" s="32"/>
      <c r="T16" s="651" t="s">
        <v>67</v>
      </c>
      <c r="U16" s="26"/>
      <c r="V16" s="32"/>
      <c r="W16" s="659" t="s">
        <v>67</v>
      </c>
      <c r="X16" s="26"/>
      <c r="Y16" s="33"/>
      <c r="Z16" s="661">
        <v>1</v>
      </c>
      <c r="AA16" s="663">
        <v>6</v>
      </c>
      <c r="AB16" s="668">
        <v>0</v>
      </c>
      <c r="AC16" s="670" t="s">
        <v>115</v>
      </c>
      <c r="AD16" s="652"/>
      <c r="AE16" s="652">
        <v>5</v>
      </c>
      <c r="AH16" s="588">
        <v>1</v>
      </c>
      <c r="AI16" s="513">
        <v>1</v>
      </c>
      <c r="AJ16" s="513" t="s">
        <v>67</v>
      </c>
      <c r="AK16" s="513">
        <v>1</v>
      </c>
      <c r="AL16" s="513" t="s">
        <v>67</v>
      </c>
      <c r="AM16" s="513" t="s">
        <v>67</v>
      </c>
      <c r="AN16" s="276" t="s">
        <v>67</v>
      </c>
      <c r="AO16" s="276" t="s">
        <v>67</v>
      </c>
      <c r="AQ16" s="588">
        <v>2</v>
      </c>
      <c r="AS16" s="226">
        <v>0</v>
      </c>
      <c r="AT16" s="226">
        <v>6</v>
      </c>
      <c r="AU16" s="524" t="s">
        <v>67</v>
      </c>
      <c r="AW16" s="208">
        <v>999</v>
      </c>
      <c r="AX16" s="223">
        <v>999</v>
      </c>
      <c r="AY16" s="208">
        <v>3</v>
      </c>
      <c r="AZ16" s="208">
        <v>999</v>
      </c>
      <c r="BC16" s="139">
        <v>3</v>
      </c>
      <c r="BD16" s="515">
        <v>6</v>
      </c>
      <c r="BE16" s="515">
        <v>1</v>
      </c>
      <c r="BF16" s="518">
        <v>1</v>
      </c>
      <c r="BG16" s="515"/>
      <c r="BH16" s="515"/>
      <c r="BI16" s="515">
        <v>5</v>
      </c>
      <c r="BJ16" s="515">
        <v>1</v>
      </c>
      <c r="BK16" s="518">
        <v>1</v>
      </c>
      <c r="BL16" s="515"/>
      <c r="BM16" s="515"/>
      <c r="BN16" s="515">
        <v>4</v>
      </c>
      <c r="BO16" s="515"/>
      <c r="BP16" s="227">
        <v>1</v>
      </c>
      <c r="BQ16" s="518" t="s">
        <v>67</v>
      </c>
      <c r="BR16" s="515">
        <v>4</v>
      </c>
      <c r="BS16" s="227">
        <v>3</v>
      </c>
      <c r="BT16" s="227">
        <v>3</v>
      </c>
      <c r="BU16" s="227">
        <v>4</v>
      </c>
      <c r="BV16" s="227">
        <v>4</v>
      </c>
      <c r="BW16" s="227">
        <v>1</v>
      </c>
      <c r="BX16" s="237">
        <v>1</v>
      </c>
      <c r="BY16" s="203" t="s">
        <v>97</v>
      </c>
      <c r="CB16" s="226">
        <v>6</v>
      </c>
      <c r="CC16" s="226" t="s">
        <v>97</v>
      </c>
      <c r="CD16" s="226">
        <v>4</v>
      </c>
      <c r="CE16" s="226" t="s">
        <v>8</v>
      </c>
      <c r="CF16" s="226"/>
      <c r="CG16" s="226">
        <v>4</v>
      </c>
      <c r="CH16" s="226">
        <v>5</v>
      </c>
      <c r="CI16" s="226">
        <v>6</v>
      </c>
      <c r="CJ16" s="226" t="s">
        <v>67</v>
      </c>
      <c r="CK16" s="226" t="s">
        <v>67</v>
      </c>
      <c r="CM16" s="226" t="s">
        <v>67</v>
      </c>
      <c r="CN16" s="203" t="s">
        <v>67</v>
      </c>
      <c r="CO16" s="226">
        <v>6</v>
      </c>
      <c r="CP16" s="226">
        <v>4</v>
      </c>
      <c r="CQ16" s="226" t="s">
        <v>97</v>
      </c>
      <c r="CS16" s="226">
        <v>5</v>
      </c>
      <c r="CT16" s="243" t="s">
        <v>67</v>
      </c>
      <c r="CU16" s="226">
        <v>5</v>
      </c>
      <c r="CW16" s="226">
        <v>6</v>
      </c>
      <c r="CY16" s="212">
        <v>4</v>
      </c>
      <c r="CZ16" s="233" t="s">
        <v>67</v>
      </c>
      <c r="DA16" s="233" t="s">
        <v>67</v>
      </c>
      <c r="DB16" s="233" t="s">
        <v>67</v>
      </c>
      <c r="DC16" s="238" t="s">
        <v>67</v>
      </c>
      <c r="DD16" s="269">
        <v>6</v>
      </c>
      <c r="DE16" s="139">
        <v>3</v>
      </c>
      <c r="DF16" s="248">
        <v>4</v>
      </c>
      <c r="DG16" s="249">
        <v>1</v>
      </c>
      <c r="DH16" s="248" t="s">
        <v>67</v>
      </c>
      <c r="DI16" s="249" t="s">
        <v>67</v>
      </c>
      <c r="DJ16" s="546"/>
      <c r="DK16" s="477">
        <v>3</v>
      </c>
      <c r="DL16" s="249">
        <v>999</v>
      </c>
      <c r="DM16" s="477" t="s">
        <v>67</v>
      </c>
      <c r="DN16" s="249">
        <v>1</v>
      </c>
      <c r="DO16" s="249">
        <v>0</v>
      </c>
      <c r="DP16" s="249"/>
      <c r="DQ16" s="249"/>
      <c r="DR16" s="249" t="s">
        <v>67</v>
      </c>
      <c r="DS16" s="249">
        <v>0</v>
      </c>
      <c r="DT16" s="249">
        <v>0</v>
      </c>
      <c r="DU16" s="251" t="s">
        <v>67</v>
      </c>
      <c r="DV16" s="249"/>
      <c r="DW16" s="248">
        <v>6</v>
      </c>
      <c r="DX16" s="248" t="s">
        <v>97</v>
      </c>
      <c r="DY16" s="248">
        <v>4</v>
      </c>
      <c r="DZ16" s="248">
        <v>5</v>
      </c>
      <c r="EA16" s="249" t="s">
        <v>67</v>
      </c>
      <c r="EB16" s="249"/>
      <c r="EC16" s="249" t="s">
        <v>67</v>
      </c>
      <c r="ED16" s="249" t="s">
        <v>67</v>
      </c>
      <c r="EE16" s="489" t="s">
        <v>67</v>
      </c>
      <c r="EF16" s="489" t="s">
        <v>67</v>
      </c>
      <c r="EG16" s="489" t="s">
        <v>67</v>
      </c>
      <c r="EH16" s="249" t="s">
        <v>67</v>
      </c>
      <c r="EI16" s="249"/>
      <c r="EJ16" s="248" t="s">
        <v>67</v>
      </c>
      <c r="EK16" s="249"/>
      <c r="EL16" s="249"/>
      <c r="EM16" s="249" t="s">
        <v>67</v>
      </c>
      <c r="EN16" s="249" t="s">
        <v>67</v>
      </c>
      <c r="EO16" s="248" t="s">
        <v>67</v>
      </c>
      <c r="EP16" s="248" t="s">
        <v>67</v>
      </c>
      <c r="EQ16" s="248" t="s">
        <v>67</v>
      </c>
      <c r="ER16" s="248" t="s">
        <v>67</v>
      </c>
      <c r="ES16" s="252" t="s">
        <v>67</v>
      </c>
      <c r="ET16" s="248"/>
      <c r="EU16" s="248">
        <v>6</v>
      </c>
      <c r="EV16" s="248"/>
      <c r="EW16" s="269" t="s">
        <v>67</v>
      </c>
      <c r="EX16" s="248" t="s">
        <v>67</v>
      </c>
      <c r="EY16" s="269" t="s">
        <v>67</v>
      </c>
      <c r="EZ16" s="248"/>
      <c r="FA16" s="248" t="s">
        <v>67</v>
      </c>
      <c r="FB16" s="257"/>
      <c r="FC16" s="139">
        <v>3</v>
      </c>
      <c r="FD16" s="269">
        <v>6</v>
      </c>
      <c r="FE16" s="269" t="s">
        <v>97</v>
      </c>
      <c r="FF16" s="269">
        <v>4</v>
      </c>
      <c r="FG16" s="269">
        <v>5</v>
      </c>
      <c r="FH16" s="269" t="s">
        <v>67</v>
      </c>
      <c r="FI16" s="269" t="s">
        <v>67</v>
      </c>
      <c r="FJ16" s="269" t="s">
        <v>67</v>
      </c>
      <c r="FK16" s="269" t="s">
        <v>67</v>
      </c>
      <c r="FL16" s="269" t="s">
        <v>67</v>
      </c>
      <c r="FM16" s="269"/>
      <c r="FN16" s="269" t="s">
        <v>67</v>
      </c>
      <c r="FO16" s="269">
        <v>4</v>
      </c>
      <c r="FP16" s="269">
        <v>4</v>
      </c>
      <c r="FQ16" s="269" t="s">
        <v>67</v>
      </c>
      <c r="FR16" s="269" t="s">
        <v>67</v>
      </c>
      <c r="FS16" s="269" t="s">
        <v>67</v>
      </c>
      <c r="FT16" s="269" t="s">
        <v>67</v>
      </c>
      <c r="FU16" s="269"/>
      <c r="FV16" s="269" t="s">
        <v>67</v>
      </c>
      <c r="FW16" s="269">
        <v>14</v>
      </c>
      <c r="FX16" s="269">
        <v>16</v>
      </c>
      <c r="FY16" s="269" t="s">
        <v>67</v>
      </c>
      <c r="FZ16" s="269" t="s">
        <v>67</v>
      </c>
      <c r="GA16" s="269" t="s">
        <v>67</v>
      </c>
      <c r="GB16" s="275" t="s">
        <v>67</v>
      </c>
      <c r="GC16" s="286">
        <v>6</v>
      </c>
      <c r="GD16" s="139">
        <v>3</v>
      </c>
      <c r="GE16" s="269" t="s">
        <v>67</v>
      </c>
      <c r="GF16" s="264" t="s">
        <v>67</v>
      </c>
      <c r="GG16" s="269" t="s">
        <v>67</v>
      </c>
      <c r="GH16" s="269" t="s">
        <v>67</v>
      </c>
      <c r="GI16" s="269" t="s">
        <v>67</v>
      </c>
      <c r="GJ16" s="269" t="s">
        <v>67</v>
      </c>
      <c r="GL16" s="269" t="s">
        <v>67</v>
      </c>
      <c r="GM16" s="264"/>
      <c r="GN16" s="264">
        <v>999</v>
      </c>
      <c r="GO16" s="269">
        <v>999</v>
      </c>
      <c r="GP16" s="269" t="s">
        <v>67</v>
      </c>
      <c r="GQ16" s="264"/>
      <c r="GR16" s="264">
        <v>1</v>
      </c>
      <c r="GS16" s="264">
        <v>0</v>
      </c>
      <c r="GT16" s="479" t="s">
        <v>67</v>
      </c>
      <c r="GU16" s="264">
        <v>0</v>
      </c>
      <c r="GV16" s="269" t="s">
        <v>67</v>
      </c>
      <c r="GW16" s="267"/>
      <c r="GX16" s="265" t="s">
        <v>67</v>
      </c>
      <c r="GY16" s="269" t="s">
        <v>67</v>
      </c>
      <c r="GZ16" s="269" t="s">
        <v>67</v>
      </c>
      <c r="HA16" s="269" t="s">
        <v>67</v>
      </c>
      <c r="HB16" s="269" t="s">
        <v>67</v>
      </c>
      <c r="HC16" s="264"/>
      <c r="HD16" s="264" t="s">
        <v>67</v>
      </c>
      <c r="HE16" s="510" t="s">
        <v>67</v>
      </c>
      <c r="HF16" s="443" t="s">
        <v>67</v>
      </c>
      <c r="HG16" s="269" t="s">
        <v>67</v>
      </c>
      <c r="HH16" s="265" t="s">
        <v>67</v>
      </c>
      <c r="HI16" s="266" t="s">
        <v>67</v>
      </c>
      <c r="HJ16" s="267"/>
      <c r="HK16" s="269" t="s">
        <v>67</v>
      </c>
      <c r="HL16" s="264"/>
      <c r="HM16" s="269" t="s">
        <v>67</v>
      </c>
      <c r="HN16" s="264" t="s">
        <v>67</v>
      </c>
      <c r="HO16" s="269" t="s">
        <v>67</v>
      </c>
      <c r="HP16" s="269" t="s">
        <v>67</v>
      </c>
      <c r="HQ16" s="269" t="s">
        <v>67</v>
      </c>
      <c r="HR16" s="286">
        <v>6</v>
      </c>
      <c r="HS16" s="139">
        <v>3</v>
      </c>
      <c r="HT16" s="276" t="s">
        <v>67</v>
      </c>
      <c r="HU16" s="276" t="s">
        <v>67</v>
      </c>
      <c r="HV16" s="276" t="s">
        <v>67</v>
      </c>
      <c r="HW16" s="276" t="s">
        <v>67</v>
      </c>
      <c r="HX16" s="276" t="s">
        <v>67</v>
      </c>
      <c r="HY16" s="276" t="s">
        <v>67</v>
      </c>
      <c r="HZ16" s="276" t="s">
        <v>67</v>
      </c>
      <c r="IA16" s="276" t="s">
        <v>67</v>
      </c>
      <c r="IB16" s="276"/>
      <c r="IC16" s="276">
        <v>999</v>
      </c>
      <c r="ID16" s="276">
        <v>999</v>
      </c>
      <c r="IE16" s="276" t="s">
        <v>67</v>
      </c>
      <c r="IF16" s="276"/>
      <c r="IG16" s="276">
        <v>1</v>
      </c>
      <c r="IH16" s="276">
        <v>0</v>
      </c>
      <c r="II16" s="443" t="s">
        <v>67</v>
      </c>
      <c r="IJ16" s="278">
        <v>0</v>
      </c>
      <c r="IK16" s="280" t="s">
        <v>67</v>
      </c>
      <c r="IL16" s="276"/>
      <c r="IM16" s="276" t="s">
        <v>67</v>
      </c>
      <c r="IN16" s="276" t="s">
        <v>67</v>
      </c>
      <c r="IO16" s="276" t="s">
        <v>67</v>
      </c>
      <c r="IP16" s="276" t="s">
        <v>67</v>
      </c>
      <c r="IQ16" s="276" t="s">
        <v>67</v>
      </c>
      <c r="IR16" s="276" t="s">
        <v>67</v>
      </c>
      <c r="IT16" s="276" t="s">
        <v>67</v>
      </c>
      <c r="IU16" s="276" t="s">
        <v>67</v>
      </c>
      <c r="IV16" s="276" t="s">
        <v>67</v>
      </c>
      <c r="IW16" s="276" t="s">
        <v>67</v>
      </c>
      <c r="IX16" s="278" t="s">
        <v>67</v>
      </c>
      <c r="IY16" s="280" t="s">
        <v>67</v>
      </c>
      <c r="IZ16" s="277"/>
      <c r="JA16" s="276" t="s">
        <v>67</v>
      </c>
      <c r="JB16" s="276"/>
      <c r="JC16" s="276" t="s">
        <v>67</v>
      </c>
      <c r="JD16" s="276" t="s">
        <v>67</v>
      </c>
      <c r="JE16" s="479" t="s">
        <v>67</v>
      </c>
      <c r="JF16" s="276"/>
      <c r="JG16" s="276" t="s">
        <v>67</v>
      </c>
      <c r="JH16" s="286">
        <v>6</v>
      </c>
      <c r="JI16" s="139">
        <v>3</v>
      </c>
      <c r="JJ16" s="294" t="s">
        <v>67</v>
      </c>
      <c r="JK16" s="294" t="s">
        <v>67</v>
      </c>
      <c r="JL16" s="297" t="s">
        <v>67</v>
      </c>
      <c r="JM16" s="297" t="s">
        <v>67</v>
      </c>
      <c r="JN16" s="297" t="s">
        <v>67</v>
      </c>
      <c r="JO16" s="297" t="s">
        <v>67</v>
      </c>
      <c r="JP16" s="297" t="s">
        <v>67</v>
      </c>
      <c r="JQ16" s="297" t="s">
        <v>67</v>
      </c>
      <c r="JR16" s="297" t="s">
        <v>67</v>
      </c>
      <c r="JS16" s="294"/>
      <c r="JT16" s="294">
        <v>999</v>
      </c>
      <c r="JU16" s="297">
        <v>999</v>
      </c>
      <c r="JV16" s="297" t="s">
        <v>67</v>
      </c>
      <c r="JW16" s="294"/>
      <c r="JX16" s="294">
        <v>1</v>
      </c>
      <c r="JY16" s="294">
        <v>0</v>
      </c>
      <c r="JZ16" s="294" t="s">
        <v>67</v>
      </c>
      <c r="KA16" s="297">
        <v>0</v>
      </c>
      <c r="KB16" s="296" t="s">
        <v>67</v>
      </c>
      <c r="KC16" s="294"/>
      <c r="KD16" s="297" t="s">
        <v>67</v>
      </c>
      <c r="KE16" s="297" t="s">
        <v>67</v>
      </c>
      <c r="KF16" s="297" t="s">
        <v>67</v>
      </c>
      <c r="KG16" s="297" t="s">
        <v>67</v>
      </c>
      <c r="KH16" s="297" t="s">
        <v>67</v>
      </c>
      <c r="KI16" s="297" t="s">
        <v>67</v>
      </c>
      <c r="KJ16" s="297" t="s">
        <v>67</v>
      </c>
      <c r="KK16" s="294" t="s">
        <v>67</v>
      </c>
      <c r="KL16" s="444" t="s">
        <v>67</v>
      </c>
      <c r="KM16" s="297" t="s">
        <v>67</v>
      </c>
      <c r="KN16" s="297" t="s">
        <v>67</v>
      </c>
      <c r="KO16" s="297" t="s">
        <v>67</v>
      </c>
      <c r="KP16" s="296" t="s">
        <v>67</v>
      </c>
      <c r="KQ16" s="295"/>
      <c r="KR16" s="297" t="s">
        <v>67</v>
      </c>
      <c r="KS16" s="294"/>
      <c r="KT16" s="294" t="s">
        <v>67</v>
      </c>
      <c r="KU16" s="294" t="s">
        <v>67</v>
      </c>
      <c r="KV16" s="297" t="s">
        <v>67</v>
      </c>
      <c r="KW16" s="294"/>
      <c r="KX16" s="294" t="s">
        <v>67</v>
      </c>
      <c r="KY16" s="302"/>
    </row>
    <row r="17" spans="1:311" ht="14.25" customHeight="1" thickBot="1" x14ac:dyDescent="0.25">
      <c r="A17" s="690"/>
      <c r="B17" s="691"/>
      <c r="C17" s="675"/>
      <c r="D17" s="681"/>
      <c r="E17" s="658"/>
      <c r="F17" s="29">
        <v>2</v>
      </c>
      <c r="G17" s="30"/>
      <c r="H17" s="651"/>
      <c r="I17" s="29"/>
      <c r="J17" s="30"/>
      <c r="K17" s="651"/>
      <c r="L17" s="29">
        <v>4</v>
      </c>
      <c r="M17" s="30"/>
      <c r="N17" s="651"/>
      <c r="O17" s="29"/>
      <c r="P17" s="30"/>
      <c r="Q17" s="651"/>
      <c r="R17" s="29"/>
      <c r="S17" s="30"/>
      <c r="T17" s="651"/>
      <c r="U17" s="29"/>
      <c r="V17" s="30"/>
      <c r="W17" s="659"/>
      <c r="X17" s="29"/>
      <c r="Y17" s="30"/>
      <c r="Z17" s="661"/>
      <c r="AA17" s="663"/>
      <c r="AB17" s="668"/>
      <c r="AC17" s="670"/>
      <c r="AD17" s="652"/>
      <c r="AE17" s="652"/>
      <c r="AI17" s="506" t="s">
        <v>67</v>
      </c>
      <c r="AJ17" s="248" t="s">
        <v>67</v>
      </c>
      <c r="AK17" s="276" t="s">
        <v>67</v>
      </c>
      <c r="AL17" s="276" t="s">
        <v>67</v>
      </c>
      <c r="AM17" s="276"/>
      <c r="AN17" s="276"/>
      <c r="AO17" s="276"/>
      <c r="AQ17" s="276" t="s">
        <v>67</v>
      </c>
      <c r="AS17" s="226" t="s">
        <v>67</v>
      </c>
      <c r="AT17" s="226" t="s">
        <v>67</v>
      </c>
      <c r="AU17" s="524" t="s">
        <v>67</v>
      </c>
      <c r="AW17" s="208">
        <v>999</v>
      </c>
      <c r="AX17" s="223">
        <v>999</v>
      </c>
      <c r="AY17" s="208">
        <v>4</v>
      </c>
      <c r="AZ17" s="208">
        <v>999</v>
      </c>
      <c r="BC17" s="139">
        <v>4</v>
      </c>
      <c r="BD17" s="515">
        <v>0</v>
      </c>
      <c r="BE17" s="515">
        <v>0</v>
      </c>
      <c r="BF17" s="518">
        <v>0</v>
      </c>
      <c r="BG17" s="515"/>
      <c r="BH17" s="515"/>
      <c r="BI17" s="515">
        <v>0</v>
      </c>
      <c r="BJ17" s="515">
        <v>0</v>
      </c>
      <c r="BK17" s="518">
        <v>0</v>
      </c>
      <c r="BL17" s="515"/>
      <c r="BM17" s="515"/>
      <c r="BN17" s="515">
        <v>0</v>
      </c>
      <c r="BO17" s="515"/>
      <c r="BP17" s="227">
        <v>0</v>
      </c>
      <c r="BQ17" s="518" t="s">
        <v>67</v>
      </c>
      <c r="BR17" s="515">
        <v>999</v>
      </c>
      <c r="BS17" s="227">
        <v>4</v>
      </c>
      <c r="BT17" s="227">
        <v>4</v>
      </c>
      <c r="BU17" s="227">
        <v>999</v>
      </c>
      <c r="BV17" s="227" t="s">
        <v>67</v>
      </c>
      <c r="BW17" s="227">
        <v>0</v>
      </c>
      <c r="BX17" s="237">
        <v>0</v>
      </c>
      <c r="BY17" s="203" t="s">
        <v>67</v>
      </c>
      <c r="CB17" s="226" t="s">
        <v>67</v>
      </c>
      <c r="CC17" s="226" t="s">
        <v>67</v>
      </c>
      <c r="CD17" s="226" t="s">
        <v>67</v>
      </c>
      <c r="CE17" s="226" t="s">
        <v>67</v>
      </c>
      <c r="CF17" s="226"/>
      <c r="CG17" s="226" t="s">
        <v>67</v>
      </c>
      <c r="CH17" s="226" t="s">
        <v>67</v>
      </c>
      <c r="CI17" s="226" t="s">
        <v>67</v>
      </c>
      <c r="CJ17" s="226" t="s">
        <v>67</v>
      </c>
      <c r="CK17" s="226" t="s">
        <v>67</v>
      </c>
      <c r="CM17" s="226" t="s">
        <v>67</v>
      </c>
      <c r="CN17" s="203" t="s">
        <v>67</v>
      </c>
      <c r="CO17" s="226" t="s">
        <v>67</v>
      </c>
      <c r="CP17" s="226" t="s">
        <v>67</v>
      </c>
      <c r="CQ17" s="226" t="s">
        <v>67</v>
      </c>
      <c r="CS17" s="226" t="s">
        <v>67</v>
      </c>
      <c r="CT17" s="243" t="s">
        <v>67</v>
      </c>
      <c r="CU17" s="226" t="s">
        <v>67</v>
      </c>
      <c r="CW17" s="226"/>
      <c r="CY17" s="212" t="s">
        <v>67</v>
      </c>
      <c r="CZ17" s="233" t="s">
        <v>67</v>
      </c>
      <c r="DA17" s="233" t="s">
        <v>67</v>
      </c>
      <c r="DB17" s="233" t="s">
        <v>67</v>
      </c>
      <c r="DC17" s="238" t="s">
        <v>67</v>
      </c>
      <c r="DD17" s="269" t="s">
        <v>67</v>
      </c>
      <c r="DE17" s="139">
        <v>4</v>
      </c>
      <c r="DF17" s="248" t="s">
        <v>67</v>
      </c>
      <c r="DG17" s="249">
        <v>0</v>
      </c>
      <c r="DH17" s="248" t="s">
        <v>67</v>
      </c>
      <c r="DI17" s="249" t="s">
        <v>67</v>
      </c>
      <c r="DJ17" s="546"/>
      <c r="DK17" s="477">
        <v>999</v>
      </c>
      <c r="DL17" s="249">
        <v>999</v>
      </c>
      <c r="DM17" s="477" t="s">
        <v>67</v>
      </c>
      <c r="DN17" s="249">
        <v>1</v>
      </c>
      <c r="DO17" s="249">
        <v>0</v>
      </c>
      <c r="DP17" s="249"/>
      <c r="DQ17" s="249"/>
      <c r="DR17" s="249" t="s">
        <v>67</v>
      </c>
      <c r="DS17" s="249">
        <v>0</v>
      </c>
      <c r="DT17" s="249">
        <v>0</v>
      </c>
      <c r="DU17" s="251" t="s">
        <v>67</v>
      </c>
      <c r="DV17" s="249"/>
      <c r="DW17" s="248" t="s">
        <v>67</v>
      </c>
      <c r="DX17" s="248" t="s">
        <v>67</v>
      </c>
      <c r="DY17" s="248" t="s">
        <v>67</v>
      </c>
      <c r="DZ17" s="248" t="s">
        <v>67</v>
      </c>
      <c r="EA17" s="249" t="s">
        <v>67</v>
      </c>
      <c r="EB17" s="249"/>
      <c r="EC17" s="249" t="s">
        <v>67</v>
      </c>
      <c r="ED17" s="249" t="s">
        <v>67</v>
      </c>
      <c r="EE17" s="489" t="s">
        <v>67</v>
      </c>
      <c r="EF17" s="489" t="s">
        <v>67</v>
      </c>
      <c r="EG17" s="489" t="s">
        <v>67</v>
      </c>
      <c r="EH17" s="249" t="s">
        <v>67</v>
      </c>
      <c r="EI17" s="249"/>
      <c r="EJ17" s="248" t="s">
        <v>67</v>
      </c>
      <c r="EK17" s="249"/>
      <c r="EL17" s="249"/>
      <c r="EM17" s="249" t="s">
        <v>67</v>
      </c>
      <c r="EN17" s="249" t="s">
        <v>67</v>
      </c>
      <c r="EO17" s="248" t="s">
        <v>67</v>
      </c>
      <c r="EP17" s="248" t="s">
        <v>67</v>
      </c>
      <c r="EQ17" s="248" t="s">
        <v>67</v>
      </c>
      <c r="ER17" s="248" t="s">
        <v>67</v>
      </c>
      <c r="ES17" s="252" t="s">
        <v>67</v>
      </c>
      <c r="ET17" s="248"/>
      <c r="EU17" s="248">
        <v>7</v>
      </c>
      <c r="EV17" s="248"/>
      <c r="EW17" s="269" t="s">
        <v>67</v>
      </c>
      <c r="EX17" s="248" t="s">
        <v>67</v>
      </c>
      <c r="EY17" s="269" t="s">
        <v>67</v>
      </c>
      <c r="EZ17" s="248"/>
      <c r="FA17" s="248"/>
      <c r="FB17" s="257"/>
      <c r="FC17" s="139">
        <v>4</v>
      </c>
      <c r="FD17" s="269" t="s">
        <v>67</v>
      </c>
      <c r="FE17" s="269" t="s">
        <v>67</v>
      </c>
      <c r="FF17" s="269" t="s">
        <v>67</v>
      </c>
      <c r="FG17" s="269" t="s">
        <v>67</v>
      </c>
      <c r="FH17" s="269" t="s">
        <v>67</v>
      </c>
      <c r="FI17" s="269" t="s">
        <v>67</v>
      </c>
      <c r="FJ17" s="269" t="s">
        <v>67</v>
      </c>
      <c r="FK17" s="269" t="s">
        <v>67</v>
      </c>
      <c r="FL17" s="269" t="s">
        <v>67</v>
      </c>
      <c r="FM17" s="269"/>
      <c r="FN17" s="269" t="s">
        <v>67</v>
      </c>
      <c r="FO17" s="269" t="s">
        <v>67</v>
      </c>
      <c r="FP17" s="269" t="s">
        <v>67</v>
      </c>
      <c r="FQ17" s="269" t="s">
        <v>67</v>
      </c>
      <c r="FR17" s="269" t="s">
        <v>67</v>
      </c>
      <c r="FS17" s="269" t="s">
        <v>67</v>
      </c>
      <c r="FT17" s="269" t="s">
        <v>67</v>
      </c>
      <c r="FU17" s="269"/>
      <c r="FV17" s="269" t="s">
        <v>67</v>
      </c>
      <c r="FW17" s="269" t="s">
        <v>67</v>
      </c>
      <c r="FX17" s="269" t="s">
        <v>67</v>
      </c>
      <c r="FY17" s="269" t="s">
        <v>67</v>
      </c>
      <c r="FZ17" s="269" t="s">
        <v>67</v>
      </c>
      <c r="GA17" s="269" t="s">
        <v>67</v>
      </c>
      <c r="GB17" s="275" t="s">
        <v>67</v>
      </c>
      <c r="GC17" s="286" t="s">
        <v>67</v>
      </c>
      <c r="GD17" s="139">
        <v>4</v>
      </c>
      <c r="GE17" s="269" t="s">
        <v>67</v>
      </c>
      <c r="GF17" s="264" t="s">
        <v>67</v>
      </c>
      <c r="GG17" s="269" t="s">
        <v>67</v>
      </c>
      <c r="GH17" s="269" t="s">
        <v>67</v>
      </c>
      <c r="GI17" s="269" t="s">
        <v>67</v>
      </c>
      <c r="GJ17" s="269" t="s">
        <v>67</v>
      </c>
      <c r="GL17" s="269" t="s">
        <v>67</v>
      </c>
      <c r="GM17" s="264"/>
      <c r="GN17" s="264">
        <v>999</v>
      </c>
      <c r="GO17" s="269">
        <v>999</v>
      </c>
      <c r="GP17" s="269" t="s">
        <v>67</v>
      </c>
      <c r="GQ17" s="264"/>
      <c r="GR17" s="264">
        <v>1</v>
      </c>
      <c r="GS17" s="264">
        <v>0</v>
      </c>
      <c r="GT17" s="479" t="s">
        <v>67</v>
      </c>
      <c r="GU17" s="264">
        <v>0</v>
      </c>
      <c r="GV17" s="269" t="s">
        <v>67</v>
      </c>
      <c r="GW17" s="267"/>
      <c r="GX17" s="265" t="s">
        <v>67</v>
      </c>
      <c r="GY17" s="269" t="s">
        <v>67</v>
      </c>
      <c r="GZ17" s="269" t="s">
        <v>67</v>
      </c>
      <c r="HA17" s="269" t="s">
        <v>67</v>
      </c>
      <c r="HB17" s="269" t="s">
        <v>67</v>
      </c>
      <c r="HC17" s="264"/>
      <c r="HD17" s="264" t="s">
        <v>67</v>
      </c>
      <c r="HE17" s="510" t="s">
        <v>67</v>
      </c>
      <c r="HF17" s="443" t="s">
        <v>67</v>
      </c>
      <c r="HG17" s="269" t="s">
        <v>67</v>
      </c>
      <c r="HH17" s="265" t="s">
        <v>67</v>
      </c>
      <c r="HI17" s="266" t="s">
        <v>67</v>
      </c>
      <c r="HJ17" s="267"/>
      <c r="HK17" s="269" t="s">
        <v>67</v>
      </c>
      <c r="HL17" s="264"/>
      <c r="HM17" s="269" t="s">
        <v>67</v>
      </c>
      <c r="HN17" s="264" t="s">
        <v>67</v>
      </c>
      <c r="HO17" s="269" t="s">
        <v>67</v>
      </c>
      <c r="HP17" s="269" t="s">
        <v>67</v>
      </c>
      <c r="HQ17" s="269"/>
      <c r="HR17" s="286" t="s">
        <v>67</v>
      </c>
      <c r="HS17" s="139">
        <v>4</v>
      </c>
      <c r="HT17" s="276" t="s">
        <v>67</v>
      </c>
      <c r="HU17" s="276" t="s">
        <v>67</v>
      </c>
      <c r="HV17" s="276" t="s">
        <v>67</v>
      </c>
      <c r="HW17" s="276" t="s">
        <v>67</v>
      </c>
      <c r="HX17" s="276" t="s">
        <v>67</v>
      </c>
      <c r="HY17" s="276" t="s">
        <v>67</v>
      </c>
      <c r="HZ17" s="276" t="s">
        <v>67</v>
      </c>
      <c r="IA17" s="276" t="s">
        <v>67</v>
      </c>
      <c r="IB17" s="276"/>
      <c r="IC17" s="276">
        <v>999</v>
      </c>
      <c r="ID17" s="276">
        <v>999</v>
      </c>
      <c r="IE17" s="276" t="s">
        <v>67</v>
      </c>
      <c r="IF17" s="276"/>
      <c r="IG17" s="276">
        <v>1</v>
      </c>
      <c r="IH17" s="276">
        <v>0</v>
      </c>
      <c r="II17" s="443" t="s">
        <v>67</v>
      </c>
      <c r="IJ17" s="278">
        <v>0</v>
      </c>
      <c r="IK17" s="280" t="s">
        <v>67</v>
      </c>
      <c r="IL17" s="276"/>
      <c r="IM17" s="276" t="s">
        <v>67</v>
      </c>
      <c r="IN17" s="276" t="s">
        <v>67</v>
      </c>
      <c r="IO17" s="276" t="s">
        <v>67</v>
      </c>
      <c r="IP17" s="276" t="s">
        <v>67</v>
      </c>
      <c r="IQ17" s="276" t="s">
        <v>67</v>
      </c>
      <c r="IR17" s="276" t="s">
        <v>67</v>
      </c>
      <c r="IT17" s="276" t="s">
        <v>67</v>
      </c>
      <c r="IU17" s="276" t="s">
        <v>67</v>
      </c>
      <c r="IV17" s="276" t="s">
        <v>67</v>
      </c>
      <c r="IW17" s="276" t="s">
        <v>67</v>
      </c>
      <c r="IX17" s="278" t="s">
        <v>67</v>
      </c>
      <c r="IY17" s="280" t="s">
        <v>67</v>
      </c>
      <c r="IZ17" s="277"/>
      <c r="JA17" s="276" t="s">
        <v>67</v>
      </c>
      <c r="JB17" s="276"/>
      <c r="JC17" s="276" t="s">
        <v>67</v>
      </c>
      <c r="JD17" s="276" t="s">
        <v>67</v>
      </c>
      <c r="JE17" s="479" t="s">
        <v>67</v>
      </c>
      <c r="JF17" s="276"/>
      <c r="JG17" s="276"/>
      <c r="JH17" s="286" t="s">
        <v>67</v>
      </c>
      <c r="JI17" s="139">
        <v>4</v>
      </c>
      <c r="JJ17" s="294" t="s">
        <v>67</v>
      </c>
      <c r="JK17" s="294" t="s">
        <v>67</v>
      </c>
      <c r="JL17" s="297" t="s">
        <v>67</v>
      </c>
      <c r="JM17" s="297" t="s">
        <v>67</v>
      </c>
      <c r="JN17" s="297" t="s">
        <v>67</v>
      </c>
      <c r="JO17" s="297" t="s">
        <v>67</v>
      </c>
      <c r="JP17" s="297" t="s">
        <v>67</v>
      </c>
      <c r="JQ17" s="297" t="s">
        <v>67</v>
      </c>
      <c r="JR17" s="297" t="s">
        <v>67</v>
      </c>
      <c r="JS17" s="294"/>
      <c r="JT17" s="294">
        <v>999</v>
      </c>
      <c r="JU17" s="297">
        <v>999</v>
      </c>
      <c r="JV17" s="297" t="s">
        <v>67</v>
      </c>
      <c r="JW17" s="294"/>
      <c r="JX17" s="294">
        <v>1</v>
      </c>
      <c r="JY17" s="294">
        <v>0</v>
      </c>
      <c r="JZ17" s="294" t="s">
        <v>67</v>
      </c>
      <c r="KA17" s="297">
        <v>0</v>
      </c>
      <c r="KB17" s="296" t="s">
        <v>67</v>
      </c>
      <c r="KC17" s="294"/>
      <c r="KD17" s="297" t="s">
        <v>67</v>
      </c>
      <c r="KE17" s="297" t="s">
        <v>67</v>
      </c>
      <c r="KF17" s="297" t="s">
        <v>67</v>
      </c>
      <c r="KG17" s="297" t="s">
        <v>67</v>
      </c>
      <c r="KH17" s="297" t="s">
        <v>67</v>
      </c>
      <c r="KI17" s="297" t="s">
        <v>67</v>
      </c>
      <c r="KJ17" s="297" t="s">
        <v>67</v>
      </c>
      <c r="KK17" s="294" t="s">
        <v>67</v>
      </c>
      <c r="KL17" s="444" t="s">
        <v>67</v>
      </c>
      <c r="KM17" s="297" t="s">
        <v>67</v>
      </c>
      <c r="KN17" s="297" t="s">
        <v>67</v>
      </c>
      <c r="KO17" s="297" t="s">
        <v>67</v>
      </c>
      <c r="KP17" s="296" t="s">
        <v>67</v>
      </c>
      <c r="KQ17" s="295"/>
      <c r="KR17" s="297" t="s">
        <v>67</v>
      </c>
      <c r="KS17" s="294"/>
      <c r="KT17" s="294" t="s">
        <v>67</v>
      </c>
      <c r="KU17" s="294" t="s">
        <v>67</v>
      </c>
      <c r="KV17" s="297" t="s">
        <v>67</v>
      </c>
      <c r="KW17" s="294"/>
      <c r="KX17" s="298"/>
      <c r="KY17" s="302"/>
    </row>
    <row r="18" spans="1:311" ht="14.25" customHeight="1" thickBot="1" x14ac:dyDescent="0.25">
      <c r="A18" s="690" t="s">
        <v>78</v>
      </c>
      <c r="B18" s="691" t="s">
        <v>66</v>
      </c>
      <c r="C18" s="675" t="s">
        <v>67</v>
      </c>
      <c r="D18" s="680">
        <v>6</v>
      </c>
      <c r="E18" s="682" t="s">
        <v>97</v>
      </c>
      <c r="F18" s="26"/>
      <c r="G18" s="33"/>
      <c r="H18" s="682">
        <v>4</v>
      </c>
      <c r="I18" s="26">
        <v>4</v>
      </c>
      <c r="J18" s="33"/>
      <c r="K18" s="651">
        <v>5</v>
      </c>
      <c r="L18" s="26">
        <v>4</v>
      </c>
      <c r="M18" s="33"/>
      <c r="N18" s="651" t="s">
        <v>67</v>
      </c>
      <c r="O18" s="26"/>
      <c r="P18" s="33"/>
      <c r="Q18" s="651" t="s">
        <v>67</v>
      </c>
      <c r="R18" s="26"/>
      <c r="S18" s="33"/>
      <c r="T18" s="651" t="s">
        <v>67</v>
      </c>
      <c r="U18" s="26"/>
      <c r="V18" s="33"/>
      <c r="W18" s="659" t="s">
        <v>67</v>
      </c>
      <c r="X18" s="26"/>
      <c r="Y18" s="33"/>
      <c r="Z18" s="661">
        <v>8</v>
      </c>
      <c r="AA18" s="663">
        <v>30</v>
      </c>
      <c r="AB18" s="668">
        <v>0</v>
      </c>
      <c r="AC18" s="670" t="s">
        <v>115</v>
      </c>
      <c r="AD18" s="666"/>
      <c r="AE18" s="652">
        <v>2</v>
      </c>
      <c r="AH18" s="588">
        <v>1</v>
      </c>
      <c r="AI18" s="513" t="s">
        <v>67</v>
      </c>
      <c r="AJ18" s="513">
        <v>0</v>
      </c>
      <c r="AK18" s="513">
        <v>0</v>
      </c>
      <c r="AL18" s="513" t="s">
        <v>67</v>
      </c>
      <c r="AM18" s="513" t="s">
        <v>67</v>
      </c>
      <c r="AN18" s="276" t="s">
        <v>67</v>
      </c>
      <c r="AO18" s="276" t="s">
        <v>67</v>
      </c>
      <c r="AQ18" s="588">
        <v>0</v>
      </c>
      <c r="AS18" s="226" t="s">
        <v>67</v>
      </c>
      <c r="AT18" s="226" t="s">
        <v>67</v>
      </c>
      <c r="AU18" s="524" t="s">
        <v>67</v>
      </c>
      <c r="AW18" s="208">
        <v>999</v>
      </c>
      <c r="AX18" s="223">
        <v>999</v>
      </c>
      <c r="AY18" s="208">
        <v>5</v>
      </c>
      <c r="AZ18" s="208">
        <v>999</v>
      </c>
      <c r="BC18" s="139">
        <v>5</v>
      </c>
      <c r="BD18" s="515">
        <v>0</v>
      </c>
      <c r="BE18" s="515">
        <v>0</v>
      </c>
      <c r="BF18" s="518">
        <v>0</v>
      </c>
      <c r="BG18" s="515"/>
      <c r="BH18" s="515"/>
      <c r="BI18" s="515">
        <v>0</v>
      </c>
      <c r="BJ18" s="515">
        <v>0</v>
      </c>
      <c r="BK18" s="518">
        <v>0</v>
      </c>
      <c r="BL18" s="515"/>
      <c r="BM18" s="515"/>
      <c r="BN18" s="515">
        <v>0</v>
      </c>
      <c r="BO18" s="515"/>
      <c r="BP18" s="227">
        <v>0</v>
      </c>
      <c r="BQ18" s="518" t="s">
        <v>67</v>
      </c>
      <c r="BR18" s="515">
        <v>999</v>
      </c>
      <c r="BS18" s="227">
        <v>5</v>
      </c>
      <c r="BT18" s="227">
        <v>5</v>
      </c>
      <c r="BU18" s="227">
        <v>999</v>
      </c>
      <c r="BV18" s="227" t="s">
        <v>67</v>
      </c>
      <c r="BW18" s="227">
        <v>0</v>
      </c>
      <c r="BX18" s="237">
        <v>0</v>
      </c>
      <c r="BY18" s="203" t="s">
        <v>67</v>
      </c>
      <c r="CB18" s="226" t="s">
        <v>67</v>
      </c>
      <c r="CC18" s="226" t="s">
        <v>67</v>
      </c>
      <c r="CD18" s="226" t="s">
        <v>67</v>
      </c>
      <c r="CE18" s="226" t="s">
        <v>67</v>
      </c>
      <c r="CF18" s="226"/>
      <c r="CG18" s="226" t="s">
        <v>67</v>
      </c>
      <c r="CH18" s="226" t="s">
        <v>67</v>
      </c>
      <c r="CI18" s="226" t="s">
        <v>67</v>
      </c>
      <c r="CJ18" s="226" t="s">
        <v>67</v>
      </c>
      <c r="CK18" s="226" t="s">
        <v>67</v>
      </c>
      <c r="CM18" s="226" t="s">
        <v>67</v>
      </c>
      <c r="CN18" s="203" t="s">
        <v>67</v>
      </c>
      <c r="CO18" s="226" t="s">
        <v>67</v>
      </c>
      <c r="CP18" s="226" t="s">
        <v>67</v>
      </c>
      <c r="CQ18" s="226" t="s">
        <v>67</v>
      </c>
      <c r="CS18" s="226" t="s">
        <v>67</v>
      </c>
      <c r="CT18" s="243" t="s">
        <v>67</v>
      </c>
      <c r="CU18" s="226" t="s">
        <v>67</v>
      </c>
      <c r="CW18" s="226">
        <v>5</v>
      </c>
      <c r="CY18" s="212" t="s">
        <v>67</v>
      </c>
      <c r="CZ18" s="233" t="s">
        <v>67</v>
      </c>
      <c r="DA18" s="233" t="s">
        <v>67</v>
      </c>
      <c r="DB18" s="233" t="s">
        <v>67</v>
      </c>
      <c r="DC18" s="238" t="s">
        <v>67</v>
      </c>
      <c r="DD18" s="269" t="s">
        <v>67</v>
      </c>
      <c r="DE18" s="139">
        <v>5</v>
      </c>
      <c r="DF18" s="248" t="s">
        <v>67</v>
      </c>
      <c r="DG18" s="249">
        <v>0</v>
      </c>
      <c r="DH18" s="248" t="s">
        <v>67</v>
      </c>
      <c r="DI18" s="249" t="s">
        <v>67</v>
      </c>
      <c r="DJ18" s="546"/>
      <c r="DK18" s="477">
        <v>999</v>
      </c>
      <c r="DL18" s="249">
        <v>999</v>
      </c>
      <c r="DM18" s="477" t="s">
        <v>67</v>
      </c>
      <c r="DN18" s="249">
        <v>1</v>
      </c>
      <c r="DO18" s="249">
        <v>0</v>
      </c>
      <c r="DP18" s="249"/>
      <c r="DQ18" s="249"/>
      <c r="DR18" s="249" t="s">
        <v>67</v>
      </c>
      <c r="DS18" s="249">
        <v>0</v>
      </c>
      <c r="DT18" s="249">
        <v>0</v>
      </c>
      <c r="DU18" s="251" t="s">
        <v>67</v>
      </c>
      <c r="DV18" s="249"/>
      <c r="DW18" s="248" t="s">
        <v>67</v>
      </c>
      <c r="DX18" s="248" t="s">
        <v>67</v>
      </c>
      <c r="DY18" s="248" t="s">
        <v>67</v>
      </c>
      <c r="DZ18" s="248" t="s">
        <v>67</v>
      </c>
      <c r="EA18" s="249" t="s">
        <v>67</v>
      </c>
      <c r="EB18" s="249"/>
      <c r="EC18" s="249" t="s">
        <v>67</v>
      </c>
      <c r="ED18" s="249" t="s">
        <v>67</v>
      </c>
      <c r="EE18" s="489" t="s">
        <v>67</v>
      </c>
      <c r="EF18" s="489" t="s">
        <v>67</v>
      </c>
      <c r="EG18" s="489" t="s">
        <v>67</v>
      </c>
      <c r="EH18" s="249" t="s">
        <v>67</v>
      </c>
      <c r="EI18" s="249"/>
      <c r="EJ18" s="248" t="s">
        <v>67</v>
      </c>
      <c r="EK18" s="249"/>
      <c r="EL18" s="249"/>
      <c r="EM18" s="249" t="s">
        <v>67</v>
      </c>
      <c r="EN18" s="249" t="s">
        <v>67</v>
      </c>
      <c r="EO18" s="248" t="s">
        <v>67</v>
      </c>
      <c r="EP18" s="248" t="s">
        <v>67</v>
      </c>
      <c r="EQ18" s="248" t="s">
        <v>67</v>
      </c>
      <c r="ER18" s="248" t="s">
        <v>67</v>
      </c>
      <c r="ES18" s="252" t="s">
        <v>67</v>
      </c>
      <c r="ET18" s="248"/>
      <c r="EU18" s="248">
        <v>8</v>
      </c>
      <c r="EV18" s="248"/>
      <c r="EW18" s="269" t="s">
        <v>67</v>
      </c>
      <c r="EX18" s="248" t="s">
        <v>67</v>
      </c>
      <c r="EY18" s="269" t="s">
        <v>67</v>
      </c>
      <c r="EZ18" s="248"/>
      <c r="FA18" s="248" t="s">
        <v>67</v>
      </c>
      <c r="FB18" s="257"/>
      <c r="FC18" s="139">
        <v>5</v>
      </c>
      <c r="FD18" s="269" t="s">
        <v>67</v>
      </c>
      <c r="FE18" s="269" t="s">
        <v>67</v>
      </c>
      <c r="FF18" s="269" t="s">
        <v>67</v>
      </c>
      <c r="FG18" s="269" t="s">
        <v>67</v>
      </c>
      <c r="FH18" s="269" t="s">
        <v>67</v>
      </c>
      <c r="FI18" s="269" t="s">
        <v>67</v>
      </c>
      <c r="FJ18" s="269" t="s">
        <v>67</v>
      </c>
      <c r="FK18" s="269" t="s">
        <v>67</v>
      </c>
      <c r="FL18" s="269" t="s">
        <v>67</v>
      </c>
      <c r="FM18" s="269"/>
      <c r="FN18" s="269" t="s">
        <v>67</v>
      </c>
      <c r="FO18" s="269" t="s">
        <v>67</v>
      </c>
      <c r="FP18" s="269" t="s">
        <v>67</v>
      </c>
      <c r="FQ18" s="269" t="s">
        <v>67</v>
      </c>
      <c r="FR18" s="269" t="s">
        <v>67</v>
      </c>
      <c r="FS18" s="269" t="s">
        <v>67</v>
      </c>
      <c r="FT18" s="269" t="s">
        <v>67</v>
      </c>
      <c r="FU18" s="269"/>
      <c r="FV18" s="269" t="s">
        <v>67</v>
      </c>
      <c r="FW18" s="269" t="s">
        <v>67</v>
      </c>
      <c r="FX18" s="269" t="s">
        <v>67</v>
      </c>
      <c r="FY18" s="269" t="s">
        <v>67</v>
      </c>
      <c r="FZ18" s="269" t="s">
        <v>67</v>
      </c>
      <c r="GA18" s="269" t="s">
        <v>67</v>
      </c>
      <c r="GB18" s="275" t="s">
        <v>67</v>
      </c>
      <c r="GC18" s="286" t="s">
        <v>67</v>
      </c>
      <c r="GD18" s="139">
        <v>5</v>
      </c>
      <c r="GE18" s="269" t="s">
        <v>67</v>
      </c>
      <c r="GF18" s="264" t="s">
        <v>67</v>
      </c>
      <c r="GG18" s="269" t="s">
        <v>67</v>
      </c>
      <c r="GH18" s="269" t="s">
        <v>67</v>
      </c>
      <c r="GI18" s="269" t="s">
        <v>67</v>
      </c>
      <c r="GJ18" s="269" t="s">
        <v>67</v>
      </c>
      <c r="GL18" s="269" t="s">
        <v>67</v>
      </c>
      <c r="GM18" s="264"/>
      <c r="GN18" s="264">
        <v>999</v>
      </c>
      <c r="GO18" s="269">
        <v>999</v>
      </c>
      <c r="GP18" s="269" t="s">
        <v>67</v>
      </c>
      <c r="GQ18" s="264"/>
      <c r="GR18" s="264">
        <v>1</v>
      </c>
      <c r="GS18" s="264">
        <v>0</v>
      </c>
      <c r="GT18" s="479" t="s">
        <v>67</v>
      </c>
      <c r="GU18" s="264">
        <v>0</v>
      </c>
      <c r="GV18" s="269" t="s">
        <v>67</v>
      </c>
      <c r="GW18" s="267"/>
      <c r="GX18" s="265" t="s">
        <v>67</v>
      </c>
      <c r="GY18" s="269" t="s">
        <v>67</v>
      </c>
      <c r="GZ18" s="269" t="s">
        <v>67</v>
      </c>
      <c r="HA18" s="269" t="s">
        <v>67</v>
      </c>
      <c r="HB18" s="269" t="s">
        <v>67</v>
      </c>
      <c r="HC18" s="264"/>
      <c r="HD18" s="264" t="s">
        <v>67</v>
      </c>
      <c r="HE18" s="510" t="s">
        <v>67</v>
      </c>
      <c r="HF18" s="443" t="s">
        <v>67</v>
      </c>
      <c r="HG18" s="269" t="s">
        <v>67</v>
      </c>
      <c r="HH18" s="265" t="s">
        <v>67</v>
      </c>
      <c r="HI18" s="266" t="s">
        <v>67</v>
      </c>
      <c r="HJ18" s="267"/>
      <c r="HK18" s="269" t="s">
        <v>67</v>
      </c>
      <c r="HL18" s="264"/>
      <c r="HM18" s="269" t="s">
        <v>67</v>
      </c>
      <c r="HN18" s="264" t="s">
        <v>67</v>
      </c>
      <c r="HO18" s="269" t="s">
        <v>67</v>
      </c>
      <c r="HP18" s="269" t="s">
        <v>67</v>
      </c>
      <c r="HQ18" s="269" t="s">
        <v>67</v>
      </c>
      <c r="HR18" s="286" t="s">
        <v>67</v>
      </c>
      <c r="HS18" s="139">
        <v>5</v>
      </c>
      <c r="HT18" s="276" t="s">
        <v>67</v>
      </c>
      <c r="HU18" s="276" t="s">
        <v>67</v>
      </c>
      <c r="HV18" s="276" t="s">
        <v>67</v>
      </c>
      <c r="HW18" s="276" t="s">
        <v>67</v>
      </c>
      <c r="HX18" s="276" t="s">
        <v>67</v>
      </c>
      <c r="HY18" s="276" t="s">
        <v>67</v>
      </c>
      <c r="HZ18" s="276" t="s">
        <v>67</v>
      </c>
      <c r="IA18" s="276" t="s">
        <v>67</v>
      </c>
      <c r="IB18" s="276"/>
      <c r="IC18" s="276">
        <v>999</v>
      </c>
      <c r="ID18" s="276">
        <v>999</v>
      </c>
      <c r="IE18" s="276" t="s">
        <v>67</v>
      </c>
      <c r="IF18" s="276"/>
      <c r="IG18" s="276">
        <v>1</v>
      </c>
      <c r="IH18" s="276">
        <v>0</v>
      </c>
      <c r="II18" s="443" t="s">
        <v>67</v>
      </c>
      <c r="IJ18" s="278">
        <v>0</v>
      </c>
      <c r="IK18" s="280" t="s">
        <v>67</v>
      </c>
      <c r="IL18" s="276"/>
      <c r="IM18" s="276" t="s">
        <v>67</v>
      </c>
      <c r="IN18" s="276" t="s">
        <v>67</v>
      </c>
      <c r="IO18" s="276" t="s">
        <v>67</v>
      </c>
      <c r="IP18" s="276" t="s">
        <v>67</v>
      </c>
      <c r="IQ18" s="276" t="s">
        <v>67</v>
      </c>
      <c r="IR18" s="276" t="s">
        <v>67</v>
      </c>
      <c r="IT18" s="276" t="s">
        <v>67</v>
      </c>
      <c r="IU18" s="276" t="s">
        <v>67</v>
      </c>
      <c r="IV18" s="276" t="s">
        <v>67</v>
      </c>
      <c r="IW18" s="276" t="s">
        <v>67</v>
      </c>
      <c r="IX18" s="278" t="s">
        <v>67</v>
      </c>
      <c r="IY18" s="280" t="s">
        <v>67</v>
      </c>
      <c r="IZ18" s="277"/>
      <c r="JA18" s="276" t="s">
        <v>67</v>
      </c>
      <c r="JB18" s="276"/>
      <c r="JC18" s="276" t="s">
        <v>67</v>
      </c>
      <c r="JD18" s="276" t="s">
        <v>67</v>
      </c>
      <c r="JE18" s="479" t="s">
        <v>67</v>
      </c>
      <c r="JF18" s="276"/>
      <c r="JG18" s="276" t="s">
        <v>67</v>
      </c>
      <c r="JH18" s="286" t="s">
        <v>67</v>
      </c>
      <c r="JI18" s="139">
        <v>5</v>
      </c>
      <c r="JJ18" s="294" t="s">
        <v>67</v>
      </c>
      <c r="JK18" s="294" t="s">
        <v>67</v>
      </c>
      <c r="JL18" s="297" t="s">
        <v>67</v>
      </c>
      <c r="JM18" s="297" t="s">
        <v>67</v>
      </c>
      <c r="JN18" s="297" t="s">
        <v>67</v>
      </c>
      <c r="JO18" s="297" t="s">
        <v>67</v>
      </c>
      <c r="JP18" s="297" t="s">
        <v>67</v>
      </c>
      <c r="JQ18" s="297" t="s">
        <v>67</v>
      </c>
      <c r="JR18" s="297" t="s">
        <v>67</v>
      </c>
      <c r="JS18" s="294"/>
      <c r="JT18" s="294">
        <v>999</v>
      </c>
      <c r="JU18" s="297">
        <v>999</v>
      </c>
      <c r="JV18" s="297" t="s">
        <v>67</v>
      </c>
      <c r="JW18" s="294"/>
      <c r="JX18" s="294">
        <v>1</v>
      </c>
      <c r="JY18" s="294">
        <v>0</v>
      </c>
      <c r="JZ18" s="294" t="s">
        <v>67</v>
      </c>
      <c r="KA18" s="297">
        <v>0</v>
      </c>
      <c r="KB18" s="296" t="s">
        <v>67</v>
      </c>
      <c r="KC18" s="294"/>
      <c r="KD18" s="297" t="s">
        <v>67</v>
      </c>
      <c r="KE18" s="297" t="s">
        <v>67</v>
      </c>
      <c r="KF18" s="297" t="s">
        <v>67</v>
      </c>
      <c r="KG18" s="297" t="s">
        <v>67</v>
      </c>
      <c r="KH18" s="297" t="s">
        <v>67</v>
      </c>
      <c r="KI18" s="297" t="s">
        <v>67</v>
      </c>
      <c r="KJ18" s="297" t="s">
        <v>67</v>
      </c>
      <c r="KK18" s="294" t="s">
        <v>67</v>
      </c>
      <c r="KL18" s="444" t="s">
        <v>67</v>
      </c>
      <c r="KM18" s="297" t="s">
        <v>67</v>
      </c>
      <c r="KN18" s="297" t="s">
        <v>67</v>
      </c>
      <c r="KO18" s="297" t="s">
        <v>67</v>
      </c>
      <c r="KP18" s="296" t="s">
        <v>67</v>
      </c>
      <c r="KQ18" s="295"/>
      <c r="KR18" s="297" t="s">
        <v>67</v>
      </c>
      <c r="KS18" s="294"/>
      <c r="KT18" s="294" t="s">
        <v>67</v>
      </c>
      <c r="KU18" s="294" t="s">
        <v>67</v>
      </c>
      <c r="KV18" s="297" t="s">
        <v>67</v>
      </c>
      <c r="KW18" s="294"/>
      <c r="KX18" s="298" t="s">
        <v>67</v>
      </c>
      <c r="KY18" s="302"/>
    </row>
    <row r="19" spans="1:311" ht="14.25" customHeight="1" thickBot="1" x14ac:dyDescent="0.25">
      <c r="A19" s="690"/>
      <c r="B19" s="691"/>
      <c r="C19" s="675"/>
      <c r="D19" s="681"/>
      <c r="E19" s="658"/>
      <c r="F19" s="29"/>
      <c r="G19" s="30"/>
      <c r="H19" s="658"/>
      <c r="I19" s="29">
        <v>14</v>
      </c>
      <c r="J19" s="30"/>
      <c r="K19" s="651"/>
      <c r="L19" s="29">
        <v>16</v>
      </c>
      <c r="M19" s="30"/>
      <c r="N19" s="651"/>
      <c r="O19" s="29"/>
      <c r="P19" s="30"/>
      <c r="Q19" s="651"/>
      <c r="R19" s="29"/>
      <c r="S19" s="30"/>
      <c r="T19" s="651"/>
      <c r="U19" s="29"/>
      <c r="V19" s="30"/>
      <c r="W19" s="659"/>
      <c r="X19" s="29"/>
      <c r="Y19" s="30"/>
      <c r="Z19" s="661"/>
      <c r="AA19" s="663"/>
      <c r="AB19" s="668"/>
      <c r="AC19" s="670"/>
      <c r="AD19" s="667"/>
      <c r="AE19" s="652"/>
      <c r="AI19" s="506" t="s">
        <v>67</v>
      </c>
      <c r="AJ19" s="248" t="s">
        <v>67</v>
      </c>
      <c r="AK19" s="276" t="s">
        <v>67</v>
      </c>
      <c r="AL19" s="276" t="s">
        <v>67</v>
      </c>
      <c r="AM19" s="276"/>
      <c r="AN19" s="276"/>
      <c r="AO19" s="276"/>
      <c r="AQ19" s="276" t="s">
        <v>67</v>
      </c>
      <c r="AS19" s="226" t="s">
        <v>67</v>
      </c>
      <c r="AT19" s="226" t="s">
        <v>67</v>
      </c>
      <c r="AU19" s="524" t="s">
        <v>67</v>
      </c>
      <c r="AW19" s="208">
        <v>999</v>
      </c>
      <c r="AX19" s="223">
        <v>999</v>
      </c>
      <c r="AY19" s="208">
        <v>6</v>
      </c>
      <c r="AZ19" s="208">
        <v>999</v>
      </c>
      <c r="BC19" s="139">
        <v>6</v>
      </c>
      <c r="BD19" s="515">
        <v>0</v>
      </c>
      <c r="BE19" s="515">
        <v>0</v>
      </c>
      <c r="BF19" s="518">
        <v>0</v>
      </c>
      <c r="BG19" s="515"/>
      <c r="BH19" s="515"/>
      <c r="BI19" s="515">
        <v>0</v>
      </c>
      <c r="BJ19" s="515">
        <v>0</v>
      </c>
      <c r="BK19" s="518">
        <v>0</v>
      </c>
      <c r="BL19" s="515"/>
      <c r="BM19" s="515"/>
      <c r="BN19" s="515">
        <v>0</v>
      </c>
      <c r="BO19" s="515"/>
      <c r="BP19" s="227">
        <v>0</v>
      </c>
      <c r="BQ19" s="518" t="s">
        <v>67</v>
      </c>
      <c r="BR19" s="515">
        <v>999</v>
      </c>
      <c r="BS19" s="227">
        <v>6</v>
      </c>
      <c r="BT19" s="227">
        <v>6</v>
      </c>
      <c r="BU19" s="227">
        <v>999</v>
      </c>
      <c r="BV19" s="227" t="s">
        <v>67</v>
      </c>
      <c r="BW19" s="227">
        <v>0</v>
      </c>
      <c r="BX19" s="237">
        <v>0</v>
      </c>
      <c r="BY19" s="203" t="s">
        <v>67</v>
      </c>
      <c r="CB19" s="226" t="s">
        <v>67</v>
      </c>
      <c r="CC19" s="226" t="s">
        <v>67</v>
      </c>
      <c r="CD19" s="226" t="s">
        <v>67</v>
      </c>
      <c r="CE19" s="226" t="s">
        <v>67</v>
      </c>
      <c r="CF19" s="226"/>
      <c r="CG19" s="226" t="s">
        <v>67</v>
      </c>
      <c r="CH19" s="226" t="s">
        <v>67</v>
      </c>
      <c r="CI19" s="226" t="s">
        <v>67</v>
      </c>
      <c r="CJ19" s="226" t="s">
        <v>67</v>
      </c>
      <c r="CK19" s="226" t="s">
        <v>67</v>
      </c>
      <c r="CM19" s="226" t="s">
        <v>67</v>
      </c>
      <c r="CN19" s="203" t="s">
        <v>67</v>
      </c>
      <c r="CO19" s="226" t="s">
        <v>67</v>
      </c>
      <c r="CP19" s="226" t="s">
        <v>67</v>
      </c>
      <c r="CQ19" s="226" t="s">
        <v>67</v>
      </c>
      <c r="CS19" s="226" t="s">
        <v>67</v>
      </c>
      <c r="CT19" s="243" t="s">
        <v>67</v>
      </c>
      <c r="CU19" s="226" t="s">
        <v>67</v>
      </c>
      <c r="CW19" s="226"/>
      <c r="CY19" s="212" t="s">
        <v>67</v>
      </c>
      <c r="CZ19" s="233" t="s">
        <v>67</v>
      </c>
      <c r="DA19" s="233" t="s">
        <v>67</v>
      </c>
      <c r="DB19" s="233" t="s">
        <v>67</v>
      </c>
      <c r="DC19" s="238" t="s">
        <v>67</v>
      </c>
      <c r="DD19" s="269" t="s">
        <v>67</v>
      </c>
      <c r="DE19" s="139">
        <v>6</v>
      </c>
      <c r="DF19" s="248" t="s">
        <v>67</v>
      </c>
      <c r="DG19" s="249">
        <v>0</v>
      </c>
      <c r="DH19" s="248" t="s">
        <v>67</v>
      </c>
      <c r="DI19" s="249" t="s">
        <v>67</v>
      </c>
      <c r="DJ19" s="546"/>
      <c r="DK19" s="477">
        <v>999</v>
      </c>
      <c r="DL19" s="249">
        <v>999</v>
      </c>
      <c r="DM19" s="477" t="s">
        <v>67</v>
      </c>
      <c r="DN19" s="249">
        <v>1</v>
      </c>
      <c r="DO19" s="249">
        <v>0</v>
      </c>
      <c r="DP19" s="249"/>
      <c r="DQ19" s="249"/>
      <c r="DR19" s="249" t="s">
        <v>67</v>
      </c>
      <c r="DS19" s="249">
        <v>0</v>
      </c>
      <c r="DT19" s="249">
        <v>0</v>
      </c>
      <c r="DU19" s="251" t="s">
        <v>67</v>
      </c>
      <c r="DV19" s="249"/>
      <c r="DW19" s="248" t="s">
        <v>67</v>
      </c>
      <c r="DX19" s="248" t="s">
        <v>67</v>
      </c>
      <c r="DY19" s="248" t="s">
        <v>67</v>
      </c>
      <c r="DZ19" s="248" t="s">
        <v>67</v>
      </c>
      <c r="EA19" s="249" t="s">
        <v>67</v>
      </c>
      <c r="EB19" s="249"/>
      <c r="EC19" s="249" t="s">
        <v>67</v>
      </c>
      <c r="ED19" s="249" t="s">
        <v>67</v>
      </c>
      <c r="EE19" s="489" t="s">
        <v>67</v>
      </c>
      <c r="EF19" s="489" t="s">
        <v>67</v>
      </c>
      <c r="EG19" s="489" t="s">
        <v>67</v>
      </c>
      <c r="EH19" s="249" t="s">
        <v>67</v>
      </c>
      <c r="EI19" s="249"/>
      <c r="EJ19" s="248" t="s">
        <v>67</v>
      </c>
      <c r="EK19" s="249"/>
      <c r="EL19" s="249"/>
      <c r="EM19" s="249" t="s">
        <v>67</v>
      </c>
      <c r="EN19" s="249" t="s">
        <v>67</v>
      </c>
      <c r="EO19" s="248" t="s">
        <v>67</v>
      </c>
      <c r="EP19" s="248" t="s">
        <v>67</v>
      </c>
      <c r="EQ19" s="248" t="s">
        <v>67</v>
      </c>
      <c r="ER19" s="248" t="s">
        <v>67</v>
      </c>
      <c r="ES19" s="252" t="s">
        <v>67</v>
      </c>
      <c r="ET19" s="248"/>
      <c r="EU19" s="248">
        <v>9</v>
      </c>
      <c r="EV19" s="248"/>
      <c r="EW19" s="269" t="s">
        <v>67</v>
      </c>
      <c r="EX19" s="248" t="s">
        <v>67</v>
      </c>
      <c r="EY19" s="269" t="s">
        <v>67</v>
      </c>
      <c r="EZ19" s="248"/>
      <c r="FA19" s="248"/>
      <c r="FB19" s="257"/>
      <c r="FC19" s="139">
        <v>6</v>
      </c>
      <c r="FD19" s="269" t="s">
        <v>67</v>
      </c>
      <c r="FE19" s="269" t="s">
        <v>67</v>
      </c>
      <c r="FF19" s="269" t="s">
        <v>67</v>
      </c>
      <c r="FG19" s="269" t="s">
        <v>67</v>
      </c>
      <c r="FH19" s="269" t="s">
        <v>67</v>
      </c>
      <c r="FI19" s="269" t="s">
        <v>67</v>
      </c>
      <c r="FJ19" s="269" t="s">
        <v>67</v>
      </c>
      <c r="FK19" s="269" t="s">
        <v>67</v>
      </c>
      <c r="FL19" s="269" t="s">
        <v>67</v>
      </c>
      <c r="FM19" s="269"/>
      <c r="FN19" s="269" t="s">
        <v>67</v>
      </c>
      <c r="FO19" s="269" t="s">
        <v>67</v>
      </c>
      <c r="FP19" s="269" t="s">
        <v>67</v>
      </c>
      <c r="FQ19" s="269" t="s">
        <v>67</v>
      </c>
      <c r="FR19" s="269" t="s">
        <v>67</v>
      </c>
      <c r="FS19" s="269" t="s">
        <v>67</v>
      </c>
      <c r="FT19" s="269" t="s">
        <v>67</v>
      </c>
      <c r="FU19" s="269"/>
      <c r="FV19" s="269" t="s">
        <v>67</v>
      </c>
      <c r="FW19" s="269" t="s">
        <v>67</v>
      </c>
      <c r="FX19" s="269" t="s">
        <v>67</v>
      </c>
      <c r="FY19" s="269" t="s">
        <v>67</v>
      </c>
      <c r="FZ19" s="269" t="s">
        <v>67</v>
      </c>
      <c r="GA19" s="269" t="s">
        <v>67</v>
      </c>
      <c r="GB19" s="275" t="s">
        <v>67</v>
      </c>
      <c r="GC19" s="286" t="s">
        <v>67</v>
      </c>
      <c r="GD19" s="139">
        <v>6</v>
      </c>
      <c r="GE19" s="269" t="s">
        <v>67</v>
      </c>
      <c r="GF19" s="264" t="s">
        <v>67</v>
      </c>
      <c r="GG19" s="269" t="s">
        <v>67</v>
      </c>
      <c r="GH19" s="269" t="s">
        <v>67</v>
      </c>
      <c r="GI19" s="269" t="s">
        <v>67</v>
      </c>
      <c r="GJ19" s="269" t="s">
        <v>67</v>
      </c>
      <c r="GL19" s="269" t="s">
        <v>67</v>
      </c>
      <c r="GM19" s="264"/>
      <c r="GN19" s="264">
        <v>999</v>
      </c>
      <c r="GO19" s="269">
        <v>999</v>
      </c>
      <c r="GP19" s="269" t="s">
        <v>67</v>
      </c>
      <c r="GQ19" s="264"/>
      <c r="GR19" s="264">
        <v>1</v>
      </c>
      <c r="GS19" s="264">
        <v>0</v>
      </c>
      <c r="GT19" s="479" t="s">
        <v>67</v>
      </c>
      <c r="GU19" s="264">
        <v>0</v>
      </c>
      <c r="GV19" s="269" t="s">
        <v>67</v>
      </c>
      <c r="GW19" s="267"/>
      <c r="GX19" s="265" t="s">
        <v>67</v>
      </c>
      <c r="GY19" s="269" t="s">
        <v>67</v>
      </c>
      <c r="GZ19" s="269" t="s">
        <v>67</v>
      </c>
      <c r="HA19" s="269" t="s">
        <v>67</v>
      </c>
      <c r="HB19" s="269" t="s">
        <v>67</v>
      </c>
      <c r="HC19" s="264"/>
      <c r="HD19" s="264" t="s">
        <v>67</v>
      </c>
      <c r="HE19" s="510" t="s">
        <v>67</v>
      </c>
      <c r="HF19" s="443" t="s">
        <v>67</v>
      </c>
      <c r="HG19" s="269" t="s">
        <v>67</v>
      </c>
      <c r="HH19" s="265" t="s">
        <v>67</v>
      </c>
      <c r="HI19" s="266" t="s">
        <v>67</v>
      </c>
      <c r="HJ19" s="267"/>
      <c r="HK19" s="269" t="s">
        <v>67</v>
      </c>
      <c r="HL19" s="264"/>
      <c r="HM19" s="269" t="s">
        <v>67</v>
      </c>
      <c r="HN19" s="264" t="s">
        <v>67</v>
      </c>
      <c r="HO19" s="269" t="s">
        <v>67</v>
      </c>
      <c r="HP19" s="269" t="s">
        <v>67</v>
      </c>
      <c r="HQ19" s="269"/>
      <c r="HR19" s="286" t="s">
        <v>67</v>
      </c>
      <c r="HS19" s="139">
        <v>6</v>
      </c>
      <c r="HT19" s="276" t="s">
        <v>67</v>
      </c>
      <c r="HU19" s="276" t="s">
        <v>67</v>
      </c>
      <c r="HV19" s="276" t="s">
        <v>67</v>
      </c>
      <c r="HW19" s="276" t="s">
        <v>67</v>
      </c>
      <c r="HX19" s="276" t="s">
        <v>67</v>
      </c>
      <c r="HY19" s="276" t="s">
        <v>67</v>
      </c>
      <c r="HZ19" s="276" t="s">
        <v>67</v>
      </c>
      <c r="IA19" s="276" t="s">
        <v>67</v>
      </c>
      <c r="IB19" s="276"/>
      <c r="IC19" s="276">
        <v>999</v>
      </c>
      <c r="ID19" s="276">
        <v>999</v>
      </c>
      <c r="IE19" s="276" t="s">
        <v>67</v>
      </c>
      <c r="IF19" s="276"/>
      <c r="IG19" s="276">
        <v>1</v>
      </c>
      <c r="IH19" s="276">
        <v>0</v>
      </c>
      <c r="II19" s="443" t="s">
        <v>67</v>
      </c>
      <c r="IJ19" s="278">
        <v>0</v>
      </c>
      <c r="IK19" s="280" t="s">
        <v>67</v>
      </c>
      <c r="IL19" s="276"/>
      <c r="IM19" s="276" t="s">
        <v>67</v>
      </c>
      <c r="IN19" s="276" t="s">
        <v>67</v>
      </c>
      <c r="IO19" s="276" t="s">
        <v>67</v>
      </c>
      <c r="IP19" s="276" t="s">
        <v>67</v>
      </c>
      <c r="IQ19" s="276" t="s">
        <v>67</v>
      </c>
      <c r="IR19" s="276" t="s">
        <v>67</v>
      </c>
      <c r="IT19" s="276" t="s">
        <v>67</v>
      </c>
      <c r="IU19" s="276" t="s">
        <v>67</v>
      </c>
      <c r="IV19" s="276" t="s">
        <v>67</v>
      </c>
      <c r="IW19" s="276" t="s">
        <v>67</v>
      </c>
      <c r="IX19" s="278" t="s">
        <v>67</v>
      </c>
      <c r="IY19" s="280" t="s">
        <v>67</v>
      </c>
      <c r="IZ19" s="277"/>
      <c r="JA19" s="276" t="s">
        <v>67</v>
      </c>
      <c r="JB19" s="276"/>
      <c r="JC19" s="276" t="s">
        <v>67</v>
      </c>
      <c r="JD19" s="276" t="s">
        <v>67</v>
      </c>
      <c r="JE19" s="479" t="s">
        <v>67</v>
      </c>
      <c r="JF19" s="276"/>
      <c r="JG19" s="276"/>
      <c r="JH19" s="286" t="s">
        <v>67</v>
      </c>
      <c r="JI19" s="139">
        <v>6</v>
      </c>
      <c r="JJ19" s="294" t="s">
        <v>67</v>
      </c>
      <c r="JK19" s="294" t="s">
        <v>67</v>
      </c>
      <c r="JL19" s="297" t="s">
        <v>67</v>
      </c>
      <c r="JM19" s="297" t="s">
        <v>67</v>
      </c>
      <c r="JN19" s="297" t="s">
        <v>67</v>
      </c>
      <c r="JO19" s="297" t="s">
        <v>67</v>
      </c>
      <c r="JP19" s="297" t="s">
        <v>67</v>
      </c>
      <c r="JQ19" s="297" t="s">
        <v>67</v>
      </c>
      <c r="JR19" s="297" t="s">
        <v>67</v>
      </c>
      <c r="JS19" s="294"/>
      <c r="JT19" s="294">
        <v>999</v>
      </c>
      <c r="JU19" s="297">
        <v>999</v>
      </c>
      <c r="JV19" s="297" t="s">
        <v>67</v>
      </c>
      <c r="JW19" s="294"/>
      <c r="JX19" s="294">
        <v>1</v>
      </c>
      <c r="JY19" s="294">
        <v>0</v>
      </c>
      <c r="JZ19" s="294" t="s">
        <v>67</v>
      </c>
      <c r="KA19" s="297">
        <v>0</v>
      </c>
      <c r="KB19" s="296" t="s">
        <v>67</v>
      </c>
      <c r="KC19" s="294"/>
      <c r="KD19" s="297" t="s">
        <v>67</v>
      </c>
      <c r="KE19" s="297" t="s">
        <v>67</v>
      </c>
      <c r="KF19" s="297" t="s">
        <v>67</v>
      </c>
      <c r="KG19" s="297" t="s">
        <v>67</v>
      </c>
      <c r="KH19" s="297" t="s">
        <v>67</v>
      </c>
      <c r="KI19" s="297" t="s">
        <v>67</v>
      </c>
      <c r="KJ19" s="297" t="s">
        <v>67</v>
      </c>
      <c r="KK19" s="294" t="s">
        <v>67</v>
      </c>
      <c r="KL19" s="444" t="s">
        <v>67</v>
      </c>
      <c r="KM19" s="297" t="s">
        <v>67</v>
      </c>
      <c r="KN19" s="297" t="s">
        <v>67</v>
      </c>
      <c r="KO19" s="297" t="s">
        <v>67</v>
      </c>
      <c r="KP19" s="296" t="s">
        <v>67</v>
      </c>
      <c r="KQ19" s="295"/>
      <c r="KR19" s="297" t="s">
        <v>67</v>
      </c>
      <c r="KS19" s="294"/>
      <c r="KT19" s="294" t="s">
        <v>67</v>
      </c>
      <c r="KU19" s="294" t="s">
        <v>67</v>
      </c>
      <c r="KV19" s="297" t="s">
        <v>67</v>
      </c>
      <c r="KW19" s="294"/>
      <c r="KX19" s="298"/>
      <c r="KY19" s="302"/>
    </row>
    <row r="20" spans="1:311" ht="13.5" customHeight="1" thickTop="1" thickBot="1" x14ac:dyDescent="0.25">
      <c r="A20" s="159"/>
      <c r="B20" s="159"/>
      <c r="C20" s="159"/>
      <c r="D20" s="160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W20" s="208">
        <v>999</v>
      </c>
      <c r="IJ20" s="270"/>
      <c r="IK20" s="272"/>
      <c r="IY20" s="272"/>
      <c r="IZ20" s="271"/>
      <c r="JG20" s="279"/>
      <c r="JH20" s="308"/>
      <c r="JI20" s="309"/>
      <c r="JJ20" s="309"/>
      <c r="JK20" s="310"/>
      <c r="JL20" s="310"/>
      <c r="JM20" s="310"/>
      <c r="JN20" s="310"/>
      <c r="JO20" s="310"/>
      <c r="JP20" s="310"/>
      <c r="JQ20" s="310"/>
      <c r="JR20" s="310"/>
      <c r="JS20" s="310"/>
      <c r="JT20" s="310"/>
      <c r="JU20" s="310"/>
      <c r="JV20" s="310"/>
      <c r="JW20" s="310"/>
      <c r="JX20" s="310"/>
      <c r="JY20" s="310"/>
      <c r="JZ20" s="310"/>
      <c r="KA20" s="310"/>
      <c r="KB20" s="236"/>
      <c r="KC20" s="235"/>
      <c r="KD20" s="310"/>
      <c r="KE20" s="310"/>
      <c r="KF20" s="310"/>
      <c r="KG20" s="310"/>
      <c r="KH20" s="310"/>
      <c r="KI20" s="310"/>
      <c r="KJ20" s="310"/>
      <c r="KK20" s="310"/>
      <c r="KL20" s="310"/>
      <c r="KM20" s="310"/>
      <c r="KN20" s="310"/>
      <c r="KO20" s="310"/>
      <c r="KP20" s="236"/>
      <c r="KQ20" s="235"/>
      <c r="KR20" s="310"/>
      <c r="KS20" s="310"/>
      <c r="KT20" s="310"/>
      <c r="KU20" s="310"/>
      <c r="KV20" s="310"/>
      <c r="KW20" s="310"/>
      <c r="KX20" s="311"/>
    </row>
    <row r="21" spans="1:311" ht="13.5" hidden="1" thickBot="1" x14ac:dyDescent="0.25">
      <c r="A21" s="36"/>
      <c r="B21" s="36"/>
      <c r="C21" s="36"/>
      <c r="D21" s="83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CF21" s="325"/>
      <c r="IJ21" s="270"/>
      <c r="IK21" s="272"/>
      <c r="IY21" s="272"/>
      <c r="IZ21" s="271"/>
      <c r="JG21" s="279"/>
      <c r="JH21" s="312"/>
      <c r="JI21" s="305"/>
      <c r="JJ21" s="305"/>
      <c r="JK21" s="300"/>
      <c r="JL21" s="300"/>
      <c r="JM21" s="300"/>
      <c r="JN21" s="300"/>
      <c r="JO21" s="300"/>
      <c r="JP21" s="300"/>
      <c r="JQ21" s="300"/>
      <c r="JR21" s="300"/>
      <c r="JS21" s="300"/>
      <c r="JT21" s="300"/>
      <c r="JU21" s="300"/>
      <c r="JV21" s="300"/>
      <c r="JW21" s="300"/>
      <c r="JX21" s="300"/>
      <c r="JY21" s="300"/>
      <c r="JZ21" s="300"/>
      <c r="KA21" s="300"/>
      <c r="KB21" s="300"/>
      <c r="KC21" s="300"/>
      <c r="KD21" s="300"/>
      <c r="KE21" s="300"/>
      <c r="KF21" s="300"/>
      <c r="KG21" s="300"/>
      <c r="KH21" s="300"/>
      <c r="KI21" s="300"/>
      <c r="KJ21" s="300"/>
      <c r="KK21" s="300"/>
      <c r="KL21" s="300"/>
      <c r="KM21" s="300"/>
      <c r="KN21" s="300"/>
      <c r="KO21" s="300"/>
      <c r="KP21" s="300"/>
      <c r="KQ21" s="300"/>
      <c r="KR21" s="300"/>
      <c r="KS21" s="300"/>
      <c r="KT21" s="300"/>
      <c r="KU21" s="300"/>
      <c r="KV21" s="300"/>
      <c r="KW21" s="300"/>
      <c r="KX21" s="300"/>
    </row>
    <row r="22" spans="1:311" ht="14.25" thickTop="1" thickBot="1" x14ac:dyDescent="0.25">
      <c r="B22" t="s">
        <v>117</v>
      </c>
      <c r="E22" s="706">
        <v>2</v>
      </c>
      <c r="F22" s="191">
        <v>3</v>
      </c>
      <c r="G22" s="192">
        <v>1</v>
      </c>
      <c r="Z22" s="661">
        <v>6</v>
      </c>
      <c r="AA22" s="708">
        <v>18</v>
      </c>
      <c r="AB22" s="709">
        <v>2</v>
      </c>
      <c r="CP22" s="125"/>
      <c r="CX22" s="718" t="s">
        <v>41</v>
      </c>
      <c r="FO22" s="356"/>
      <c r="FP22" s="338"/>
      <c r="FQ22" s="338"/>
      <c r="FR22" s="339"/>
    </row>
    <row r="23" spans="1:311" ht="13.5" thickBot="1" x14ac:dyDescent="0.25">
      <c r="E23" s="707"/>
      <c r="F23" s="193">
        <v>10</v>
      </c>
      <c r="G23" s="194"/>
      <c r="Z23" s="661"/>
      <c r="AA23" s="708"/>
      <c r="AB23" s="709"/>
      <c r="AZ23" s="208">
        <v>1</v>
      </c>
      <c r="BA23" s="223">
        <v>2</v>
      </c>
      <c r="BB23" s="320">
        <v>3</v>
      </c>
      <c r="BC23" s="320">
        <v>4</v>
      </c>
      <c r="BD23" s="320">
        <v>5</v>
      </c>
      <c r="BE23" s="516">
        <v>6</v>
      </c>
      <c r="BF23" s="516">
        <v>7</v>
      </c>
      <c r="BG23" s="516">
        <v>8</v>
      </c>
      <c r="BH23" s="516">
        <v>9</v>
      </c>
      <c r="BI23" s="516">
        <v>10</v>
      </c>
      <c r="BJ23" s="516">
        <v>11</v>
      </c>
      <c r="BK23" s="516">
        <v>12</v>
      </c>
      <c r="BL23" s="516">
        <v>13</v>
      </c>
      <c r="BM23" s="516">
        <v>14</v>
      </c>
      <c r="BN23" s="516">
        <v>15</v>
      </c>
      <c r="BO23" s="516">
        <v>16</v>
      </c>
      <c r="BP23" s="516">
        <v>17</v>
      </c>
      <c r="BQ23" s="516">
        <v>18</v>
      </c>
      <c r="BR23" s="516">
        <v>19</v>
      </c>
      <c r="BS23" s="516">
        <v>20</v>
      </c>
      <c r="BT23" s="516">
        <v>21</v>
      </c>
      <c r="BU23" s="320">
        <v>22</v>
      </c>
      <c r="BV23" s="320">
        <v>23</v>
      </c>
      <c r="BW23" s="320">
        <v>24</v>
      </c>
      <c r="BX23" s="518"/>
      <c r="BY23" s="518"/>
      <c r="BZ23" s="518"/>
      <c r="CA23" s="518"/>
      <c r="CB23" s="518"/>
      <c r="CC23" s="518"/>
      <c r="CD23" s="518"/>
      <c r="CE23" s="518"/>
      <c r="CF23" s="518"/>
      <c r="CG23" s="518"/>
      <c r="CH23" s="518"/>
      <c r="CP23" s="125"/>
      <c r="CW23" s="718" t="s">
        <v>36</v>
      </c>
      <c r="CX23" s="718"/>
      <c r="DQ23" s="320">
        <v>1</v>
      </c>
      <c r="DR23" s="320">
        <v>2</v>
      </c>
      <c r="DS23" s="320">
        <v>3</v>
      </c>
      <c r="DT23" s="320">
        <v>4</v>
      </c>
      <c r="DU23" s="320">
        <v>5</v>
      </c>
      <c r="DV23" s="320">
        <v>6</v>
      </c>
      <c r="DW23" s="320">
        <v>7</v>
      </c>
      <c r="DX23" s="320">
        <v>8</v>
      </c>
      <c r="DY23" s="320">
        <v>9</v>
      </c>
      <c r="DZ23" s="320">
        <v>10</v>
      </c>
      <c r="EA23" s="320">
        <v>11</v>
      </c>
      <c r="EB23" s="320">
        <v>12</v>
      </c>
      <c r="EC23" s="320">
        <v>13</v>
      </c>
      <c r="ED23" s="320">
        <v>14</v>
      </c>
      <c r="EE23" s="320">
        <v>15</v>
      </c>
      <c r="EF23" s="320">
        <v>16</v>
      </c>
      <c r="EG23" s="320">
        <v>17</v>
      </c>
      <c r="EH23" s="320">
        <v>18</v>
      </c>
      <c r="EI23" s="320">
        <v>19</v>
      </c>
      <c r="EJ23" s="320">
        <v>20</v>
      </c>
      <c r="EK23" s="320">
        <v>21</v>
      </c>
      <c r="EL23" s="320">
        <v>22</v>
      </c>
      <c r="EM23" s="320">
        <v>23</v>
      </c>
      <c r="EN23" s="320">
        <v>24</v>
      </c>
      <c r="FO23" s="716" t="s">
        <v>116</v>
      </c>
      <c r="FP23" s="616"/>
      <c r="FQ23" s="616"/>
      <c r="FR23" s="717"/>
      <c r="GC23" s="264">
        <v>1</v>
      </c>
      <c r="GD23" s="264">
        <v>2</v>
      </c>
      <c r="GE23" s="264">
        <v>3</v>
      </c>
      <c r="GF23" s="264">
        <v>4</v>
      </c>
      <c r="GG23" s="264">
        <v>5</v>
      </c>
      <c r="GH23" s="264">
        <v>6</v>
      </c>
      <c r="GI23" s="264">
        <v>7</v>
      </c>
      <c r="GJ23" s="269">
        <v>8</v>
      </c>
      <c r="GK23" s="269">
        <v>9</v>
      </c>
      <c r="GL23" s="269">
        <v>10</v>
      </c>
      <c r="GM23" s="264">
        <v>11</v>
      </c>
      <c r="GN23" s="264">
        <v>12</v>
      </c>
      <c r="GO23" s="264">
        <v>13</v>
      </c>
      <c r="GP23" s="264">
        <v>14</v>
      </c>
      <c r="GQ23" s="264">
        <v>15</v>
      </c>
      <c r="GR23" s="264">
        <v>16</v>
      </c>
      <c r="GS23" s="264">
        <v>17</v>
      </c>
      <c r="GT23" s="264">
        <v>18</v>
      </c>
      <c r="GU23" s="264">
        <v>19</v>
      </c>
      <c r="GV23" s="264">
        <v>20</v>
      </c>
      <c r="GW23" s="264">
        <v>21</v>
      </c>
      <c r="GX23" s="264">
        <v>22</v>
      </c>
      <c r="GY23" s="264">
        <v>23</v>
      </c>
      <c r="GZ23" s="264">
        <v>24</v>
      </c>
      <c r="HA23" s="264">
        <v>25</v>
      </c>
      <c r="HB23" s="264">
        <v>26</v>
      </c>
      <c r="HC23" s="264">
        <v>27</v>
      </c>
      <c r="HD23" s="264">
        <v>28</v>
      </c>
      <c r="HE23" s="264">
        <v>29</v>
      </c>
      <c r="HF23" s="264">
        <v>30</v>
      </c>
      <c r="HG23" s="264">
        <v>31</v>
      </c>
      <c r="HH23" s="264">
        <v>32</v>
      </c>
      <c r="HI23" s="264">
        <v>33</v>
      </c>
      <c r="HJ23" s="264">
        <v>34</v>
      </c>
      <c r="HK23" s="264">
        <v>35</v>
      </c>
      <c r="HL23" s="264">
        <v>36</v>
      </c>
      <c r="HM23" s="264">
        <v>37</v>
      </c>
      <c r="HN23" s="264">
        <v>37</v>
      </c>
      <c r="HO23" s="264">
        <v>38</v>
      </c>
      <c r="HP23" s="264">
        <v>39</v>
      </c>
      <c r="HQ23" s="264">
        <v>40</v>
      </c>
      <c r="HR23" s="276">
        <v>1</v>
      </c>
      <c r="HS23" s="276">
        <v>2</v>
      </c>
      <c r="HT23" s="276">
        <v>3</v>
      </c>
      <c r="HU23" s="276">
        <v>4</v>
      </c>
      <c r="HV23" s="276">
        <v>5</v>
      </c>
      <c r="HW23" s="276">
        <v>6</v>
      </c>
      <c r="HX23" s="276">
        <v>7</v>
      </c>
      <c r="HY23" s="276">
        <v>8</v>
      </c>
      <c r="HZ23" s="276">
        <v>9</v>
      </c>
      <c r="IA23" s="276">
        <v>10</v>
      </c>
      <c r="IB23" s="276">
        <v>11</v>
      </c>
      <c r="IC23" s="276">
        <v>12</v>
      </c>
      <c r="ID23" s="276">
        <v>13</v>
      </c>
      <c r="IE23" s="276">
        <v>14</v>
      </c>
      <c r="IF23" s="276">
        <v>15</v>
      </c>
      <c r="IG23" s="276">
        <v>16</v>
      </c>
      <c r="IH23" s="276">
        <v>17</v>
      </c>
      <c r="II23" s="276">
        <v>18</v>
      </c>
      <c r="IJ23" s="276">
        <v>19</v>
      </c>
      <c r="IK23" s="276">
        <v>20</v>
      </c>
      <c r="IL23" s="276">
        <v>21</v>
      </c>
      <c r="IM23" s="276">
        <v>22</v>
      </c>
      <c r="IN23" s="276">
        <v>23</v>
      </c>
      <c r="IO23" s="276">
        <v>24</v>
      </c>
      <c r="IP23" s="276">
        <v>25</v>
      </c>
      <c r="IQ23" s="276">
        <v>26</v>
      </c>
      <c r="IR23" s="276">
        <v>27</v>
      </c>
      <c r="IS23" s="276">
        <v>28</v>
      </c>
      <c r="IT23" s="276">
        <v>29</v>
      </c>
      <c r="IU23" s="276">
        <v>30</v>
      </c>
      <c r="IV23" s="276">
        <v>31</v>
      </c>
      <c r="IW23" s="276">
        <v>32</v>
      </c>
      <c r="IX23" s="276">
        <v>33</v>
      </c>
      <c r="IY23" s="276">
        <v>34</v>
      </c>
      <c r="IZ23" s="276">
        <v>35</v>
      </c>
      <c r="JA23" s="276">
        <v>36</v>
      </c>
      <c r="JB23" s="276">
        <v>37</v>
      </c>
      <c r="JC23" s="276">
        <v>38</v>
      </c>
      <c r="JD23" s="276">
        <v>39</v>
      </c>
      <c r="JE23" s="276">
        <v>40</v>
      </c>
      <c r="JF23" s="276">
        <v>41</v>
      </c>
      <c r="JG23" s="276">
        <v>42</v>
      </c>
      <c r="JH23" s="294">
        <v>1</v>
      </c>
      <c r="JI23" s="294">
        <v>2</v>
      </c>
      <c r="JJ23" s="294">
        <v>3</v>
      </c>
      <c r="JK23" s="294">
        <v>4</v>
      </c>
      <c r="JL23" s="294">
        <v>5</v>
      </c>
      <c r="JM23" s="294">
        <v>6</v>
      </c>
      <c r="JN23" s="294">
        <v>7</v>
      </c>
      <c r="JO23" s="294">
        <v>8</v>
      </c>
      <c r="JP23" s="294">
        <v>9</v>
      </c>
      <c r="JQ23" s="294"/>
      <c r="JR23" s="294">
        <v>10</v>
      </c>
      <c r="JS23" s="294">
        <v>11</v>
      </c>
      <c r="JT23" s="294">
        <v>12</v>
      </c>
      <c r="JU23" s="294">
        <v>13</v>
      </c>
      <c r="JV23" s="294">
        <v>14</v>
      </c>
      <c r="JW23" s="294">
        <v>15</v>
      </c>
      <c r="JX23" s="294">
        <v>16</v>
      </c>
      <c r="JY23" s="294">
        <v>17</v>
      </c>
      <c r="JZ23" s="294">
        <v>18</v>
      </c>
      <c r="KA23" s="294">
        <v>19</v>
      </c>
      <c r="KB23" s="294">
        <v>20</v>
      </c>
      <c r="KC23" s="294">
        <v>21</v>
      </c>
      <c r="KD23" s="294">
        <v>22</v>
      </c>
      <c r="KE23" s="294">
        <v>23</v>
      </c>
      <c r="KF23" s="294">
        <v>24</v>
      </c>
      <c r="KG23" s="294">
        <v>25</v>
      </c>
      <c r="KH23" s="294">
        <v>26</v>
      </c>
      <c r="KI23" s="294">
        <v>27</v>
      </c>
      <c r="KJ23" s="294">
        <v>28</v>
      </c>
      <c r="KK23" s="294">
        <v>29</v>
      </c>
      <c r="KL23" s="294">
        <v>30</v>
      </c>
      <c r="KM23" s="294">
        <v>31</v>
      </c>
      <c r="KN23" s="294">
        <v>32</v>
      </c>
      <c r="KO23" s="294">
        <v>33</v>
      </c>
      <c r="KP23" s="294">
        <v>34</v>
      </c>
      <c r="KQ23" s="294">
        <v>35</v>
      </c>
      <c r="KR23" s="294">
        <v>36</v>
      </c>
      <c r="KS23" s="294">
        <v>37</v>
      </c>
      <c r="KT23" s="294">
        <v>38</v>
      </c>
      <c r="KU23" s="294">
        <v>39</v>
      </c>
      <c r="KV23" s="294">
        <v>40</v>
      </c>
      <c r="KW23" s="294">
        <v>41</v>
      </c>
      <c r="KX23" s="294">
        <v>42</v>
      </c>
    </row>
    <row r="24" spans="1:311" ht="12.75" customHeight="1" x14ac:dyDescent="0.2">
      <c r="AZ24" s="619" t="s">
        <v>100</v>
      </c>
      <c r="BA24" s="620"/>
      <c r="BB24" s="621"/>
      <c r="BC24" s="619" t="s">
        <v>101</v>
      </c>
      <c r="BD24" s="620"/>
      <c r="BE24" s="621"/>
      <c r="BF24" s="631" t="s">
        <v>102</v>
      </c>
      <c r="BG24" s="631"/>
      <c r="BH24" s="631"/>
      <c r="BI24" s="631" t="s">
        <v>103</v>
      </c>
      <c r="BJ24" s="631"/>
      <c r="BK24" s="631"/>
      <c r="BL24" s="631" t="s">
        <v>105</v>
      </c>
      <c r="BM24" s="631"/>
      <c r="BN24" s="631"/>
      <c r="BO24" s="631" t="s">
        <v>106</v>
      </c>
      <c r="BP24" s="631"/>
      <c r="BQ24" s="631"/>
      <c r="BR24" s="631" t="s">
        <v>107</v>
      </c>
      <c r="BS24" s="631"/>
      <c r="BT24" s="631"/>
      <c r="BU24" s="619" t="s">
        <v>118</v>
      </c>
      <c r="BV24" s="620"/>
      <c r="BW24" s="621"/>
      <c r="BX24" s="55"/>
      <c r="BY24" s="55"/>
      <c r="BZ24" s="672"/>
      <c r="CA24" s="672"/>
      <c r="CB24" s="672"/>
      <c r="CC24" s="672"/>
      <c r="CD24" s="672"/>
      <c r="CE24" s="672"/>
      <c r="CF24" s="672"/>
      <c r="CG24" s="672"/>
      <c r="CH24" s="672"/>
      <c r="CI24" s="208">
        <v>99</v>
      </c>
      <c r="CM24" s="619" t="s">
        <v>119</v>
      </c>
      <c r="CN24" s="621"/>
      <c r="CO24" s="328"/>
      <c r="CP24" s="125"/>
      <c r="CS24" s="543"/>
      <c r="CW24" s="718"/>
      <c r="CX24" s="718"/>
      <c r="CY24" s="633">
        <v>10000000000</v>
      </c>
      <c r="CZ24" s="633"/>
      <c r="DA24" s="633"/>
      <c r="DC24" s="233">
        <v>11</v>
      </c>
      <c r="DE24" s="233">
        <v>0</v>
      </c>
      <c r="DO24" s="243" t="s">
        <v>97</v>
      </c>
      <c r="DQ24" s="619" t="s">
        <v>100</v>
      </c>
      <c r="DR24" s="620"/>
      <c r="DS24" s="621"/>
      <c r="DT24" s="619" t="s">
        <v>101</v>
      </c>
      <c r="DU24" s="620"/>
      <c r="DV24" s="621"/>
      <c r="DW24" s="619" t="s">
        <v>102</v>
      </c>
      <c r="DX24" s="620"/>
      <c r="DY24" s="621"/>
      <c r="DZ24" s="619" t="s">
        <v>103</v>
      </c>
      <c r="EA24" s="620"/>
      <c r="EB24" s="621"/>
      <c r="EC24" s="619" t="s">
        <v>105</v>
      </c>
      <c r="ED24" s="620"/>
      <c r="EE24" s="621"/>
      <c r="EF24" s="619" t="s">
        <v>106</v>
      </c>
      <c r="EG24" s="620"/>
      <c r="EH24" s="621"/>
      <c r="EI24" s="619" t="s">
        <v>107</v>
      </c>
      <c r="EJ24" s="620"/>
      <c r="EK24" s="621"/>
      <c r="EL24" s="619" t="s">
        <v>118</v>
      </c>
      <c r="EM24" s="620"/>
      <c r="EN24" s="621"/>
      <c r="EU24" s="631" t="s">
        <v>120</v>
      </c>
      <c r="EV24" s="631"/>
      <c r="EW24" s="631"/>
      <c r="EX24" s="631" t="s">
        <v>121</v>
      </c>
      <c r="EY24" s="631"/>
      <c r="EZ24" s="631"/>
      <c r="FA24" s="631" t="s">
        <v>122</v>
      </c>
      <c r="FB24" s="631"/>
      <c r="FC24" s="631"/>
      <c r="FO24" s="357"/>
      <c r="FP24" s="331"/>
      <c r="FQ24" s="331"/>
      <c r="FR24" s="358"/>
    </row>
    <row r="25" spans="1:311" ht="13.5" customHeight="1" thickBot="1" x14ac:dyDescent="0.25">
      <c r="C25" s="195">
        <v>2</v>
      </c>
      <c r="E25" t="s">
        <v>123</v>
      </c>
      <c r="W25" s="195">
        <v>6</v>
      </c>
      <c r="Y25" t="s">
        <v>124</v>
      </c>
      <c r="AY25" s="609" t="s">
        <v>0</v>
      </c>
      <c r="AZ25" s="625" t="s">
        <v>110</v>
      </c>
      <c r="BA25" s="626" t="s">
        <v>125</v>
      </c>
      <c r="BB25" s="627" t="s">
        <v>126</v>
      </c>
      <c r="BC25" s="625" t="s">
        <v>110</v>
      </c>
      <c r="BD25" s="626" t="s">
        <v>125</v>
      </c>
      <c r="BE25" s="627" t="s">
        <v>126</v>
      </c>
      <c r="BF25" s="625" t="s">
        <v>110</v>
      </c>
      <c r="BG25" s="626" t="s">
        <v>125</v>
      </c>
      <c r="BH25" s="627" t="s">
        <v>126</v>
      </c>
      <c r="BI25" s="625" t="s">
        <v>110</v>
      </c>
      <c r="BJ25" s="626" t="s">
        <v>125</v>
      </c>
      <c r="BK25" s="627" t="s">
        <v>126</v>
      </c>
      <c r="BL25" s="625" t="s">
        <v>110</v>
      </c>
      <c r="BM25" s="626" t="s">
        <v>125</v>
      </c>
      <c r="BN25" s="627" t="s">
        <v>126</v>
      </c>
      <c r="BO25" s="625" t="s">
        <v>110</v>
      </c>
      <c r="BP25" s="626" t="s">
        <v>125</v>
      </c>
      <c r="BQ25" s="627" t="s">
        <v>126</v>
      </c>
      <c r="BR25" s="625" t="s">
        <v>110</v>
      </c>
      <c r="BS25" s="626" t="s">
        <v>125</v>
      </c>
      <c r="BT25" s="627" t="s">
        <v>126</v>
      </c>
      <c r="BU25" s="625" t="s">
        <v>110</v>
      </c>
      <c r="BV25" s="626" t="s">
        <v>125</v>
      </c>
      <c r="BW25" s="627" t="s">
        <v>126</v>
      </c>
      <c r="BX25" s="713"/>
      <c r="BY25" s="713"/>
      <c r="BZ25" s="713"/>
      <c r="CA25" s="713"/>
      <c r="CB25" s="713"/>
      <c r="CC25" s="713"/>
      <c r="CD25" s="713"/>
      <c r="CE25" s="713"/>
      <c r="CF25" s="713"/>
      <c r="CG25" s="713"/>
      <c r="CH25" s="713"/>
      <c r="CI25" s="721" t="s">
        <v>61</v>
      </c>
      <c r="CK25" s="609" t="s">
        <v>0</v>
      </c>
      <c r="CM25" s="625" t="s">
        <v>125</v>
      </c>
      <c r="CN25" s="626" t="s">
        <v>126</v>
      </c>
      <c r="CO25" s="636" t="s">
        <v>40</v>
      </c>
      <c r="CP25" s="125"/>
      <c r="CS25" s="718" t="s">
        <v>44</v>
      </c>
      <c r="CT25" s="718" t="s">
        <v>127</v>
      </c>
      <c r="CU25" s="718" t="s">
        <v>128</v>
      </c>
      <c r="CV25" s="718" t="s">
        <v>125</v>
      </c>
      <c r="CW25" s="718"/>
      <c r="CX25" s="718"/>
      <c r="DQ25" s="625" t="s">
        <v>110</v>
      </c>
      <c r="DR25" s="626" t="s">
        <v>125</v>
      </c>
      <c r="DS25" s="627" t="s">
        <v>126</v>
      </c>
      <c r="DT25" s="625" t="s">
        <v>110</v>
      </c>
      <c r="DU25" s="626" t="s">
        <v>125</v>
      </c>
      <c r="DV25" s="627" t="s">
        <v>126</v>
      </c>
      <c r="DW25" s="625" t="s">
        <v>110</v>
      </c>
      <c r="DX25" s="626" t="s">
        <v>125</v>
      </c>
      <c r="DY25" s="627" t="s">
        <v>126</v>
      </c>
      <c r="DZ25" s="625" t="s">
        <v>110</v>
      </c>
      <c r="EA25" s="626" t="s">
        <v>125</v>
      </c>
      <c r="EB25" s="627" t="s">
        <v>126</v>
      </c>
      <c r="EC25" s="625" t="s">
        <v>110</v>
      </c>
      <c r="ED25" s="626" t="s">
        <v>125</v>
      </c>
      <c r="EE25" s="627" t="s">
        <v>126</v>
      </c>
      <c r="EF25" s="625" t="s">
        <v>110</v>
      </c>
      <c r="EG25" s="626" t="s">
        <v>125</v>
      </c>
      <c r="EH25" s="627" t="s">
        <v>126</v>
      </c>
      <c r="EI25" s="625" t="s">
        <v>110</v>
      </c>
      <c r="EJ25" s="626" t="s">
        <v>125</v>
      </c>
      <c r="EK25" s="627" t="s">
        <v>126</v>
      </c>
      <c r="EL25" s="625" t="s">
        <v>110</v>
      </c>
      <c r="EM25" s="626" t="s">
        <v>125</v>
      </c>
      <c r="EN25" s="627" t="s">
        <v>126</v>
      </c>
      <c r="ET25" s="648" t="s">
        <v>0</v>
      </c>
      <c r="EU25" s="626" t="s">
        <v>110</v>
      </c>
      <c r="EV25" s="626" t="s">
        <v>125</v>
      </c>
      <c r="EW25" s="627" t="s">
        <v>126</v>
      </c>
      <c r="EX25" s="625" t="s">
        <v>110</v>
      </c>
      <c r="EY25" s="626" t="s">
        <v>125</v>
      </c>
      <c r="EZ25" s="627" t="s">
        <v>126</v>
      </c>
      <c r="FA25" s="625" t="s">
        <v>110</v>
      </c>
      <c r="FB25" s="626" t="s">
        <v>125</v>
      </c>
      <c r="FC25" s="627" t="s">
        <v>126</v>
      </c>
      <c r="FE25" s="635" t="s">
        <v>125</v>
      </c>
      <c r="FF25" s="628" t="s">
        <v>126</v>
      </c>
      <c r="FL25" s="609" t="s">
        <v>120</v>
      </c>
      <c r="FM25" s="609"/>
      <c r="FO25" s="357"/>
      <c r="FP25" s="616" t="s">
        <v>120</v>
      </c>
      <c r="FQ25" s="616"/>
      <c r="FR25" s="358"/>
      <c r="FU25" s="327" t="s">
        <v>112</v>
      </c>
      <c r="FW25" s="255">
        <v>1</v>
      </c>
    </row>
    <row r="26" spans="1:311" ht="13.5" thickBot="1" x14ac:dyDescent="0.25">
      <c r="C26" s="195">
        <v>3</v>
      </c>
      <c r="E26" t="s">
        <v>125</v>
      </c>
      <c r="W26" s="195">
        <v>18</v>
      </c>
      <c r="X26" s="195"/>
      <c r="Y26" t="s">
        <v>129</v>
      </c>
      <c r="AC26" s="195"/>
      <c r="AY26" s="609"/>
      <c r="AZ26" s="625"/>
      <c r="BA26" s="626"/>
      <c r="BB26" s="627"/>
      <c r="BC26" s="625"/>
      <c r="BD26" s="626"/>
      <c r="BE26" s="627"/>
      <c r="BF26" s="625"/>
      <c r="BG26" s="626"/>
      <c r="BH26" s="627"/>
      <c r="BI26" s="625"/>
      <c r="BJ26" s="626"/>
      <c r="BK26" s="627"/>
      <c r="BL26" s="625"/>
      <c r="BM26" s="626"/>
      <c r="BN26" s="627"/>
      <c r="BO26" s="625"/>
      <c r="BP26" s="626"/>
      <c r="BQ26" s="627"/>
      <c r="BR26" s="625"/>
      <c r="BS26" s="626"/>
      <c r="BT26" s="627"/>
      <c r="BU26" s="625"/>
      <c r="BV26" s="626"/>
      <c r="BW26" s="627"/>
      <c r="BX26" s="713"/>
      <c r="BY26" s="713"/>
      <c r="BZ26" s="713"/>
      <c r="CA26" s="713"/>
      <c r="CB26" s="713"/>
      <c r="CC26" s="713"/>
      <c r="CD26" s="713"/>
      <c r="CE26" s="713"/>
      <c r="CF26" s="713"/>
      <c r="CG26" s="713"/>
      <c r="CH26" s="713"/>
      <c r="CI26" s="721"/>
      <c r="CK26" s="609"/>
      <c r="CM26" s="625"/>
      <c r="CN26" s="626"/>
      <c r="CO26" s="636"/>
      <c r="CP26" s="125"/>
      <c r="CS26" s="718"/>
      <c r="CT26" s="718"/>
      <c r="CU26" s="718"/>
      <c r="CV26" s="718"/>
      <c r="CW26" s="718"/>
      <c r="CX26" s="718"/>
      <c r="DO26" s="327" t="s">
        <v>130</v>
      </c>
      <c r="DQ26" s="625"/>
      <c r="DR26" s="626"/>
      <c r="DS26" s="627"/>
      <c r="DT26" s="625"/>
      <c r="DU26" s="626"/>
      <c r="DV26" s="627"/>
      <c r="DW26" s="625"/>
      <c r="DX26" s="626"/>
      <c r="DY26" s="627"/>
      <c r="DZ26" s="625"/>
      <c r="EA26" s="626"/>
      <c r="EB26" s="627"/>
      <c r="EC26" s="625"/>
      <c r="ED26" s="626"/>
      <c r="EE26" s="627"/>
      <c r="EF26" s="625"/>
      <c r="EG26" s="626"/>
      <c r="EH26" s="627"/>
      <c r="EI26" s="625"/>
      <c r="EJ26" s="626"/>
      <c r="EK26" s="627"/>
      <c r="EL26" s="625"/>
      <c r="EM26" s="626"/>
      <c r="EN26" s="627"/>
      <c r="ET26" s="649"/>
      <c r="EU26" s="626"/>
      <c r="EV26" s="626"/>
      <c r="EW26" s="627"/>
      <c r="EX26" s="625"/>
      <c r="EY26" s="626"/>
      <c r="EZ26" s="627"/>
      <c r="FA26" s="625"/>
      <c r="FB26" s="626"/>
      <c r="FC26" s="627"/>
      <c r="FE26" s="636"/>
      <c r="FF26" s="629"/>
      <c r="FO26" s="359"/>
      <c r="FP26" s="335"/>
      <c r="FQ26" s="335"/>
      <c r="FR26" s="337"/>
      <c r="FZ26" s="644" t="s">
        <v>112</v>
      </c>
      <c r="GA26" s="645"/>
      <c r="GB26" s="645"/>
      <c r="GC26" s="645"/>
      <c r="GD26" s="645"/>
      <c r="GE26" s="645"/>
      <c r="GF26" s="645"/>
      <c r="GG26" s="646"/>
    </row>
    <row r="27" spans="1:311" ht="12.75" customHeight="1" thickBot="1" x14ac:dyDescent="0.25">
      <c r="C27" s="195">
        <v>10</v>
      </c>
      <c r="E27" t="s">
        <v>131</v>
      </c>
      <c r="W27" s="195">
        <v>2</v>
      </c>
      <c r="X27" s="195"/>
      <c r="Y27" t="s">
        <v>132</v>
      </c>
      <c r="AC27" s="195"/>
      <c r="AY27" s="609"/>
      <c r="AZ27" s="625"/>
      <c r="BA27" s="626"/>
      <c r="BB27" s="627"/>
      <c r="BC27" s="625"/>
      <c r="BD27" s="626"/>
      <c r="BE27" s="627"/>
      <c r="BF27" s="625"/>
      <c r="BG27" s="626"/>
      <c r="BH27" s="627"/>
      <c r="BI27" s="625"/>
      <c r="BJ27" s="626"/>
      <c r="BK27" s="627"/>
      <c r="BL27" s="625"/>
      <c r="BM27" s="626"/>
      <c r="BN27" s="627"/>
      <c r="BO27" s="625"/>
      <c r="BP27" s="626"/>
      <c r="BQ27" s="627"/>
      <c r="BR27" s="625"/>
      <c r="BS27" s="626"/>
      <c r="BT27" s="627"/>
      <c r="BU27" s="625"/>
      <c r="BV27" s="626"/>
      <c r="BW27" s="627"/>
      <c r="BX27" s="713"/>
      <c r="BY27" s="713"/>
      <c r="BZ27" s="713"/>
      <c r="CA27" s="713"/>
      <c r="CB27" s="713"/>
      <c r="CC27" s="713"/>
      <c r="CD27" s="713"/>
      <c r="CE27" s="713"/>
      <c r="CF27" s="713"/>
      <c r="CG27" s="713"/>
      <c r="CH27" s="713"/>
      <c r="CI27" s="721"/>
      <c r="CK27" s="609"/>
      <c r="CM27" s="625"/>
      <c r="CN27" s="626"/>
      <c r="CO27" s="636"/>
      <c r="CP27" s="125"/>
      <c r="CS27" s="718"/>
      <c r="CT27" s="718"/>
      <c r="CU27" s="718"/>
      <c r="CV27" s="718"/>
      <c r="CW27" s="718"/>
      <c r="CX27" s="718"/>
      <c r="DQ27" s="625"/>
      <c r="DR27" s="626"/>
      <c r="DS27" s="627"/>
      <c r="DT27" s="625"/>
      <c r="DU27" s="626"/>
      <c r="DV27" s="627"/>
      <c r="DW27" s="625"/>
      <c r="DX27" s="626"/>
      <c r="DY27" s="627"/>
      <c r="DZ27" s="625"/>
      <c r="EA27" s="626"/>
      <c r="EB27" s="627"/>
      <c r="EC27" s="625"/>
      <c r="ED27" s="626"/>
      <c r="EE27" s="627"/>
      <c r="EF27" s="625"/>
      <c r="EG27" s="626"/>
      <c r="EH27" s="627"/>
      <c r="EI27" s="625"/>
      <c r="EJ27" s="626"/>
      <c r="EK27" s="627"/>
      <c r="EL27" s="625"/>
      <c r="EM27" s="626"/>
      <c r="EN27" s="627"/>
      <c r="ET27" s="649"/>
      <c r="EU27" s="626"/>
      <c r="EV27" s="626"/>
      <c r="EW27" s="627"/>
      <c r="EX27" s="625"/>
      <c r="EY27" s="626"/>
      <c r="EZ27" s="627"/>
      <c r="FA27" s="625"/>
      <c r="FB27" s="626"/>
      <c r="FC27" s="627"/>
      <c r="FE27" s="636"/>
      <c r="FF27" s="629"/>
      <c r="FI27" s="243">
        <v>1</v>
      </c>
      <c r="FJ27" s="243">
        <v>2</v>
      </c>
      <c r="FL27" s="332" t="s">
        <v>67</v>
      </c>
      <c r="FM27" s="333" t="s">
        <v>67</v>
      </c>
      <c r="FO27" s="359"/>
      <c r="FP27" s="210" t="s">
        <v>8</v>
      </c>
      <c r="FQ27" s="211" t="s">
        <v>8</v>
      </c>
      <c r="FR27" s="337"/>
      <c r="FZ27" s="369" t="s">
        <v>0</v>
      </c>
      <c r="GA27" s="370"/>
      <c r="GB27" s="371"/>
      <c r="GC27" s="371"/>
      <c r="GD27" s="369" t="s">
        <v>0</v>
      </c>
      <c r="GE27" s="647"/>
      <c r="GF27" s="645"/>
      <c r="GG27" s="646"/>
    </row>
    <row r="28" spans="1:311" ht="13.5" thickBot="1" x14ac:dyDescent="0.25">
      <c r="C28" s="195">
        <v>1</v>
      </c>
      <c r="E28" t="s">
        <v>133</v>
      </c>
      <c r="X28" s="195"/>
      <c r="AC28" s="195"/>
      <c r="AY28" s="609"/>
      <c r="AZ28" s="625"/>
      <c r="BA28" s="626"/>
      <c r="BB28" s="627"/>
      <c r="BC28" s="625"/>
      <c r="BD28" s="626"/>
      <c r="BE28" s="627"/>
      <c r="BF28" s="625"/>
      <c r="BG28" s="626"/>
      <c r="BH28" s="627"/>
      <c r="BI28" s="625"/>
      <c r="BJ28" s="626"/>
      <c r="BK28" s="627"/>
      <c r="BL28" s="625"/>
      <c r="BM28" s="626"/>
      <c r="BN28" s="627"/>
      <c r="BO28" s="625"/>
      <c r="BP28" s="626"/>
      <c r="BQ28" s="627"/>
      <c r="BR28" s="625"/>
      <c r="BS28" s="626"/>
      <c r="BT28" s="627"/>
      <c r="BU28" s="625"/>
      <c r="BV28" s="626"/>
      <c r="BW28" s="627"/>
      <c r="BX28" s="713"/>
      <c r="BY28" s="713"/>
      <c r="BZ28" s="713"/>
      <c r="CA28" s="713"/>
      <c r="CB28" s="713"/>
      <c r="CC28" s="713"/>
      <c r="CD28" s="713"/>
      <c r="CE28" s="713"/>
      <c r="CF28" s="713"/>
      <c r="CG28" s="713"/>
      <c r="CH28" s="713"/>
      <c r="CI28" s="721"/>
      <c r="CK28" s="609"/>
      <c r="CM28" s="625"/>
      <c r="CN28" s="626"/>
      <c r="CO28" s="636"/>
      <c r="CP28" s="125"/>
      <c r="CQ28" s="208" t="s">
        <v>0</v>
      </c>
      <c r="CR28" s="314" t="s">
        <v>23</v>
      </c>
      <c r="CS28" s="718"/>
      <c r="CT28" s="718"/>
      <c r="CU28" s="718"/>
      <c r="CV28" s="718"/>
      <c r="CW28" s="718"/>
      <c r="CX28" s="718"/>
      <c r="CY28" s="609" t="s">
        <v>23</v>
      </c>
      <c r="CZ28" s="609"/>
      <c r="DA28" s="609"/>
      <c r="DD28" s="327" t="s">
        <v>24</v>
      </c>
      <c r="DH28" s="320" t="s">
        <v>5</v>
      </c>
      <c r="DM28" s="243" t="s">
        <v>0</v>
      </c>
      <c r="DQ28" s="625"/>
      <c r="DR28" s="626"/>
      <c r="DS28" s="627"/>
      <c r="DT28" s="625"/>
      <c r="DU28" s="626"/>
      <c r="DV28" s="627"/>
      <c r="DW28" s="625"/>
      <c r="DX28" s="626"/>
      <c r="DY28" s="627"/>
      <c r="DZ28" s="625"/>
      <c r="EA28" s="626"/>
      <c r="EB28" s="627"/>
      <c r="EC28" s="625"/>
      <c r="ED28" s="626"/>
      <c r="EE28" s="627"/>
      <c r="EF28" s="625"/>
      <c r="EG28" s="626"/>
      <c r="EH28" s="627"/>
      <c r="EI28" s="625"/>
      <c r="EJ28" s="626"/>
      <c r="EK28" s="627"/>
      <c r="EL28" s="625"/>
      <c r="EM28" s="626"/>
      <c r="EN28" s="627"/>
      <c r="ET28" s="650"/>
      <c r="EU28" s="626"/>
      <c r="EV28" s="626"/>
      <c r="EW28" s="627"/>
      <c r="EX28" s="625"/>
      <c r="EY28" s="626"/>
      <c r="EZ28" s="627"/>
      <c r="FA28" s="625"/>
      <c r="FB28" s="626"/>
      <c r="FC28" s="627"/>
      <c r="FE28" s="637"/>
      <c r="FF28" s="630"/>
      <c r="FI28" s="243">
        <v>3</v>
      </c>
      <c r="FJ28" s="243">
        <v>1</v>
      </c>
      <c r="FO28" s="359"/>
      <c r="FP28" s="214" t="s">
        <v>8</v>
      </c>
      <c r="FQ28" s="216" t="s">
        <v>8</v>
      </c>
      <c r="FR28" s="337"/>
      <c r="FZ28" s="286">
        <v>1</v>
      </c>
      <c r="GA28" s="344">
        <v>1</v>
      </c>
      <c r="GB28" s="349"/>
      <c r="GC28" s="349" t="s">
        <v>115</v>
      </c>
      <c r="GD28" s="240">
        <v>1</v>
      </c>
      <c r="GE28" s="344">
        <v>1</v>
      </c>
      <c r="GF28" s="349"/>
      <c r="GG28" s="350" t="s">
        <v>115</v>
      </c>
      <c r="GH28" s="349"/>
    </row>
    <row r="29" spans="1:311" ht="12.75" customHeight="1" x14ac:dyDescent="0.2">
      <c r="A29" t="s">
        <v>89</v>
      </c>
      <c r="C29" s="195"/>
      <c r="X29" s="195"/>
      <c r="AC29" s="195"/>
      <c r="AV29" s="314">
        <v>1</v>
      </c>
      <c r="AW29" s="314">
        <v>1</v>
      </c>
      <c r="AY29" s="353">
        <v>1</v>
      </c>
      <c r="AZ29" s="315">
        <v>2</v>
      </c>
      <c r="BA29" s="316">
        <v>0</v>
      </c>
      <c r="BB29" s="317">
        <v>6</v>
      </c>
      <c r="BC29" s="478">
        <v>3</v>
      </c>
      <c r="BD29" s="316">
        <v>0</v>
      </c>
      <c r="BE29" s="519">
        <v>0</v>
      </c>
      <c r="BF29" s="517">
        <v>0</v>
      </c>
      <c r="BG29" s="518">
        <v>0</v>
      </c>
      <c r="BH29" s="519">
        <v>0</v>
      </c>
      <c r="BI29" s="517">
        <v>0</v>
      </c>
      <c r="BJ29" s="518">
        <v>0</v>
      </c>
      <c r="BK29" s="519">
        <v>0</v>
      </c>
      <c r="BL29" s="517">
        <v>0</v>
      </c>
      <c r="BM29" s="518">
        <v>0</v>
      </c>
      <c r="BN29" s="519">
        <v>0</v>
      </c>
      <c r="BO29" s="517">
        <v>0</v>
      </c>
      <c r="BP29" s="518">
        <v>0</v>
      </c>
      <c r="BQ29" s="519">
        <v>0</v>
      </c>
      <c r="BR29" s="517">
        <v>0</v>
      </c>
      <c r="BS29" s="518">
        <v>0</v>
      </c>
      <c r="BT29" s="519">
        <v>0</v>
      </c>
      <c r="BU29" s="517"/>
      <c r="BV29" s="518"/>
      <c r="BW29" s="519"/>
      <c r="BX29" s="518"/>
      <c r="BY29" s="518"/>
      <c r="BZ29" s="518"/>
      <c r="CA29" s="518"/>
      <c r="CB29" s="518"/>
      <c r="CC29" s="518"/>
      <c r="CD29" s="518"/>
      <c r="CE29" s="518"/>
      <c r="CF29" s="518"/>
      <c r="CG29" s="518"/>
      <c r="CH29" s="518"/>
      <c r="CI29" s="208">
        <v>98</v>
      </c>
      <c r="CJ29" s="226">
        <v>1</v>
      </c>
      <c r="CK29" s="353">
        <v>1</v>
      </c>
      <c r="CL29" s="226">
        <v>1</v>
      </c>
      <c r="CM29" s="520">
        <v>0</v>
      </c>
      <c r="CN29" s="522">
        <v>6</v>
      </c>
      <c r="CO29" s="561" t="s">
        <v>67</v>
      </c>
      <c r="CQ29" s="208">
        <v>1</v>
      </c>
      <c r="CR29" s="208">
        <v>1</v>
      </c>
      <c r="CS29" s="208" t="s">
        <v>115</v>
      </c>
      <c r="CT29" s="208">
        <v>0</v>
      </c>
      <c r="CU29" s="208">
        <v>0</v>
      </c>
      <c r="CV29" s="208">
        <v>0</v>
      </c>
      <c r="CW29" s="208">
        <v>5</v>
      </c>
      <c r="CX29" s="564">
        <v>1</v>
      </c>
      <c r="CY29" s="632">
        <v>20050600098.010998</v>
      </c>
      <c r="CZ29" s="632"/>
      <c r="DA29" s="632"/>
      <c r="DB29" s="88">
        <v>15</v>
      </c>
      <c r="DC29" s="88"/>
      <c r="DD29" s="632">
        <v>31070810096.030998</v>
      </c>
      <c r="DE29" s="632"/>
      <c r="DF29" s="632"/>
      <c r="DH29" s="243">
        <v>15</v>
      </c>
      <c r="DK29" s="243">
        <v>3</v>
      </c>
      <c r="DM29" s="243">
        <v>3</v>
      </c>
      <c r="DN29" s="243" t="s">
        <v>115</v>
      </c>
      <c r="DO29" s="243">
        <v>1</v>
      </c>
      <c r="DP29" s="243">
        <v>1</v>
      </c>
      <c r="DQ29" s="520">
        <v>2</v>
      </c>
      <c r="DR29" s="521">
        <v>0</v>
      </c>
      <c r="DS29" s="521">
        <v>6</v>
      </c>
      <c r="DT29" s="520">
        <v>3</v>
      </c>
      <c r="DU29" s="521">
        <v>0</v>
      </c>
      <c r="DV29" s="522">
        <v>0</v>
      </c>
      <c r="DW29" s="521">
        <v>0</v>
      </c>
      <c r="DX29" s="521">
        <v>0</v>
      </c>
      <c r="DY29" s="521">
        <v>0</v>
      </c>
      <c r="DZ29" s="520">
        <v>0</v>
      </c>
      <c r="EA29" s="521">
        <v>0</v>
      </c>
      <c r="EB29" s="522">
        <v>0</v>
      </c>
      <c r="EC29" s="521">
        <v>0</v>
      </c>
      <c r="ED29" s="521">
        <v>0</v>
      </c>
      <c r="EE29" s="521">
        <v>0</v>
      </c>
      <c r="EF29" s="520">
        <v>0</v>
      </c>
      <c r="EG29" s="521">
        <v>0</v>
      </c>
      <c r="EH29" s="522">
        <v>0</v>
      </c>
      <c r="EI29" s="521">
        <v>0</v>
      </c>
      <c r="EJ29" s="521">
        <v>0</v>
      </c>
      <c r="EK29" s="521">
        <v>0</v>
      </c>
      <c r="EL29" s="520">
        <v>0</v>
      </c>
      <c r="EM29" s="521">
        <v>0</v>
      </c>
      <c r="EN29" s="522">
        <v>0</v>
      </c>
      <c r="ET29" s="139">
        <v>1</v>
      </c>
      <c r="EU29" s="321">
        <v>2</v>
      </c>
      <c r="EV29" s="346">
        <v>0</v>
      </c>
      <c r="EW29" s="347">
        <v>6</v>
      </c>
      <c r="EX29" s="321">
        <v>3</v>
      </c>
      <c r="EY29" s="346">
        <v>0</v>
      </c>
      <c r="EZ29" s="323">
        <v>0</v>
      </c>
      <c r="FA29" s="322" t="s">
        <v>97</v>
      </c>
      <c r="FB29" s="322" t="s">
        <v>67</v>
      </c>
      <c r="FC29" s="323" t="s">
        <v>67</v>
      </c>
      <c r="FE29" s="348">
        <v>0</v>
      </c>
      <c r="FF29" s="351">
        <v>6</v>
      </c>
      <c r="FI29" s="243">
        <v>3</v>
      </c>
      <c r="FJ29" s="243">
        <v>2</v>
      </c>
      <c r="FO29" s="359"/>
      <c r="FP29" s="335"/>
      <c r="FQ29" s="335"/>
      <c r="FR29" s="337"/>
      <c r="FZ29" s="286">
        <v>2</v>
      </c>
      <c r="GA29" s="344">
        <v>2</v>
      </c>
      <c r="GB29" s="349"/>
      <c r="GC29" s="385" t="s">
        <v>115</v>
      </c>
      <c r="GD29" s="241"/>
      <c r="GE29" s="344"/>
      <c r="GF29" s="349"/>
      <c r="GG29" s="350"/>
      <c r="GH29" s="342"/>
    </row>
    <row r="30" spans="1:311" ht="13.5" customHeight="1" thickBot="1" x14ac:dyDescent="0.25">
      <c r="C30" s="195"/>
      <c r="X30" s="195"/>
      <c r="AC30" s="195"/>
      <c r="AV30" s="314">
        <v>2</v>
      </c>
      <c r="AW30" s="314">
        <v>2</v>
      </c>
      <c r="AY30" s="353">
        <v>2</v>
      </c>
      <c r="AZ30" s="334">
        <v>1</v>
      </c>
      <c r="BA30" s="316">
        <v>5</v>
      </c>
      <c r="BB30" s="317">
        <v>8</v>
      </c>
      <c r="BC30" s="478">
        <v>0</v>
      </c>
      <c r="BD30" s="316">
        <v>0</v>
      </c>
      <c r="BE30" s="519">
        <v>0</v>
      </c>
      <c r="BF30" s="517">
        <v>3</v>
      </c>
      <c r="BG30" s="518">
        <v>0</v>
      </c>
      <c r="BH30" s="519">
        <v>0</v>
      </c>
      <c r="BI30" s="517">
        <v>0</v>
      </c>
      <c r="BJ30" s="518">
        <v>0</v>
      </c>
      <c r="BK30" s="519">
        <v>0</v>
      </c>
      <c r="BL30" s="517">
        <v>0</v>
      </c>
      <c r="BM30" s="518">
        <v>0</v>
      </c>
      <c r="BN30" s="519">
        <v>0</v>
      </c>
      <c r="BO30" s="517">
        <v>0</v>
      </c>
      <c r="BP30" s="518">
        <v>0</v>
      </c>
      <c r="BQ30" s="519">
        <v>0</v>
      </c>
      <c r="BR30" s="517">
        <v>0</v>
      </c>
      <c r="BS30" s="518">
        <v>0</v>
      </c>
      <c r="BT30" s="519">
        <v>0</v>
      </c>
      <c r="BU30" s="517"/>
      <c r="BV30" s="518"/>
      <c r="BW30" s="519"/>
      <c r="BX30" s="518"/>
      <c r="BY30" s="518"/>
      <c r="BZ30" s="518"/>
      <c r="CA30" s="518"/>
      <c r="CB30" s="518"/>
      <c r="CC30" s="518"/>
      <c r="CD30" s="518"/>
      <c r="CE30" s="518"/>
      <c r="CF30" s="518"/>
      <c r="CG30" s="518"/>
      <c r="CH30" s="518"/>
      <c r="CI30" s="584">
        <v>97</v>
      </c>
      <c r="CJ30" s="342">
        <v>2</v>
      </c>
      <c r="CK30" s="353">
        <v>2</v>
      </c>
      <c r="CL30" s="314">
        <v>2</v>
      </c>
      <c r="CM30" s="517">
        <v>5</v>
      </c>
      <c r="CN30" s="519">
        <v>8</v>
      </c>
      <c r="CO30" s="561" t="s">
        <v>67</v>
      </c>
      <c r="CQ30" s="342">
        <v>2</v>
      </c>
      <c r="CR30" s="314">
        <v>2</v>
      </c>
      <c r="CS30" s="568" t="s">
        <v>115</v>
      </c>
      <c r="CT30" s="314">
        <v>1</v>
      </c>
      <c r="CU30" s="314">
        <v>0</v>
      </c>
      <c r="CV30" s="314">
        <v>0</v>
      </c>
      <c r="CW30" s="541">
        <v>6</v>
      </c>
      <c r="CX30" s="564">
        <v>0</v>
      </c>
      <c r="CY30" s="632">
        <v>30560810097.021</v>
      </c>
      <c r="CZ30" s="632"/>
      <c r="DA30" s="632"/>
      <c r="DB30" s="88">
        <v>15</v>
      </c>
      <c r="DC30" s="88"/>
      <c r="DD30" s="632">
        <v>30560810097.021</v>
      </c>
      <c r="DE30" s="632"/>
      <c r="DF30" s="632"/>
      <c r="DH30" s="320">
        <v>15</v>
      </c>
      <c r="DK30" s="584">
        <v>2</v>
      </c>
      <c r="DM30" s="320">
        <v>2</v>
      </c>
      <c r="DN30" s="361" t="s">
        <v>115</v>
      </c>
      <c r="DO30" s="361">
        <v>2</v>
      </c>
      <c r="DP30" s="361">
        <v>2</v>
      </c>
      <c r="DQ30" s="517">
        <v>1</v>
      </c>
      <c r="DR30" s="518">
        <v>5</v>
      </c>
      <c r="DS30" s="518">
        <v>8</v>
      </c>
      <c r="DT30" s="517">
        <v>0</v>
      </c>
      <c r="DU30" s="518">
        <v>0</v>
      </c>
      <c r="DV30" s="519">
        <v>0</v>
      </c>
      <c r="DW30" s="518">
        <v>3</v>
      </c>
      <c r="DX30" s="518">
        <v>0</v>
      </c>
      <c r="DY30" s="518">
        <v>0</v>
      </c>
      <c r="DZ30" s="517">
        <v>0</v>
      </c>
      <c r="EA30" s="518">
        <v>0</v>
      </c>
      <c r="EB30" s="519">
        <v>0</v>
      </c>
      <c r="EC30" s="518">
        <v>0</v>
      </c>
      <c r="ED30" s="518">
        <v>0</v>
      </c>
      <c r="EE30" s="518">
        <v>0</v>
      </c>
      <c r="EF30" s="517">
        <v>0</v>
      </c>
      <c r="EG30" s="518">
        <v>0</v>
      </c>
      <c r="EH30" s="519">
        <v>0</v>
      </c>
      <c r="EI30" s="518">
        <v>0</v>
      </c>
      <c r="EJ30" s="518">
        <v>0</v>
      </c>
      <c r="EK30" s="518">
        <v>0</v>
      </c>
      <c r="EL30" s="517">
        <v>0</v>
      </c>
      <c r="EM30" s="518">
        <v>0</v>
      </c>
      <c r="EN30" s="519">
        <v>0</v>
      </c>
      <c r="ET30" s="139">
        <v>2</v>
      </c>
      <c r="EU30" s="324">
        <v>1</v>
      </c>
      <c r="EV30" s="349">
        <v>5</v>
      </c>
      <c r="EW30" s="351">
        <v>8</v>
      </c>
      <c r="EX30" s="324" t="s">
        <v>97</v>
      </c>
      <c r="EY30" s="325" t="s">
        <v>67</v>
      </c>
      <c r="EZ30" s="326" t="s">
        <v>67</v>
      </c>
      <c r="FA30" s="325">
        <v>3</v>
      </c>
      <c r="FB30" s="349">
        <v>0</v>
      </c>
      <c r="FC30" s="326">
        <v>0</v>
      </c>
      <c r="FE30" s="348">
        <v>5</v>
      </c>
      <c r="FF30" s="351">
        <v>8</v>
      </c>
      <c r="FL30" s="609" t="s">
        <v>121</v>
      </c>
      <c r="FM30" s="609"/>
      <c r="FO30" s="360"/>
      <c r="FP30" s="330"/>
      <c r="FQ30" s="330"/>
      <c r="FR30" s="340"/>
      <c r="FZ30" s="286">
        <v>3</v>
      </c>
      <c r="GA30" s="344">
        <v>3</v>
      </c>
      <c r="GB30" s="349"/>
      <c r="GC30" s="385" t="s">
        <v>115</v>
      </c>
      <c r="GD30" s="241">
        <v>2</v>
      </c>
      <c r="GE30" s="344">
        <v>2</v>
      </c>
      <c r="GF30" s="349"/>
      <c r="GG30" s="350" t="s">
        <v>115</v>
      </c>
      <c r="GH30" s="342"/>
    </row>
    <row r="31" spans="1:311" ht="12.75" customHeight="1" thickTop="1" x14ac:dyDescent="0.2">
      <c r="C31" s="195"/>
      <c r="AV31" s="314">
        <v>3</v>
      </c>
      <c r="AW31" s="314">
        <v>3</v>
      </c>
      <c r="AY31" s="353">
        <v>3</v>
      </c>
      <c r="AZ31" s="334">
        <v>0</v>
      </c>
      <c r="BA31" s="316">
        <v>0</v>
      </c>
      <c r="BB31" s="317">
        <v>0</v>
      </c>
      <c r="BC31" s="478">
        <v>1</v>
      </c>
      <c r="BD31" s="316">
        <v>5</v>
      </c>
      <c r="BE31" s="519">
        <v>4</v>
      </c>
      <c r="BF31" s="517">
        <v>2</v>
      </c>
      <c r="BG31" s="518">
        <v>5</v>
      </c>
      <c r="BH31" s="519">
        <v>4</v>
      </c>
      <c r="BI31" s="517">
        <v>0</v>
      </c>
      <c r="BJ31" s="518">
        <v>0</v>
      </c>
      <c r="BK31" s="519">
        <v>0</v>
      </c>
      <c r="BL31" s="517">
        <v>0</v>
      </c>
      <c r="BM31" s="518">
        <v>0</v>
      </c>
      <c r="BN31" s="519">
        <v>0</v>
      </c>
      <c r="BO31" s="517">
        <v>0</v>
      </c>
      <c r="BP31" s="518">
        <v>0</v>
      </c>
      <c r="BQ31" s="519">
        <v>0</v>
      </c>
      <c r="BR31" s="517">
        <v>0</v>
      </c>
      <c r="BS31" s="518">
        <v>0</v>
      </c>
      <c r="BT31" s="519">
        <v>0</v>
      </c>
      <c r="BU31" s="517"/>
      <c r="BV31" s="518"/>
      <c r="BW31" s="519"/>
      <c r="BX31" s="518"/>
      <c r="BY31" s="518"/>
      <c r="BZ31" s="518"/>
      <c r="CA31" s="518"/>
      <c r="CB31" s="518"/>
      <c r="CC31" s="518"/>
      <c r="CD31" s="518"/>
      <c r="CE31" s="518"/>
      <c r="CF31" s="518"/>
      <c r="CG31" s="518"/>
      <c r="CH31" s="518"/>
      <c r="CI31" s="584">
        <v>96</v>
      </c>
      <c r="CJ31" s="342">
        <v>3</v>
      </c>
      <c r="CK31" s="353">
        <v>3</v>
      </c>
      <c r="CL31" s="314">
        <v>3</v>
      </c>
      <c r="CM31" s="517">
        <v>10</v>
      </c>
      <c r="CN31" s="519">
        <v>8</v>
      </c>
      <c r="CO31" s="561" t="s">
        <v>67</v>
      </c>
      <c r="CQ31" s="342">
        <v>3</v>
      </c>
      <c r="CR31" s="314">
        <v>3</v>
      </c>
      <c r="CS31" s="568" t="s">
        <v>115</v>
      </c>
      <c r="CT31" s="314">
        <v>1</v>
      </c>
      <c r="CU31" s="314">
        <v>0</v>
      </c>
      <c r="CV31" s="314">
        <v>0</v>
      </c>
      <c r="CW31" s="541">
        <v>7</v>
      </c>
      <c r="CX31" s="564">
        <v>0</v>
      </c>
      <c r="CY31" s="632">
        <v>31070810096.030998</v>
      </c>
      <c r="CZ31" s="632"/>
      <c r="DA31" s="632"/>
      <c r="DB31" s="88">
        <v>15</v>
      </c>
      <c r="DC31" s="88"/>
      <c r="DD31" s="632">
        <v>20050600098.010998</v>
      </c>
      <c r="DE31" s="632"/>
      <c r="DF31" s="632"/>
      <c r="DH31" s="320">
        <v>15</v>
      </c>
      <c r="DK31" s="584">
        <v>1</v>
      </c>
      <c r="DM31" s="320">
        <v>1</v>
      </c>
      <c r="DN31" s="361" t="s">
        <v>115</v>
      </c>
      <c r="DO31" s="361">
        <v>3</v>
      </c>
      <c r="DP31" s="361">
        <v>3</v>
      </c>
      <c r="DQ31" s="183">
        <v>0</v>
      </c>
      <c r="DR31" s="97">
        <v>0</v>
      </c>
      <c r="DS31" s="97">
        <v>0</v>
      </c>
      <c r="DT31" s="183">
        <v>1</v>
      </c>
      <c r="DU31" s="97">
        <v>5</v>
      </c>
      <c r="DV31" s="184">
        <v>4</v>
      </c>
      <c r="DW31" s="97">
        <v>2</v>
      </c>
      <c r="DX31" s="97">
        <v>5</v>
      </c>
      <c r="DY31" s="97">
        <v>4</v>
      </c>
      <c r="DZ31" s="183">
        <v>0</v>
      </c>
      <c r="EA31" s="97">
        <v>0</v>
      </c>
      <c r="EB31" s="184">
        <v>0</v>
      </c>
      <c r="EC31" s="97">
        <v>0</v>
      </c>
      <c r="ED31" s="97">
        <v>0</v>
      </c>
      <c r="EE31" s="97">
        <v>0</v>
      </c>
      <c r="EF31" s="183">
        <v>0</v>
      </c>
      <c r="EG31" s="97">
        <v>0</v>
      </c>
      <c r="EH31" s="184">
        <v>0</v>
      </c>
      <c r="EI31" s="97">
        <v>0</v>
      </c>
      <c r="EJ31" s="97">
        <v>0</v>
      </c>
      <c r="EK31" s="97">
        <v>0</v>
      </c>
      <c r="EL31" s="183">
        <v>0</v>
      </c>
      <c r="EM31" s="97">
        <v>0</v>
      </c>
      <c r="EN31" s="184">
        <v>0</v>
      </c>
      <c r="ET31" s="140">
        <v>3</v>
      </c>
      <c r="EU31" s="183" t="s">
        <v>97</v>
      </c>
      <c r="EV31" s="97" t="s">
        <v>67</v>
      </c>
      <c r="EW31" s="184" t="s">
        <v>67</v>
      </c>
      <c r="EX31" s="183">
        <v>1</v>
      </c>
      <c r="EY31" s="97">
        <v>5</v>
      </c>
      <c r="EZ31" s="184">
        <v>4</v>
      </c>
      <c r="FA31" s="97">
        <v>2</v>
      </c>
      <c r="FB31" s="97">
        <v>5</v>
      </c>
      <c r="FC31" s="184">
        <v>4</v>
      </c>
      <c r="FE31" s="183">
        <v>10</v>
      </c>
      <c r="FF31" s="184">
        <v>8</v>
      </c>
      <c r="FZ31" s="286" t="s">
        <v>67</v>
      </c>
      <c r="GA31" s="344">
        <v>4</v>
      </c>
      <c r="GB31" s="349"/>
      <c r="GC31" s="385" t="s">
        <v>67</v>
      </c>
      <c r="GD31" s="241"/>
      <c r="GE31" s="344"/>
      <c r="GF31" s="349"/>
      <c r="GG31" s="350"/>
      <c r="GH31" s="342"/>
    </row>
    <row r="32" spans="1:311" ht="12.75" customHeight="1" x14ac:dyDescent="0.2">
      <c r="C32" s="195"/>
      <c r="AV32" s="314">
        <v>4</v>
      </c>
      <c r="AW32" s="314">
        <v>4</v>
      </c>
      <c r="AY32" s="353" t="s">
        <v>67</v>
      </c>
      <c r="AZ32" s="334">
        <v>0</v>
      </c>
      <c r="BA32" s="316">
        <v>0</v>
      </c>
      <c r="BB32" s="317">
        <v>0</v>
      </c>
      <c r="BC32" s="478">
        <v>0</v>
      </c>
      <c r="BD32" s="316">
        <v>0</v>
      </c>
      <c r="BE32" s="519">
        <v>0</v>
      </c>
      <c r="BF32" s="517">
        <v>0</v>
      </c>
      <c r="BG32" s="518">
        <v>0</v>
      </c>
      <c r="BH32" s="519">
        <v>0</v>
      </c>
      <c r="BI32" s="517">
        <v>0</v>
      </c>
      <c r="BJ32" s="518">
        <v>0</v>
      </c>
      <c r="BK32" s="519">
        <v>0</v>
      </c>
      <c r="BL32" s="517">
        <v>0</v>
      </c>
      <c r="BM32" s="518">
        <v>0</v>
      </c>
      <c r="BN32" s="519">
        <v>0</v>
      </c>
      <c r="BO32" s="517">
        <v>0</v>
      </c>
      <c r="BP32" s="518">
        <v>0</v>
      </c>
      <c r="BQ32" s="519">
        <v>0</v>
      </c>
      <c r="BR32" s="517">
        <v>0</v>
      </c>
      <c r="BS32" s="518">
        <v>0</v>
      </c>
      <c r="BT32" s="519">
        <v>0</v>
      </c>
      <c r="BU32" s="517"/>
      <c r="BV32" s="518"/>
      <c r="BW32" s="519"/>
      <c r="BX32" s="518"/>
      <c r="BY32" s="518"/>
      <c r="BZ32" s="518"/>
      <c r="CA32" s="518"/>
      <c r="CB32" s="518"/>
      <c r="CC32" s="518"/>
      <c r="CD32" s="518"/>
      <c r="CE32" s="518"/>
      <c r="CF32" s="518"/>
      <c r="CG32" s="518"/>
      <c r="CH32" s="518"/>
      <c r="CI32" s="584">
        <v>99</v>
      </c>
      <c r="CJ32" s="342">
        <v>4</v>
      </c>
      <c r="CK32" s="353" t="s">
        <v>67</v>
      </c>
      <c r="CL32" s="314">
        <v>4</v>
      </c>
      <c r="CM32" s="517">
        <v>0</v>
      </c>
      <c r="CN32" s="519">
        <v>0</v>
      </c>
      <c r="CO32" s="561" t="s">
        <v>67</v>
      </c>
      <c r="CQ32" s="342" t="s">
        <v>67</v>
      </c>
      <c r="CR32" s="314">
        <v>999</v>
      </c>
      <c r="CS32" s="568" t="s">
        <v>67</v>
      </c>
      <c r="CT32" s="314">
        <v>0</v>
      </c>
      <c r="CU32" s="314">
        <v>0</v>
      </c>
      <c r="CV32" s="314">
        <v>0</v>
      </c>
      <c r="CW32" s="541">
        <v>7</v>
      </c>
      <c r="CX32" s="564">
        <v>0</v>
      </c>
      <c r="CY32" s="632">
        <v>10000000000.000999</v>
      </c>
      <c r="CZ32" s="632"/>
      <c r="DA32" s="632"/>
      <c r="DB32" s="88">
        <v>15</v>
      </c>
      <c r="DC32" s="88"/>
      <c r="DD32" s="632">
        <v>10000000000.000999</v>
      </c>
      <c r="DE32" s="632"/>
      <c r="DF32" s="632"/>
      <c r="DH32" s="320">
        <v>15</v>
      </c>
      <c r="DK32" s="584">
        <v>0</v>
      </c>
      <c r="DM32" s="320"/>
      <c r="DN32" s="361" t="s">
        <v>67</v>
      </c>
      <c r="DO32" s="361">
        <v>999</v>
      </c>
      <c r="FZ32" s="286" t="s">
        <v>67</v>
      </c>
      <c r="GA32" s="344">
        <v>5</v>
      </c>
      <c r="GB32" s="349"/>
      <c r="GC32" s="385" t="s">
        <v>67</v>
      </c>
      <c r="GD32" s="241">
        <v>3</v>
      </c>
      <c r="GE32" s="344">
        <v>3</v>
      </c>
      <c r="GF32" s="349"/>
      <c r="GG32" s="350" t="s">
        <v>115</v>
      </c>
      <c r="GH32" s="342"/>
    </row>
    <row r="33" spans="4:190" ht="12.75" hidden="1" customHeight="1" x14ac:dyDescent="0.2">
      <c r="AF33" s="431">
        <v>999</v>
      </c>
      <c r="AV33" s="314">
        <v>5</v>
      </c>
      <c r="AW33" s="314">
        <v>5</v>
      </c>
      <c r="AY33" s="353" t="s">
        <v>67</v>
      </c>
      <c r="AZ33" s="334">
        <v>0</v>
      </c>
      <c r="BA33" s="316">
        <v>0</v>
      </c>
      <c r="BB33" s="317">
        <v>0</v>
      </c>
      <c r="BC33" s="478">
        <v>0</v>
      </c>
      <c r="BD33" s="316">
        <v>0</v>
      </c>
      <c r="BE33" s="519">
        <v>0</v>
      </c>
      <c r="BF33" s="517">
        <v>0</v>
      </c>
      <c r="BG33" s="518">
        <v>0</v>
      </c>
      <c r="BH33" s="519">
        <v>0</v>
      </c>
      <c r="BI33" s="517">
        <v>0</v>
      </c>
      <c r="BJ33" s="518">
        <v>0</v>
      </c>
      <c r="BK33" s="519">
        <v>0</v>
      </c>
      <c r="BL33" s="517">
        <v>0</v>
      </c>
      <c r="BM33" s="518">
        <v>0</v>
      </c>
      <c r="BN33" s="519">
        <v>0</v>
      </c>
      <c r="BO33" s="517">
        <v>0</v>
      </c>
      <c r="BP33" s="518">
        <v>0</v>
      </c>
      <c r="BQ33" s="519">
        <v>0</v>
      </c>
      <c r="BR33" s="517">
        <v>0</v>
      </c>
      <c r="BS33" s="518">
        <v>0</v>
      </c>
      <c r="BT33" s="519">
        <v>0</v>
      </c>
      <c r="BU33" s="517"/>
      <c r="BV33" s="518"/>
      <c r="BW33" s="519"/>
      <c r="BX33" s="518"/>
      <c r="BY33" s="518"/>
      <c r="BZ33" s="518"/>
      <c r="CA33" s="518"/>
      <c r="CB33" s="518"/>
      <c r="CC33" s="518"/>
      <c r="CD33" s="518"/>
      <c r="CE33" s="518"/>
      <c r="CF33" s="518"/>
      <c r="CG33" s="518"/>
      <c r="CH33" s="518"/>
      <c r="CI33" s="584">
        <v>99</v>
      </c>
      <c r="CJ33" s="342">
        <v>5</v>
      </c>
      <c r="CK33" s="353" t="s">
        <v>67</v>
      </c>
      <c r="CL33" s="314">
        <v>5</v>
      </c>
      <c r="CM33" s="517">
        <v>0</v>
      </c>
      <c r="CN33" s="519">
        <v>0</v>
      </c>
      <c r="CO33" s="561" t="s">
        <v>67</v>
      </c>
      <c r="CQ33" s="342" t="s">
        <v>67</v>
      </c>
      <c r="CR33" s="314">
        <v>999</v>
      </c>
      <c r="CS33" s="568" t="s">
        <v>67</v>
      </c>
      <c r="CT33" s="314">
        <v>0</v>
      </c>
      <c r="CU33" s="314">
        <v>0</v>
      </c>
      <c r="CV33" s="314">
        <v>0</v>
      </c>
      <c r="CW33" s="541">
        <v>7</v>
      </c>
      <c r="CX33" s="564">
        <v>0</v>
      </c>
      <c r="CY33" s="632">
        <v>10000000000.000999</v>
      </c>
      <c r="CZ33" s="632"/>
      <c r="DA33" s="632"/>
      <c r="DB33" s="88">
        <v>15</v>
      </c>
      <c r="DC33" s="88"/>
      <c r="DD33" s="632">
        <v>10000000000.000999</v>
      </c>
      <c r="DE33" s="632"/>
      <c r="DF33" s="632"/>
      <c r="DH33" s="320">
        <v>15</v>
      </c>
      <c r="DK33" s="584">
        <v>0</v>
      </c>
      <c r="DM33" s="320"/>
      <c r="DN33" s="361" t="s">
        <v>67</v>
      </c>
      <c r="DO33" s="361">
        <v>999</v>
      </c>
      <c r="EV33" s="243">
        <v>1</v>
      </c>
      <c r="EY33" s="329">
        <v>1</v>
      </c>
      <c r="FB33" s="329">
        <v>0</v>
      </c>
      <c r="FI33" s="243">
        <v>0</v>
      </c>
      <c r="FJ33" s="243">
        <v>0</v>
      </c>
      <c r="FZ33" s="286" t="s">
        <v>67</v>
      </c>
      <c r="GA33" s="344">
        <v>6</v>
      </c>
      <c r="GB33" s="349"/>
      <c r="GC33" s="385" t="s">
        <v>67</v>
      </c>
      <c r="GD33" s="241"/>
      <c r="GE33" s="344"/>
      <c r="GF33" s="349"/>
      <c r="GG33" s="350"/>
      <c r="GH33" s="342"/>
    </row>
    <row r="34" spans="4:190" ht="12.75" hidden="1" customHeight="1" x14ac:dyDescent="0.2">
      <c r="AV34" s="314">
        <v>6</v>
      </c>
      <c r="AW34" s="314">
        <v>6</v>
      </c>
      <c r="AY34" s="353" t="s">
        <v>67</v>
      </c>
      <c r="AZ34" s="334">
        <v>0</v>
      </c>
      <c r="BA34" s="316">
        <v>0</v>
      </c>
      <c r="BB34" s="317">
        <v>0</v>
      </c>
      <c r="BC34" s="478">
        <v>0</v>
      </c>
      <c r="BD34" s="316">
        <v>0</v>
      </c>
      <c r="BE34" s="519">
        <v>0</v>
      </c>
      <c r="BF34" s="517">
        <v>0</v>
      </c>
      <c r="BG34" s="518">
        <v>0</v>
      </c>
      <c r="BH34" s="519">
        <v>0</v>
      </c>
      <c r="BI34" s="517">
        <v>0</v>
      </c>
      <c r="BJ34" s="518">
        <v>0</v>
      </c>
      <c r="BK34" s="519">
        <v>0</v>
      </c>
      <c r="BL34" s="517">
        <v>0</v>
      </c>
      <c r="BM34" s="518">
        <v>0</v>
      </c>
      <c r="BN34" s="519">
        <v>0</v>
      </c>
      <c r="BO34" s="517">
        <v>0</v>
      </c>
      <c r="BP34" s="518">
        <v>0</v>
      </c>
      <c r="BQ34" s="519">
        <v>0</v>
      </c>
      <c r="BR34" s="517">
        <v>0</v>
      </c>
      <c r="BS34" s="518">
        <v>0</v>
      </c>
      <c r="BT34" s="519">
        <v>0</v>
      </c>
      <c r="BU34" s="517"/>
      <c r="BV34" s="518"/>
      <c r="BW34" s="519"/>
      <c r="BX34" s="518"/>
      <c r="BY34" s="518"/>
      <c r="BZ34" s="518"/>
      <c r="CA34" s="518"/>
      <c r="CB34" s="518"/>
      <c r="CC34" s="518"/>
      <c r="CD34" s="518"/>
      <c r="CE34" s="518"/>
      <c r="CF34" s="518"/>
      <c r="CG34" s="518"/>
      <c r="CH34" s="518"/>
      <c r="CI34" s="584">
        <v>99</v>
      </c>
      <c r="CJ34" s="342">
        <v>6</v>
      </c>
      <c r="CK34" s="353" t="s">
        <v>67</v>
      </c>
      <c r="CL34" s="314">
        <v>6</v>
      </c>
      <c r="CM34" s="517">
        <v>0</v>
      </c>
      <c r="CN34" s="519">
        <v>0</v>
      </c>
      <c r="CO34" s="561" t="s">
        <v>67</v>
      </c>
      <c r="CQ34" s="342" t="s">
        <v>67</v>
      </c>
      <c r="CR34" s="314">
        <v>999</v>
      </c>
      <c r="CS34" s="568" t="s">
        <v>67</v>
      </c>
      <c r="CT34" s="314">
        <v>0</v>
      </c>
      <c r="CU34" s="314">
        <v>0</v>
      </c>
      <c r="CV34" s="314">
        <v>0</v>
      </c>
      <c r="CW34" s="541">
        <v>7</v>
      </c>
      <c r="CX34" s="564">
        <v>0</v>
      </c>
      <c r="CY34" s="632">
        <v>10000000000.000999</v>
      </c>
      <c r="CZ34" s="632"/>
      <c r="DA34" s="632"/>
      <c r="DB34" s="88">
        <v>15</v>
      </c>
      <c r="DC34" s="88"/>
      <c r="DD34" s="632">
        <v>10000000000.000999</v>
      </c>
      <c r="DE34" s="632"/>
      <c r="DF34" s="632"/>
      <c r="DH34" s="320">
        <v>15</v>
      </c>
      <c r="DK34" s="584">
        <v>0</v>
      </c>
      <c r="DM34" s="320"/>
      <c r="DN34" s="361" t="s">
        <v>67</v>
      </c>
      <c r="DO34" s="361">
        <v>999</v>
      </c>
      <c r="EV34" s="329">
        <v>1</v>
      </c>
      <c r="EY34" s="329">
        <v>0</v>
      </c>
      <c r="FB34" s="329">
        <v>1</v>
      </c>
      <c r="FZ34" s="286" t="s">
        <v>67</v>
      </c>
      <c r="GA34" s="344">
        <v>7</v>
      </c>
      <c r="GB34" s="349"/>
      <c r="GC34" s="385" t="s">
        <v>67</v>
      </c>
      <c r="GD34" s="241" t="s">
        <v>67</v>
      </c>
      <c r="GE34" s="344">
        <v>4</v>
      </c>
      <c r="GF34" s="349"/>
      <c r="GG34" s="350" t="s">
        <v>67</v>
      </c>
      <c r="GH34" s="342"/>
    </row>
    <row r="35" spans="4:190" ht="12.75" hidden="1" customHeight="1" x14ac:dyDescent="0.2">
      <c r="AV35" s="314">
        <v>7</v>
      </c>
      <c r="AW35" s="314">
        <v>7</v>
      </c>
      <c r="AY35" s="353" t="s">
        <v>67</v>
      </c>
      <c r="AZ35" s="334">
        <v>0</v>
      </c>
      <c r="BA35" s="316">
        <v>0</v>
      </c>
      <c r="BB35" s="317">
        <v>0</v>
      </c>
      <c r="BC35" s="478">
        <v>0</v>
      </c>
      <c r="BD35" s="316">
        <v>0</v>
      </c>
      <c r="BE35" s="519">
        <v>0</v>
      </c>
      <c r="BF35" s="517">
        <v>0</v>
      </c>
      <c r="BG35" s="518">
        <v>0</v>
      </c>
      <c r="BH35" s="519">
        <v>0</v>
      </c>
      <c r="BI35" s="517">
        <v>0</v>
      </c>
      <c r="BJ35" s="518">
        <v>0</v>
      </c>
      <c r="BK35" s="519">
        <v>0</v>
      </c>
      <c r="BL35" s="517">
        <v>0</v>
      </c>
      <c r="BM35" s="518">
        <v>0</v>
      </c>
      <c r="BN35" s="519">
        <v>0</v>
      </c>
      <c r="BO35" s="517">
        <v>0</v>
      </c>
      <c r="BP35" s="518">
        <v>0</v>
      </c>
      <c r="BQ35" s="519">
        <v>0</v>
      </c>
      <c r="BR35" s="517">
        <v>0</v>
      </c>
      <c r="BS35" s="518">
        <v>0</v>
      </c>
      <c r="BT35" s="519">
        <v>0</v>
      </c>
      <c r="BU35" s="517"/>
      <c r="BV35" s="518"/>
      <c r="BW35" s="519"/>
      <c r="BX35" s="518"/>
      <c r="BY35" s="518"/>
      <c r="BZ35" s="518"/>
      <c r="CA35" s="518"/>
      <c r="CB35" s="518"/>
      <c r="CC35" s="518"/>
      <c r="CD35" s="518"/>
      <c r="CE35" s="518"/>
      <c r="CF35" s="518"/>
      <c r="CG35" s="518"/>
      <c r="CH35" s="518"/>
      <c r="CI35" s="584">
        <v>99</v>
      </c>
      <c r="CJ35" s="342">
        <v>7</v>
      </c>
      <c r="CK35" s="353" t="s">
        <v>67</v>
      </c>
      <c r="CL35" s="314">
        <v>7</v>
      </c>
      <c r="CM35" s="517">
        <v>0</v>
      </c>
      <c r="CN35" s="519">
        <v>0</v>
      </c>
      <c r="CO35" s="561" t="s">
        <v>67</v>
      </c>
      <c r="CQ35" s="342" t="s">
        <v>67</v>
      </c>
      <c r="CR35" s="314">
        <v>999</v>
      </c>
      <c r="CS35" s="568" t="s">
        <v>67</v>
      </c>
      <c r="CT35" s="314">
        <v>0</v>
      </c>
      <c r="CU35" s="314">
        <v>0</v>
      </c>
      <c r="CV35" s="314">
        <v>0</v>
      </c>
      <c r="CW35" s="541">
        <v>7</v>
      </c>
      <c r="CX35" s="564">
        <v>0</v>
      </c>
      <c r="CY35" s="632">
        <v>10000000000.000999</v>
      </c>
      <c r="CZ35" s="632"/>
      <c r="DA35" s="632"/>
      <c r="DB35" s="88">
        <v>15</v>
      </c>
      <c r="DC35" s="88"/>
      <c r="DD35" s="632">
        <v>10000000000.000999</v>
      </c>
      <c r="DE35" s="632"/>
      <c r="DF35" s="632"/>
      <c r="DH35" s="320">
        <v>15</v>
      </c>
      <c r="DK35" s="584">
        <v>0</v>
      </c>
      <c r="DM35" s="320"/>
      <c r="DN35" s="361" t="s">
        <v>67</v>
      </c>
      <c r="DO35" s="361">
        <v>999</v>
      </c>
      <c r="EV35" s="329">
        <v>0</v>
      </c>
      <c r="EY35" s="329">
        <v>1</v>
      </c>
      <c r="FB35" s="329">
        <v>1</v>
      </c>
      <c r="FZ35" s="286" t="s">
        <v>67</v>
      </c>
      <c r="GA35" s="344">
        <v>8</v>
      </c>
      <c r="GB35" s="349"/>
      <c r="GC35" s="385" t="s">
        <v>67</v>
      </c>
      <c r="GD35" s="241"/>
      <c r="GE35" s="344"/>
      <c r="GF35" s="349"/>
      <c r="GG35" s="350"/>
      <c r="GH35" s="342"/>
    </row>
    <row r="36" spans="4:190" ht="12.75" hidden="1" customHeight="1" x14ac:dyDescent="0.2">
      <c r="AF36" s="303"/>
      <c r="AV36" s="314">
        <v>8</v>
      </c>
      <c r="AW36" s="314">
        <v>8</v>
      </c>
      <c r="AY36" s="353" t="s">
        <v>67</v>
      </c>
      <c r="AZ36" s="334">
        <v>0</v>
      </c>
      <c r="BA36" s="316">
        <v>0</v>
      </c>
      <c r="BB36" s="317">
        <v>0</v>
      </c>
      <c r="BC36" s="478">
        <v>0</v>
      </c>
      <c r="BD36" s="316">
        <v>0</v>
      </c>
      <c r="BE36" s="519">
        <v>0</v>
      </c>
      <c r="BF36" s="517">
        <v>0</v>
      </c>
      <c r="BG36" s="518">
        <v>0</v>
      </c>
      <c r="BH36" s="519">
        <v>0</v>
      </c>
      <c r="BI36" s="517">
        <v>0</v>
      </c>
      <c r="BJ36" s="518">
        <v>0</v>
      </c>
      <c r="BK36" s="519">
        <v>0</v>
      </c>
      <c r="BL36" s="517">
        <v>0</v>
      </c>
      <c r="BM36" s="518">
        <v>0</v>
      </c>
      <c r="BN36" s="519">
        <v>0</v>
      </c>
      <c r="BO36" s="517">
        <v>0</v>
      </c>
      <c r="BP36" s="518">
        <v>0</v>
      </c>
      <c r="BQ36" s="519">
        <v>0</v>
      </c>
      <c r="BR36" s="517">
        <v>0</v>
      </c>
      <c r="BS36" s="518">
        <v>0</v>
      </c>
      <c r="BT36" s="519">
        <v>0</v>
      </c>
      <c r="BU36" s="517"/>
      <c r="BV36" s="518"/>
      <c r="BW36" s="519"/>
      <c r="BX36" s="518"/>
      <c r="BY36" s="518"/>
      <c r="BZ36" s="518"/>
      <c r="CA36" s="518"/>
      <c r="CB36" s="518"/>
      <c r="CC36" s="518"/>
      <c r="CD36" s="518"/>
      <c r="CE36" s="518"/>
      <c r="CF36" s="518"/>
      <c r="CG36" s="518"/>
      <c r="CH36" s="518"/>
      <c r="CI36" s="584">
        <v>99</v>
      </c>
      <c r="CJ36" s="342">
        <v>8</v>
      </c>
      <c r="CK36" s="353" t="s">
        <v>67</v>
      </c>
      <c r="CL36" s="314">
        <v>8</v>
      </c>
      <c r="CM36" s="517">
        <v>0</v>
      </c>
      <c r="CN36" s="519">
        <v>0</v>
      </c>
      <c r="CO36" s="561" t="s">
        <v>67</v>
      </c>
      <c r="CQ36" s="342" t="s">
        <v>67</v>
      </c>
      <c r="CR36" s="314">
        <v>999</v>
      </c>
      <c r="CS36" s="568" t="s">
        <v>67</v>
      </c>
      <c r="CT36" s="314">
        <v>0</v>
      </c>
      <c r="CU36" s="314">
        <v>0</v>
      </c>
      <c r="CV36" s="314">
        <v>0</v>
      </c>
      <c r="CW36" s="541">
        <v>7</v>
      </c>
      <c r="CX36" s="564">
        <v>0</v>
      </c>
      <c r="CY36" s="632">
        <v>10000000000.000999</v>
      </c>
      <c r="CZ36" s="632"/>
      <c r="DA36" s="632"/>
      <c r="DB36" s="88">
        <v>15</v>
      </c>
      <c r="DC36" s="88"/>
      <c r="DD36" s="632">
        <v>10000000000.000999</v>
      </c>
      <c r="DE36" s="632"/>
      <c r="DF36" s="632"/>
      <c r="DH36" s="320">
        <v>15</v>
      </c>
      <c r="DK36" s="584">
        <v>0</v>
      </c>
      <c r="DM36" s="320"/>
      <c r="DN36" s="361" t="s">
        <v>67</v>
      </c>
      <c r="DO36" s="361">
        <v>999</v>
      </c>
      <c r="EV36" s="243">
        <v>2</v>
      </c>
      <c r="EY36" s="329">
        <v>2</v>
      </c>
      <c r="FB36" s="329">
        <v>2</v>
      </c>
      <c r="FZ36" s="286" t="s">
        <v>67</v>
      </c>
      <c r="GA36" s="344">
        <v>9</v>
      </c>
      <c r="GB36" s="349"/>
      <c r="GC36" s="385" t="s">
        <v>67</v>
      </c>
      <c r="GD36" s="241" t="s">
        <v>67</v>
      </c>
      <c r="GE36" s="344">
        <v>5</v>
      </c>
      <c r="GF36" s="349"/>
      <c r="GG36" s="350" t="s">
        <v>67</v>
      </c>
      <c r="GH36" s="342"/>
    </row>
    <row r="37" spans="4:190" ht="12.75" hidden="1" customHeight="1" x14ac:dyDescent="0.2">
      <c r="D37" s="8" t="s">
        <v>3</v>
      </c>
      <c r="F37">
        <v>64</v>
      </c>
      <c r="I37">
        <v>64</v>
      </c>
      <c r="L37">
        <v>64</v>
      </c>
      <c r="O37">
        <v>64</v>
      </c>
      <c r="R37">
        <v>64</v>
      </c>
      <c r="U37">
        <v>64</v>
      </c>
      <c r="X37">
        <v>64</v>
      </c>
      <c r="AF37" s="433">
        <v>1</v>
      </c>
      <c r="AV37" s="314">
        <v>9</v>
      </c>
      <c r="AW37" s="314">
        <v>9</v>
      </c>
      <c r="AY37" s="353" t="s">
        <v>67</v>
      </c>
      <c r="AZ37" s="334">
        <v>0</v>
      </c>
      <c r="BA37" s="316">
        <v>0</v>
      </c>
      <c r="BB37" s="317">
        <v>0</v>
      </c>
      <c r="BC37" s="478">
        <v>0</v>
      </c>
      <c r="BD37" s="316">
        <v>0</v>
      </c>
      <c r="BE37" s="519">
        <v>0</v>
      </c>
      <c r="BF37" s="517">
        <v>0</v>
      </c>
      <c r="BG37" s="518">
        <v>0</v>
      </c>
      <c r="BH37" s="519">
        <v>0</v>
      </c>
      <c r="BI37" s="517">
        <v>0</v>
      </c>
      <c r="BJ37" s="518">
        <v>0</v>
      </c>
      <c r="BK37" s="519">
        <v>0</v>
      </c>
      <c r="BL37" s="517">
        <v>0</v>
      </c>
      <c r="BM37" s="518">
        <v>0</v>
      </c>
      <c r="BN37" s="519">
        <v>0</v>
      </c>
      <c r="BO37" s="517">
        <v>0</v>
      </c>
      <c r="BP37" s="518">
        <v>0</v>
      </c>
      <c r="BQ37" s="519">
        <v>0</v>
      </c>
      <c r="BR37" s="517">
        <v>0</v>
      </c>
      <c r="BS37" s="518">
        <v>0</v>
      </c>
      <c r="BT37" s="519">
        <v>0</v>
      </c>
      <c r="BU37" s="517"/>
      <c r="BV37" s="518"/>
      <c r="BW37" s="519"/>
      <c r="BX37" s="518"/>
      <c r="BY37" s="518"/>
      <c r="BZ37" s="518"/>
      <c r="CA37" s="518"/>
      <c r="CB37" s="518"/>
      <c r="CC37" s="518"/>
      <c r="CD37" s="518"/>
      <c r="CE37" s="518"/>
      <c r="CF37" s="518"/>
      <c r="CG37" s="518"/>
      <c r="CH37" s="518"/>
      <c r="CI37" s="584">
        <v>99</v>
      </c>
      <c r="CJ37" s="342">
        <v>9</v>
      </c>
      <c r="CK37" s="353" t="s">
        <v>67</v>
      </c>
      <c r="CL37" s="314">
        <v>9</v>
      </c>
      <c r="CM37" s="517">
        <v>0</v>
      </c>
      <c r="CN37" s="519">
        <v>0</v>
      </c>
      <c r="CO37" s="561" t="s">
        <v>67</v>
      </c>
      <c r="CQ37" s="342" t="s">
        <v>67</v>
      </c>
      <c r="CR37" s="314">
        <v>999</v>
      </c>
      <c r="CS37" s="568" t="s">
        <v>67</v>
      </c>
      <c r="CT37" s="314">
        <v>0</v>
      </c>
      <c r="CU37" s="314">
        <v>0</v>
      </c>
      <c r="CV37" s="314">
        <v>0</v>
      </c>
      <c r="CW37" s="541">
        <v>7</v>
      </c>
      <c r="CX37" s="564">
        <v>0</v>
      </c>
      <c r="CY37" s="632">
        <v>10000000000.000999</v>
      </c>
      <c r="CZ37" s="632"/>
      <c r="DA37" s="632"/>
      <c r="DB37" s="88">
        <v>15</v>
      </c>
      <c r="DC37" s="88"/>
      <c r="DD37" s="632">
        <v>10000000000.000999</v>
      </c>
      <c r="DE37" s="632"/>
      <c r="DF37" s="632"/>
      <c r="DH37" s="320">
        <v>15</v>
      </c>
      <c r="DK37" s="584">
        <v>0</v>
      </c>
      <c r="DM37" s="320"/>
      <c r="DN37" s="361" t="s">
        <v>67</v>
      </c>
      <c r="DO37" s="361">
        <v>999</v>
      </c>
      <c r="EV37" s="243">
        <v>0</v>
      </c>
      <c r="EY37" s="329">
        <v>0</v>
      </c>
      <c r="FB37" s="329">
        <v>0</v>
      </c>
      <c r="FE37" s="243">
        <v>0</v>
      </c>
      <c r="FZ37" s="286" t="s">
        <v>67</v>
      </c>
      <c r="GA37" s="344">
        <v>10</v>
      </c>
      <c r="GB37" s="349"/>
      <c r="GC37" s="385" t="s">
        <v>67</v>
      </c>
      <c r="GD37" s="241"/>
      <c r="GE37" s="344"/>
      <c r="GF37" s="349"/>
      <c r="GG37" s="350"/>
      <c r="GH37" s="342"/>
    </row>
    <row r="38" spans="4:190" ht="12.75" hidden="1" customHeight="1" x14ac:dyDescent="0.2">
      <c r="AF38" s="431">
        <v>2</v>
      </c>
      <c r="AV38" s="314">
        <v>10</v>
      </c>
      <c r="AW38" s="314">
        <v>10</v>
      </c>
      <c r="AY38" s="353" t="s">
        <v>67</v>
      </c>
      <c r="AZ38" s="334">
        <v>0</v>
      </c>
      <c r="BA38" s="316">
        <v>0</v>
      </c>
      <c r="BB38" s="317">
        <v>0</v>
      </c>
      <c r="BC38" s="478">
        <v>0</v>
      </c>
      <c r="BD38" s="316">
        <v>0</v>
      </c>
      <c r="BE38" s="519">
        <v>0</v>
      </c>
      <c r="BF38" s="517">
        <v>0</v>
      </c>
      <c r="BG38" s="518">
        <v>0</v>
      </c>
      <c r="BH38" s="519">
        <v>0</v>
      </c>
      <c r="BI38" s="517">
        <v>0</v>
      </c>
      <c r="BJ38" s="518">
        <v>0</v>
      </c>
      <c r="BK38" s="519">
        <v>0</v>
      </c>
      <c r="BL38" s="517">
        <v>0</v>
      </c>
      <c r="BM38" s="518">
        <v>0</v>
      </c>
      <c r="BN38" s="519">
        <v>0</v>
      </c>
      <c r="BO38" s="517">
        <v>0</v>
      </c>
      <c r="BP38" s="518">
        <v>0</v>
      </c>
      <c r="BQ38" s="519">
        <v>0</v>
      </c>
      <c r="BR38" s="517">
        <v>0</v>
      </c>
      <c r="BS38" s="518">
        <v>0</v>
      </c>
      <c r="BT38" s="519">
        <v>0</v>
      </c>
      <c r="BU38" s="517"/>
      <c r="BV38" s="518"/>
      <c r="BW38" s="519"/>
      <c r="BX38" s="518"/>
      <c r="BY38" s="518"/>
      <c r="BZ38" s="518"/>
      <c r="CA38" s="518"/>
      <c r="CB38" s="518"/>
      <c r="CC38" s="518"/>
      <c r="CD38" s="518"/>
      <c r="CE38" s="518"/>
      <c r="CF38" s="518"/>
      <c r="CG38" s="518"/>
      <c r="CH38" s="518"/>
      <c r="CI38" s="584">
        <v>99</v>
      </c>
      <c r="CJ38" s="342">
        <v>10</v>
      </c>
      <c r="CK38" s="353" t="s">
        <v>67</v>
      </c>
      <c r="CL38" s="314">
        <v>10</v>
      </c>
      <c r="CM38" s="517">
        <v>0</v>
      </c>
      <c r="CN38" s="519">
        <v>0</v>
      </c>
      <c r="CO38" s="561" t="s">
        <v>67</v>
      </c>
      <c r="CQ38" s="342" t="s">
        <v>67</v>
      </c>
      <c r="CR38" s="314">
        <v>999</v>
      </c>
      <c r="CS38" s="568" t="s">
        <v>67</v>
      </c>
      <c r="CT38" s="314">
        <v>0</v>
      </c>
      <c r="CU38" s="314">
        <v>0</v>
      </c>
      <c r="CV38" s="314">
        <v>0</v>
      </c>
      <c r="CW38" s="541">
        <v>7</v>
      </c>
      <c r="CX38" s="564">
        <v>0</v>
      </c>
      <c r="CY38" s="632">
        <v>10000000000.000999</v>
      </c>
      <c r="CZ38" s="632"/>
      <c r="DA38" s="632"/>
      <c r="DB38" s="88">
        <v>15</v>
      </c>
      <c r="DC38" s="88"/>
      <c r="DD38" s="632">
        <v>10000000000.000999</v>
      </c>
      <c r="DE38" s="632"/>
      <c r="DF38" s="632"/>
      <c r="DH38" s="320">
        <v>15</v>
      </c>
      <c r="DK38" s="584">
        <v>0</v>
      </c>
      <c r="DM38" s="320"/>
      <c r="DN38" s="361" t="s">
        <v>67</v>
      </c>
      <c r="DO38" s="361">
        <v>999</v>
      </c>
      <c r="FZ38" s="286" t="s">
        <v>67</v>
      </c>
      <c r="GA38" s="344">
        <v>11</v>
      </c>
      <c r="GB38" s="349"/>
      <c r="GC38" s="385" t="s">
        <v>67</v>
      </c>
      <c r="GD38" s="241" t="s">
        <v>67</v>
      </c>
      <c r="GE38" s="344">
        <v>6</v>
      </c>
      <c r="GF38" s="349"/>
      <c r="GG38" s="350" t="s">
        <v>67</v>
      </c>
      <c r="GH38" s="342"/>
    </row>
    <row r="39" spans="4:190" ht="12.75" hidden="1" customHeight="1" x14ac:dyDescent="0.2">
      <c r="D39" s="102">
        <v>1</v>
      </c>
      <c r="F39" s="381">
        <v>1</v>
      </c>
      <c r="I39" s="381">
        <v>1</v>
      </c>
      <c r="L39" s="381">
        <v>1</v>
      </c>
      <c r="O39" s="381">
        <v>1</v>
      </c>
      <c r="R39" s="381">
        <v>1</v>
      </c>
      <c r="U39" s="381">
        <v>1</v>
      </c>
      <c r="X39" s="381">
        <v>1</v>
      </c>
      <c r="AF39" s="431">
        <v>3</v>
      </c>
      <c r="AV39" s="314">
        <v>11</v>
      </c>
      <c r="AW39" s="314">
        <v>11</v>
      </c>
      <c r="AY39" s="353" t="s">
        <v>67</v>
      </c>
      <c r="AZ39" s="334">
        <v>0</v>
      </c>
      <c r="BA39" s="316">
        <v>0</v>
      </c>
      <c r="BB39" s="317">
        <v>0</v>
      </c>
      <c r="BC39" s="478">
        <v>0</v>
      </c>
      <c r="BD39" s="316">
        <v>0</v>
      </c>
      <c r="BE39" s="519">
        <v>0</v>
      </c>
      <c r="BF39" s="517">
        <v>0</v>
      </c>
      <c r="BG39" s="518">
        <v>0</v>
      </c>
      <c r="BH39" s="519">
        <v>0</v>
      </c>
      <c r="BI39" s="517">
        <v>0</v>
      </c>
      <c r="BJ39" s="518">
        <v>0</v>
      </c>
      <c r="BK39" s="519">
        <v>0</v>
      </c>
      <c r="BL39" s="517">
        <v>0</v>
      </c>
      <c r="BM39" s="518">
        <v>0</v>
      </c>
      <c r="BN39" s="519">
        <v>0</v>
      </c>
      <c r="BO39" s="517">
        <v>0</v>
      </c>
      <c r="BP39" s="518">
        <v>0</v>
      </c>
      <c r="BQ39" s="519">
        <v>0</v>
      </c>
      <c r="BR39" s="517">
        <v>0</v>
      </c>
      <c r="BS39" s="518">
        <v>0</v>
      </c>
      <c r="BT39" s="519">
        <v>0</v>
      </c>
      <c r="BU39" s="517"/>
      <c r="BV39" s="518"/>
      <c r="BW39" s="519"/>
      <c r="BX39" s="518"/>
      <c r="BY39" s="518"/>
      <c r="BZ39" s="518"/>
      <c r="CA39" s="518"/>
      <c r="CB39" s="518"/>
      <c r="CC39" s="518"/>
      <c r="CD39" s="518"/>
      <c r="CE39" s="518"/>
      <c r="CF39" s="518"/>
      <c r="CG39" s="518"/>
      <c r="CH39" s="518"/>
      <c r="CI39" s="584">
        <v>99</v>
      </c>
      <c r="CJ39" s="342">
        <v>11</v>
      </c>
      <c r="CK39" s="353" t="s">
        <v>67</v>
      </c>
      <c r="CL39" s="314">
        <v>11</v>
      </c>
      <c r="CM39" s="517">
        <v>0</v>
      </c>
      <c r="CN39" s="519">
        <v>0</v>
      </c>
      <c r="CO39" s="561" t="s">
        <v>67</v>
      </c>
      <c r="CQ39" s="342" t="s">
        <v>67</v>
      </c>
      <c r="CR39" s="314">
        <v>999</v>
      </c>
      <c r="CS39" s="568" t="s">
        <v>67</v>
      </c>
      <c r="CT39" s="314">
        <v>0</v>
      </c>
      <c r="CU39" s="314">
        <v>0</v>
      </c>
      <c r="CV39" s="314">
        <v>0</v>
      </c>
      <c r="CW39" s="541">
        <v>7</v>
      </c>
      <c r="CX39" s="564">
        <v>0</v>
      </c>
      <c r="CY39" s="632">
        <v>10000000000.000999</v>
      </c>
      <c r="CZ39" s="632"/>
      <c r="DA39" s="632"/>
      <c r="DB39" s="88">
        <v>15</v>
      </c>
      <c r="DC39" s="88"/>
      <c r="DD39" s="632">
        <v>10000000000.000999</v>
      </c>
      <c r="DE39" s="632"/>
      <c r="DF39" s="632"/>
      <c r="DH39" s="320">
        <v>15</v>
      </c>
      <c r="DK39" s="584">
        <v>0</v>
      </c>
      <c r="DM39" s="320"/>
      <c r="DN39" s="361" t="s">
        <v>67</v>
      </c>
      <c r="DO39" s="361">
        <v>999</v>
      </c>
      <c r="FZ39" s="286" t="s">
        <v>67</v>
      </c>
      <c r="GA39" s="344">
        <v>12</v>
      </c>
      <c r="GB39" s="349"/>
      <c r="GC39" s="385" t="s">
        <v>67</v>
      </c>
      <c r="GD39" s="241"/>
      <c r="GE39" s="344"/>
      <c r="GF39" s="349"/>
      <c r="GG39" s="350"/>
      <c r="GH39" s="342"/>
    </row>
    <row r="40" spans="4:190" ht="12.75" hidden="1" customHeight="1" x14ac:dyDescent="0.2">
      <c r="D40" s="102"/>
      <c r="F40" s="381">
        <v>1</v>
      </c>
      <c r="I40" s="381">
        <v>1</v>
      </c>
      <c r="L40" s="381">
        <v>1</v>
      </c>
      <c r="O40" s="381">
        <v>1</v>
      </c>
      <c r="R40" s="381">
        <v>1</v>
      </c>
      <c r="U40" s="381">
        <v>1</v>
      </c>
      <c r="X40" s="381">
        <v>1</v>
      </c>
      <c r="AF40" s="431">
        <v>4</v>
      </c>
      <c r="AV40" s="314">
        <v>12</v>
      </c>
      <c r="AW40" s="314">
        <v>12</v>
      </c>
      <c r="AY40" s="353" t="s">
        <v>67</v>
      </c>
      <c r="AZ40" s="334">
        <v>0</v>
      </c>
      <c r="BA40" s="316">
        <v>0</v>
      </c>
      <c r="BB40" s="317">
        <v>0</v>
      </c>
      <c r="BC40" s="478">
        <v>0</v>
      </c>
      <c r="BD40" s="316">
        <v>0</v>
      </c>
      <c r="BE40" s="519">
        <v>0</v>
      </c>
      <c r="BF40" s="517">
        <v>0</v>
      </c>
      <c r="BG40" s="518">
        <v>0</v>
      </c>
      <c r="BH40" s="519">
        <v>0</v>
      </c>
      <c r="BI40" s="517">
        <v>0</v>
      </c>
      <c r="BJ40" s="518">
        <v>0</v>
      </c>
      <c r="BK40" s="519">
        <v>0</v>
      </c>
      <c r="BL40" s="517">
        <v>0</v>
      </c>
      <c r="BM40" s="518">
        <v>0</v>
      </c>
      <c r="BN40" s="519">
        <v>0</v>
      </c>
      <c r="BO40" s="517">
        <v>0</v>
      </c>
      <c r="BP40" s="518">
        <v>0</v>
      </c>
      <c r="BQ40" s="519">
        <v>0</v>
      </c>
      <c r="BR40" s="517">
        <v>0</v>
      </c>
      <c r="BS40" s="518">
        <v>0</v>
      </c>
      <c r="BT40" s="519">
        <v>0</v>
      </c>
      <c r="BU40" s="517"/>
      <c r="BV40" s="518"/>
      <c r="BW40" s="519"/>
      <c r="BX40" s="518"/>
      <c r="BY40" s="518"/>
      <c r="BZ40" s="518"/>
      <c r="CA40" s="518"/>
      <c r="CB40" s="518"/>
      <c r="CC40" s="518"/>
      <c r="CD40" s="518"/>
      <c r="CE40" s="518"/>
      <c r="CF40" s="518"/>
      <c r="CG40" s="518"/>
      <c r="CH40" s="518"/>
      <c r="CI40" s="584">
        <v>99</v>
      </c>
      <c r="CJ40" s="342">
        <v>12</v>
      </c>
      <c r="CK40" s="353" t="s">
        <v>67</v>
      </c>
      <c r="CL40" s="314">
        <v>12</v>
      </c>
      <c r="CM40" s="517">
        <v>0</v>
      </c>
      <c r="CN40" s="519">
        <v>0</v>
      </c>
      <c r="CO40" s="561" t="s">
        <v>67</v>
      </c>
      <c r="CQ40" s="342" t="s">
        <v>67</v>
      </c>
      <c r="CR40" s="314">
        <v>999</v>
      </c>
      <c r="CS40" s="568" t="s">
        <v>67</v>
      </c>
      <c r="CT40" s="314">
        <v>0</v>
      </c>
      <c r="CU40" s="314">
        <v>0</v>
      </c>
      <c r="CV40" s="314">
        <v>0</v>
      </c>
      <c r="CW40" s="541">
        <v>7</v>
      </c>
      <c r="CX40" s="564">
        <v>0</v>
      </c>
      <c r="CY40" s="632">
        <v>10000000000.000999</v>
      </c>
      <c r="CZ40" s="632"/>
      <c r="DA40" s="632"/>
      <c r="DB40" s="88">
        <v>15</v>
      </c>
      <c r="DC40" s="88"/>
      <c r="DD40" s="632">
        <v>10000000000.000999</v>
      </c>
      <c r="DE40" s="632"/>
      <c r="DF40" s="632"/>
      <c r="DH40" s="320">
        <v>15</v>
      </c>
      <c r="DK40" s="584">
        <v>0</v>
      </c>
      <c r="DM40" s="320"/>
      <c r="DN40" s="361" t="s">
        <v>67</v>
      </c>
      <c r="DO40" s="361">
        <v>999</v>
      </c>
      <c r="DQ40" s="619" t="s">
        <v>100</v>
      </c>
      <c r="DR40" s="620"/>
      <c r="DS40" s="621"/>
      <c r="DT40" s="619" t="s">
        <v>101</v>
      </c>
      <c r="DU40" s="620"/>
      <c r="DV40" s="621"/>
      <c r="DW40" s="619" t="s">
        <v>102</v>
      </c>
      <c r="DX40" s="620"/>
      <c r="DY40" s="621"/>
      <c r="DZ40" s="619" t="s">
        <v>103</v>
      </c>
      <c r="EA40" s="620"/>
      <c r="EB40" s="621"/>
      <c r="EC40" s="619" t="s">
        <v>105</v>
      </c>
      <c r="ED40" s="620"/>
      <c r="EE40" s="621"/>
      <c r="EF40" s="619" t="s">
        <v>106</v>
      </c>
      <c r="EG40" s="620"/>
      <c r="EH40" s="621"/>
      <c r="EI40" s="619" t="s">
        <v>107</v>
      </c>
      <c r="EJ40" s="620"/>
      <c r="EK40" s="621"/>
      <c r="EL40" s="619" t="s">
        <v>118</v>
      </c>
      <c r="EM40" s="620"/>
      <c r="EN40" s="621"/>
      <c r="ET40" s="320"/>
      <c r="EU40" s="619" t="s">
        <v>120</v>
      </c>
      <c r="EV40" s="620"/>
      <c r="EW40" s="621"/>
      <c r="EX40" s="619" t="s">
        <v>121</v>
      </c>
      <c r="EY40" s="620"/>
      <c r="EZ40" s="621"/>
      <c r="FA40" s="619" t="s">
        <v>122</v>
      </c>
      <c r="FB40" s="620"/>
      <c r="FC40" s="621"/>
      <c r="FZ40" s="286" t="s">
        <v>67</v>
      </c>
      <c r="GA40" s="344">
        <v>13</v>
      </c>
      <c r="GB40" s="349"/>
      <c r="GC40" s="385" t="s">
        <v>67</v>
      </c>
      <c r="GD40" s="241" t="s">
        <v>67</v>
      </c>
      <c r="GE40" s="344">
        <v>7</v>
      </c>
      <c r="GF40" s="349"/>
      <c r="GG40" s="350" t="s">
        <v>67</v>
      </c>
      <c r="GH40" s="342"/>
    </row>
    <row r="41" spans="4:190" ht="12.75" hidden="1" customHeight="1" x14ac:dyDescent="0.2">
      <c r="D41" s="102">
        <v>2</v>
      </c>
      <c r="F41" s="381">
        <v>1</v>
      </c>
      <c r="G41" s="381"/>
      <c r="I41" s="381">
        <v>1</v>
      </c>
      <c r="L41" s="381">
        <v>1</v>
      </c>
      <c r="O41" s="381">
        <v>1</v>
      </c>
      <c r="R41" s="381">
        <v>1</v>
      </c>
      <c r="U41" s="381">
        <v>1</v>
      </c>
      <c r="X41" s="381">
        <v>1</v>
      </c>
      <c r="AF41" s="431">
        <v>5</v>
      </c>
      <c r="AV41" s="314">
        <v>13</v>
      </c>
      <c r="AW41" s="314">
        <v>13</v>
      </c>
      <c r="AY41" s="353" t="s">
        <v>67</v>
      </c>
      <c r="AZ41" s="334">
        <v>0</v>
      </c>
      <c r="BA41" s="316">
        <v>0</v>
      </c>
      <c r="BB41" s="317">
        <v>0</v>
      </c>
      <c r="BC41" s="478">
        <v>0</v>
      </c>
      <c r="BD41" s="316">
        <v>0</v>
      </c>
      <c r="BE41" s="519">
        <v>0</v>
      </c>
      <c r="BF41" s="517">
        <v>0</v>
      </c>
      <c r="BG41" s="518">
        <v>0</v>
      </c>
      <c r="BH41" s="519">
        <v>0</v>
      </c>
      <c r="BI41" s="517">
        <v>0</v>
      </c>
      <c r="BJ41" s="518">
        <v>0</v>
      </c>
      <c r="BK41" s="519">
        <v>0</v>
      </c>
      <c r="BL41" s="517">
        <v>0</v>
      </c>
      <c r="BM41" s="518">
        <v>0</v>
      </c>
      <c r="BN41" s="519">
        <v>0</v>
      </c>
      <c r="BO41" s="517">
        <v>0</v>
      </c>
      <c r="BP41" s="518">
        <v>0</v>
      </c>
      <c r="BQ41" s="519">
        <v>0</v>
      </c>
      <c r="BR41" s="517">
        <v>0</v>
      </c>
      <c r="BS41" s="518">
        <v>0</v>
      </c>
      <c r="BT41" s="519">
        <v>0</v>
      </c>
      <c r="BU41" s="517"/>
      <c r="BV41" s="518"/>
      <c r="BW41" s="519"/>
      <c r="BX41" s="518"/>
      <c r="BY41" s="518"/>
      <c r="BZ41" s="518"/>
      <c r="CA41" s="518"/>
      <c r="CB41" s="518"/>
      <c r="CC41" s="518"/>
      <c r="CD41" s="518"/>
      <c r="CE41" s="518"/>
      <c r="CF41" s="518"/>
      <c r="CG41" s="518"/>
      <c r="CH41" s="518"/>
      <c r="CI41" s="584">
        <v>99</v>
      </c>
      <c r="CJ41" s="342">
        <v>13</v>
      </c>
      <c r="CK41" s="353" t="s">
        <v>67</v>
      </c>
      <c r="CL41" s="314">
        <v>13</v>
      </c>
      <c r="CM41" s="517">
        <v>0</v>
      </c>
      <c r="CN41" s="519">
        <v>0</v>
      </c>
      <c r="CO41" s="561" t="s">
        <v>67</v>
      </c>
      <c r="CQ41" s="342" t="s">
        <v>67</v>
      </c>
      <c r="CR41" s="314">
        <v>999</v>
      </c>
      <c r="CS41" s="568" t="s">
        <v>67</v>
      </c>
      <c r="CT41" s="314">
        <v>0</v>
      </c>
      <c r="CU41" s="314">
        <v>0</v>
      </c>
      <c r="CV41" s="314">
        <v>0</v>
      </c>
      <c r="CW41" s="541">
        <v>7</v>
      </c>
      <c r="CX41" s="564">
        <v>0</v>
      </c>
      <c r="CY41" s="632">
        <v>10000000000.000999</v>
      </c>
      <c r="CZ41" s="632"/>
      <c r="DA41" s="632"/>
      <c r="DB41" s="88">
        <v>15</v>
      </c>
      <c r="DC41" s="88"/>
      <c r="DD41" s="632">
        <v>10000000000.000999</v>
      </c>
      <c r="DE41" s="632"/>
      <c r="DF41" s="632"/>
      <c r="DH41" s="320">
        <v>15</v>
      </c>
      <c r="DK41" s="584">
        <v>0</v>
      </c>
      <c r="DM41" s="320"/>
      <c r="DN41" s="361" t="s">
        <v>67</v>
      </c>
      <c r="DO41" s="361">
        <v>999</v>
      </c>
      <c r="DQ41" s="635" t="s">
        <v>110</v>
      </c>
      <c r="DR41" s="719" t="s">
        <v>125</v>
      </c>
      <c r="DS41" s="628" t="s">
        <v>126</v>
      </c>
      <c r="DT41" s="635" t="s">
        <v>110</v>
      </c>
      <c r="DU41" s="719" t="s">
        <v>125</v>
      </c>
      <c r="DV41" s="628" t="s">
        <v>126</v>
      </c>
      <c r="DW41" s="635" t="s">
        <v>110</v>
      </c>
      <c r="DX41" s="719" t="s">
        <v>125</v>
      </c>
      <c r="DY41" s="628" t="s">
        <v>126</v>
      </c>
      <c r="DZ41" s="635" t="s">
        <v>110</v>
      </c>
      <c r="EA41" s="719" t="s">
        <v>125</v>
      </c>
      <c r="EB41" s="628" t="s">
        <v>126</v>
      </c>
      <c r="EC41" s="635" t="s">
        <v>110</v>
      </c>
      <c r="ED41" s="719" t="s">
        <v>125</v>
      </c>
      <c r="EE41" s="628" t="s">
        <v>126</v>
      </c>
      <c r="EF41" s="635" t="s">
        <v>110</v>
      </c>
      <c r="EG41" s="719" t="s">
        <v>125</v>
      </c>
      <c r="EH41" s="628" t="s">
        <v>126</v>
      </c>
      <c r="EI41" s="635" t="s">
        <v>110</v>
      </c>
      <c r="EJ41" s="719" t="s">
        <v>125</v>
      </c>
      <c r="EK41" s="628" t="s">
        <v>126</v>
      </c>
      <c r="EL41" s="635" t="s">
        <v>110</v>
      </c>
      <c r="EM41" s="719" t="s">
        <v>125</v>
      </c>
      <c r="EN41" s="628" t="s">
        <v>126</v>
      </c>
      <c r="ET41" s="648" t="s">
        <v>0</v>
      </c>
      <c r="EU41" s="635" t="s">
        <v>110</v>
      </c>
      <c r="EV41" s="719" t="s">
        <v>125</v>
      </c>
      <c r="EW41" s="628" t="s">
        <v>126</v>
      </c>
      <c r="EX41" s="635" t="s">
        <v>110</v>
      </c>
      <c r="EY41" s="719" t="s">
        <v>125</v>
      </c>
      <c r="EZ41" s="628" t="s">
        <v>126</v>
      </c>
      <c r="FA41" s="635" t="s">
        <v>110</v>
      </c>
      <c r="FB41" s="719" t="s">
        <v>125</v>
      </c>
      <c r="FC41" s="628" t="s">
        <v>126</v>
      </c>
      <c r="FE41" s="635" t="s">
        <v>125</v>
      </c>
      <c r="FF41" s="628" t="s">
        <v>126</v>
      </c>
      <c r="FZ41" s="286" t="s">
        <v>67</v>
      </c>
      <c r="GA41" s="344">
        <v>14</v>
      </c>
      <c r="GB41" s="349"/>
      <c r="GC41" s="385" t="s">
        <v>67</v>
      </c>
      <c r="GD41" s="241"/>
      <c r="GE41" s="344"/>
      <c r="GF41" s="349"/>
      <c r="GG41" s="350"/>
      <c r="GH41" s="342"/>
    </row>
    <row r="42" spans="4:190" ht="12.75" hidden="1" customHeight="1" x14ac:dyDescent="0.2">
      <c r="D42" s="102"/>
      <c r="F42" s="381">
        <v>1</v>
      </c>
      <c r="G42" s="381"/>
      <c r="I42" s="381">
        <v>1</v>
      </c>
      <c r="L42" s="381">
        <v>1</v>
      </c>
      <c r="O42" s="381">
        <v>1</v>
      </c>
      <c r="R42" s="381">
        <v>1</v>
      </c>
      <c r="U42" s="381">
        <v>1</v>
      </c>
      <c r="X42" s="381">
        <v>1</v>
      </c>
      <c r="AF42" s="431">
        <v>6</v>
      </c>
      <c r="AV42" s="314">
        <v>14</v>
      </c>
      <c r="AW42" s="314">
        <v>14</v>
      </c>
      <c r="AY42" s="353" t="s">
        <v>67</v>
      </c>
      <c r="AZ42" s="334">
        <v>0</v>
      </c>
      <c r="BA42" s="316">
        <v>0</v>
      </c>
      <c r="BB42" s="317">
        <v>0</v>
      </c>
      <c r="BC42" s="478">
        <v>0</v>
      </c>
      <c r="BD42" s="316">
        <v>0</v>
      </c>
      <c r="BE42" s="519">
        <v>0</v>
      </c>
      <c r="BF42" s="517">
        <v>0</v>
      </c>
      <c r="BG42" s="518">
        <v>0</v>
      </c>
      <c r="BH42" s="519">
        <v>0</v>
      </c>
      <c r="BI42" s="517">
        <v>0</v>
      </c>
      <c r="BJ42" s="518">
        <v>0</v>
      </c>
      <c r="BK42" s="519">
        <v>0</v>
      </c>
      <c r="BL42" s="517">
        <v>0</v>
      </c>
      <c r="BM42" s="518">
        <v>0</v>
      </c>
      <c r="BN42" s="519">
        <v>0</v>
      </c>
      <c r="BO42" s="517">
        <v>0</v>
      </c>
      <c r="BP42" s="518">
        <v>0</v>
      </c>
      <c r="BQ42" s="519">
        <v>0</v>
      </c>
      <c r="BR42" s="517">
        <v>0</v>
      </c>
      <c r="BS42" s="518">
        <v>0</v>
      </c>
      <c r="BT42" s="519">
        <v>0</v>
      </c>
      <c r="BU42" s="517"/>
      <c r="BV42" s="518"/>
      <c r="BW42" s="519"/>
      <c r="BX42" s="518"/>
      <c r="BY42" s="518"/>
      <c r="BZ42" s="518"/>
      <c r="CA42" s="518"/>
      <c r="CB42" s="518"/>
      <c r="CC42" s="518"/>
      <c r="CD42" s="518"/>
      <c r="CE42" s="518"/>
      <c r="CF42" s="518"/>
      <c r="CG42" s="518"/>
      <c r="CH42" s="518"/>
      <c r="CI42" s="584">
        <v>99</v>
      </c>
      <c r="CJ42" s="342">
        <v>14</v>
      </c>
      <c r="CK42" s="353" t="s">
        <v>67</v>
      </c>
      <c r="CL42" s="314">
        <v>14</v>
      </c>
      <c r="CM42" s="517">
        <v>0</v>
      </c>
      <c r="CN42" s="519">
        <v>0</v>
      </c>
      <c r="CO42" s="561" t="s">
        <v>67</v>
      </c>
      <c r="CQ42" s="342" t="s">
        <v>67</v>
      </c>
      <c r="CR42" s="314">
        <v>999</v>
      </c>
      <c r="CS42" s="568" t="s">
        <v>67</v>
      </c>
      <c r="CT42" s="314">
        <v>0</v>
      </c>
      <c r="CU42" s="314">
        <v>0</v>
      </c>
      <c r="CV42" s="314">
        <v>0</v>
      </c>
      <c r="CW42" s="541">
        <v>7</v>
      </c>
      <c r="CX42" s="564">
        <v>0</v>
      </c>
      <c r="CY42" s="632">
        <v>10000000000.000999</v>
      </c>
      <c r="CZ42" s="632"/>
      <c r="DA42" s="632"/>
      <c r="DB42" s="88">
        <v>15</v>
      </c>
      <c r="DC42" s="88"/>
      <c r="DD42" s="632">
        <v>10000000000.000999</v>
      </c>
      <c r="DE42" s="632"/>
      <c r="DF42" s="632"/>
      <c r="DH42" s="320">
        <v>15</v>
      </c>
      <c r="DK42" s="584">
        <v>0</v>
      </c>
      <c r="DM42" s="320"/>
      <c r="DN42" s="361" t="s">
        <v>67</v>
      </c>
      <c r="DO42" s="361">
        <v>999</v>
      </c>
      <c r="DQ42" s="636"/>
      <c r="DR42" s="713"/>
      <c r="DS42" s="629"/>
      <c r="DT42" s="636"/>
      <c r="DU42" s="713"/>
      <c r="DV42" s="629"/>
      <c r="DW42" s="636"/>
      <c r="DX42" s="713"/>
      <c r="DY42" s="629"/>
      <c r="DZ42" s="636"/>
      <c r="EA42" s="713"/>
      <c r="EB42" s="629"/>
      <c r="EC42" s="636"/>
      <c r="ED42" s="713"/>
      <c r="EE42" s="629"/>
      <c r="EF42" s="636"/>
      <c r="EG42" s="713"/>
      <c r="EH42" s="629"/>
      <c r="EI42" s="636"/>
      <c r="EJ42" s="713"/>
      <c r="EK42" s="629"/>
      <c r="EL42" s="636"/>
      <c r="EM42" s="713"/>
      <c r="EN42" s="629"/>
      <c r="ET42" s="649"/>
      <c r="EU42" s="636"/>
      <c r="EV42" s="713"/>
      <c r="EW42" s="629"/>
      <c r="EX42" s="636"/>
      <c r="EY42" s="713"/>
      <c r="EZ42" s="629"/>
      <c r="FA42" s="636"/>
      <c r="FB42" s="713"/>
      <c r="FC42" s="629"/>
      <c r="FE42" s="636"/>
      <c r="FF42" s="629"/>
      <c r="FZ42" s="286" t="s">
        <v>67</v>
      </c>
      <c r="GA42" s="344">
        <v>15</v>
      </c>
      <c r="GB42" s="349"/>
      <c r="GC42" s="385" t="s">
        <v>67</v>
      </c>
      <c r="GD42" s="241" t="s">
        <v>67</v>
      </c>
      <c r="GE42" s="344">
        <v>8</v>
      </c>
      <c r="GF42" s="349"/>
      <c r="GG42" s="350" t="s">
        <v>67</v>
      </c>
      <c r="GH42" s="342"/>
    </row>
    <row r="43" spans="4:190" ht="12.75" hidden="1" customHeight="1" x14ac:dyDescent="0.2">
      <c r="D43" s="102">
        <v>3</v>
      </c>
      <c r="F43" s="381">
        <v>1</v>
      </c>
      <c r="I43" s="381">
        <v>1</v>
      </c>
      <c r="L43" s="381">
        <v>1</v>
      </c>
      <c r="O43" s="381">
        <v>1</v>
      </c>
      <c r="R43" s="381">
        <v>1</v>
      </c>
      <c r="U43" s="381">
        <v>1</v>
      </c>
      <c r="X43" s="381">
        <v>1</v>
      </c>
      <c r="AF43" s="431">
        <v>7</v>
      </c>
      <c r="AV43" s="314">
        <v>15</v>
      </c>
      <c r="AW43" s="314">
        <v>15</v>
      </c>
      <c r="AY43" s="353" t="s">
        <v>67</v>
      </c>
      <c r="AZ43" s="334">
        <v>0</v>
      </c>
      <c r="BA43" s="316">
        <v>0</v>
      </c>
      <c r="BB43" s="317">
        <v>0</v>
      </c>
      <c r="BC43" s="478">
        <v>0</v>
      </c>
      <c r="BD43" s="316">
        <v>0</v>
      </c>
      <c r="BE43" s="519">
        <v>0</v>
      </c>
      <c r="BF43" s="517">
        <v>0</v>
      </c>
      <c r="BG43" s="518">
        <v>0</v>
      </c>
      <c r="BH43" s="519">
        <v>0</v>
      </c>
      <c r="BI43" s="517">
        <v>0</v>
      </c>
      <c r="BJ43" s="518">
        <v>0</v>
      </c>
      <c r="BK43" s="519">
        <v>0</v>
      </c>
      <c r="BL43" s="517">
        <v>0</v>
      </c>
      <c r="BM43" s="518">
        <v>0</v>
      </c>
      <c r="BN43" s="519">
        <v>0</v>
      </c>
      <c r="BO43" s="517">
        <v>0</v>
      </c>
      <c r="BP43" s="518">
        <v>0</v>
      </c>
      <c r="BQ43" s="519">
        <v>0</v>
      </c>
      <c r="BR43" s="517">
        <v>0</v>
      </c>
      <c r="BS43" s="518">
        <v>0</v>
      </c>
      <c r="BT43" s="519">
        <v>0</v>
      </c>
      <c r="BU43" s="517"/>
      <c r="BV43" s="518"/>
      <c r="BW43" s="519"/>
      <c r="BX43" s="518"/>
      <c r="BY43" s="518"/>
      <c r="BZ43" s="518"/>
      <c r="CA43" s="518"/>
      <c r="CB43" s="518"/>
      <c r="CC43" s="518"/>
      <c r="CD43" s="518"/>
      <c r="CE43" s="518"/>
      <c r="CF43" s="518"/>
      <c r="CG43" s="518"/>
      <c r="CH43" s="518"/>
      <c r="CI43" s="584">
        <v>99</v>
      </c>
      <c r="CJ43" s="342">
        <v>15</v>
      </c>
      <c r="CK43" s="353" t="s">
        <v>67</v>
      </c>
      <c r="CL43" s="314">
        <v>15</v>
      </c>
      <c r="CM43" s="517">
        <v>0</v>
      </c>
      <c r="CN43" s="519">
        <v>0</v>
      </c>
      <c r="CO43" s="561" t="s">
        <v>67</v>
      </c>
      <c r="CQ43" s="342" t="s">
        <v>67</v>
      </c>
      <c r="CR43" s="314">
        <v>999</v>
      </c>
      <c r="CS43" s="568" t="s">
        <v>67</v>
      </c>
      <c r="CT43" s="314">
        <v>0</v>
      </c>
      <c r="CU43" s="314">
        <v>0</v>
      </c>
      <c r="CV43" s="314">
        <v>0</v>
      </c>
      <c r="CW43" s="541">
        <v>7</v>
      </c>
      <c r="CX43" s="564">
        <v>0</v>
      </c>
      <c r="CY43" s="632">
        <v>10000000000.000999</v>
      </c>
      <c r="CZ43" s="632"/>
      <c r="DA43" s="632"/>
      <c r="DB43" s="88">
        <v>15</v>
      </c>
      <c r="DC43" s="88"/>
      <c r="DD43" s="632">
        <v>10000000000.000999</v>
      </c>
      <c r="DE43" s="632"/>
      <c r="DF43" s="632"/>
      <c r="DH43" s="320">
        <v>15</v>
      </c>
      <c r="DK43" s="584">
        <v>0</v>
      </c>
      <c r="DM43" s="320"/>
      <c r="DN43" s="361" t="s">
        <v>67</v>
      </c>
      <c r="DO43" s="361">
        <v>999</v>
      </c>
      <c r="DQ43" s="636"/>
      <c r="DR43" s="713"/>
      <c r="DS43" s="629"/>
      <c r="DT43" s="636"/>
      <c r="DU43" s="713"/>
      <c r="DV43" s="629"/>
      <c r="DW43" s="636"/>
      <c r="DX43" s="713"/>
      <c r="DY43" s="629"/>
      <c r="DZ43" s="636"/>
      <c r="EA43" s="713"/>
      <c r="EB43" s="629"/>
      <c r="EC43" s="636"/>
      <c r="ED43" s="713"/>
      <c r="EE43" s="629"/>
      <c r="EF43" s="636"/>
      <c r="EG43" s="713"/>
      <c r="EH43" s="629"/>
      <c r="EI43" s="636"/>
      <c r="EJ43" s="713"/>
      <c r="EK43" s="629"/>
      <c r="EL43" s="636"/>
      <c r="EM43" s="713"/>
      <c r="EN43" s="629"/>
      <c r="ET43" s="649"/>
      <c r="EU43" s="636"/>
      <c r="EV43" s="713"/>
      <c r="EW43" s="629"/>
      <c r="EX43" s="636"/>
      <c r="EY43" s="713"/>
      <c r="EZ43" s="629"/>
      <c r="FA43" s="636"/>
      <c r="FB43" s="713"/>
      <c r="FC43" s="629"/>
      <c r="FE43" s="636"/>
      <c r="FF43" s="629"/>
      <c r="FI43" s="342">
        <v>4</v>
      </c>
      <c r="FJ43" s="342">
        <v>5</v>
      </c>
      <c r="FL43" s="609" t="s">
        <v>120</v>
      </c>
      <c r="FM43" s="609"/>
      <c r="FZ43" s="372" t="s">
        <v>67</v>
      </c>
      <c r="GA43" s="345">
        <v>16</v>
      </c>
      <c r="GB43" s="97"/>
      <c r="GC43" s="284" t="s">
        <v>67</v>
      </c>
      <c r="GD43" s="241"/>
      <c r="GE43" s="344"/>
      <c r="GF43" s="349"/>
      <c r="GG43" s="350"/>
      <c r="GH43" s="342"/>
    </row>
    <row r="44" spans="4:190" ht="12.75" hidden="1" customHeight="1" x14ac:dyDescent="0.2">
      <c r="D44" s="102"/>
      <c r="F44" s="381">
        <v>1</v>
      </c>
      <c r="I44" s="381">
        <v>1</v>
      </c>
      <c r="L44" s="381">
        <v>1</v>
      </c>
      <c r="O44" s="381">
        <v>1</v>
      </c>
      <c r="R44" s="381">
        <v>1</v>
      </c>
      <c r="U44" s="381">
        <v>1</v>
      </c>
      <c r="X44" s="381">
        <v>1</v>
      </c>
      <c r="AF44" s="431">
        <v>8</v>
      </c>
      <c r="AV44" s="314">
        <v>16</v>
      </c>
      <c r="AW44" s="97">
        <v>16</v>
      </c>
      <c r="AX44" s="97"/>
      <c r="AY44" s="375" t="s">
        <v>67</v>
      </c>
      <c r="AZ44" s="183">
        <v>0</v>
      </c>
      <c r="BA44" s="97">
        <v>0</v>
      </c>
      <c r="BB44" s="184">
        <v>0</v>
      </c>
      <c r="BC44" s="183">
        <v>0</v>
      </c>
      <c r="BD44" s="97">
        <v>0</v>
      </c>
      <c r="BE44" s="184">
        <v>0</v>
      </c>
      <c r="BF44" s="183">
        <v>0</v>
      </c>
      <c r="BG44" s="97">
        <v>0</v>
      </c>
      <c r="BH44" s="184">
        <v>0</v>
      </c>
      <c r="BI44" s="183">
        <v>0</v>
      </c>
      <c r="BJ44" s="97">
        <v>0</v>
      </c>
      <c r="BK44" s="184">
        <v>0</v>
      </c>
      <c r="BL44" s="183">
        <v>0</v>
      </c>
      <c r="BM44" s="97">
        <v>0</v>
      </c>
      <c r="BN44" s="184">
        <v>0</v>
      </c>
      <c r="BO44" s="183">
        <v>0</v>
      </c>
      <c r="BP44" s="97">
        <v>0</v>
      </c>
      <c r="BQ44" s="184">
        <v>0</v>
      </c>
      <c r="BR44" s="183">
        <v>0</v>
      </c>
      <c r="BS44" s="97">
        <v>0</v>
      </c>
      <c r="BT44" s="184">
        <v>0</v>
      </c>
      <c r="BU44" s="183"/>
      <c r="BV44" s="97"/>
      <c r="BW44" s="184"/>
      <c r="BX44" s="518"/>
      <c r="BY44" s="518"/>
      <c r="BZ44" s="518"/>
      <c r="CA44" s="518"/>
      <c r="CB44" s="518"/>
      <c r="CC44" s="518"/>
      <c r="CD44" s="518"/>
      <c r="CE44" s="518"/>
      <c r="CF44" s="518"/>
      <c r="CG44" s="518"/>
      <c r="CH44" s="518"/>
      <c r="CI44" s="584">
        <v>99</v>
      </c>
      <c r="CJ44" s="342">
        <v>16</v>
      </c>
      <c r="CK44" s="353" t="s">
        <v>67</v>
      </c>
      <c r="CL44" s="184">
        <v>16</v>
      </c>
      <c r="CM44" s="183">
        <v>0</v>
      </c>
      <c r="CN44" s="184">
        <v>0</v>
      </c>
      <c r="CO44" s="561" t="s">
        <v>67</v>
      </c>
      <c r="CP44" s="208">
        <v>3</v>
      </c>
      <c r="CQ44" s="342" t="s">
        <v>67</v>
      </c>
      <c r="CR44" s="97">
        <v>999</v>
      </c>
      <c r="CS44" s="568" t="s">
        <v>67</v>
      </c>
      <c r="CT44" s="97">
        <v>0</v>
      </c>
      <c r="CU44" s="97">
        <v>0</v>
      </c>
      <c r="CV44" s="97">
        <v>0</v>
      </c>
      <c r="CW44" s="97">
        <v>7</v>
      </c>
      <c r="CX44" s="565">
        <v>0</v>
      </c>
      <c r="CY44" s="632">
        <v>10000000000.000999</v>
      </c>
      <c r="CZ44" s="632"/>
      <c r="DA44" s="632"/>
      <c r="DB44" s="88">
        <v>15</v>
      </c>
      <c r="DC44" s="307"/>
      <c r="DD44" s="638">
        <v>10000000000.000999</v>
      </c>
      <c r="DE44" s="638"/>
      <c r="DF44" s="638"/>
      <c r="DG44" s="97"/>
      <c r="DH44" s="97">
        <v>15</v>
      </c>
      <c r="DI44" s="97"/>
      <c r="DJ44" s="97"/>
      <c r="DK44" s="584">
        <v>0</v>
      </c>
      <c r="DL44" s="97"/>
      <c r="DM44" s="97"/>
      <c r="DN44" s="361" t="s">
        <v>67</v>
      </c>
      <c r="DO44" s="361">
        <v>999</v>
      </c>
      <c r="DQ44" s="637"/>
      <c r="DR44" s="720"/>
      <c r="DS44" s="630"/>
      <c r="DT44" s="637"/>
      <c r="DU44" s="720"/>
      <c r="DV44" s="630"/>
      <c r="DW44" s="637"/>
      <c r="DX44" s="720"/>
      <c r="DY44" s="630"/>
      <c r="DZ44" s="637"/>
      <c r="EA44" s="720"/>
      <c r="EB44" s="630"/>
      <c r="EC44" s="637"/>
      <c r="ED44" s="720"/>
      <c r="EE44" s="630"/>
      <c r="EF44" s="637"/>
      <c r="EG44" s="720"/>
      <c r="EH44" s="630"/>
      <c r="EI44" s="637"/>
      <c r="EJ44" s="720"/>
      <c r="EK44" s="630"/>
      <c r="EL44" s="637"/>
      <c r="EM44" s="720"/>
      <c r="EN44" s="630"/>
      <c r="ET44" s="650"/>
      <c r="EU44" s="637"/>
      <c r="EV44" s="720"/>
      <c r="EW44" s="630"/>
      <c r="EX44" s="637"/>
      <c r="EY44" s="720"/>
      <c r="EZ44" s="630"/>
      <c r="FA44" s="637"/>
      <c r="FB44" s="720"/>
      <c r="FC44" s="630"/>
      <c r="FE44" s="637"/>
      <c r="FF44" s="630"/>
      <c r="FI44" s="342">
        <v>6</v>
      </c>
      <c r="FJ44" s="342">
        <v>4</v>
      </c>
      <c r="FZ44" s="373">
        <v>4</v>
      </c>
      <c r="GA44" s="343">
        <v>17</v>
      </c>
      <c r="GB44" s="346"/>
      <c r="GC44" s="285" t="s">
        <v>115</v>
      </c>
      <c r="GD44" s="241" t="s">
        <v>67</v>
      </c>
      <c r="GE44" s="344">
        <v>9</v>
      </c>
      <c r="GF44" s="349"/>
      <c r="GG44" s="350" t="s">
        <v>67</v>
      </c>
      <c r="GH44" s="342"/>
    </row>
    <row r="45" spans="4:190" ht="12.75" hidden="1" customHeight="1" x14ac:dyDescent="0.2">
      <c r="D45" s="102">
        <v>4</v>
      </c>
      <c r="F45" s="381">
        <v>1</v>
      </c>
      <c r="I45" s="381">
        <v>1</v>
      </c>
      <c r="L45" s="381">
        <v>1</v>
      </c>
      <c r="O45" s="381">
        <v>1</v>
      </c>
      <c r="R45" s="381">
        <v>1</v>
      </c>
      <c r="U45" s="381">
        <v>1</v>
      </c>
      <c r="X45" s="381">
        <v>1</v>
      </c>
      <c r="AF45" s="431">
        <v>9</v>
      </c>
      <c r="AV45" s="314">
        <v>17</v>
      </c>
      <c r="AW45" s="318">
        <v>1</v>
      </c>
      <c r="AX45" s="318"/>
      <c r="AY45" s="376">
        <v>4</v>
      </c>
      <c r="AZ45" s="480">
        <v>5</v>
      </c>
      <c r="BA45" s="481">
        <v>5</v>
      </c>
      <c r="BB45" s="482">
        <v>14</v>
      </c>
      <c r="BC45" s="480">
        <v>6</v>
      </c>
      <c r="BD45" s="481">
        <v>1</v>
      </c>
      <c r="BE45" s="482">
        <v>2</v>
      </c>
      <c r="BF45" s="480">
        <v>0</v>
      </c>
      <c r="BG45" s="481">
        <v>0</v>
      </c>
      <c r="BH45" s="482">
        <v>0</v>
      </c>
      <c r="BI45" s="480">
        <v>0</v>
      </c>
      <c r="BJ45" s="481">
        <v>0</v>
      </c>
      <c r="BK45" s="482">
        <v>0</v>
      </c>
      <c r="BL45" s="480">
        <v>0</v>
      </c>
      <c r="BM45" s="481">
        <v>0</v>
      </c>
      <c r="BN45" s="482">
        <v>0</v>
      </c>
      <c r="BO45" s="480">
        <v>0</v>
      </c>
      <c r="BP45" s="481">
        <v>0</v>
      </c>
      <c r="BQ45" s="482">
        <v>0</v>
      </c>
      <c r="BR45" s="480">
        <v>0</v>
      </c>
      <c r="BS45" s="481">
        <v>0</v>
      </c>
      <c r="BT45" s="482">
        <v>0</v>
      </c>
      <c r="BU45" s="480"/>
      <c r="BV45" s="481"/>
      <c r="BW45" s="482"/>
      <c r="BX45" s="157"/>
      <c r="BY45" s="157"/>
      <c r="BZ45" s="157"/>
      <c r="CA45" s="157"/>
      <c r="CB45" s="157"/>
      <c r="CC45" s="157"/>
      <c r="CD45" s="157"/>
      <c r="CE45" s="157"/>
      <c r="CF45" s="518"/>
      <c r="CG45" s="518"/>
      <c r="CH45" s="518"/>
      <c r="CI45" s="584">
        <v>95</v>
      </c>
      <c r="CJ45" s="342">
        <v>17</v>
      </c>
      <c r="CK45" s="353">
        <v>4</v>
      </c>
      <c r="CL45" s="319">
        <v>1</v>
      </c>
      <c r="CM45" s="520">
        <v>6</v>
      </c>
      <c r="CN45" s="522">
        <v>16</v>
      </c>
      <c r="CO45" s="561" t="s">
        <v>67</v>
      </c>
      <c r="CQ45" s="342">
        <v>4</v>
      </c>
      <c r="CR45" s="322">
        <v>1</v>
      </c>
      <c r="CS45" s="568" t="s">
        <v>115</v>
      </c>
      <c r="CT45" s="322">
        <v>1</v>
      </c>
      <c r="CU45" s="322">
        <v>0</v>
      </c>
      <c r="CV45" s="322">
        <v>0</v>
      </c>
      <c r="CW45" s="542">
        <v>6</v>
      </c>
      <c r="CX45" s="566">
        <v>0</v>
      </c>
      <c r="CY45" s="632">
        <v>30661610095.041</v>
      </c>
      <c r="CZ45" s="632"/>
      <c r="DA45" s="632"/>
      <c r="DB45" s="88">
        <v>15</v>
      </c>
      <c r="DC45" s="341"/>
      <c r="DD45" s="643">
        <v>30873001093.061001</v>
      </c>
      <c r="DE45" s="643"/>
      <c r="DF45" s="643"/>
      <c r="DG45" s="322"/>
      <c r="DH45" s="322">
        <v>15</v>
      </c>
      <c r="DI45" s="322"/>
      <c r="DJ45" s="547"/>
      <c r="DK45" s="584">
        <v>6</v>
      </c>
      <c r="DL45" s="322"/>
      <c r="DM45" s="322">
        <v>6</v>
      </c>
      <c r="DN45" s="361" t="s">
        <v>115</v>
      </c>
      <c r="DO45" s="361">
        <v>4</v>
      </c>
      <c r="DP45" s="361">
        <v>4</v>
      </c>
      <c r="DQ45" s="480">
        <v>5</v>
      </c>
      <c r="DR45" s="481">
        <v>5</v>
      </c>
      <c r="DS45" s="481">
        <v>14</v>
      </c>
      <c r="DT45" s="480">
        <v>6</v>
      </c>
      <c r="DU45" s="481">
        <v>1</v>
      </c>
      <c r="DV45" s="482">
        <v>2</v>
      </c>
      <c r="DW45" s="480">
        <v>0</v>
      </c>
      <c r="DX45" s="481">
        <v>0</v>
      </c>
      <c r="DY45" s="481">
        <v>0</v>
      </c>
      <c r="DZ45" s="480">
        <v>0</v>
      </c>
      <c r="EA45" s="481">
        <v>0</v>
      </c>
      <c r="EB45" s="482">
        <v>0</v>
      </c>
      <c r="EC45" s="481">
        <v>0</v>
      </c>
      <c r="ED45" s="481">
        <v>0</v>
      </c>
      <c r="EE45" s="481">
        <v>0</v>
      </c>
      <c r="EF45" s="480">
        <v>0</v>
      </c>
      <c r="EG45" s="481">
        <v>0</v>
      </c>
      <c r="EH45" s="482">
        <v>0</v>
      </c>
      <c r="EI45" s="481">
        <v>0</v>
      </c>
      <c r="EJ45" s="481">
        <v>0</v>
      </c>
      <c r="EK45" s="481">
        <v>0</v>
      </c>
      <c r="EL45" s="480">
        <v>0</v>
      </c>
      <c r="EM45" s="481">
        <v>0</v>
      </c>
      <c r="EN45" s="482">
        <v>0</v>
      </c>
      <c r="ET45" s="139">
        <v>4</v>
      </c>
      <c r="EU45" s="321">
        <v>5</v>
      </c>
      <c r="EV45" s="346">
        <v>5</v>
      </c>
      <c r="EW45" s="347">
        <v>14</v>
      </c>
      <c r="EX45" s="321">
        <v>6</v>
      </c>
      <c r="EY45" s="322">
        <v>1</v>
      </c>
      <c r="EZ45" s="323">
        <v>2</v>
      </c>
      <c r="FA45" s="322" t="s">
        <v>97</v>
      </c>
      <c r="FB45" s="322" t="s">
        <v>67</v>
      </c>
      <c r="FC45" s="323" t="s">
        <v>67</v>
      </c>
      <c r="FE45" s="348">
        <v>6</v>
      </c>
      <c r="FF45" s="351">
        <v>16</v>
      </c>
      <c r="FI45" s="342">
        <v>6</v>
      </c>
      <c r="FJ45" s="342">
        <v>5</v>
      </c>
      <c r="FL45" s="332" t="s">
        <v>67</v>
      </c>
      <c r="FM45" s="333" t="s">
        <v>67</v>
      </c>
      <c r="FZ45" s="286">
        <v>5</v>
      </c>
      <c r="GA45" s="344">
        <v>18</v>
      </c>
      <c r="GB45" s="349"/>
      <c r="GC45" s="385" t="s">
        <v>115</v>
      </c>
      <c r="GD45" s="241"/>
      <c r="GE45" s="344"/>
      <c r="GF45" s="349"/>
      <c r="GG45" s="350"/>
      <c r="GH45" s="342"/>
    </row>
    <row r="46" spans="4:190" ht="12.75" hidden="1" customHeight="1" x14ac:dyDescent="0.2">
      <c r="D46" s="102"/>
      <c r="F46" s="381">
        <v>1</v>
      </c>
      <c r="I46" s="381">
        <v>1</v>
      </c>
      <c r="L46" s="381">
        <v>1</v>
      </c>
      <c r="O46" s="381">
        <v>1</v>
      </c>
      <c r="R46" s="381">
        <v>1</v>
      </c>
      <c r="U46" s="381">
        <v>1</v>
      </c>
      <c r="X46" s="381">
        <v>1</v>
      </c>
      <c r="AF46" s="431">
        <v>10</v>
      </c>
      <c r="AV46" s="314">
        <v>18</v>
      </c>
      <c r="AW46" s="314">
        <v>2</v>
      </c>
      <c r="AY46" s="353">
        <v>5</v>
      </c>
      <c r="AZ46" s="483">
        <v>4</v>
      </c>
      <c r="BA46" s="157">
        <v>0</v>
      </c>
      <c r="BB46" s="484">
        <v>2</v>
      </c>
      <c r="BC46" s="483">
        <v>0</v>
      </c>
      <c r="BD46" s="157">
        <v>0</v>
      </c>
      <c r="BE46" s="484">
        <v>0</v>
      </c>
      <c r="BF46" s="483">
        <v>6</v>
      </c>
      <c r="BG46" s="157">
        <v>1</v>
      </c>
      <c r="BH46" s="484">
        <v>4</v>
      </c>
      <c r="BI46" s="483">
        <v>0</v>
      </c>
      <c r="BJ46" s="157">
        <v>0</v>
      </c>
      <c r="BK46" s="484">
        <v>0</v>
      </c>
      <c r="BL46" s="483">
        <v>0</v>
      </c>
      <c r="BM46" s="157">
        <v>0</v>
      </c>
      <c r="BN46" s="484">
        <v>0</v>
      </c>
      <c r="BO46" s="483">
        <v>0</v>
      </c>
      <c r="BP46" s="157">
        <v>0</v>
      </c>
      <c r="BQ46" s="484">
        <v>0</v>
      </c>
      <c r="BR46" s="483">
        <v>0</v>
      </c>
      <c r="BS46" s="157">
        <v>0</v>
      </c>
      <c r="BT46" s="484">
        <v>0</v>
      </c>
      <c r="BU46" s="483"/>
      <c r="BV46" s="157"/>
      <c r="BW46" s="484"/>
      <c r="BX46" s="157"/>
      <c r="BY46" s="157"/>
      <c r="BZ46" s="157"/>
      <c r="CA46" s="157"/>
      <c r="CB46" s="157"/>
      <c r="CC46" s="157"/>
      <c r="CD46" s="157"/>
      <c r="CE46" s="157"/>
      <c r="CF46" s="518"/>
      <c r="CG46" s="518"/>
      <c r="CH46" s="518"/>
      <c r="CI46" s="584">
        <v>94</v>
      </c>
      <c r="CJ46" s="342">
        <v>18</v>
      </c>
      <c r="CK46" s="353">
        <v>5</v>
      </c>
      <c r="CL46" s="314">
        <v>2</v>
      </c>
      <c r="CM46" s="517">
        <v>1</v>
      </c>
      <c r="CN46" s="519">
        <v>6</v>
      </c>
      <c r="CO46" s="561" t="s">
        <v>67</v>
      </c>
      <c r="CQ46" s="342">
        <v>5</v>
      </c>
      <c r="CR46" s="314">
        <v>2</v>
      </c>
      <c r="CS46" s="568" t="s">
        <v>115</v>
      </c>
      <c r="CT46" s="314">
        <v>0</v>
      </c>
      <c r="CU46" s="314">
        <v>0</v>
      </c>
      <c r="CV46" s="314">
        <v>0</v>
      </c>
      <c r="CW46" s="541">
        <v>5</v>
      </c>
      <c r="CX46" s="567">
        <v>1</v>
      </c>
      <c r="CY46" s="632">
        <v>20150600094.050999</v>
      </c>
      <c r="CZ46" s="632"/>
      <c r="DA46" s="632"/>
      <c r="DB46" s="88">
        <v>15</v>
      </c>
      <c r="DC46" s="88"/>
      <c r="DD46" s="634">
        <v>30661610095.041</v>
      </c>
      <c r="DE46" s="634"/>
      <c r="DF46" s="634"/>
      <c r="DG46" s="320"/>
      <c r="DH46" s="320">
        <v>15</v>
      </c>
      <c r="DI46" s="320"/>
      <c r="DK46" s="584">
        <v>4</v>
      </c>
      <c r="DL46" s="320"/>
      <c r="DM46" s="320">
        <v>4</v>
      </c>
      <c r="DN46" s="361" t="s">
        <v>115</v>
      </c>
      <c r="DO46" s="361">
        <v>5</v>
      </c>
      <c r="DP46" s="361">
        <v>5</v>
      </c>
      <c r="DQ46" s="483">
        <v>4</v>
      </c>
      <c r="DR46" s="157">
        <v>0</v>
      </c>
      <c r="DS46" s="157">
        <v>2</v>
      </c>
      <c r="DT46" s="483">
        <v>0</v>
      </c>
      <c r="DU46" s="157">
        <v>0</v>
      </c>
      <c r="DV46" s="484">
        <v>0</v>
      </c>
      <c r="DW46" s="483">
        <v>6</v>
      </c>
      <c r="DX46" s="157">
        <v>1</v>
      </c>
      <c r="DY46" s="157">
        <v>4</v>
      </c>
      <c r="DZ46" s="483">
        <v>0</v>
      </c>
      <c r="EA46" s="157">
        <v>0</v>
      </c>
      <c r="EB46" s="484">
        <v>0</v>
      </c>
      <c r="EC46" s="157">
        <v>0</v>
      </c>
      <c r="ED46" s="157">
        <v>0</v>
      </c>
      <c r="EE46" s="157">
        <v>0</v>
      </c>
      <c r="EF46" s="483">
        <v>0</v>
      </c>
      <c r="EG46" s="157">
        <v>0</v>
      </c>
      <c r="EH46" s="484">
        <v>0</v>
      </c>
      <c r="EI46" s="157">
        <v>0</v>
      </c>
      <c r="EJ46" s="157">
        <v>0</v>
      </c>
      <c r="EK46" s="157">
        <v>0</v>
      </c>
      <c r="EL46" s="483">
        <v>0</v>
      </c>
      <c r="EM46" s="157">
        <v>0</v>
      </c>
      <c r="EN46" s="484">
        <v>0</v>
      </c>
      <c r="ET46" s="139">
        <v>5</v>
      </c>
      <c r="EU46" s="324">
        <v>4</v>
      </c>
      <c r="EV46" s="349">
        <v>0</v>
      </c>
      <c r="EW46" s="351">
        <v>2</v>
      </c>
      <c r="EX46" s="324" t="s">
        <v>97</v>
      </c>
      <c r="EY46" s="325" t="s">
        <v>67</v>
      </c>
      <c r="EZ46" s="326" t="s">
        <v>67</v>
      </c>
      <c r="FA46" s="325">
        <v>6</v>
      </c>
      <c r="FB46" s="349">
        <v>1</v>
      </c>
      <c r="FC46" s="351">
        <v>4</v>
      </c>
      <c r="FE46" s="348">
        <v>1</v>
      </c>
      <c r="FF46" s="351">
        <v>6</v>
      </c>
      <c r="FI46" s="329"/>
      <c r="FJ46" s="329"/>
      <c r="FZ46" s="286">
        <v>6</v>
      </c>
      <c r="GA46" s="344">
        <v>19</v>
      </c>
      <c r="GB46" s="349"/>
      <c r="GC46" s="385" t="s">
        <v>115</v>
      </c>
      <c r="GD46" s="241" t="s">
        <v>67</v>
      </c>
      <c r="GE46" s="344">
        <v>10</v>
      </c>
      <c r="GF46" s="349"/>
      <c r="GG46" s="350" t="s">
        <v>67</v>
      </c>
      <c r="GH46" s="342"/>
    </row>
    <row r="47" spans="4:190" ht="12.75" hidden="1" customHeight="1" x14ac:dyDescent="0.2">
      <c r="D47" s="102">
        <v>5</v>
      </c>
      <c r="F47" s="381">
        <v>1</v>
      </c>
      <c r="I47" s="381">
        <v>1</v>
      </c>
      <c r="L47" s="381">
        <v>1</v>
      </c>
      <c r="O47" s="381">
        <v>1</v>
      </c>
      <c r="R47" s="381">
        <v>1</v>
      </c>
      <c r="U47" s="381">
        <v>1</v>
      </c>
      <c r="X47" s="381">
        <v>1</v>
      </c>
      <c r="AF47" s="431">
        <v>11</v>
      </c>
      <c r="AV47" s="314">
        <v>19</v>
      </c>
      <c r="AW47" s="314">
        <v>3</v>
      </c>
      <c r="AY47" s="353">
        <v>6</v>
      </c>
      <c r="AZ47" s="483">
        <v>0</v>
      </c>
      <c r="BA47" s="157">
        <v>0</v>
      </c>
      <c r="BB47" s="484">
        <v>0</v>
      </c>
      <c r="BC47" s="483">
        <v>4</v>
      </c>
      <c r="BD47" s="157">
        <v>4</v>
      </c>
      <c r="BE47" s="484">
        <v>14</v>
      </c>
      <c r="BF47" s="483">
        <v>5</v>
      </c>
      <c r="BG47" s="157">
        <v>4</v>
      </c>
      <c r="BH47" s="484">
        <v>16</v>
      </c>
      <c r="BI47" s="483">
        <v>0</v>
      </c>
      <c r="BJ47" s="157">
        <v>0</v>
      </c>
      <c r="BK47" s="484">
        <v>0</v>
      </c>
      <c r="BL47" s="483">
        <v>0</v>
      </c>
      <c r="BM47" s="157">
        <v>0</v>
      </c>
      <c r="BN47" s="484">
        <v>0</v>
      </c>
      <c r="BO47" s="483">
        <v>0</v>
      </c>
      <c r="BP47" s="157">
        <v>0</v>
      </c>
      <c r="BQ47" s="484">
        <v>0</v>
      </c>
      <c r="BR47" s="483">
        <v>0</v>
      </c>
      <c r="BS47" s="157">
        <v>0</v>
      </c>
      <c r="BT47" s="484">
        <v>0</v>
      </c>
      <c r="BU47" s="483"/>
      <c r="BV47" s="157"/>
      <c r="BW47" s="484"/>
      <c r="BX47" s="157"/>
      <c r="BY47" s="157"/>
      <c r="BZ47" s="157"/>
      <c r="CA47" s="157"/>
      <c r="CB47" s="157"/>
      <c r="CC47" s="157"/>
      <c r="CD47" s="157"/>
      <c r="CE47" s="157"/>
      <c r="CF47" s="518"/>
      <c r="CG47" s="518"/>
      <c r="CH47" s="518"/>
      <c r="CI47" s="584">
        <v>93</v>
      </c>
      <c r="CJ47" s="342">
        <v>19</v>
      </c>
      <c r="CK47" s="353">
        <v>6</v>
      </c>
      <c r="CL47" s="314">
        <v>3</v>
      </c>
      <c r="CM47" s="517">
        <v>8</v>
      </c>
      <c r="CN47" s="519">
        <v>30</v>
      </c>
      <c r="CO47" s="561" t="s">
        <v>67</v>
      </c>
      <c r="CQ47" s="342">
        <v>6</v>
      </c>
      <c r="CR47" s="314">
        <v>3</v>
      </c>
      <c r="CS47" s="568" t="s">
        <v>115</v>
      </c>
      <c r="CT47" s="314">
        <v>0</v>
      </c>
      <c r="CU47" s="314">
        <v>1</v>
      </c>
      <c r="CV47" s="314">
        <v>0</v>
      </c>
      <c r="CW47" s="541">
        <v>7</v>
      </c>
      <c r="CX47" s="567">
        <v>0</v>
      </c>
      <c r="CY47" s="632">
        <v>30873001093.061001</v>
      </c>
      <c r="CZ47" s="632"/>
      <c r="DA47" s="632"/>
      <c r="DB47" s="88">
        <v>15</v>
      </c>
      <c r="DC47" s="88"/>
      <c r="DD47" s="634">
        <v>20150600094.050999</v>
      </c>
      <c r="DE47" s="634"/>
      <c r="DF47" s="634"/>
      <c r="DG47" s="320"/>
      <c r="DH47" s="320">
        <v>15</v>
      </c>
      <c r="DI47" s="320"/>
      <c r="DK47" s="584">
        <v>5</v>
      </c>
      <c r="DL47" s="320"/>
      <c r="DM47" s="320">
        <v>5</v>
      </c>
      <c r="DN47" s="361" t="s">
        <v>115</v>
      </c>
      <c r="DO47" s="361">
        <v>6</v>
      </c>
      <c r="DP47" s="361">
        <v>6</v>
      </c>
      <c r="DQ47" s="485">
        <v>0</v>
      </c>
      <c r="DR47" s="486">
        <v>0</v>
      </c>
      <c r="DS47" s="486">
        <v>0</v>
      </c>
      <c r="DT47" s="485">
        <v>4</v>
      </c>
      <c r="DU47" s="486">
        <v>4</v>
      </c>
      <c r="DV47" s="487">
        <v>14</v>
      </c>
      <c r="DW47" s="485">
        <v>5</v>
      </c>
      <c r="DX47" s="486">
        <v>4</v>
      </c>
      <c r="DY47" s="486">
        <v>16</v>
      </c>
      <c r="DZ47" s="485">
        <v>0</v>
      </c>
      <c r="EA47" s="486">
        <v>0</v>
      </c>
      <c r="EB47" s="487">
        <v>0</v>
      </c>
      <c r="EC47" s="486">
        <v>0</v>
      </c>
      <c r="ED47" s="486">
        <v>0</v>
      </c>
      <c r="EE47" s="486">
        <v>0</v>
      </c>
      <c r="EF47" s="485">
        <v>0</v>
      </c>
      <c r="EG47" s="486">
        <v>0</v>
      </c>
      <c r="EH47" s="487">
        <v>0</v>
      </c>
      <c r="EI47" s="486">
        <v>0</v>
      </c>
      <c r="EJ47" s="486">
        <v>0</v>
      </c>
      <c r="EK47" s="486">
        <v>0</v>
      </c>
      <c r="EL47" s="485">
        <v>0</v>
      </c>
      <c r="EM47" s="486">
        <v>0</v>
      </c>
      <c r="EN47" s="487">
        <v>0</v>
      </c>
      <c r="ET47" s="140">
        <v>6</v>
      </c>
      <c r="EU47" s="183" t="s">
        <v>97</v>
      </c>
      <c r="EV47" s="97" t="s">
        <v>67</v>
      </c>
      <c r="EW47" s="184" t="s">
        <v>67</v>
      </c>
      <c r="EX47" s="183">
        <v>4</v>
      </c>
      <c r="EY47" s="97">
        <v>4</v>
      </c>
      <c r="EZ47" s="184">
        <v>14</v>
      </c>
      <c r="FA47" s="97">
        <v>5</v>
      </c>
      <c r="FB47" s="97">
        <v>4</v>
      </c>
      <c r="FC47" s="184">
        <v>16</v>
      </c>
      <c r="FE47" s="183">
        <v>8</v>
      </c>
      <c r="FF47" s="184">
        <v>30</v>
      </c>
      <c r="FI47" s="329"/>
      <c r="FJ47" s="329"/>
      <c r="FZ47" s="286" t="s">
        <v>67</v>
      </c>
      <c r="GA47" s="344">
        <v>20</v>
      </c>
      <c r="GB47" s="349"/>
      <c r="GC47" s="385" t="s">
        <v>67</v>
      </c>
      <c r="GD47" s="241"/>
      <c r="GE47" s="344"/>
      <c r="GF47" s="349"/>
      <c r="GG47" s="350"/>
      <c r="GH47" s="342"/>
    </row>
    <row r="48" spans="4:190" ht="12.75" hidden="1" customHeight="1" x14ac:dyDescent="0.2">
      <c r="D48" s="102"/>
      <c r="F48" s="381">
        <v>1</v>
      </c>
      <c r="I48" s="381">
        <v>1</v>
      </c>
      <c r="L48" s="381">
        <v>1</v>
      </c>
      <c r="O48" s="381">
        <v>1</v>
      </c>
      <c r="R48" s="381">
        <v>1</v>
      </c>
      <c r="U48" s="381">
        <v>1</v>
      </c>
      <c r="X48" s="381">
        <v>1</v>
      </c>
      <c r="AF48" s="431">
        <v>12</v>
      </c>
      <c r="AV48" s="314">
        <v>20</v>
      </c>
      <c r="AW48" s="314">
        <v>4</v>
      </c>
      <c r="AY48" s="353" t="s">
        <v>67</v>
      </c>
      <c r="AZ48" s="483">
        <v>0</v>
      </c>
      <c r="BA48" s="157">
        <v>0</v>
      </c>
      <c r="BB48" s="484">
        <v>0</v>
      </c>
      <c r="BC48" s="483">
        <v>0</v>
      </c>
      <c r="BD48" s="157">
        <v>0</v>
      </c>
      <c r="BE48" s="484">
        <v>0</v>
      </c>
      <c r="BF48" s="483">
        <v>0</v>
      </c>
      <c r="BG48" s="157">
        <v>0</v>
      </c>
      <c r="BH48" s="484">
        <v>0</v>
      </c>
      <c r="BI48" s="483">
        <v>0</v>
      </c>
      <c r="BJ48" s="157">
        <v>0</v>
      </c>
      <c r="BK48" s="484">
        <v>0</v>
      </c>
      <c r="BL48" s="483">
        <v>0</v>
      </c>
      <c r="BM48" s="157">
        <v>0</v>
      </c>
      <c r="BN48" s="484">
        <v>0</v>
      </c>
      <c r="BO48" s="483">
        <v>0</v>
      </c>
      <c r="BP48" s="157">
        <v>0</v>
      </c>
      <c r="BQ48" s="484">
        <v>0</v>
      </c>
      <c r="BR48" s="483">
        <v>0</v>
      </c>
      <c r="BS48" s="157">
        <v>0</v>
      </c>
      <c r="BT48" s="484">
        <v>0</v>
      </c>
      <c r="BU48" s="483"/>
      <c r="BV48" s="157"/>
      <c r="BW48" s="484"/>
      <c r="BX48" s="157"/>
      <c r="BY48" s="157"/>
      <c r="BZ48" s="157"/>
      <c r="CA48" s="157"/>
      <c r="CB48" s="157"/>
      <c r="CC48" s="157"/>
      <c r="CD48" s="157"/>
      <c r="CE48" s="157"/>
      <c r="CF48" s="518"/>
      <c r="CG48" s="518"/>
      <c r="CH48" s="518"/>
      <c r="CI48" s="584">
        <v>99</v>
      </c>
      <c r="CJ48" s="342">
        <v>20</v>
      </c>
      <c r="CK48" s="353" t="s">
        <v>67</v>
      </c>
      <c r="CL48" s="314">
        <v>4</v>
      </c>
      <c r="CM48" s="517">
        <v>0</v>
      </c>
      <c r="CN48" s="519">
        <v>0</v>
      </c>
      <c r="CO48" s="561" t="s">
        <v>67</v>
      </c>
      <c r="CQ48" s="342" t="s">
        <v>67</v>
      </c>
      <c r="CR48" s="314">
        <v>999</v>
      </c>
      <c r="CS48" s="568" t="s">
        <v>67</v>
      </c>
      <c r="CT48" s="314">
        <v>0</v>
      </c>
      <c r="CU48" s="314">
        <v>0</v>
      </c>
      <c r="CV48" s="314">
        <v>0</v>
      </c>
      <c r="CW48" s="541">
        <v>7</v>
      </c>
      <c r="CX48" s="567">
        <v>0</v>
      </c>
      <c r="CY48" s="632">
        <v>10000000000.000999</v>
      </c>
      <c r="CZ48" s="632"/>
      <c r="DA48" s="632"/>
      <c r="DB48" s="88">
        <v>15</v>
      </c>
      <c r="DC48" s="88"/>
      <c r="DD48" s="634">
        <v>10000000000.000999</v>
      </c>
      <c r="DE48" s="634"/>
      <c r="DF48" s="634"/>
      <c r="DG48" s="320"/>
      <c r="DH48" s="320">
        <v>15</v>
      </c>
      <c r="DI48" s="320"/>
      <c r="DK48" s="584">
        <v>0</v>
      </c>
      <c r="DL48" s="320"/>
      <c r="DM48" s="320"/>
      <c r="DN48" s="361" t="s">
        <v>67</v>
      </c>
      <c r="DO48" s="361">
        <v>999</v>
      </c>
      <c r="DS48" s="518"/>
      <c r="DT48" s="518"/>
      <c r="DU48" s="518"/>
      <c r="DV48" s="518"/>
      <c r="DW48" s="518"/>
      <c r="DX48" s="518"/>
      <c r="DY48" s="518"/>
      <c r="DZ48" s="518"/>
      <c r="EA48" s="518"/>
      <c r="FL48" s="609" t="s">
        <v>121</v>
      </c>
      <c r="FM48" s="609"/>
      <c r="FZ48" s="286" t="s">
        <v>67</v>
      </c>
      <c r="GA48" s="344">
        <v>21</v>
      </c>
      <c r="GB48" s="349"/>
      <c r="GC48" s="385" t="s">
        <v>67</v>
      </c>
      <c r="GD48" s="241" t="s">
        <v>67</v>
      </c>
      <c r="GE48" s="344">
        <v>11</v>
      </c>
      <c r="GF48" s="349"/>
      <c r="GG48" s="350" t="s">
        <v>67</v>
      </c>
      <c r="GH48" s="342"/>
    </row>
    <row r="49" spans="1:190" ht="12.75" hidden="1" customHeight="1" x14ac:dyDescent="0.2">
      <c r="D49" s="102">
        <v>6</v>
      </c>
      <c r="F49" s="381">
        <v>1</v>
      </c>
      <c r="I49" s="381">
        <v>1</v>
      </c>
      <c r="L49" s="381">
        <v>1</v>
      </c>
      <c r="O49" s="381">
        <v>1</v>
      </c>
      <c r="R49" s="381">
        <v>1</v>
      </c>
      <c r="U49" s="381">
        <v>1</v>
      </c>
      <c r="X49" s="381">
        <v>1</v>
      </c>
      <c r="AF49" s="431">
        <v>13</v>
      </c>
      <c r="AV49" s="314">
        <v>21</v>
      </c>
      <c r="AW49" s="314">
        <v>5</v>
      </c>
      <c r="AY49" s="353" t="s">
        <v>67</v>
      </c>
      <c r="AZ49" s="483">
        <v>0</v>
      </c>
      <c r="BA49" s="157">
        <v>0</v>
      </c>
      <c r="BB49" s="484">
        <v>0</v>
      </c>
      <c r="BC49" s="483">
        <v>0</v>
      </c>
      <c r="BD49" s="157">
        <v>0</v>
      </c>
      <c r="BE49" s="484">
        <v>0</v>
      </c>
      <c r="BF49" s="483">
        <v>0</v>
      </c>
      <c r="BG49" s="157">
        <v>0</v>
      </c>
      <c r="BH49" s="484">
        <v>0</v>
      </c>
      <c r="BI49" s="483">
        <v>0</v>
      </c>
      <c r="BJ49" s="157">
        <v>0</v>
      </c>
      <c r="BK49" s="484">
        <v>0</v>
      </c>
      <c r="BL49" s="483">
        <v>0</v>
      </c>
      <c r="BM49" s="157">
        <v>0</v>
      </c>
      <c r="BN49" s="484">
        <v>0</v>
      </c>
      <c r="BO49" s="483">
        <v>0</v>
      </c>
      <c r="BP49" s="157">
        <v>0</v>
      </c>
      <c r="BQ49" s="484">
        <v>0</v>
      </c>
      <c r="BR49" s="483">
        <v>0</v>
      </c>
      <c r="BS49" s="157">
        <v>0</v>
      </c>
      <c r="BT49" s="484">
        <v>0</v>
      </c>
      <c r="BU49" s="483"/>
      <c r="BV49" s="157"/>
      <c r="BW49" s="484"/>
      <c r="BX49" s="157"/>
      <c r="BY49" s="157"/>
      <c r="BZ49" s="157"/>
      <c r="CA49" s="157"/>
      <c r="CB49" s="157"/>
      <c r="CC49" s="157"/>
      <c r="CD49" s="157"/>
      <c r="CE49" s="157"/>
      <c r="CF49" s="518"/>
      <c r="CG49" s="518"/>
      <c r="CH49" s="518"/>
      <c r="CI49" s="584">
        <v>99</v>
      </c>
      <c r="CJ49" s="342">
        <v>21</v>
      </c>
      <c r="CK49" s="353" t="s">
        <v>67</v>
      </c>
      <c r="CL49" s="314">
        <v>5</v>
      </c>
      <c r="CM49" s="517">
        <v>0</v>
      </c>
      <c r="CN49" s="519">
        <v>0</v>
      </c>
      <c r="CO49" s="561" t="s">
        <v>67</v>
      </c>
      <c r="CQ49" s="342" t="s">
        <v>67</v>
      </c>
      <c r="CR49" s="314">
        <v>999</v>
      </c>
      <c r="CS49" s="568" t="s">
        <v>67</v>
      </c>
      <c r="CT49" s="314">
        <v>0</v>
      </c>
      <c r="CU49" s="314">
        <v>0</v>
      </c>
      <c r="CV49" s="314">
        <v>0</v>
      </c>
      <c r="CW49" s="541">
        <v>7</v>
      </c>
      <c r="CX49" s="567">
        <v>0</v>
      </c>
      <c r="CY49" s="632">
        <v>10000000000.000999</v>
      </c>
      <c r="CZ49" s="632"/>
      <c r="DA49" s="632"/>
      <c r="DB49" s="88">
        <v>15</v>
      </c>
      <c r="DC49" s="88"/>
      <c r="DD49" s="634">
        <v>10000000000.000999</v>
      </c>
      <c r="DE49" s="634"/>
      <c r="DF49" s="634"/>
      <c r="DG49" s="320"/>
      <c r="DH49" s="320">
        <v>15</v>
      </c>
      <c r="DI49" s="320"/>
      <c r="DK49" s="584">
        <v>0</v>
      </c>
      <c r="DL49" s="320"/>
      <c r="DM49" s="320"/>
      <c r="DN49" s="361" t="s">
        <v>67</v>
      </c>
      <c r="DO49" s="361">
        <v>999</v>
      </c>
      <c r="EV49" s="329">
        <v>1</v>
      </c>
      <c r="EW49" s="329"/>
      <c r="EX49" s="329"/>
      <c r="EY49" s="329">
        <v>1</v>
      </c>
      <c r="EZ49" s="329"/>
      <c r="FA49" s="329"/>
      <c r="FB49" s="329">
        <v>0</v>
      </c>
      <c r="FI49" s="342">
        <v>0</v>
      </c>
      <c r="FJ49" s="342">
        <v>0</v>
      </c>
      <c r="FZ49" s="286" t="s">
        <v>67</v>
      </c>
      <c r="GA49" s="344">
        <v>22</v>
      </c>
      <c r="GB49" s="349"/>
      <c r="GC49" s="385" t="s">
        <v>67</v>
      </c>
      <c r="GD49" s="241"/>
      <c r="GE49" s="344"/>
      <c r="GF49" s="349"/>
      <c r="GG49" s="350"/>
      <c r="GH49" s="342"/>
    </row>
    <row r="50" spans="1:190" ht="12.75" hidden="1" customHeight="1" x14ac:dyDescent="0.2">
      <c r="D50" s="102"/>
      <c r="F50" s="381">
        <v>1</v>
      </c>
      <c r="I50" s="381">
        <v>1</v>
      </c>
      <c r="L50" s="381">
        <v>1</v>
      </c>
      <c r="O50" s="381">
        <v>1</v>
      </c>
      <c r="R50" s="381">
        <v>1</v>
      </c>
      <c r="U50" s="381">
        <v>1</v>
      </c>
      <c r="X50" s="381">
        <v>1</v>
      </c>
      <c r="AF50" s="431">
        <v>14</v>
      </c>
      <c r="AV50" s="314">
        <v>22</v>
      </c>
      <c r="AW50" s="314">
        <v>6</v>
      </c>
      <c r="AY50" s="353" t="s">
        <v>67</v>
      </c>
      <c r="AZ50" s="483">
        <v>0</v>
      </c>
      <c r="BA50" s="157">
        <v>0</v>
      </c>
      <c r="BB50" s="484">
        <v>0</v>
      </c>
      <c r="BC50" s="483">
        <v>0</v>
      </c>
      <c r="BD50" s="157">
        <v>0</v>
      </c>
      <c r="BE50" s="484">
        <v>0</v>
      </c>
      <c r="BF50" s="483">
        <v>0</v>
      </c>
      <c r="BG50" s="157">
        <v>0</v>
      </c>
      <c r="BH50" s="484">
        <v>0</v>
      </c>
      <c r="BI50" s="483">
        <v>0</v>
      </c>
      <c r="BJ50" s="157">
        <v>0</v>
      </c>
      <c r="BK50" s="484">
        <v>0</v>
      </c>
      <c r="BL50" s="483">
        <v>0</v>
      </c>
      <c r="BM50" s="157">
        <v>0</v>
      </c>
      <c r="BN50" s="484">
        <v>0</v>
      </c>
      <c r="BO50" s="483">
        <v>0</v>
      </c>
      <c r="BP50" s="157">
        <v>0</v>
      </c>
      <c r="BQ50" s="484">
        <v>0</v>
      </c>
      <c r="BR50" s="483">
        <v>0</v>
      </c>
      <c r="BS50" s="157">
        <v>0</v>
      </c>
      <c r="BT50" s="484">
        <v>0</v>
      </c>
      <c r="BU50" s="483"/>
      <c r="BV50" s="157"/>
      <c r="BW50" s="484"/>
      <c r="BX50" s="157"/>
      <c r="BY50" s="157"/>
      <c r="BZ50" s="157"/>
      <c r="CA50" s="157"/>
      <c r="CB50" s="157"/>
      <c r="CC50" s="157"/>
      <c r="CD50" s="157"/>
      <c r="CE50" s="157"/>
      <c r="CF50" s="518"/>
      <c r="CG50" s="518"/>
      <c r="CH50" s="518"/>
      <c r="CI50" s="584">
        <v>99</v>
      </c>
      <c r="CJ50" s="342">
        <v>22</v>
      </c>
      <c r="CK50" s="353" t="s">
        <v>67</v>
      </c>
      <c r="CL50" s="314">
        <v>6</v>
      </c>
      <c r="CM50" s="517">
        <v>0</v>
      </c>
      <c r="CN50" s="519">
        <v>0</v>
      </c>
      <c r="CO50" s="561" t="s">
        <v>67</v>
      </c>
      <c r="CQ50" s="342" t="s">
        <v>67</v>
      </c>
      <c r="CR50" s="314">
        <v>999</v>
      </c>
      <c r="CS50" s="568" t="s">
        <v>67</v>
      </c>
      <c r="CT50" s="314">
        <v>0</v>
      </c>
      <c r="CU50" s="314">
        <v>0</v>
      </c>
      <c r="CV50" s="314">
        <v>0</v>
      </c>
      <c r="CW50" s="541">
        <v>7</v>
      </c>
      <c r="CX50" s="567">
        <v>0</v>
      </c>
      <c r="CY50" s="632">
        <v>10000000000.000999</v>
      </c>
      <c r="CZ50" s="632"/>
      <c r="DA50" s="632"/>
      <c r="DB50" s="88">
        <v>15</v>
      </c>
      <c r="DC50" s="88"/>
      <c r="DD50" s="634">
        <v>10000000000.000999</v>
      </c>
      <c r="DE50" s="634"/>
      <c r="DF50" s="634"/>
      <c r="DG50" s="320"/>
      <c r="DH50" s="320">
        <v>15</v>
      </c>
      <c r="DI50" s="320"/>
      <c r="DK50" s="584">
        <v>0</v>
      </c>
      <c r="DL50" s="320"/>
      <c r="DM50" s="320"/>
      <c r="DN50" s="361" t="s">
        <v>67</v>
      </c>
      <c r="DO50" s="361">
        <v>999</v>
      </c>
      <c r="EV50" s="329">
        <v>1</v>
      </c>
      <c r="EW50" s="329"/>
      <c r="EX50" s="329"/>
      <c r="EY50" s="329">
        <v>0</v>
      </c>
      <c r="EZ50" s="329"/>
      <c r="FA50" s="329"/>
      <c r="FB50" s="329">
        <v>1</v>
      </c>
      <c r="FZ50" s="286" t="s">
        <v>67</v>
      </c>
      <c r="GA50" s="344">
        <v>23</v>
      </c>
      <c r="GB50" s="349"/>
      <c r="GC50" s="385" t="s">
        <v>67</v>
      </c>
      <c r="GD50" s="241" t="s">
        <v>67</v>
      </c>
      <c r="GE50" s="344">
        <v>12</v>
      </c>
      <c r="GF50" s="349"/>
      <c r="GG50" s="350" t="s">
        <v>67</v>
      </c>
      <c r="GH50" s="342"/>
    </row>
    <row r="51" spans="1:190" ht="12.75" hidden="1" customHeight="1" x14ac:dyDescent="0.2">
      <c r="D51" s="102">
        <v>7</v>
      </c>
      <c r="F51" s="381">
        <v>1</v>
      </c>
      <c r="I51" s="381">
        <v>1</v>
      </c>
      <c r="L51" s="381">
        <v>1</v>
      </c>
      <c r="O51" s="381">
        <v>1</v>
      </c>
      <c r="R51" s="381">
        <v>1</v>
      </c>
      <c r="U51" s="381">
        <v>1</v>
      </c>
      <c r="X51" s="381">
        <v>1</v>
      </c>
      <c r="AF51" s="431">
        <v>15</v>
      </c>
      <c r="AV51" s="314">
        <v>23</v>
      </c>
      <c r="AW51" s="314">
        <v>7</v>
      </c>
      <c r="AY51" s="353" t="s">
        <v>67</v>
      </c>
      <c r="AZ51" s="483">
        <v>0</v>
      </c>
      <c r="BA51" s="157">
        <v>0</v>
      </c>
      <c r="BB51" s="484">
        <v>0</v>
      </c>
      <c r="BC51" s="483">
        <v>0</v>
      </c>
      <c r="BD51" s="157">
        <v>0</v>
      </c>
      <c r="BE51" s="484">
        <v>0</v>
      </c>
      <c r="BF51" s="483">
        <v>0</v>
      </c>
      <c r="BG51" s="157">
        <v>0</v>
      </c>
      <c r="BH51" s="484">
        <v>0</v>
      </c>
      <c r="BI51" s="483">
        <v>0</v>
      </c>
      <c r="BJ51" s="157">
        <v>0</v>
      </c>
      <c r="BK51" s="484">
        <v>0</v>
      </c>
      <c r="BL51" s="483">
        <v>0</v>
      </c>
      <c r="BM51" s="157">
        <v>0</v>
      </c>
      <c r="BN51" s="484">
        <v>0</v>
      </c>
      <c r="BO51" s="483">
        <v>0</v>
      </c>
      <c r="BP51" s="157">
        <v>0</v>
      </c>
      <c r="BQ51" s="484">
        <v>0</v>
      </c>
      <c r="BR51" s="483">
        <v>0</v>
      </c>
      <c r="BS51" s="157">
        <v>0</v>
      </c>
      <c r="BT51" s="484">
        <v>0</v>
      </c>
      <c r="BU51" s="483"/>
      <c r="BV51" s="157"/>
      <c r="BW51" s="484"/>
      <c r="BX51" s="157"/>
      <c r="BY51" s="157"/>
      <c r="BZ51" s="157"/>
      <c r="CA51" s="157"/>
      <c r="CB51" s="157"/>
      <c r="CC51" s="157"/>
      <c r="CD51" s="157"/>
      <c r="CE51" s="157"/>
      <c r="CF51" s="518"/>
      <c r="CG51" s="518"/>
      <c r="CH51" s="518"/>
      <c r="CI51" s="584">
        <v>99</v>
      </c>
      <c r="CJ51" s="342">
        <v>23</v>
      </c>
      <c r="CK51" s="353" t="s">
        <v>67</v>
      </c>
      <c r="CL51" s="314">
        <v>7</v>
      </c>
      <c r="CM51" s="517">
        <v>0</v>
      </c>
      <c r="CN51" s="519">
        <v>0</v>
      </c>
      <c r="CO51" s="561" t="s">
        <v>67</v>
      </c>
      <c r="CQ51" s="342" t="s">
        <v>67</v>
      </c>
      <c r="CR51" s="314">
        <v>999</v>
      </c>
      <c r="CS51" s="568" t="s">
        <v>67</v>
      </c>
      <c r="CT51" s="314">
        <v>0</v>
      </c>
      <c r="CU51" s="314">
        <v>0</v>
      </c>
      <c r="CV51" s="314">
        <v>0</v>
      </c>
      <c r="CW51" s="541">
        <v>7</v>
      </c>
      <c r="CX51" s="567">
        <v>0</v>
      </c>
      <c r="CY51" s="632">
        <v>10000000000.000999</v>
      </c>
      <c r="CZ51" s="632"/>
      <c r="DA51" s="632"/>
      <c r="DB51" s="88">
        <v>15</v>
      </c>
      <c r="DC51" s="88"/>
      <c r="DD51" s="634">
        <v>10000000000.000999</v>
      </c>
      <c r="DE51" s="634"/>
      <c r="DF51" s="634"/>
      <c r="DG51" s="320"/>
      <c r="DH51" s="320">
        <v>15</v>
      </c>
      <c r="DI51" s="320"/>
      <c r="DK51" s="584">
        <v>0</v>
      </c>
      <c r="DL51" s="320"/>
      <c r="DM51" s="320"/>
      <c r="DN51" s="361" t="s">
        <v>67</v>
      </c>
      <c r="DO51" s="361">
        <v>999</v>
      </c>
      <c r="EV51" s="329">
        <v>0</v>
      </c>
      <c r="EW51" s="329"/>
      <c r="EX51" s="329"/>
      <c r="EY51" s="329">
        <v>1</v>
      </c>
      <c r="EZ51" s="329"/>
      <c r="FA51" s="329"/>
      <c r="FB51" s="329">
        <v>1</v>
      </c>
      <c r="FZ51" s="286" t="s">
        <v>67</v>
      </c>
      <c r="GA51" s="344">
        <v>24</v>
      </c>
      <c r="GB51" s="349"/>
      <c r="GC51" s="385" t="s">
        <v>67</v>
      </c>
      <c r="GD51" s="241"/>
      <c r="GE51" s="344"/>
      <c r="GF51" s="349"/>
      <c r="GG51" s="350"/>
      <c r="GH51" s="342"/>
    </row>
    <row r="52" spans="1:190" ht="12.75" hidden="1" customHeight="1" x14ac:dyDescent="0.2">
      <c r="D52" s="102"/>
      <c r="F52" s="381">
        <v>1</v>
      </c>
      <c r="I52" s="381">
        <v>1</v>
      </c>
      <c r="L52" s="381">
        <v>1</v>
      </c>
      <c r="O52" s="381">
        <v>1</v>
      </c>
      <c r="R52" s="381">
        <v>1</v>
      </c>
      <c r="U52" s="381">
        <v>1</v>
      </c>
      <c r="X52" s="381">
        <v>1</v>
      </c>
      <c r="AF52" s="97">
        <v>16</v>
      </c>
      <c r="AV52" s="314">
        <v>24</v>
      </c>
      <c r="AW52" s="314">
        <v>8</v>
      </c>
      <c r="AY52" s="353" t="s">
        <v>67</v>
      </c>
      <c r="AZ52" s="483">
        <v>0</v>
      </c>
      <c r="BA52" s="157">
        <v>0</v>
      </c>
      <c r="BB52" s="484">
        <v>0</v>
      </c>
      <c r="BC52" s="483">
        <v>0</v>
      </c>
      <c r="BD52" s="157">
        <v>0</v>
      </c>
      <c r="BE52" s="484">
        <v>0</v>
      </c>
      <c r="BF52" s="483">
        <v>0</v>
      </c>
      <c r="BG52" s="157">
        <v>0</v>
      </c>
      <c r="BH52" s="484">
        <v>0</v>
      </c>
      <c r="BI52" s="483">
        <v>0</v>
      </c>
      <c r="BJ52" s="157">
        <v>0</v>
      </c>
      <c r="BK52" s="484">
        <v>0</v>
      </c>
      <c r="BL52" s="483">
        <v>0</v>
      </c>
      <c r="BM52" s="157">
        <v>0</v>
      </c>
      <c r="BN52" s="484">
        <v>0</v>
      </c>
      <c r="BO52" s="483">
        <v>0</v>
      </c>
      <c r="BP52" s="157">
        <v>0</v>
      </c>
      <c r="BQ52" s="484">
        <v>0</v>
      </c>
      <c r="BR52" s="483">
        <v>0</v>
      </c>
      <c r="BS52" s="157">
        <v>0</v>
      </c>
      <c r="BT52" s="484">
        <v>0</v>
      </c>
      <c r="BU52" s="483"/>
      <c r="BV52" s="157"/>
      <c r="BW52" s="484"/>
      <c r="BX52" s="157"/>
      <c r="BY52" s="157"/>
      <c r="BZ52" s="157"/>
      <c r="CA52" s="157"/>
      <c r="CB52" s="157"/>
      <c r="CC52" s="157"/>
      <c r="CD52" s="157"/>
      <c r="CE52" s="157"/>
      <c r="CF52" s="518"/>
      <c r="CG52" s="518"/>
      <c r="CH52" s="518"/>
      <c r="CI52" s="584">
        <v>99</v>
      </c>
      <c r="CJ52" s="342">
        <v>24</v>
      </c>
      <c r="CK52" s="353" t="s">
        <v>67</v>
      </c>
      <c r="CL52" s="314">
        <v>8</v>
      </c>
      <c r="CM52" s="517">
        <v>0</v>
      </c>
      <c r="CN52" s="519">
        <v>0</v>
      </c>
      <c r="CO52" s="561" t="s">
        <v>67</v>
      </c>
      <c r="CQ52" s="342" t="s">
        <v>67</v>
      </c>
      <c r="CR52" s="314">
        <v>999</v>
      </c>
      <c r="CS52" s="568" t="s">
        <v>67</v>
      </c>
      <c r="CT52" s="314">
        <v>0</v>
      </c>
      <c r="CU52" s="314">
        <v>0</v>
      </c>
      <c r="CV52" s="314">
        <v>0</v>
      </c>
      <c r="CW52" s="541">
        <v>7</v>
      </c>
      <c r="CX52" s="567">
        <v>0</v>
      </c>
      <c r="CY52" s="632">
        <v>10000000000.000999</v>
      </c>
      <c r="CZ52" s="632"/>
      <c r="DA52" s="632"/>
      <c r="DB52" s="88">
        <v>15</v>
      </c>
      <c r="DC52" s="88"/>
      <c r="DD52" s="634">
        <v>10000000000.000999</v>
      </c>
      <c r="DE52" s="634"/>
      <c r="DF52" s="634"/>
      <c r="DG52" s="320"/>
      <c r="DH52" s="320">
        <v>15</v>
      </c>
      <c r="DI52" s="320"/>
      <c r="DK52" s="584">
        <v>0</v>
      </c>
      <c r="DL52" s="320"/>
      <c r="DM52" s="320"/>
      <c r="DN52" s="361" t="s">
        <v>67</v>
      </c>
      <c r="DO52" s="361">
        <v>999</v>
      </c>
      <c r="EV52" s="329">
        <v>2</v>
      </c>
      <c r="EY52" s="329">
        <v>2</v>
      </c>
      <c r="FB52" s="329">
        <v>2</v>
      </c>
      <c r="FZ52" s="286" t="s">
        <v>67</v>
      </c>
      <c r="GA52" s="344">
        <v>25</v>
      </c>
      <c r="GB52" s="349"/>
      <c r="GC52" s="385" t="s">
        <v>67</v>
      </c>
      <c r="GD52" s="241" t="s">
        <v>67</v>
      </c>
      <c r="GE52" s="344">
        <v>13</v>
      </c>
      <c r="GF52" s="349"/>
      <c r="GG52" s="350" t="s">
        <v>67</v>
      </c>
      <c r="GH52" s="342"/>
    </row>
    <row r="53" spans="1:190" ht="12.75" hidden="1" customHeight="1" x14ac:dyDescent="0.2">
      <c r="D53" s="102">
        <v>8</v>
      </c>
      <c r="F53" s="381">
        <v>1</v>
      </c>
      <c r="I53" s="381">
        <v>1</v>
      </c>
      <c r="L53" s="381">
        <v>1</v>
      </c>
      <c r="O53" s="381">
        <v>1</v>
      </c>
      <c r="R53" s="381">
        <v>1</v>
      </c>
      <c r="U53" s="381">
        <v>1</v>
      </c>
      <c r="X53" s="381">
        <v>1</v>
      </c>
      <c r="AF53" s="433">
        <v>17</v>
      </c>
      <c r="AV53" s="314">
        <v>25</v>
      </c>
      <c r="AW53" s="314">
        <v>9</v>
      </c>
      <c r="AY53" s="353" t="s">
        <v>67</v>
      </c>
      <c r="AZ53" s="483">
        <v>0</v>
      </c>
      <c r="BA53" s="157">
        <v>0</v>
      </c>
      <c r="BB53" s="484">
        <v>0</v>
      </c>
      <c r="BC53" s="483">
        <v>0</v>
      </c>
      <c r="BD53" s="157">
        <v>0</v>
      </c>
      <c r="BE53" s="484">
        <v>0</v>
      </c>
      <c r="BF53" s="483">
        <v>0</v>
      </c>
      <c r="BG53" s="157">
        <v>0</v>
      </c>
      <c r="BH53" s="484">
        <v>0</v>
      </c>
      <c r="BI53" s="483">
        <v>0</v>
      </c>
      <c r="BJ53" s="157">
        <v>0</v>
      </c>
      <c r="BK53" s="484">
        <v>0</v>
      </c>
      <c r="BL53" s="483">
        <v>0</v>
      </c>
      <c r="BM53" s="157">
        <v>0</v>
      </c>
      <c r="BN53" s="484">
        <v>0</v>
      </c>
      <c r="BO53" s="483">
        <v>0</v>
      </c>
      <c r="BP53" s="157">
        <v>0</v>
      </c>
      <c r="BQ53" s="484">
        <v>0</v>
      </c>
      <c r="BR53" s="483">
        <v>0</v>
      </c>
      <c r="BS53" s="157">
        <v>0</v>
      </c>
      <c r="BT53" s="484">
        <v>0</v>
      </c>
      <c r="BU53" s="483"/>
      <c r="BV53" s="157"/>
      <c r="BW53" s="484"/>
      <c r="BX53" s="157"/>
      <c r="BY53" s="157"/>
      <c r="BZ53" s="157"/>
      <c r="CA53" s="157"/>
      <c r="CB53" s="157"/>
      <c r="CC53" s="157"/>
      <c r="CD53" s="157"/>
      <c r="CE53" s="157"/>
      <c r="CF53" s="518"/>
      <c r="CG53" s="518"/>
      <c r="CH53" s="518"/>
      <c r="CI53" s="584">
        <v>99</v>
      </c>
      <c r="CJ53" s="342">
        <v>25</v>
      </c>
      <c r="CK53" s="353" t="s">
        <v>67</v>
      </c>
      <c r="CL53" s="314">
        <v>9</v>
      </c>
      <c r="CM53" s="517">
        <v>0</v>
      </c>
      <c r="CN53" s="519">
        <v>0</v>
      </c>
      <c r="CO53" s="561" t="s">
        <v>67</v>
      </c>
      <c r="CQ53" s="342" t="s">
        <v>67</v>
      </c>
      <c r="CR53" s="314">
        <v>999</v>
      </c>
      <c r="CS53" s="568" t="s">
        <v>67</v>
      </c>
      <c r="CT53" s="314">
        <v>0</v>
      </c>
      <c r="CU53" s="314">
        <v>0</v>
      </c>
      <c r="CV53" s="314">
        <v>0</v>
      </c>
      <c r="CW53" s="541">
        <v>7</v>
      </c>
      <c r="CX53" s="567">
        <v>0</v>
      </c>
      <c r="CY53" s="632">
        <v>10000000000.000999</v>
      </c>
      <c r="CZ53" s="632"/>
      <c r="DA53" s="632"/>
      <c r="DB53" s="88">
        <v>15</v>
      </c>
      <c r="DC53" s="88"/>
      <c r="DD53" s="634">
        <v>10000000000.000999</v>
      </c>
      <c r="DE53" s="634"/>
      <c r="DF53" s="634"/>
      <c r="DG53" s="320"/>
      <c r="DH53" s="320">
        <v>15</v>
      </c>
      <c r="DI53" s="320"/>
      <c r="DK53" s="584">
        <v>0</v>
      </c>
      <c r="DL53" s="320"/>
      <c r="DM53" s="320"/>
      <c r="DN53" s="361" t="s">
        <v>67</v>
      </c>
      <c r="DO53" s="361">
        <v>999</v>
      </c>
      <c r="EA53" s="320"/>
      <c r="EB53" s="320"/>
      <c r="EV53" s="329">
        <v>0</v>
      </c>
      <c r="EW53" s="329"/>
      <c r="EX53" s="329"/>
      <c r="EY53" s="329">
        <v>0</v>
      </c>
      <c r="EZ53" s="329"/>
      <c r="FA53" s="329"/>
      <c r="FB53" s="329">
        <v>0</v>
      </c>
      <c r="FE53" s="329">
        <v>0</v>
      </c>
      <c r="FZ53" s="286" t="s">
        <v>67</v>
      </c>
      <c r="GA53" s="344">
        <v>26</v>
      </c>
      <c r="GB53" s="349"/>
      <c r="GC53" s="385" t="s">
        <v>67</v>
      </c>
      <c r="GD53" s="241"/>
      <c r="GE53" s="344"/>
      <c r="GF53" s="349"/>
      <c r="GG53" s="350"/>
      <c r="GH53" s="342"/>
    </row>
    <row r="54" spans="1:190" ht="12.75" hidden="1" customHeight="1" x14ac:dyDescent="0.2">
      <c r="D54" s="102"/>
      <c r="F54" s="381">
        <v>1</v>
      </c>
      <c r="I54" s="381">
        <v>1</v>
      </c>
      <c r="L54" s="381">
        <v>1</v>
      </c>
      <c r="O54" s="381">
        <v>1</v>
      </c>
      <c r="R54" s="381">
        <v>1</v>
      </c>
      <c r="U54" s="381">
        <v>1</v>
      </c>
      <c r="X54" s="381">
        <v>1</v>
      </c>
      <c r="AF54" s="431">
        <v>18</v>
      </c>
      <c r="AV54" s="314">
        <v>26</v>
      </c>
      <c r="AW54" s="314">
        <v>10</v>
      </c>
      <c r="AY54" s="353" t="s">
        <v>67</v>
      </c>
      <c r="AZ54" s="483">
        <v>0</v>
      </c>
      <c r="BA54" s="157">
        <v>0</v>
      </c>
      <c r="BB54" s="484">
        <v>0</v>
      </c>
      <c r="BC54" s="483">
        <v>0</v>
      </c>
      <c r="BD54" s="157">
        <v>0</v>
      </c>
      <c r="BE54" s="484">
        <v>0</v>
      </c>
      <c r="BF54" s="483">
        <v>0</v>
      </c>
      <c r="BG54" s="157">
        <v>0</v>
      </c>
      <c r="BH54" s="484">
        <v>0</v>
      </c>
      <c r="BI54" s="483">
        <v>0</v>
      </c>
      <c r="BJ54" s="157">
        <v>0</v>
      </c>
      <c r="BK54" s="484">
        <v>0</v>
      </c>
      <c r="BL54" s="483">
        <v>0</v>
      </c>
      <c r="BM54" s="157">
        <v>0</v>
      </c>
      <c r="BN54" s="484">
        <v>0</v>
      </c>
      <c r="BO54" s="483">
        <v>0</v>
      </c>
      <c r="BP54" s="157">
        <v>0</v>
      </c>
      <c r="BQ54" s="484">
        <v>0</v>
      </c>
      <c r="BR54" s="483">
        <v>0</v>
      </c>
      <c r="BS54" s="157">
        <v>0</v>
      </c>
      <c r="BT54" s="484">
        <v>0</v>
      </c>
      <c r="BU54" s="483"/>
      <c r="BV54" s="157"/>
      <c r="BW54" s="484"/>
      <c r="BX54" s="157"/>
      <c r="BY54" s="157"/>
      <c r="BZ54" s="157"/>
      <c r="CA54" s="157"/>
      <c r="CB54" s="157"/>
      <c r="CC54" s="157"/>
      <c r="CD54" s="157"/>
      <c r="CE54" s="157"/>
      <c r="CF54" s="518"/>
      <c r="CG54" s="518"/>
      <c r="CH54" s="518"/>
      <c r="CI54" s="584">
        <v>99</v>
      </c>
      <c r="CJ54" s="342">
        <v>26</v>
      </c>
      <c r="CK54" s="353" t="s">
        <v>67</v>
      </c>
      <c r="CL54" s="314">
        <v>10</v>
      </c>
      <c r="CM54" s="517">
        <v>0</v>
      </c>
      <c r="CN54" s="519">
        <v>0</v>
      </c>
      <c r="CO54" s="561" t="s">
        <v>67</v>
      </c>
      <c r="CQ54" s="342" t="s">
        <v>67</v>
      </c>
      <c r="CR54" s="314">
        <v>999</v>
      </c>
      <c r="CS54" s="568" t="s">
        <v>67</v>
      </c>
      <c r="CT54" s="314">
        <v>0</v>
      </c>
      <c r="CU54" s="314">
        <v>0</v>
      </c>
      <c r="CV54" s="314">
        <v>0</v>
      </c>
      <c r="CW54" s="541">
        <v>7</v>
      </c>
      <c r="CX54" s="567">
        <v>0</v>
      </c>
      <c r="CY54" s="632">
        <v>10000000000.000999</v>
      </c>
      <c r="CZ54" s="632"/>
      <c r="DA54" s="632"/>
      <c r="DB54" s="88">
        <v>15</v>
      </c>
      <c r="DC54" s="88"/>
      <c r="DD54" s="634">
        <v>10000000000.000999</v>
      </c>
      <c r="DE54" s="634"/>
      <c r="DF54" s="634"/>
      <c r="DG54" s="320"/>
      <c r="DH54" s="320">
        <v>15</v>
      </c>
      <c r="DI54" s="320"/>
      <c r="DK54" s="584">
        <v>0</v>
      </c>
      <c r="DL54" s="320"/>
      <c r="DM54" s="320"/>
      <c r="DN54" s="361" t="s">
        <v>67</v>
      </c>
      <c r="DO54" s="361">
        <v>999</v>
      </c>
      <c r="FD54" s="639" t="s">
        <v>120</v>
      </c>
      <c r="FE54" s="639"/>
      <c r="FF54" s="449"/>
      <c r="FG54" s="639" t="s">
        <v>121</v>
      </c>
      <c r="FH54" s="639"/>
      <c r="FI54" s="449"/>
      <c r="FJ54" s="639" t="s">
        <v>122</v>
      </c>
      <c r="FK54" s="639"/>
      <c r="FP54" s="639" t="s">
        <v>120</v>
      </c>
      <c r="FQ54" s="639"/>
      <c r="FS54" s="639" t="s">
        <v>121</v>
      </c>
      <c r="FT54" s="639"/>
      <c r="FV54" s="639" t="s">
        <v>122</v>
      </c>
      <c r="FW54" s="639"/>
      <c r="FZ54" s="286" t="s">
        <v>67</v>
      </c>
      <c r="GA54" s="344">
        <v>27</v>
      </c>
      <c r="GB54" s="349"/>
      <c r="GC54" s="385" t="s">
        <v>67</v>
      </c>
      <c r="GD54" s="241" t="s">
        <v>67</v>
      </c>
      <c r="GE54" s="344">
        <v>14</v>
      </c>
      <c r="GF54" s="349"/>
      <c r="GG54" s="350" t="s">
        <v>67</v>
      </c>
      <c r="GH54" s="342"/>
    </row>
    <row r="55" spans="1:190" ht="12.75" hidden="1" customHeight="1" x14ac:dyDescent="0.2">
      <c r="D55" s="102">
        <v>9</v>
      </c>
      <c r="F55" s="381">
        <v>1</v>
      </c>
      <c r="I55" s="381">
        <v>1</v>
      </c>
      <c r="L55" s="381">
        <v>1</v>
      </c>
      <c r="O55" s="381">
        <v>1</v>
      </c>
      <c r="R55" s="381">
        <v>1</v>
      </c>
      <c r="U55" s="381">
        <v>1</v>
      </c>
      <c r="X55" s="381">
        <v>1</v>
      </c>
      <c r="AF55" s="431">
        <v>19</v>
      </c>
      <c r="AV55" s="314">
        <v>27</v>
      </c>
      <c r="AW55" s="314">
        <v>11</v>
      </c>
      <c r="AY55" s="353" t="s">
        <v>67</v>
      </c>
      <c r="AZ55" s="483">
        <v>0</v>
      </c>
      <c r="BA55" s="157">
        <v>0</v>
      </c>
      <c r="BB55" s="484">
        <v>0</v>
      </c>
      <c r="BC55" s="483">
        <v>0</v>
      </c>
      <c r="BD55" s="157">
        <v>0</v>
      </c>
      <c r="BE55" s="484">
        <v>0</v>
      </c>
      <c r="BF55" s="483">
        <v>0</v>
      </c>
      <c r="BG55" s="157">
        <v>0</v>
      </c>
      <c r="BH55" s="484">
        <v>0</v>
      </c>
      <c r="BI55" s="483">
        <v>0</v>
      </c>
      <c r="BJ55" s="157">
        <v>0</v>
      </c>
      <c r="BK55" s="484">
        <v>0</v>
      </c>
      <c r="BL55" s="483">
        <v>0</v>
      </c>
      <c r="BM55" s="157">
        <v>0</v>
      </c>
      <c r="BN55" s="484">
        <v>0</v>
      </c>
      <c r="BO55" s="483">
        <v>0</v>
      </c>
      <c r="BP55" s="157">
        <v>0</v>
      </c>
      <c r="BQ55" s="484">
        <v>0</v>
      </c>
      <c r="BR55" s="483">
        <v>0</v>
      </c>
      <c r="BS55" s="157">
        <v>0</v>
      </c>
      <c r="BT55" s="484">
        <v>0</v>
      </c>
      <c r="BU55" s="483"/>
      <c r="BV55" s="157"/>
      <c r="BW55" s="484"/>
      <c r="BX55" s="157"/>
      <c r="BY55" s="157"/>
      <c r="BZ55" s="157"/>
      <c r="CA55" s="157"/>
      <c r="CB55" s="157"/>
      <c r="CC55" s="157"/>
      <c r="CD55" s="157"/>
      <c r="CE55" s="157"/>
      <c r="CF55" s="518"/>
      <c r="CG55" s="518"/>
      <c r="CH55" s="518"/>
      <c r="CI55" s="584">
        <v>99</v>
      </c>
      <c r="CJ55" s="342">
        <v>27</v>
      </c>
      <c r="CK55" s="353" t="s">
        <v>67</v>
      </c>
      <c r="CL55" s="314">
        <v>11</v>
      </c>
      <c r="CM55" s="517">
        <v>0</v>
      </c>
      <c r="CN55" s="519">
        <v>0</v>
      </c>
      <c r="CO55" s="561" t="s">
        <v>67</v>
      </c>
      <c r="CQ55" s="342" t="s">
        <v>67</v>
      </c>
      <c r="CR55" s="314">
        <v>999</v>
      </c>
      <c r="CS55" s="568" t="s">
        <v>67</v>
      </c>
      <c r="CT55" s="314">
        <v>0</v>
      </c>
      <c r="CU55" s="314">
        <v>0</v>
      </c>
      <c r="CV55" s="314">
        <v>0</v>
      </c>
      <c r="CW55" s="541">
        <v>7</v>
      </c>
      <c r="CX55" s="567">
        <v>0</v>
      </c>
      <c r="CY55" s="632">
        <v>10000000000.000999</v>
      </c>
      <c r="CZ55" s="632"/>
      <c r="DA55" s="632"/>
      <c r="DB55" s="88">
        <v>15</v>
      </c>
      <c r="DC55" s="88"/>
      <c r="DD55" s="634">
        <v>10000000000.000999</v>
      </c>
      <c r="DE55" s="634"/>
      <c r="DF55" s="634"/>
      <c r="DG55" s="320"/>
      <c r="DH55" s="320">
        <v>15</v>
      </c>
      <c r="DI55" s="320"/>
      <c r="DK55" s="584">
        <v>0</v>
      </c>
      <c r="DL55" s="320"/>
      <c r="DM55" s="320"/>
      <c r="DN55" s="361" t="s">
        <v>67</v>
      </c>
      <c r="DO55" s="361">
        <v>999</v>
      </c>
      <c r="FC55" s="449">
        <v>0</v>
      </c>
      <c r="FD55" s="453"/>
      <c r="FE55" s="454"/>
      <c r="FF55" s="454"/>
      <c r="FG55" s="454"/>
      <c r="FH55" s="454"/>
      <c r="FI55" s="454"/>
      <c r="FJ55" s="454"/>
      <c r="FK55" s="455"/>
      <c r="FO55" s="255">
        <v>0</v>
      </c>
      <c r="FP55" s="453"/>
      <c r="FQ55" s="454"/>
      <c r="FR55" s="454"/>
      <c r="FS55" s="454"/>
      <c r="FT55" s="454"/>
      <c r="FU55" s="454"/>
      <c r="FV55" s="454"/>
      <c r="FW55" s="455"/>
      <c r="FZ55" s="286" t="s">
        <v>67</v>
      </c>
      <c r="GA55" s="344">
        <v>28</v>
      </c>
      <c r="GB55" s="349"/>
      <c r="GC55" s="385" t="s">
        <v>67</v>
      </c>
      <c r="GD55" s="241"/>
      <c r="GE55" s="344"/>
      <c r="GF55" s="349"/>
      <c r="GG55" s="350"/>
      <c r="GH55" s="342"/>
    </row>
    <row r="56" spans="1:190" ht="12.75" hidden="1" customHeight="1" x14ac:dyDescent="0.2">
      <c r="D56" s="102"/>
      <c r="F56" s="381">
        <v>1</v>
      </c>
      <c r="I56" s="381">
        <v>1</v>
      </c>
      <c r="L56" s="381">
        <v>1</v>
      </c>
      <c r="O56" s="381">
        <v>1</v>
      </c>
      <c r="R56" s="381">
        <v>1</v>
      </c>
      <c r="U56" s="381">
        <v>1</v>
      </c>
      <c r="X56" s="381">
        <v>1</v>
      </c>
      <c r="AF56" s="431">
        <v>20</v>
      </c>
      <c r="AV56" s="314">
        <v>28</v>
      </c>
      <c r="AW56" s="314">
        <v>12</v>
      </c>
      <c r="AY56" s="353" t="s">
        <v>67</v>
      </c>
      <c r="AZ56" s="483">
        <v>0</v>
      </c>
      <c r="BA56" s="157">
        <v>0</v>
      </c>
      <c r="BB56" s="484">
        <v>0</v>
      </c>
      <c r="BC56" s="483">
        <v>0</v>
      </c>
      <c r="BD56" s="157">
        <v>0</v>
      </c>
      <c r="BE56" s="484">
        <v>0</v>
      </c>
      <c r="BF56" s="483">
        <v>0</v>
      </c>
      <c r="BG56" s="157">
        <v>0</v>
      </c>
      <c r="BH56" s="484">
        <v>0</v>
      </c>
      <c r="BI56" s="483">
        <v>0</v>
      </c>
      <c r="BJ56" s="157">
        <v>0</v>
      </c>
      <c r="BK56" s="484">
        <v>0</v>
      </c>
      <c r="BL56" s="483">
        <v>0</v>
      </c>
      <c r="BM56" s="157">
        <v>0</v>
      </c>
      <c r="BN56" s="484">
        <v>0</v>
      </c>
      <c r="BO56" s="483">
        <v>0</v>
      </c>
      <c r="BP56" s="157">
        <v>0</v>
      </c>
      <c r="BQ56" s="484">
        <v>0</v>
      </c>
      <c r="BR56" s="483">
        <v>0</v>
      </c>
      <c r="BS56" s="157">
        <v>0</v>
      </c>
      <c r="BT56" s="484">
        <v>0</v>
      </c>
      <c r="BU56" s="483"/>
      <c r="BV56" s="157"/>
      <c r="BW56" s="484"/>
      <c r="BX56" s="157"/>
      <c r="BY56" s="157"/>
      <c r="BZ56" s="157"/>
      <c r="CA56" s="157"/>
      <c r="CB56" s="157"/>
      <c r="CC56" s="157"/>
      <c r="CD56" s="157"/>
      <c r="CE56" s="157"/>
      <c r="CF56" s="518"/>
      <c r="CG56" s="518"/>
      <c r="CH56" s="518"/>
      <c r="CI56" s="584">
        <v>99</v>
      </c>
      <c r="CJ56" s="342">
        <v>28</v>
      </c>
      <c r="CK56" s="353" t="s">
        <v>67</v>
      </c>
      <c r="CL56" s="314">
        <v>12</v>
      </c>
      <c r="CM56" s="517">
        <v>0</v>
      </c>
      <c r="CN56" s="519">
        <v>0</v>
      </c>
      <c r="CO56" s="561" t="s">
        <v>67</v>
      </c>
      <c r="CQ56" s="342" t="s">
        <v>67</v>
      </c>
      <c r="CR56" s="314">
        <v>999</v>
      </c>
      <c r="CS56" s="568" t="s">
        <v>67</v>
      </c>
      <c r="CT56" s="314">
        <v>0</v>
      </c>
      <c r="CU56" s="314">
        <v>0</v>
      </c>
      <c r="CV56" s="314">
        <v>0</v>
      </c>
      <c r="CW56" s="541">
        <v>7</v>
      </c>
      <c r="CX56" s="567">
        <v>0</v>
      </c>
      <c r="CY56" s="632">
        <v>10000000000.000999</v>
      </c>
      <c r="CZ56" s="632"/>
      <c r="DA56" s="632"/>
      <c r="DB56" s="88">
        <v>15</v>
      </c>
      <c r="DC56" s="88"/>
      <c r="DD56" s="634">
        <v>10000000000.000999</v>
      </c>
      <c r="DE56" s="634"/>
      <c r="DF56" s="634"/>
      <c r="DG56" s="320"/>
      <c r="DH56" s="320">
        <v>15</v>
      </c>
      <c r="DI56" s="320"/>
      <c r="DK56" s="584">
        <v>0</v>
      </c>
      <c r="DL56" s="320"/>
      <c r="DM56" s="320"/>
      <c r="DN56" s="361" t="s">
        <v>67</v>
      </c>
      <c r="DO56" s="361">
        <v>999</v>
      </c>
      <c r="EX56" s="329"/>
      <c r="FC56" s="449">
        <v>1</v>
      </c>
      <c r="FD56" s="462">
        <v>1</v>
      </c>
      <c r="FE56" s="460">
        <v>2</v>
      </c>
      <c r="FF56" s="460"/>
      <c r="FG56" s="460"/>
      <c r="FH56" s="460"/>
      <c r="FI56" s="460"/>
      <c r="FJ56" s="460"/>
      <c r="FK56" s="461"/>
      <c r="FO56" s="255">
        <v>1</v>
      </c>
      <c r="FP56" s="462">
        <v>4</v>
      </c>
      <c r="FQ56" s="460">
        <v>5</v>
      </c>
      <c r="FR56" s="460"/>
      <c r="FS56" s="460"/>
      <c r="FT56" s="460"/>
      <c r="FU56" s="460"/>
      <c r="FV56" s="460"/>
      <c r="FW56" s="461"/>
      <c r="FZ56" s="286" t="s">
        <v>67</v>
      </c>
      <c r="GA56" s="344">
        <v>29</v>
      </c>
      <c r="GB56" s="349"/>
      <c r="GC56" s="385" t="s">
        <v>67</v>
      </c>
      <c r="GD56" s="241" t="s">
        <v>67</v>
      </c>
      <c r="GE56" s="344">
        <v>15</v>
      </c>
      <c r="GF56" s="349"/>
      <c r="GG56" s="350" t="s">
        <v>67</v>
      </c>
      <c r="GH56" s="342"/>
    </row>
    <row r="57" spans="1:190" ht="12.75" hidden="1" customHeight="1" x14ac:dyDescent="0.2">
      <c r="D57" s="102">
        <v>10</v>
      </c>
      <c r="F57" s="381">
        <v>1</v>
      </c>
      <c r="I57" s="381">
        <v>1</v>
      </c>
      <c r="L57" s="381">
        <v>1</v>
      </c>
      <c r="O57" s="381">
        <v>1</v>
      </c>
      <c r="R57" s="381">
        <v>1</v>
      </c>
      <c r="U57" s="381">
        <v>1</v>
      </c>
      <c r="X57" s="381">
        <v>1</v>
      </c>
      <c r="AF57" s="431">
        <v>21</v>
      </c>
      <c r="AV57" s="314">
        <v>29</v>
      </c>
      <c r="AW57" s="314">
        <v>13</v>
      </c>
      <c r="AY57" s="353" t="s">
        <v>67</v>
      </c>
      <c r="AZ57" s="483">
        <v>0</v>
      </c>
      <c r="BA57" s="157">
        <v>0</v>
      </c>
      <c r="BB57" s="484">
        <v>0</v>
      </c>
      <c r="BC57" s="483">
        <v>0</v>
      </c>
      <c r="BD57" s="157">
        <v>0</v>
      </c>
      <c r="BE57" s="484">
        <v>0</v>
      </c>
      <c r="BF57" s="483">
        <v>0</v>
      </c>
      <c r="BG57" s="157">
        <v>0</v>
      </c>
      <c r="BH57" s="484">
        <v>0</v>
      </c>
      <c r="BI57" s="483">
        <v>0</v>
      </c>
      <c r="BJ57" s="157">
        <v>0</v>
      </c>
      <c r="BK57" s="484">
        <v>0</v>
      </c>
      <c r="BL57" s="483">
        <v>0</v>
      </c>
      <c r="BM57" s="157">
        <v>0</v>
      </c>
      <c r="BN57" s="484">
        <v>0</v>
      </c>
      <c r="BO57" s="483">
        <v>0</v>
      </c>
      <c r="BP57" s="157">
        <v>0</v>
      </c>
      <c r="BQ57" s="484">
        <v>0</v>
      </c>
      <c r="BR57" s="483">
        <v>0</v>
      </c>
      <c r="BS57" s="157">
        <v>0</v>
      </c>
      <c r="BT57" s="484">
        <v>0</v>
      </c>
      <c r="BU57" s="483"/>
      <c r="BV57" s="157"/>
      <c r="BW57" s="484"/>
      <c r="BX57" s="157"/>
      <c r="BY57" s="157"/>
      <c r="BZ57" s="157"/>
      <c r="CA57" s="157"/>
      <c r="CB57" s="157"/>
      <c r="CC57" s="157"/>
      <c r="CD57" s="157"/>
      <c r="CE57" s="157"/>
      <c r="CF57" s="518"/>
      <c r="CG57" s="518"/>
      <c r="CH57" s="518"/>
      <c r="CI57" s="584">
        <v>99</v>
      </c>
      <c r="CJ57" s="342">
        <v>29</v>
      </c>
      <c r="CK57" s="353" t="s">
        <v>67</v>
      </c>
      <c r="CL57" s="314">
        <v>13</v>
      </c>
      <c r="CM57" s="517">
        <v>0</v>
      </c>
      <c r="CN57" s="519">
        <v>0</v>
      </c>
      <c r="CO57" s="561" t="s">
        <v>67</v>
      </c>
      <c r="CQ57" s="342" t="s">
        <v>67</v>
      </c>
      <c r="CR57" s="314">
        <v>999</v>
      </c>
      <c r="CS57" s="568" t="s">
        <v>67</v>
      </c>
      <c r="CT57" s="314">
        <v>0</v>
      </c>
      <c r="CU57" s="314">
        <v>0</v>
      </c>
      <c r="CV57" s="314">
        <v>0</v>
      </c>
      <c r="CW57" s="541">
        <v>7</v>
      </c>
      <c r="CX57" s="567">
        <v>0</v>
      </c>
      <c r="CY57" s="632">
        <v>10000000000.000999</v>
      </c>
      <c r="CZ57" s="632"/>
      <c r="DA57" s="632"/>
      <c r="DB57" s="88">
        <v>15</v>
      </c>
      <c r="DC57" s="88"/>
      <c r="DD57" s="634">
        <v>10000000000.000999</v>
      </c>
      <c r="DE57" s="634"/>
      <c r="DF57" s="634"/>
      <c r="DG57" s="320"/>
      <c r="DH57" s="320">
        <v>15</v>
      </c>
      <c r="DI57" s="320"/>
      <c r="DK57" s="584">
        <v>0</v>
      </c>
      <c r="DL57" s="320"/>
      <c r="DM57" s="320"/>
      <c r="DN57" s="361" t="s">
        <v>67</v>
      </c>
      <c r="DO57" s="361">
        <v>999</v>
      </c>
      <c r="FC57" s="449">
        <v>2</v>
      </c>
      <c r="FD57" s="462"/>
      <c r="FE57" s="460"/>
      <c r="FF57" s="460"/>
      <c r="FG57" s="476">
        <v>3</v>
      </c>
      <c r="FH57" s="460">
        <v>1</v>
      </c>
      <c r="FI57" s="460"/>
      <c r="FJ57" s="460"/>
      <c r="FK57" s="461"/>
      <c r="FO57" s="255">
        <v>2</v>
      </c>
      <c r="FP57" s="462"/>
      <c r="FQ57" s="460"/>
      <c r="FR57" s="460"/>
      <c r="FS57" s="460">
        <v>6</v>
      </c>
      <c r="FT57" s="460">
        <v>4</v>
      </c>
      <c r="FU57" s="460"/>
      <c r="FV57" s="460"/>
      <c r="FW57" s="461"/>
      <c r="FZ57" s="286" t="s">
        <v>67</v>
      </c>
      <c r="GA57" s="344">
        <v>30</v>
      </c>
      <c r="GB57" s="349"/>
      <c r="GC57" s="385" t="s">
        <v>67</v>
      </c>
      <c r="GD57" s="241"/>
      <c r="GE57" s="344"/>
      <c r="GF57" s="349"/>
      <c r="GG57" s="350"/>
      <c r="GH57" s="342"/>
    </row>
    <row r="58" spans="1:190" ht="12.75" hidden="1" customHeight="1" x14ac:dyDescent="0.2">
      <c r="D58" s="102"/>
      <c r="F58" s="381">
        <v>1</v>
      </c>
      <c r="I58" s="381">
        <v>1</v>
      </c>
      <c r="L58" s="381">
        <v>1</v>
      </c>
      <c r="O58" s="381">
        <v>1</v>
      </c>
      <c r="R58" s="381">
        <v>1</v>
      </c>
      <c r="U58" s="381">
        <v>1</v>
      </c>
      <c r="X58" s="381">
        <v>1</v>
      </c>
      <c r="AF58" s="431">
        <v>22</v>
      </c>
      <c r="AV58" s="314">
        <v>30</v>
      </c>
      <c r="AW58" s="314">
        <v>14</v>
      </c>
      <c r="AY58" s="353" t="s">
        <v>67</v>
      </c>
      <c r="AZ58" s="483">
        <v>0</v>
      </c>
      <c r="BA58" s="157">
        <v>0</v>
      </c>
      <c r="BB58" s="484">
        <v>0</v>
      </c>
      <c r="BC58" s="483">
        <v>0</v>
      </c>
      <c r="BD58" s="157">
        <v>0</v>
      </c>
      <c r="BE58" s="484">
        <v>0</v>
      </c>
      <c r="BF58" s="483">
        <v>0</v>
      </c>
      <c r="BG58" s="157">
        <v>0</v>
      </c>
      <c r="BH58" s="484">
        <v>0</v>
      </c>
      <c r="BI58" s="483">
        <v>0</v>
      </c>
      <c r="BJ58" s="157">
        <v>0</v>
      </c>
      <c r="BK58" s="484">
        <v>0</v>
      </c>
      <c r="BL58" s="483">
        <v>0</v>
      </c>
      <c r="BM58" s="157">
        <v>0</v>
      </c>
      <c r="BN58" s="484">
        <v>0</v>
      </c>
      <c r="BO58" s="483">
        <v>0</v>
      </c>
      <c r="BP58" s="157">
        <v>0</v>
      </c>
      <c r="BQ58" s="484">
        <v>0</v>
      </c>
      <c r="BR58" s="483">
        <v>0</v>
      </c>
      <c r="BS58" s="157">
        <v>0</v>
      </c>
      <c r="BT58" s="484">
        <v>0</v>
      </c>
      <c r="BU58" s="483"/>
      <c r="BV58" s="157"/>
      <c r="BW58" s="484"/>
      <c r="BX58" s="157"/>
      <c r="BY58" s="157"/>
      <c r="BZ58" s="157"/>
      <c r="CA58" s="157"/>
      <c r="CB58" s="157"/>
      <c r="CC58" s="157"/>
      <c r="CD58" s="157"/>
      <c r="CE58" s="157"/>
      <c r="CF58" s="518"/>
      <c r="CG58" s="518"/>
      <c r="CH58" s="518"/>
      <c r="CI58" s="584">
        <v>99</v>
      </c>
      <c r="CJ58" s="342">
        <v>30</v>
      </c>
      <c r="CK58" s="353" t="s">
        <v>67</v>
      </c>
      <c r="CL58" s="314">
        <v>14</v>
      </c>
      <c r="CM58" s="517">
        <v>0</v>
      </c>
      <c r="CN58" s="519">
        <v>0</v>
      </c>
      <c r="CO58" s="561" t="s">
        <v>67</v>
      </c>
      <c r="CQ58" s="342" t="s">
        <v>67</v>
      </c>
      <c r="CR58" s="314">
        <v>999</v>
      </c>
      <c r="CS58" s="568" t="s">
        <v>67</v>
      </c>
      <c r="CT58" s="314">
        <v>0</v>
      </c>
      <c r="CU58" s="314">
        <v>0</v>
      </c>
      <c r="CV58" s="314">
        <v>0</v>
      </c>
      <c r="CW58" s="541">
        <v>7</v>
      </c>
      <c r="CX58" s="567">
        <v>0</v>
      </c>
      <c r="CY58" s="632">
        <v>10000000000.000999</v>
      </c>
      <c r="CZ58" s="632"/>
      <c r="DA58" s="632"/>
      <c r="DB58" s="88">
        <v>15</v>
      </c>
      <c r="DC58" s="88"/>
      <c r="DD58" s="634">
        <v>10000000000.000999</v>
      </c>
      <c r="DE58" s="634"/>
      <c r="DF58" s="634"/>
      <c r="DG58" s="320"/>
      <c r="DH58" s="320">
        <v>15</v>
      </c>
      <c r="DI58" s="320"/>
      <c r="DK58" s="584">
        <v>0</v>
      </c>
      <c r="DL58" s="320"/>
      <c r="DM58" s="320"/>
      <c r="DN58" s="361" t="s">
        <v>67</v>
      </c>
      <c r="DO58" s="361">
        <v>999</v>
      </c>
      <c r="FC58" s="449">
        <v>3</v>
      </c>
      <c r="FD58" s="462">
        <v>1</v>
      </c>
      <c r="FE58" s="460">
        <v>2</v>
      </c>
      <c r="FF58" s="460"/>
      <c r="FG58" s="460">
        <v>3</v>
      </c>
      <c r="FH58" s="460">
        <v>1</v>
      </c>
      <c r="FI58" s="460"/>
      <c r="FJ58" s="460"/>
      <c r="FK58" s="461"/>
      <c r="FO58" s="255">
        <v>3</v>
      </c>
      <c r="FP58" s="462">
        <v>4</v>
      </c>
      <c r="FQ58" s="460">
        <v>5</v>
      </c>
      <c r="FR58" s="460"/>
      <c r="FS58" s="460">
        <v>6</v>
      </c>
      <c r="FT58" s="460">
        <v>4</v>
      </c>
      <c r="FU58" s="460"/>
      <c r="FV58" s="460"/>
      <c r="FW58" s="461"/>
      <c r="FZ58" s="286" t="s">
        <v>67</v>
      </c>
      <c r="GA58" s="344">
        <v>31</v>
      </c>
      <c r="GB58" s="349"/>
      <c r="GC58" s="385" t="s">
        <v>67</v>
      </c>
      <c r="GD58" s="241" t="s">
        <v>67</v>
      </c>
      <c r="GE58" s="344">
        <v>16</v>
      </c>
      <c r="GF58" s="349"/>
      <c r="GG58" s="350" t="s">
        <v>67</v>
      </c>
      <c r="GH58" s="342"/>
    </row>
    <row r="59" spans="1:190" ht="12.75" hidden="1" customHeight="1" x14ac:dyDescent="0.2">
      <c r="D59" s="102">
        <v>11</v>
      </c>
      <c r="F59" s="381">
        <v>1</v>
      </c>
      <c r="I59" s="381">
        <v>1</v>
      </c>
      <c r="L59" s="381">
        <v>1</v>
      </c>
      <c r="O59" s="381">
        <v>1</v>
      </c>
      <c r="R59" s="381">
        <v>1</v>
      </c>
      <c r="U59" s="381">
        <v>1</v>
      </c>
      <c r="X59" s="381">
        <v>1</v>
      </c>
      <c r="AF59" s="431">
        <v>23</v>
      </c>
      <c r="AV59" s="314">
        <v>31</v>
      </c>
      <c r="AW59" s="314">
        <v>15</v>
      </c>
      <c r="AY59" s="353" t="s">
        <v>67</v>
      </c>
      <c r="AZ59" s="483">
        <v>0</v>
      </c>
      <c r="BA59" s="157">
        <v>0</v>
      </c>
      <c r="BB59" s="484">
        <v>0</v>
      </c>
      <c r="BC59" s="483">
        <v>0</v>
      </c>
      <c r="BD59" s="157">
        <v>0</v>
      </c>
      <c r="BE59" s="484">
        <v>0</v>
      </c>
      <c r="BF59" s="483">
        <v>0</v>
      </c>
      <c r="BG59" s="157">
        <v>0</v>
      </c>
      <c r="BH59" s="484">
        <v>0</v>
      </c>
      <c r="BI59" s="483">
        <v>0</v>
      </c>
      <c r="BJ59" s="157">
        <v>0</v>
      </c>
      <c r="BK59" s="484">
        <v>0</v>
      </c>
      <c r="BL59" s="483">
        <v>0</v>
      </c>
      <c r="BM59" s="157">
        <v>0</v>
      </c>
      <c r="BN59" s="484">
        <v>0</v>
      </c>
      <c r="BO59" s="483">
        <v>0</v>
      </c>
      <c r="BP59" s="157">
        <v>0</v>
      </c>
      <c r="BQ59" s="484">
        <v>0</v>
      </c>
      <c r="BR59" s="483">
        <v>0</v>
      </c>
      <c r="BS59" s="157">
        <v>0</v>
      </c>
      <c r="BT59" s="484">
        <v>0</v>
      </c>
      <c r="BU59" s="483"/>
      <c r="BV59" s="157"/>
      <c r="BW59" s="484"/>
      <c r="BX59" s="157"/>
      <c r="BY59" s="157"/>
      <c r="BZ59" s="157"/>
      <c r="CA59" s="157"/>
      <c r="CB59" s="157"/>
      <c r="CC59" s="157"/>
      <c r="CD59" s="157"/>
      <c r="CE59" s="157"/>
      <c r="CF59" s="518"/>
      <c r="CG59" s="518"/>
      <c r="CH59" s="518"/>
      <c r="CI59" s="584">
        <v>99</v>
      </c>
      <c r="CJ59" s="342">
        <v>31</v>
      </c>
      <c r="CK59" s="353" t="s">
        <v>67</v>
      </c>
      <c r="CL59" s="314">
        <v>15</v>
      </c>
      <c r="CM59" s="517">
        <v>0</v>
      </c>
      <c r="CN59" s="519">
        <v>0</v>
      </c>
      <c r="CO59" s="561" t="s">
        <v>67</v>
      </c>
      <c r="CQ59" s="342" t="s">
        <v>67</v>
      </c>
      <c r="CR59" s="314">
        <v>999</v>
      </c>
      <c r="CS59" s="568" t="s">
        <v>67</v>
      </c>
      <c r="CT59" s="314">
        <v>0</v>
      </c>
      <c r="CU59" s="314">
        <v>0</v>
      </c>
      <c r="CV59" s="314">
        <v>0</v>
      </c>
      <c r="CW59" s="541">
        <v>7</v>
      </c>
      <c r="CX59" s="567">
        <v>0</v>
      </c>
      <c r="CY59" s="632">
        <v>10000000000.000999</v>
      </c>
      <c r="CZ59" s="632"/>
      <c r="DA59" s="632"/>
      <c r="DB59" s="88">
        <v>15</v>
      </c>
      <c r="DC59" s="88"/>
      <c r="DD59" s="634">
        <v>10000000000.000999</v>
      </c>
      <c r="DE59" s="634"/>
      <c r="DF59" s="634"/>
      <c r="DG59" s="320"/>
      <c r="DH59" s="320">
        <v>15</v>
      </c>
      <c r="DI59" s="320"/>
      <c r="DK59" s="584">
        <v>0</v>
      </c>
      <c r="DL59" s="320"/>
      <c r="DM59" s="320"/>
      <c r="DN59" s="361" t="s">
        <v>67</v>
      </c>
      <c r="DO59" s="361">
        <v>999</v>
      </c>
      <c r="DT59" s="539" t="s">
        <v>99</v>
      </c>
      <c r="DV59" s="246">
        <v>6</v>
      </c>
      <c r="FC59" s="449">
        <v>4</v>
      </c>
      <c r="FD59" s="462"/>
      <c r="FE59" s="460"/>
      <c r="FF59" s="460"/>
      <c r="FG59" s="460"/>
      <c r="FH59" s="460"/>
      <c r="FI59" s="460"/>
      <c r="FJ59" s="460">
        <v>2</v>
      </c>
      <c r="FK59" s="461">
        <v>3</v>
      </c>
      <c r="FO59" s="255">
        <v>4</v>
      </c>
      <c r="FP59" s="462"/>
      <c r="FQ59" s="460"/>
      <c r="FR59" s="460"/>
      <c r="FS59" s="460"/>
      <c r="FT59" s="460"/>
      <c r="FU59" s="460"/>
      <c r="FV59" s="460">
        <v>5</v>
      </c>
      <c r="FW59" s="461">
        <v>6</v>
      </c>
      <c r="FZ59" s="286" t="s">
        <v>67</v>
      </c>
      <c r="GA59" s="344">
        <v>32</v>
      </c>
      <c r="GB59" s="349"/>
      <c r="GC59" s="385" t="s">
        <v>67</v>
      </c>
      <c r="GD59" s="108"/>
      <c r="GE59" s="345"/>
      <c r="GF59" s="97"/>
      <c r="GG59" s="284"/>
      <c r="GH59" s="342"/>
    </row>
    <row r="60" spans="1:190" ht="12.75" hidden="1" customHeight="1" x14ac:dyDescent="0.2">
      <c r="A60" s="79"/>
      <c r="D60" s="102"/>
      <c r="F60" s="381">
        <v>1</v>
      </c>
      <c r="I60" s="381">
        <v>1</v>
      </c>
      <c r="L60" s="381">
        <v>1</v>
      </c>
      <c r="O60" s="381">
        <v>1</v>
      </c>
      <c r="R60" s="381">
        <v>1</v>
      </c>
      <c r="U60" s="381">
        <v>1</v>
      </c>
      <c r="X60" s="381">
        <v>1</v>
      </c>
      <c r="AF60" s="431">
        <v>24</v>
      </c>
      <c r="AV60" s="314">
        <v>32</v>
      </c>
      <c r="AW60" s="314">
        <v>16</v>
      </c>
      <c r="AY60" s="353" t="s">
        <v>67</v>
      </c>
      <c r="AZ60" s="485">
        <v>0</v>
      </c>
      <c r="BA60" s="486">
        <v>0</v>
      </c>
      <c r="BB60" s="487">
        <v>0</v>
      </c>
      <c r="BC60" s="485">
        <v>0</v>
      </c>
      <c r="BD60" s="486">
        <v>0</v>
      </c>
      <c r="BE60" s="487">
        <v>0</v>
      </c>
      <c r="BF60" s="485">
        <v>0</v>
      </c>
      <c r="BG60" s="486">
        <v>0</v>
      </c>
      <c r="BH60" s="487">
        <v>0</v>
      </c>
      <c r="BI60" s="485">
        <v>0</v>
      </c>
      <c r="BJ60" s="486">
        <v>0</v>
      </c>
      <c r="BK60" s="487">
        <v>0</v>
      </c>
      <c r="BL60" s="485">
        <v>0</v>
      </c>
      <c r="BM60" s="486">
        <v>0</v>
      </c>
      <c r="BN60" s="487">
        <v>0</v>
      </c>
      <c r="BO60" s="485">
        <v>0</v>
      </c>
      <c r="BP60" s="486">
        <v>0</v>
      </c>
      <c r="BQ60" s="487">
        <v>0</v>
      </c>
      <c r="BR60" s="485">
        <v>0</v>
      </c>
      <c r="BS60" s="486">
        <v>0</v>
      </c>
      <c r="BT60" s="487">
        <v>0</v>
      </c>
      <c r="BU60" s="485"/>
      <c r="BV60" s="486"/>
      <c r="BW60" s="487"/>
      <c r="BX60" s="157"/>
      <c r="BY60" s="157"/>
      <c r="BZ60" s="157"/>
      <c r="CA60" s="157"/>
      <c r="CB60" s="157"/>
      <c r="CC60" s="157"/>
      <c r="CD60" s="157"/>
      <c r="CE60" s="157"/>
      <c r="CF60" s="518"/>
      <c r="CG60" s="518"/>
      <c r="CH60" s="518"/>
      <c r="CI60" s="584">
        <v>99</v>
      </c>
      <c r="CJ60" s="342">
        <v>32</v>
      </c>
      <c r="CK60" s="353" t="s">
        <v>67</v>
      </c>
      <c r="CL60" s="314">
        <v>16</v>
      </c>
      <c r="CM60" s="183">
        <v>0</v>
      </c>
      <c r="CN60" s="184">
        <v>0</v>
      </c>
      <c r="CO60" s="561" t="s">
        <v>67</v>
      </c>
      <c r="CQ60" s="342" t="s">
        <v>67</v>
      </c>
      <c r="CR60" s="314">
        <v>999</v>
      </c>
      <c r="CS60" s="568" t="s">
        <v>67</v>
      </c>
      <c r="CT60" s="314">
        <v>0</v>
      </c>
      <c r="CU60" s="314">
        <v>0</v>
      </c>
      <c r="CV60" s="314">
        <v>0</v>
      </c>
      <c r="CW60" s="541">
        <v>7</v>
      </c>
      <c r="CX60" s="567">
        <v>0</v>
      </c>
      <c r="CY60" s="632">
        <v>10000000000.000999</v>
      </c>
      <c r="CZ60" s="632"/>
      <c r="DA60" s="632"/>
      <c r="DB60" s="88">
        <v>15</v>
      </c>
      <c r="DC60" s="88"/>
      <c r="DD60" s="634">
        <v>10000000000.000999</v>
      </c>
      <c r="DE60" s="634"/>
      <c r="DF60" s="634"/>
      <c r="DG60" s="320"/>
      <c r="DH60" s="320">
        <v>15</v>
      </c>
      <c r="DI60" s="320"/>
      <c r="DK60" s="584">
        <v>0</v>
      </c>
      <c r="DL60" s="320"/>
      <c r="DM60" s="320"/>
      <c r="DN60" s="361" t="s">
        <v>67</v>
      </c>
      <c r="DO60" s="361">
        <v>999</v>
      </c>
      <c r="EK60" s="633" t="s">
        <v>96</v>
      </c>
      <c r="EL60" s="633"/>
      <c r="EM60" s="633"/>
      <c r="EN60" s="633"/>
      <c r="EO60" s="243">
        <v>1</v>
      </c>
      <c r="FC60" s="449">
        <v>5</v>
      </c>
      <c r="FD60" s="462">
        <v>1</v>
      </c>
      <c r="FE60" s="460">
        <v>2</v>
      </c>
      <c r="FF60" s="460"/>
      <c r="FG60" s="460"/>
      <c r="FH60" s="460"/>
      <c r="FI60" s="460"/>
      <c r="FJ60" s="460">
        <v>2</v>
      </c>
      <c r="FK60" s="461">
        <v>3</v>
      </c>
      <c r="FO60" s="255">
        <v>5</v>
      </c>
      <c r="FP60" s="462">
        <v>4</v>
      </c>
      <c r="FQ60" s="460">
        <v>5</v>
      </c>
      <c r="FR60" s="460"/>
      <c r="FS60" s="460"/>
      <c r="FT60" s="460"/>
      <c r="FU60" s="460"/>
      <c r="FV60" s="460">
        <v>5</v>
      </c>
      <c r="FW60" s="461">
        <v>6</v>
      </c>
      <c r="FZ60" s="286"/>
      <c r="GA60" s="344"/>
      <c r="GB60" s="349"/>
      <c r="GC60" s="349"/>
      <c r="GD60" s="374">
        <v>4</v>
      </c>
      <c r="GE60" s="343">
        <v>17</v>
      </c>
      <c r="GF60" s="346"/>
      <c r="GG60" s="285" t="s">
        <v>115</v>
      </c>
      <c r="GH60" s="342"/>
    </row>
    <row r="61" spans="1:190" hidden="1" x14ac:dyDescent="0.2">
      <c r="A61" s="79"/>
      <c r="D61" s="102">
        <v>12</v>
      </c>
      <c r="F61" s="381">
        <v>1</v>
      </c>
      <c r="I61" s="381">
        <v>1</v>
      </c>
      <c r="L61" s="381">
        <v>1</v>
      </c>
      <c r="O61" s="381">
        <v>1</v>
      </c>
      <c r="R61" s="381">
        <v>1</v>
      </c>
      <c r="U61" s="381">
        <v>1</v>
      </c>
      <c r="X61" s="381">
        <v>1</v>
      </c>
      <c r="AF61" s="431">
        <v>25</v>
      </c>
      <c r="AV61" s="314"/>
      <c r="AW61" s="314"/>
      <c r="AZ61" s="336"/>
      <c r="CM61" s="521"/>
      <c r="CN61" s="521"/>
      <c r="CO61" s="560">
        <v>0</v>
      </c>
      <c r="DR61" s="88"/>
      <c r="DS61" s="88"/>
      <c r="DT61" s="88"/>
      <c r="DU61" s="88"/>
      <c r="DV61" s="88"/>
      <c r="DW61" s="88"/>
      <c r="DX61" s="88"/>
      <c r="DY61" s="563"/>
      <c r="DZ61" s="563"/>
      <c r="FC61" s="449">
        <v>6</v>
      </c>
      <c r="FD61" s="462"/>
      <c r="FE61" s="460"/>
      <c r="FF61" s="460"/>
      <c r="FG61" s="460">
        <v>3</v>
      </c>
      <c r="FH61" s="460">
        <v>1</v>
      </c>
      <c r="FI61" s="460"/>
      <c r="FJ61" s="460">
        <v>2</v>
      </c>
      <c r="FK61" s="461">
        <v>3</v>
      </c>
      <c r="FO61" s="255">
        <v>6</v>
      </c>
      <c r="FP61" s="462"/>
      <c r="FQ61" s="460"/>
      <c r="FR61" s="460"/>
      <c r="FS61" s="460">
        <v>6</v>
      </c>
      <c r="FT61" s="460">
        <v>4</v>
      </c>
      <c r="FU61" s="460"/>
      <c r="FV61" s="460">
        <v>5</v>
      </c>
      <c r="FW61" s="461">
        <v>6</v>
      </c>
      <c r="FZ61" s="286"/>
      <c r="GA61" s="344"/>
      <c r="GB61" s="349"/>
      <c r="GC61" s="349"/>
      <c r="GD61" s="241"/>
      <c r="GE61" s="344"/>
      <c r="GF61" s="349"/>
      <c r="GG61" s="350"/>
      <c r="GH61" s="342"/>
    </row>
    <row r="62" spans="1:190" ht="12.75" hidden="1" customHeight="1" x14ac:dyDescent="0.2">
      <c r="A62" s="79"/>
      <c r="D62" s="102"/>
      <c r="F62" s="381">
        <v>1</v>
      </c>
      <c r="I62" s="381">
        <v>1</v>
      </c>
      <c r="L62" s="381">
        <v>1</v>
      </c>
      <c r="O62" s="381">
        <v>1</v>
      </c>
      <c r="R62" s="381">
        <v>1</v>
      </c>
      <c r="U62" s="381">
        <v>1</v>
      </c>
      <c r="X62" s="381">
        <v>1</v>
      </c>
      <c r="AF62" s="431">
        <v>26</v>
      </c>
      <c r="AV62" s="314"/>
      <c r="CR62" s="327" t="s">
        <v>99</v>
      </c>
      <c r="CV62" s="475">
        <v>3</v>
      </c>
      <c r="DY62" s="530" t="s">
        <v>32</v>
      </c>
      <c r="EB62" s="530" t="s">
        <v>32</v>
      </c>
      <c r="EM62" s="633" t="s">
        <v>134</v>
      </c>
      <c r="EN62" s="633"/>
      <c r="EO62" s="243">
        <v>1</v>
      </c>
      <c r="FC62" s="449">
        <v>7</v>
      </c>
      <c r="FD62" s="183">
        <v>1</v>
      </c>
      <c r="FE62" s="97">
        <v>2</v>
      </c>
      <c r="FF62" s="97"/>
      <c r="FG62" s="97">
        <v>3</v>
      </c>
      <c r="FH62" s="97">
        <v>1</v>
      </c>
      <c r="FI62" s="97"/>
      <c r="FJ62" s="97">
        <v>2</v>
      </c>
      <c r="FK62" s="184">
        <v>3</v>
      </c>
      <c r="FO62" s="255">
        <v>7</v>
      </c>
      <c r="FP62" s="183">
        <v>4</v>
      </c>
      <c r="FQ62" s="97">
        <v>5</v>
      </c>
      <c r="FR62" s="97"/>
      <c r="FS62" s="97">
        <v>6</v>
      </c>
      <c r="FT62" s="97">
        <v>4</v>
      </c>
      <c r="FU62" s="97"/>
      <c r="FV62" s="97">
        <v>5</v>
      </c>
      <c r="FW62" s="184">
        <v>6</v>
      </c>
      <c r="FZ62" s="286"/>
      <c r="GA62" s="344"/>
      <c r="GB62" s="349"/>
      <c r="GC62" s="349"/>
      <c r="GD62" s="241">
        <v>5</v>
      </c>
      <c r="GE62" s="344">
        <v>18</v>
      </c>
      <c r="GF62" s="349"/>
      <c r="GG62" s="350" t="s">
        <v>115</v>
      </c>
      <c r="GH62" s="342"/>
    </row>
    <row r="63" spans="1:190" ht="12.75" hidden="1" customHeight="1" x14ac:dyDescent="0.2">
      <c r="A63" s="79"/>
      <c r="D63" s="102">
        <v>13</v>
      </c>
      <c r="F63" s="381">
        <v>1</v>
      </c>
      <c r="I63" s="381">
        <v>1</v>
      </c>
      <c r="L63" s="381">
        <v>1</v>
      </c>
      <c r="O63" s="381">
        <v>1</v>
      </c>
      <c r="R63" s="381">
        <v>1</v>
      </c>
      <c r="U63" s="381">
        <v>1</v>
      </c>
      <c r="X63" s="381">
        <v>1</v>
      </c>
      <c r="AF63" s="431">
        <v>27</v>
      </c>
      <c r="AV63" s="314">
        <v>32</v>
      </c>
      <c r="AW63" s="208">
        <v>31</v>
      </c>
      <c r="AX63" s="381">
        <v>30</v>
      </c>
      <c r="AY63" s="381">
        <v>29</v>
      </c>
      <c r="AZ63" s="381">
        <v>28</v>
      </c>
      <c r="BA63" s="381">
        <v>27</v>
      </c>
      <c r="BB63" s="381">
        <v>26</v>
      </c>
      <c r="BC63" s="381">
        <v>25</v>
      </c>
      <c r="BD63" s="381">
        <v>24</v>
      </c>
      <c r="BE63" s="513">
        <v>23</v>
      </c>
      <c r="BF63" s="513">
        <v>22</v>
      </c>
      <c r="BG63" s="513">
        <v>21</v>
      </c>
      <c r="BH63" s="513">
        <v>20</v>
      </c>
      <c r="BI63" s="513">
        <v>19</v>
      </c>
      <c r="BJ63" s="513">
        <v>18</v>
      </c>
      <c r="BK63" s="513">
        <v>17</v>
      </c>
      <c r="BL63" s="513">
        <v>16</v>
      </c>
      <c r="BM63" s="513">
        <v>15</v>
      </c>
      <c r="BN63" s="513">
        <v>14</v>
      </c>
      <c r="BO63" s="513">
        <v>13</v>
      </c>
      <c r="BP63" s="381">
        <v>12</v>
      </c>
      <c r="BQ63" s="381">
        <v>11</v>
      </c>
      <c r="BR63" s="381">
        <v>10</v>
      </c>
      <c r="BS63" s="381">
        <v>9</v>
      </c>
      <c r="BT63" s="381">
        <v>8</v>
      </c>
      <c r="BU63" s="381">
        <v>7</v>
      </c>
      <c r="BV63" s="381">
        <v>6</v>
      </c>
      <c r="BW63" s="518"/>
      <c r="BX63" s="518"/>
      <c r="BY63" s="518"/>
      <c r="BZ63" s="518"/>
      <c r="CA63" s="518"/>
      <c r="CB63" s="518"/>
      <c r="CC63" s="518"/>
      <c r="CD63" s="518"/>
      <c r="CE63" s="518"/>
      <c r="CF63" s="518"/>
      <c r="CG63" s="518"/>
      <c r="CH63" s="381"/>
      <c r="CI63" s="381"/>
      <c r="CZ63" s="233" t="s">
        <v>114</v>
      </c>
      <c r="DG63" s="609" t="s">
        <v>39</v>
      </c>
      <c r="DH63" s="609"/>
      <c r="DI63" s="609"/>
      <c r="DS63" s="584" t="s">
        <v>5</v>
      </c>
      <c r="DT63" s="246" t="s">
        <v>114</v>
      </c>
      <c r="DU63" s="540" t="s">
        <v>35</v>
      </c>
      <c r="DV63" s="246" t="s">
        <v>0</v>
      </c>
      <c r="DX63" s="381" t="s">
        <v>6</v>
      </c>
      <c r="EA63" s="381" t="s">
        <v>4</v>
      </c>
      <c r="ED63" s="381" t="s">
        <v>5</v>
      </c>
      <c r="EK63" s="246" t="s">
        <v>42</v>
      </c>
      <c r="FZ63" s="286"/>
      <c r="GA63" s="344"/>
      <c r="GB63" s="349"/>
      <c r="GC63" s="349"/>
      <c r="GD63" s="241"/>
      <c r="GE63" s="344"/>
      <c r="GF63" s="349"/>
      <c r="GG63" s="350"/>
      <c r="GH63" s="342"/>
    </row>
    <row r="64" spans="1:190" ht="13.5" hidden="1" customHeight="1" thickBot="1" x14ac:dyDescent="0.2">
      <c r="A64" s="79"/>
      <c r="D64" s="102"/>
      <c r="F64" s="381">
        <v>1</v>
      </c>
      <c r="I64" s="381">
        <v>1</v>
      </c>
      <c r="L64" s="381">
        <v>1</v>
      </c>
      <c r="O64" s="381">
        <v>1</v>
      </c>
      <c r="R64" s="381">
        <v>1</v>
      </c>
      <c r="U64" s="381">
        <v>1</v>
      </c>
      <c r="X64" s="381">
        <v>1</v>
      </c>
      <c r="AF64" s="431">
        <v>28</v>
      </c>
      <c r="AV64" s="314"/>
      <c r="BW64" s="518"/>
      <c r="BX64" s="518"/>
      <c r="BY64" s="518"/>
      <c r="BZ64" s="518"/>
      <c r="CA64" s="518"/>
      <c r="CB64" s="518"/>
      <c r="CC64" s="518"/>
      <c r="CD64" s="518"/>
      <c r="CE64" s="518"/>
      <c r="CF64" s="518"/>
      <c r="CG64" s="518"/>
      <c r="CM64" s="609" t="s">
        <v>135</v>
      </c>
      <c r="CN64" s="609"/>
      <c r="CO64" s="609"/>
      <c r="CP64" s="609"/>
      <c r="CS64" s="208">
        <v>9</v>
      </c>
      <c r="CU64" s="88"/>
      <c r="CV64" s="609">
        <v>10000000000</v>
      </c>
      <c r="CW64" s="609"/>
      <c r="CX64" s="609"/>
      <c r="CY64" s="609"/>
      <c r="CZ64" s="609"/>
      <c r="DA64" s="609"/>
      <c r="DC64" s="609" t="s">
        <v>38</v>
      </c>
      <c r="DD64" s="609"/>
      <c r="DE64" s="609"/>
      <c r="DG64" s="381" t="s">
        <v>25</v>
      </c>
      <c r="DK64" s="563" t="s">
        <v>0</v>
      </c>
      <c r="DL64" s="381" t="s">
        <v>5</v>
      </c>
      <c r="DP64" s="381" t="s">
        <v>7</v>
      </c>
      <c r="EV64" s="640" t="s">
        <v>112</v>
      </c>
      <c r="EW64" s="641"/>
      <c r="EX64" s="642"/>
      <c r="FZ64" s="286"/>
      <c r="GA64" s="344"/>
      <c r="GB64" s="349"/>
      <c r="GC64" s="349"/>
      <c r="GD64" s="241">
        <v>6</v>
      </c>
      <c r="GE64" s="344">
        <v>19</v>
      </c>
      <c r="GF64" s="349"/>
      <c r="GG64" s="350" t="s">
        <v>115</v>
      </c>
      <c r="GH64" s="342"/>
    </row>
    <row r="65" spans="1:190" ht="13.5" hidden="1" customHeight="1" thickTop="1" x14ac:dyDescent="0.2">
      <c r="A65" s="79"/>
      <c r="D65" s="102">
        <v>14</v>
      </c>
      <c r="F65" s="381">
        <v>1</v>
      </c>
      <c r="I65" s="381">
        <v>1</v>
      </c>
      <c r="L65" s="381">
        <v>1</v>
      </c>
      <c r="O65" s="381">
        <v>1</v>
      </c>
      <c r="R65" s="381">
        <v>1</v>
      </c>
      <c r="U65" s="381">
        <v>1</v>
      </c>
      <c r="X65" s="381">
        <v>1</v>
      </c>
      <c r="AF65" s="431">
        <v>29</v>
      </c>
      <c r="AV65" s="314">
        <v>1</v>
      </c>
      <c r="AW65" s="208">
        <v>2</v>
      </c>
      <c r="AX65" s="381">
        <v>3</v>
      </c>
      <c r="AY65" s="381">
        <v>4</v>
      </c>
      <c r="AZ65" s="381">
        <v>5</v>
      </c>
      <c r="BA65" s="381">
        <v>6</v>
      </c>
      <c r="BB65" s="381">
        <v>7</v>
      </c>
      <c r="BC65" s="381">
        <v>8</v>
      </c>
      <c r="BD65" s="381">
        <v>9</v>
      </c>
      <c r="BE65" s="513">
        <v>10</v>
      </c>
      <c r="BF65" s="513">
        <v>11</v>
      </c>
      <c r="BG65" s="513">
        <v>12</v>
      </c>
      <c r="BH65" s="513">
        <v>13</v>
      </c>
      <c r="BI65" s="513">
        <v>14</v>
      </c>
      <c r="BJ65" s="513">
        <v>15</v>
      </c>
      <c r="BK65" s="513">
        <v>16</v>
      </c>
      <c r="BL65" s="513">
        <v>17</v>
      </c>
      <c r="BM65" s="513">
        <v>18</v>
      </c>
      <c r="BN65" s="513">
        <v>19</v>
      </c>
      <c r="BO65" s="513">
        <v>20</v>
      </c>
      <c r="BP65" s="381">
        <v>21</v>
      </c>
      <c r="BQ65" s="381">
        <v>22</v>
      </c>
      <c r="BR65" s="381">
        <v>23</v>
      </c>
      <c r="BS65" s="381">
        <v>24</v>
      </c>
      <c r="BT65" s="381">
        <v>25</v>
      </c>
      <c r="BU65" s="381">
        <v>26</v>
      </c>
      <c r="BV65" s="381">
        <v>27</v>
      </c>
      <c r="BW65" s="518"/>
      <c r="BX65" s="518"/>
      <c r="BY65" s="518"/>
      <c r="BZ65" s="518"/>
      <c r="CA65" s="518"/>
      <c r="CB65" s="518"/>
      <c r="CC65" s="518"/>
      <c r="CD65" s="518"/>
      <c r="CE65" s="518"/>
      <c r="CF65" s="518"/>
      <c r="CG65" s="518"/>
      <c r="CN65" s="356" t="s">
        <v>0</v>
      </c>
      <c r="CO65" s="388" t="s">
        <v>114</v>
      </c>
      <c r="CS65" s="545" t="s">
        <v>37</v>
      </c>
      <c r="CT65" s="545" t="s">
        <v>0</v>
      </c>
      <c r="CX65" s="536" t="s">
        <v>34</v>
      </c>
      <c r="CY65" s="639" t="s">
        <v>23</v>
      </c>
      <c r="CZ65" s="639"/>
      <c r="DA65" s="639"/>
      <c r="DB65" s="537" t="s">
        <v>33</v>
      </c>
      <c r="DK65" s="585"/>
      <c r="EG65" s="246" t="s">
        <v>0</v>
      </c>
      <c r="EH65" s="246" t="s">
        <v>114</v>
      </c>
      <c r="EJ65" s="246" t="s">
        <v>0</v>
      </c>
      <c r="EL65" s="246" t="s">
        <v>114</v>
      </c>
      <c r="EQ65" s="243" t="s">
        <v>114</v>
      </c>
      <c r="EV65" s="384"/>
      <c r="EW65" s="385"/>
      <c r="EX65" s="386"/>
      <c r="FD65" s="243">
        <v>1</v>
      </c>
      <c r="FE65" s="243">
        <v>2</v>
      </c>
      <c r="FF65" s="243">
        <v>3</v>
      </c>
      <c r="FG65" s="243">
        <v>4</v>
      </c>
      <c r="FH65" s="243">
        <v>5</v>
      </c>
      <c r="FI65" s="243">
        <v>6</v>
      </c>
      <c r="FJ65" s="243">
        <v>7</v>
      </c>
      <c r="FK65" s="269">
        <v>8</v>
      </c>
      <c r="FO65" s="449"/>
      <c r="FP65" s="449">
        <v>1</v>
      </c>
      <c r="FQ65" s="449">
        <v>2</v>
      </c>
      <c r="FR65" s="449">
        <v>3</v>
      </c>
      <c r="FS65" s="449">
        <v>4</v>
      </c>
      <c r="FT65" s="449">
        <v>5</v>
      </c>
      <c r="FU65" s="449">
        <v>6</v>
      </c>
      <c r="FV65" s="449">
        <v>7</v>
      </c>
      <c r="FW65" s="449">
        <v>8</v>
      </c>
      <c r="FZ65" s="286"/>
      <c r="GA65" s="344"/>
      <c r="GB65" s="349"/>
      <c r="GC65" s="349"/>
      <c r="GD65" s="241"/>
      <c r="GE65" s="344"/>
      <c r="GF65" s="349"/>
      <c r="GG65" s="350"/>
      <c r="GH65" s="342"/>
    </row>
    <row r="66" spans="1:190" ht="12.75" hidden="1" customHeight="1" x14ac:dyDescent="0.2">
      <c r="A66" s="79"/>
      <c r="D66" s="102"/>
      <c r="F66" s="381">
        <v>1</v>
      </c>
      <c r="I66" s="381">
        <v>1</v>
      </c>
      <c r="L66" s="381">
        <v>1</v>
      </c>
      <c r="O66" s="381">
        <v>1</v>
      </c>
      <c r="R66" s="381">
        <v>1</v>
      </c>
      <c r="U66" s="381">
        <v>1</v>
      </c>
      <c r="X66" s="381">
        <v>1</v>
      </c>
      <c r="AF66" s="431">
        <v>30</v>
      </c>
      <c r="AU66" s="226">
        <v>1</v>
      </c>
      <c r="AV66" s="382">
        <v>1</v>
      </c>
      <c r="AW66" s="383">
        <v>1</v>
      </c>
      <c r="AX66" s="383">
        <v>1</v>
      </c>
      <c r="AY66" s="383">
        <v>1</v>
      </c>
      <c r="AZ66" s="383">
        <v>1</v>
      </c>
      <c r="BA66" s="383">
        <v>1</v>
      </c>
      <c r="BB66" s="383">
        <v>1</v>
      </c>
      <c r="BC66" s="383">
        <v>1</v>
      </c>
      <c r="BD66" s="383">
        <v>1</v>
      </c>
      <c r="BE66" s="514">
        <v>1</v>
      </c>
      <c r="BF66" s="514">
        <v>1</v>
      </c>
      <c r="BG66" s="514">
        <v>1</v>
      </c>
      <c r="BH66" s="514">
        <v>1</v>
      </c>
      <c r="BI66" s="514">
        <v>1</v>
      </c>
      <c r="BJ66" s="514">
        <v>1</v>
      </c>
      <c r="BK66" s="514">
        <v>1</v>
      </c>
      <c r="BL66" s="514">
        <v>1</v>
      </c>
      <c r="BM66" s="514">
        <v>1</v>
      </c>
      <c r="BN66" s="514">
        <v>1</v>
      </c>
      <c r="BO66" s="514">
        <v>1</v>
      </c>
      <c r="BP66" s="383">
        <v>1</v>
      </c>
      <c r="BQ66" s="383">
        <v>1</v>
      </c>
      <c r="BR66" s="383">
        <v>1</v>
      </c>
      <c r="BS66" s="383">
        <v>1</v>
      </c>
      <c r="BT66" s="383">
        <v>1</v>
      </c>
      <c r="BU66" s="383">
        <v>1</v>
      </c>
      <c r="BV66" s="522">
        <v>1</v>
      </c>
      <c r="BW66" s="518"/>
      <c r="BX66" s="518"/>
      <c r="BY66" s="518"/>
      <c r="BZ66" s="518"/>
      <c r="CA66" s="518"/>
      <c r="CB66" s="518"/>
      <c r="CC66" s="518"/>
      <c r="CD66" s="518"/>
      <c r="CE66" s="518"/>
      <c r="CF66" s="518"/>
      <c r="CG66" s="518"/>
      <c r="CN66" s="359">
        <v>1</v>
      </c>
      <c r="CO66" s="387" t="s">
        <v>67</v>
      </c>
      <c r="CQ66" s="381">
        <v>1</v>
      </c>
      <c r="CS66" s="552" t="s">
        <v>67</v>
      </c>
      <c r="CT66" s="553" t="s">
        <v>67</v>
      </c>
      <c r="CU66" s="553"/>
      <c r="CV66" s="643">
        <v>0</v>
      </c>
      <c r="CW66" s="643"/>
      <c r="CX66" s="643"/>
      <c r="CY66" s="634">
        <v>29050600098.010998</v>
      </c>
      <c r="CZ66" s="634"/>
      <c r="DA66" s="634"/>
      <c r="DB66" s="341">
        <v>15</v>
      </c>
      <c r="DC66" s="643">
        <v>29050600098.010998</v>
      </c>
      <c r="DD66" s="643"/>
      <c r="DE66" s="643"/>
      <c r="DF66" s="553"/>
      <c r="DG66" s="643">
        <v>80000000003.031006</v>
      </c>
      <c r="DH66" s="643"/>
      <c r="DI66" s="643"/>
      <c r="DJ66" s="562">
        <v>8</v>
      </c>
      <c r="DK66" s="587">
        <v>3</v>
      </c>
      <c r="DL66" s="553">
        <v>15</v>
      </c>
      <c r="DM66" s="553"/>
      <c r="DN66" s="553">
        <v>1</v>
      </c>
      <c r="DO66" s="554">
        <v>1</v>
      </c>
      <c r="DP66" s="617">
        <v>80000000.003000006</v>
      </c>
      <c r="DQ66" s="618"/>
      <c r="DR66" s="55">
        <v>3</v>
      </c>
      <c r="DS66" s="243">
        <v>12</v>
      </c>
      <c r="DT66" s="246">
        <v>1</v>
      </c>
      <c r="DU66" s="243">
        <v>1</v>
      </c>
      <c r="DV66" s="246">
        <v>3</v>
      </c>
      <c r="DX66" s="633">
        <v>10301</v>
      </c>
      <c r="DY66" s="633"/>
      <c r="EA66" s="633">
        <v>10106</v>
      </c>
      <c r="EB66" s="633"/>
      <c r="ED66" s="246">
        <v>5</v>
      </c>
      <c r="EG66" s="246">
        <v>1</v>
      </c>
      <c r="EH66" s="246">
        <v>6</v>
      </c>
      <c r="EJ66" s="246">
        <v>1</v>
      </c>
      <c r="EK66" s="246" t="s">
        <v>67</v>
      </c>
      <c r="EL66" s="246">
        <v>6</v>
      </c>
      <c r="EM66" s="246" t="s">
        <v>67</v>
      </c>
      <c r="EN66" s="247" t="s">
        <v>67</v>
      </c>
      <c r="EO66" s="243" t="s">
        <v>67</v>
      </c>
      <c r="EQ66" s="381">
        <v>6</v>
      </c>
      <c r="ER66" s="243">
        <v>6</v>
      </c>
      <c r="ET66" s="243">
        <v>1</v>
      </c>
      <c r="EV66" s="384">
        <v>1</v>
      </c>
      <c r="EW66" s="385"/>
      <c r="EX66" s="386">
        <v>6</v>
      </c>
      <c r="FC66" s="243">
        <v>1</v>
      </c>
      <c r="FD66" s="457" t="s">
        <v>67</v>
      </c>
      <c r="FE66" s="458" t="s">
        <v>67</v>
      </c>
      <c r="FF66" s="458" t="s">
        <v>67</v>
      </c>
      <c r="FG66" s="458" t="s">
        <v>67</v>
      </c>
      <c r="FH66" s="458" t="s">
        <v>67</v>
      </c>
      <c r="FI66" s="458" t="s">
        <v>67</v>
      </c>
      <c r="FJ66" s="458" t="s">
        <v>67</v>
      </c>
      <c r="FK66" s="459" t="s">
        <v>67</v>
      </c>
      <c r="FO66" s="449">
        <v>1</v>
      </c>
      <c r="FP66" s="457" t="s">
        <v>67</v>
      </c>
      <c r="FQ66" s="458" t="s">
        <v>67</v>
      </c>
      <c r="FR66" s="458"/>
      <c r="FS66" s="458" t="s">
        <v>67</v>
      </c>
      <c r="FT66" s="458" t="s">
        <v>67</v>
      </c>
      <c r="FU66" s="458"/>
      <c r="FV66" s="458" t="s">
        <v>67</v>
      </c>
      <c r="FW66" s="459" t="s">
        <v>67</v>
      </c>
      <c r="FZ66" s="286"/>
      <c r="GA66" s="344"/>
      <c r="GB66" s="349"/>
      <c r="GC66" s="349"/>
      <c r="GD66" s="241" t="s">
        <v>67</v>
      </c>
      <c r="GE66" s="344">
        <v>20</v>
      </c>
      <c r="GF66" s="349"/>
      <c r="GG66" s="350" t="s">
        <v>67</v>
      </c>
      <c r="GH66" s="342"/>
    </row>
    <row r="67" spans="1:190" ht="12.75" hidden="1" customHeight="1" x14ac:dyDescent="0.2">
      <c r="A67" s="79"/>
      <c r="D67" s="102">
        <v>15</v>
      </c>
      <c r="F67" s="381">
        <v>1</v>
      </c>
      <c r="I67" s="381">
        <v>1</v>
      </c>
      <c r="L67" s="381">
        <v>1</v>
      </c>
      <c r="O67" s="381">
        <v>1</v>
      </c>
      <c r="R67" s="381">
        <v>1</v>
      </c>
      <c r="U67" s="381">
        <v>1</v>
      </c>
      <c r="X67" s="381">
        <v>1</v>
      </c>
      <c r="AF67" s="431">
        <v>31</v>
      </c>
      <c r="AU67" s="226">
        <v>2</v>
      </c>
      <c r="AV67" s="384">
        <v>2</v>
      </c>
      <c r="AW67" s="385">
        <v>2</v>
      </c>
      <c r="AX67" s="385">
        <v>2</v>
      </c>
      <c r="AY67" s="385">
        <v>2</v>
      </c>
      <c r="AZ67" s="385">
        <v>2</v>
      </c>
      <c r="BA67" s="385">
        <v>2</v>
      </c>
      <c r="BB67" s="385">
        <v>2</v>
      </c>
      <c r="BC67" s="385">
        <v>2</v>
      </c>
      <c r="BD67" s="385">
        <v>2</v>
      </c>
      <c r="BE67" s="515">
        <v>2</v>
      </c>
      <c r="BF67" s="515">
        <v>2</v>
      </c>
      <c r="BG67" s="515">
        <v>2</v>
      </c>
      <c r="BH67" s="515">
        <v>2</v>
      </c>
      <c r="BI67" s="515">
        <v>2</v>
      </c>
      <c r="BJ67" s="515">
        <v>2</v>
      </c>
      <c r="BK67" s="515">
        <v>2</v>
      </c>
      <c r="BL67" s="515">
        <v>2</v>
      </c>
      <c r="BM67" s="515">
        <v>2</v>
      </c>
      <c r="BN67" s="515">
        <v>2</v>
      </c>
      <c r="BO67" s="515">
        <v>2</v>
      </c>
      <c r="BP67" s="385">
        <v>2</v>
      </c>
      <c r="BQ67" s="385">
        <v>2</v>
      </c>
      <c r="BR67" s="385">
        <v>2</v>
      </c>
      <c r="BS67" s="385">
        <v>2</v>
      </c>
      <c r="BT67" s="385">
        <v>2</v>
      </c>
      <c r="BU67" s="385">
        <v>2</v>
      </c>
      <c r="BV67" s="519">
        <v>2</v>
      </c>
      <c r="BW67" s="518"/>
      <c r="BX67" s="518"/>
      <c r="BY67" s="518"/>
      <c r="BZ67" s="518"/>
      <c r="CA67" s="518"/>
      <c r="CB67" s="518"/>
      <c r="CC67" s="518"/>
      <c r="CD67" s="518"/>
      <c r="CE67" s="518"/>
      <c r="CF67" s="518"/>
      <c r="CG67" s="518"/>
      <c r="CN67" s="359">
        <v>5</v>
      </c>
      <c r="CO67" s="387" t="s">
        <v>67</v>
      </c>
      <c r="CQ67" s="530">
        <v>2</v>
      </c>
      <c r="CS67" s="550">
        <v>4</v>
      </c>
      <c r="CT67" s="548">
        <v>2</v>
      </c>
      <c r="CU67" s="548"/>
      <c r="CV67" s="634">
        <v>50000000002.020996</v>
      </c>
      <c r="CW67" s="634"/>
      <c r="CX67" s="634"/>
      <c r="CY67" s="634">
        <v>39560810097.020996</v>
      </c>
      <c r="CZ67" s="634"/>
      <c r="DA67" s="634"/>
      <c r="DB67" s="55">
        <v>15</v>
      </c>
      <c r="DC67" s="634">
        <v>50000000002.020996</v>
      </c>
      <c r="DD67" s="634"/>
      <c r="DE67" s="634"/>
      <c r="DF67" s="548"/>
      <c r="DG67" s="634">
        <v>70000000006.061005</v>
      </c>
      <c r="DH67" s="634"/>
      <c r="DI67" s="634"/>
      <c r="DJ67" s="559">
        <v>7</v>
      </c>
      <c r="DK67" s="587">
        <v>6</v>
      </c>
      <c r="DL67" s="548">
        <v>15</v>
      </c>
      <c r="DM67" s="548">
        <v>0</v>
      </c>
      <c r="DN67" s="548">
        <v>2</v>
      </c>
      <c r="DO67" s="549">
        <v>2</v>
      </c>
      <c r="DP67" s="617">
        <v>70000000.005999997</v>
      </c>
      <c r="DQ67" s="618"/>
      <c r="DR67" s="55">
        <v>6</v>
      </c>
      <c r="DS67" s="584">
        <v>12</v>
      </c>
      <c r="DT67" s="538">
        <v>2</v>
      </c>
      <c r="DU67" s="558">
        <v>2</v>
      </c>
      <c r="DV67" s="584">
        <v>6</v>
      </c>
      <c r="DX67" s="633">
        <v>10602</v>
      </c>
      <c r="DY67" s="633"/>
      <c r="EA67" s="633">
        <v>10204</v>
      </c>
      <c r="EB67" s="633"/>
      <c r="ED67" s="381">
        <v>5</v>
      </c>
      <c r="EG67" s="381">
        <v>2</v>
      </c>
      <c r="EH67" s="381">
        <v>4</v>
      </c>
      <c r="EJ67" s="381">
        <v>2</v>
      </c>
      <c r="EK67" s="490" t="s">
        <v>67</v>
      </c>
      <c r="EL67" s="381">
        <v>4</v>
      </c>
      <c r="EM67" s="381" t="s">
        <v>67</v>
      </c>
      <c r="EN67" s="381" t="s">
        <v>67</v>
      </c>
      <c r="EO67" s="381" t="s">
        <v>67</v>
      </c>
      <c r="EP67" s="381"/>
      <c r="EQ67" s="381">
        <v>4</v>
      </c>
      <c r="ER67" s="490">
        <v>4</v>
      </c>
      <c r="ET67" s="243">
        <v>2</v>
      </c>
      <c r="EV67" s="384"/>
      <c r="EW67" s="385"/>
      <c r="EX67" s="386"/>
      <c r="FD67" s="243" t="s">
        <v>67</v>
      </c>
      <c r="FE67" s="449" t="s">
        <v>67</v>
      </c>
      <c r="FF67" s="449" t="s">
        <v>67</v>
      </c>
      <c r="FG67" s="449" t="s">
        <v>67</v>
      </c>
      <c r="FH67" s="449" t="s">
        <v>67</v>
      </c>
      <c r="FI67" s="449" t="s">
        <v>67</v>
      </c>
      <c r="FJ67" s="449" t="s">
        <v>67</v>
      </c>
      <c r="FK67" s="449" t="s">
        <v>67</v>
      </c>
      <c r="FP67" s="449" t="s">
        <v>67</v>
      </c>
      <c r="FQ67" s="449" t="s">
        <v>67</v>
      </c>
      <c r="FR67" s="449" t="s">
        <v>67</v>
      </c>
      <c r="FS67" s="449" t="s">
        <v>67</v>
      </c>
      <c r="FT67" s="449" t="s">
        <v>67</v>
      </c>
      <c r="FU67" s="449" t="s">
        <v>67</v>
      </c>
      <c r="FV67" s="449" t="s">
        <v>67</v>
      </c>
      <c r="FW67" s="449" t="s">
        <v>67</v>
      </c>
      <c r="FZ67" s="286"/>
      <c r="GA67" s="344"/>
      <c r="GB67" s="349"/>
      <c r="GC67" s="349"/>
      <c r="GD67" s="241"/>
      <c r="GE67" s="344"/>
      <c r="GF67" s="349"/>
      <c r="GG67" s="350"/>
      <c r="GH67" s="342"/>
    </row>
    <row r="68" spans="1:190" ht="12.75" hidden="1" customHeight="1" x14ac:dyDescent="0.2">
      <c r="A68" s="79"/>
      <c r="D68" s="102"/>
      <c r="F68" s="381">
        <v>1</v>
      </c>
      <c r="I68" s="381">
        <v>1</v>
      </c>
      <c r="L68" s="381">
        <v>1</v>
      </c>
      <c r="O68" s="381">
        <v>1</v>
      </c>
      <c r="R68" s="381">
        <v>1</v>
      </c>
      <c r="U68" s="381">
        <v>1</v>
      </c>
      <c r="X68" s="381">
        <v>1</v>
      </c>
      <c r="AF68" s="97">
        <v>32</v>
      </c>
      <c r="AU68" s="381">
        <v>3</v>
      </c>
      <c r="AV68" s="384">
        <v>3</v>
      </c>
      <c r="AW68" s="385">
        <v>3</v>
      </c>
      <c r="AX68" s="385">
        <v>3</v>
      </c>
      <c r="AY68" s="385">
        <v>3</v>
      </c>
      <c r="AZ68" s="385">
        <v>3</v>
      </c>
      <c r="BA68" s="385">
        <v>3</v>
      </c>
      <c r="BB68" s="385">
        <v>3</v>
      </c>
      <c r="BC68" s="385">
        <v>3</v>
      </c>
      <c r="BD68" s="385">
        <v>3</v>
      </c>
      <c r="BE68" s="515">
        <v>3</v>
      </c>
      <c r="BF68" s="515">
        <v>3</v>
      </c>
      <c r="BG68" s="515">
        <v>3</v>
      </c>
      <c r="BH68" s="515">
        <v>3</v>
      </c>
      <c r="BI68" s="515">
        <v>3</v>
      </c>
      <c r="BJ68" s="515">
        <v>3</v>
      </c>
      <c r="BK68" s="515">
        <v>3</v>
      </c>
      <c r="BL68" s="515">
        <v>3</v>
      </c>
      <c r="BM68" s="515">
        <v>3</v>
      </c>
      <c r="BN68" s="515">
        <v>3</v>
      </c>
      <c r="BO68" s="515">
        <v>3</v>
      </c>
      <c r="BP68" s="385">
        <v>3</v>
      </c>
      <c r="BQ68" s="385">
        <v>3</v>
      </c>
      <c r="BR68" s="385">
        <v>3</v>
      </c>
      <c r="BS68" s="385">
        <v>3</v>
      </c>
      <c r="BT68" s="385">
        <v>3</v>
      </c>
      <c r="BU68" s="385">
        <v>3</v>
      </c>
      <c r="BV68" s="519">
        <v>3</v>
      </c>
      <c r="BW68" s="518"/>
      <c r="BX68" s="518"/>
      <c r="BY68" s="518"/>
      <c r="BZ68" s="518"/>
      <c r="CA68" s="518"/>
      <c r="CB68" s="518"/>
      <c r="CC68" s="518"/>
      <c r="CD68" s="518"/>
      <c r="CE68" s="518"/>
      <c r="CF68" s="518"/>
      <c r="CG68" s="518"/>
      <c r="CN68" s="359">
        <v>2</v>
      </c>
      <c r="CO68" s="387">
        <v>4</v>
      </c>
      <c r="CQ68" s="530">
        <v>3</v>
      </c>
      <c r="CS68" s="550">
        <v>1</v>
      </c>
      <c r="CT68" s="548">
        <v>3</v>
      </c>
      <c r="CU68" s="548"/>
      <c r="CV68" s="634">
        <v>80000000003.031006</v>
      </c>
      <c r="CW68" s="634"/>
      <c r="CX68" s="634"/>
      <c r="CY68" s="634">
        <v>40070810096.030998</v>
      </c>
      <c r="CZ68" s="634"/>
      <c r="DA68" s="634"/>
      <c r="DB68" s="55">
        <v>15</v>
      </c>
      <c r="DC68" s="634">
        <v>80000000003.031006</v>
      </c>
      <c r="DD68" s="634"/>
      <c r="DE68" s="634"/>
      <c r="DF68" s="548"/>
      <c r="DG68" s="634">
        <v>60000000004.041</v>
      </c>
      <c r="DH68" s="634"/>
      <c r="DI68" s="634"/>
      <c r="DJ68" s="559">
        <v>6</v>
      </c>
      <c r="DK68" s="587">
        <v>4</v>
      </c>
      <c r="DL68" s="548">
        <v>15</v>
      </c>
      <c r="DM68" s="548">
        <v>0</v>
      </c>
      <c r="DN68" s="548">
        <v>3</v>
      </c>
      <c r="DO68" s="549">
        <v>3</v>
      </c>
      <c r="DP68" s="617">
        <v>60000000.004000001</v>
      </c>
      <c r="DQ68" s="618"/>
      <c r="DR68" s="55">
        <v>4</v>
      </c>
      <c r="DS68" s="584">
        <v>12</v>
      </c>
      <c r="DT68" s="538">
        <v>3</v>
      </c>
      <c r="DU68" s="563">
        <v>3</v>
      </c>
      <c r="DV68" s="584">
        <v>4</v>
      </c>
      <c r="DX68" s="633">
        <v>10403</v>
      </c>
      <c r="DY68" s="633"/>
      <c r="EA68" s="633">
        <v>10301</v>
      </c>
      <c r="EB68" s="633"/>
      <c r="ED68" s="381">
        <v>5</v>
      </c>
      <c r="EG68" s="381">
        <v>3</v>
      </c>
      <c r="EH68" s="381">
        <v>1</v>
      </c>
      <c r="EJ68" s="381">
        <v>3</v>
      </c>
      <c r="EK68" s="490" t="s">
        <v>67</v>
      </c>
      <c r="EL68" s="381">
        <v>1</v>
      </c>
      <c r="EM68" s="381" t="s">
        <v>67</v>
      </c>
      <c r="EN68" s="381" t="s">
        <v>67</v>
      </c>
      <c r="EO68" s="381" t="s">
        <v>67</v>
      </c>
      <c r="EP68" s="381"/>
      <c r="EQ68" s="381">
        <v>1</v>
      </c>
      <c r="ER68" s="490">
        <v>1</v>
      </c>
      <c r="ET68" s="243">
        <v>3</v>
      </c>
      <c r="EV68" s="384">
        <v>2</v>
      </c>
      <c r="EW68" s="385"/>
      <c r="EX68" s="386">
        <v>4</v>
      </c>
      <c r="FD68" s="457" t="s">
        <v>67</v>
      </c>
      <c r="FE68" s="458" t="s">
        <v>67</v>
      </c>
      <c r="FF68" s="458" t="s">
        <v>67</v>
      </c>
      <c r="FG68" s="458" t="s">
        <v>67</v>
      </c>
      <c r="FH68" s="458" t="s">
        <v>67</v>
      </c>
      <c r="FI68" s="458" t="s">
        <v>67</v>
      </c>
      <c r="FJ68" s="458" t="s">
        <v>67</v>
      </c>
      <c r="FK68" s="459" t="s">
        <v>67</v>
      </c>
      <c r="FP68" s="457" t="s">
        <v>67</v>
      </c>
      <c r="FQ68" s="458" t="s">
        <v>67</v>
      </c>
      <c r="FR68" s="458" t="s">
        <v>67</v>
      </c>
      <c r="FS68" s="458" t="s">
        <v>67</v>
      </c>
      <c r="FT68" s="458" t="s">
        <v>67</v>
      </c>
      <c r="FU68" s="458" t="s">
        <v>67</v>
      </c>
      <c r="FV68" s="458" t="s">
        <v>67</v>
      </c>
      <c r="FW68" s="459" t="s">
        <v>67</v>
      </c>
      <c r="FZ68" s="286"/>
      <c r="GA68" s="344"/>
      <c r="GB68" s="349"/>
      <c r="GC68" s="349"/>
      <c r="GD68" s="241" t="s">
        <v>67</v>
      </c>
      <c r="GE68" s="344">
        <v>21</v>
      </c>
      <c r="GF68" s="349"/>
      <c r="GG68" s="350" t="s">
        <v>67</v>
      </c>
      <c r="GH68" s="342"/>
    </row>
    <row r="69" spans="1:190" ht="12.75" hidden="1" customHeight="1" x14ac:dyDescent="0.2">
      <c r="A69" s="79"/>
      <c r="D69" s="102">
        <v>16</v>
      </c>
      <c r="F69" s="381">
        <v>1</v>
      </c>
      <c r="I69" s="381">
        <v>1</v>
      </c>
      <c r="L69" s="381">
        <v>1</v>
      </c>
      <c r="O69" s="381">
        <v>1</v>
      </c>
      <c r="R69" s="381">
        <v>1</v>
      </c>
      <c r="U69" s="381">
        <v>1</v>
      </c>
      <c r="X69" s="381">
        <v>1</v>
      </c>
      <c r="AF69" s="305"/>
      <c r="AU69" s="381">
        <v>4</v>
      </c>
      <c r="AV69" s="384">
        <v>4</v>
      </c>
      <c r="AW69" s="385">
        <v>4</v>
      </c>
      <c r="AX69" s="385">
        <v>4</v>
      </c>
      <c r="AY69" s="385">
        <v>4</v>
      </c>
      <c r="AZ69" s="385">
        <v>4</v>
      </c>
      <c r="BA69" s="385">
        <v>4</v>
      </c>
      <c r="BB69" s="385">
        <v>4</v>
      </c>
      <c r="BC69" s="385">
        <v>4</v>
      </c>
      <c r="BD69" s="385">
        <v>4</v>
      </c>
      <c r="BE69" s="515">
        <v>4</v>
      </c>
      <c r="BF69" s="515">
        <v>4</v>
      </c>
      <c r="BG69" s="515">
        <v>4</v>
      </c>
      <c r="BH69" s="515">
        <v>4</v>
      </c>
      <c r="BI69" s="515">
        <v>4</v>
      </c>
      <c r="BJ69" s="515">
        <v>4</v>
      </c>
      <c r="BK69" s="515">
        <v>4</v>
      </c>
      <c r="BL69" s="515">
        <v>4</v>
      </c>
      <c r="BM69" s="515">
        <v>4</v>
      </c>
      <c r="BN69" s="515">
        <v>4</v>
      </c>
      <c r="BO69" s="515">
        <v>4</v>
      </c>
      <c r="BP69" s="385">
        <v>4</v>
      </c>
      <c r="BQ69" s="385">
        <v>4</v>
      </c>
      <c r="BR69" s="385">
        <v>4</v>
      </c>
      <c r="BS69" s="385">
        <v>4</v>
      </c>
      <c r="BT69" s="385">
        <v>4</v>
      </c>
      <c r="BU69" s="385">
        <v>4</v>
      </c>
      <c r="BV69" s="519"/>
      <c r="BW69" s="518"/>
      <c r="BX69" s="518"/>
      <c r="BY69" s="518"/>
      <c r="BZ69" s="518"/>
      <c r="CA69" s="518"/>
      <c r="CB69" s="518"/>
      <c r="CC69" s="518"/>
      <c r="CD69" s="518"/>
      <c r="CE69" s="518"/>
      <c r="CF69" s="518"/>
      <c r="CG69" s="518"/>
      <c r="CN69" s="359">
        <v>4</v>
      </c>
      <c r="CO69" s="387">
        <v>3</v>
      </c>
      <c r="CQ69" s="530">
        <v>0</v>
      </c>
      <c r="CS69" s="550" t="s">
        <v>67</v>
      </c>
      <c r="CT69" s="548" t="s">
        <v>67</v>
      </c>
      <c r="CU69" s="548"/>
      <c r="CV69" s="634">
        <v>0</v>
      </c>
      <c r="CW69" s="634"/>
      <c r="CX69" s="634"/>
      <c r="CY69" s="634">
        <v>10000000000.000999</v>
      </c>
      <c r="CZ69" s="634"/>
      <c r="DA69" s="634"/>
      <c r="DB69" s="55">
        <v>15</v>
      </c>
      <c r="DC69" s="634">
        <v>10000000000.000999</v>
      </c>
      <c r="DD69" s="634"/>
      <c r="DE69" s="634"/>
      <c r="DF69" s="548"/>
      <c r="DG69" s="634">
        <v>50000000002.020996</v>
      </c>
      <c r="DH69" s="634"/>
      <c r="DI69" s="634"/>
      <c r="DJ69" s="559">
        <v>5</v>
      </c>
      <c r="DK69" s="587">
        <v>2</v>
      </c>
      <c r="DL69" s="548">
        <v>15</v>
      </c>
      <c r="DM69" s="548">
        <v>0</v>
      </c>
      <c r="DN69" s="548">
        <v>4</v>
      </c>
      <c r="DO69" s="549">
        <v>4</v>
      </c>
      <c r="DP69" s="617">
        <v>50000000.001999997</v>
      </c>
      <c r="DQ69" s="618"/>
      <c r="DR69" s="55">
        <v>2</v>
      </c>
      <c r="DS69" s="584">
        <v>12</v>
      </c>
      <c r="DT69" s="538">
        <v>4</v>
      </c>
      <c r="DU69" s="563">
        <v>4</v>
      </c>
      <c r="DV69" s="584">
        <v>2</v>
      </c>
      <c r="DX69" s="633">
        <v>10204</v>
      </c>
      <c r="DY69" s="633"/>
      <c r="EA69" s="633">
        <v>10403</v>
      </c>
      <c r="EB69" s="633"/>
      <c r="ED69" s="381">
        <v>5</v>
      </c>
      <c r="EG69" s="381">
        <v>4</v>
      </c>
      <c r="EH69" s="381">
        <v>3</v>
      </c>
      <c r="EJ69" s="381">
        <v>0</v>
      </c>
      <c r="EK69" s="490" t="s">
        <v>67</v>
      </c>
      <c r="EL69" s="381" t="s">
        <v>67</v>
      </c>
      <c r="EM69" s="381" t="s">
        <v>67</v>
      </c>
      <c r="EN69" s="381" t="s">
        <v>67</v>
      </c>
      <c r="EO69" s="381" t="s">
        <v>67</v>
      </c>
      <c r="EP69" s="381"/>
      <c r="EQ69" s="381">
        <v>0</v>
      </c>
      <c r="ER69" s="490" t="s">
        <v>67</v>
      </c>
      <c r="ET69" s="243">
        <v>4</v>
      </c>
      <c r="EV69" s="384"/>
      <c r="EW69" s="385"/>
      <c r="EX69" s="386"/>
      <c r="FD69" s="243" t="s">
        <v>8</v>
      </c>
      <c r="FE69" s="449" t="s">
        <v>8</v>
      </c>
      <c r="FG69" s="449" t="s">
        <v>8</v>
      </c>
      <c r="FH69" s="449" t="s">
        <v>8</v>
      </c>
      <c r="FJ69" s="449" t="s">
        <v>8</v>
      </c>
      <c r="FK69" s="449" t="s">
        <v>8</v>
      </c>
      <c r="FP69" s="449" t="s">
        <v>8</v>
      </c>
      <c r="FQ69" s="449" t="s">
        <v>8</v>
      </c>
      <c r="FR69" s="449"/>
      <c r="FS69" s="449" t="s">
        <v>8</v>
      </c>
      <c r="FT69" s="449" t="s">
        <v>8</v>
      </c>
      <c r="FU69" s="449"/>
      <c r="FV69" s="449" t="s">
        <v>8</v>
      </c>
      <c r="FW69" s="449" t="s">
        <v>8</v>
      </c>
      <c r="FZ69" s="286"/>
      <c r="GA69" s="344"/>
      <c r="GB69" s="349"/>
      <c r="GC69" s="349"/>
      <c r="GD69" s="241"/>
      <c r="GE69" s="344"/>
      <c r="GF69" s="349"/>
      <c r="GG69" s="350"/>
      <c r="GH69" s="342"/>
    </row>
    <row r="70" spans="1:190" ht="12.75" hidden="1" customHeight="1" x14ac:dyDescent="0.2">
      <c r="A70" s="79"/>
      <c r="D70" s="102"/>
      <c r="F70" s="381">
        <v>1</v>
      </c>
      <c r="I70" s="381">
        <v>1</v>
      </c>
      <c r="L70" s="381">
        <v>1</v>
      </c>
      <c r="O70" s="381">
        <v>1</v>
      </c>
      <c r="R70" s="381">
        <v>1</v>
      </c>
      <c r="U70" s="381">
        <v>1</v>
      </c>
      <c r="X70" s="381">
        <v>1</v>
      </c>
      <c r="AF70" s="430">
        <v>1</v>
      </c>
      <c r="AU70" s="381">
        <v>5</v>
      </c>
      <c r="AV70" s="384">
        <v>5</v>
      </c>
      <c r="AW70" s="385">
        <v>5</v>
      </c>
      <c r="AX70" s="385">
        <v>5</v>
      </c>
      <c r="AY70" s="385">
        <v>5</v>
      </c>
      <c r="AZ70" s="385">
        <v>5</v>
      </c>
      <c r="BA70" s="385">
        <v>5</v>
      </c>
      <c r="BB70" s="385">
        <v>5</v>
      </c>
      <c r="BC70" s="385">
        <v>5</v>
      </c>
      <c r="BD70" s="385">
        <v>5</v>
      </c>
      <c r="BE70" s="515">
        <v>5</v>
      </c>
      <c r="BF70" s="515">
        <v>5</v>
      </c>
      <c r="BG70" s="515">
        <v>5</v>
      </c>
      <c r="BH70" s="515">
        <v>5</v>
      </c>
      <c r="BI70" s="515">
        <v>5</v>
      </c>
      <c r="BJ70" s="515">
        <v>5</v>
      </c>
      <c r="BK70" s="515">
        <v>5</v>
      </c>
      <c r="BL70" s="515">
        <v>5</v>
      </c>
      <c r="BM70" s="515">
        <v>5</v>
      </c>
      <c r="BN70" s="515">
        <v>5</v>
      </c>
      <c r="BO70" s="515">
        <v>5</v>
      </c>
      <c r="BP70" s="385">
        <v>5</v>
      </c>
      <c r="BQ70" s="385">
        <v>5</v>
      </c>
      <c r="BR70" s="385">
        <v>5</v>
      </c>
      <c r="BS70" s="385">
        <v>5</v>
      </c>
      <c r="BT70" s="385"/>
      <c r="BU70" s="385"/>
      <c r="BV70" s="519"/>
      <c r="BW70" s="518"/>
      <c r="BX70" s="518"/>
      <c r="BY70" s="518"/>
      <c r="BZ70" s="518"/>
      <c r="CA70" s="518"/>
      <c r="CB70" s="518"/>
      <c r="CC70" s="518"/>
      <c r="CD70" s="518"/>
      <c r="CE70" s="518"/>
      <c r="CF70" s="518"/>
      <c r="CG70" s="518"/>
      <c r="CN70" s="359">
        <v>3</v>
      </c>
      <c r="CO70" s="387">
        <v>1</v>
      </c>
      <c r="CQ70" s="530">
        <v>0</v>
      </c>
      <c r="CS70" s="550" t="s">
        <v>67</v>
      </c>
      <c r="CT70" s="548" t="s">
        <v>67</v>
      </c>
      <c r="CU70" s="548"/>
      <c r="CV70" s="634">
        <v>0</v>
      </c>
      <c r="CW70" s="634"/>
      <c r="CX70" s="634"/>
      <c r="CY70" s="634">
        <v>10000000000.000999</v>
      </c>
      <c r="CZ70" s="634"/>
      <c r="DA70" s="634"/>
      <c r="DB70" s="55">
        <v>15</v>
      </c>
      <c r="DC70" s="634">
        <v>10000000000.000999</v>
      </c>
      <c r="DD70" s="634"/>
      <c r="DE70" s="634"/>
      <c r="DF70" s="548"/>
      <c r="DG70" s="634">
        <v>29150600094.050999</v>
      </c>
      <c r="DH70" s="634"/>
      <c r="DI70" s="634"/>
      <c r="DJ70" s="559">
        <v>2</v>
      </c>
      <c r="DK70" s="587">
        <v>94</v>
      </c>
      <c r="DL70" s="548">
        <v>15</v>
      </c>
      <c r="DM70" s="548">
        <v>0</v>
      </c>
      <c r="DN70" s="548">
        <v>5</v>
      </c>
      <c r="DO70" s="549">
        <v>5</v>
      </c>
      <c r="DP70" s="617">
        <v>29150600.094000001</v>
      </c>
      <c r="DQ70" s="618"/>
      <c r="DR70" s="55">
        <v>94</v>
      </c>
      <c r="DS70" s="584">
        <v>12</v>
      </c>
      <c r="DT70" s="538">
        <v>5</v>
      </c>
      <c r="DU70" s="563">
        <v>5</v>
      </c>
      <c r="DV70" s="584">
        <v>5</v>
      </c>
      <c r="DX70" s="633">
        <v>10505</v>
      </c>
      <c r="DY70" s="633"/>
      <c r="EA70" s="633">
        <v>10505</v>
      </c>
      <c r="EB70" s="633"/>
      <c r="ED70" s="381">
        <v>5</v>
      </c>
      <c r="EG70" s="381">
        <v>5</v>
      </c>
      <c r="EH70" s="381">
        <v>5</v>
      </c>
      <c r="EJ70" s="381">
        <v>0</v>
      </c>
      <c r="EK70" s="490" t="s">
        <v>67</v>
      </c>
      <c r="EL70" s="381" t="s">
        <v>67</v>
      </c>
      <c r="EM70" s="381" t="s">
        <v>67</v>
      </c>
      <c r="EN70" s="381" t="s">
        <v>67</v>
      </c>
      <c r="EO70" s="381" t="s">
        <v>67</v>
      </c>
      <c r="EP70" s="381"/>
      <c r="EQ70" s="381">
        <v>0</v>
      </c>
      <c r="ER70" s="490" t="s">
        <v>67</v>
      </c>
      <c r="ET70" s="243">
        <v>5</v>
      </c>
      <c r="EV70" s="384">
        <v>3</v>
      </c>
      <c r="EW70" s="385"/>
      <c r="EX70" s="386">
        <v>1</v>
      </c>
      <c r="FZ70" s="286"/>
      <c r="GA70" s="344"/>
      <c r="GB70" s="349"/>
      <c r="GC70" s="349"/>
      <c r="GD70" s="241" t="s">
        <v>67</v>
      </c>
      <c r="GE70" s="344">
        <v>22</v>
      </c>
      <c r="GF70" s="349"/>
      <c r="GG70" s="350" t="s">
        <v>67</v>
      </c>
      <c r="GH70" s="342"/>
    </row>
    <row r="71" spans="1:190" ht="13.5" hidden="1" customHeight="1" thickBot="1" x14ac:dyDescent="0.25">
      <c r="A71" s="79"/>
      <c r="D71" s="102">
        <v>17</v>
      </c>
      <c r="F71" s="381">
        <v>1</v>
      </c>
      <c r="I71" s="381">
        <v>1</v>
      </c>
      <c r="L71" s="381">
        <v>1</v>
      </c>
      <c r="O71" s="381">
        <v>1</v>
      </c>
      <c r="R71" s="381">
        <v>1</v>
      </c>
      <c r="U71" s="381">
        <v>1</v>
      </c>
      <c r="X71" s="381">
        <v>1</v>
      </c>
      <c r="AF71" s="430">
        <v>2</v>
      </c>
      <c r="AU71" s="381">
        <v>6</v>
      </c>
      <c r="AV71" s="384">
        <v>6</v>
      </c>
      <c r="AW71" s="385">
        <v>6</v>
      </c>
      <c r="AX71" s="385">
        <v>6</v>
      </c>
      <c r="AY71" s="385">
        <v>6</v>
      </c>
      <c r="AZ71" s="385">
        <v>6</v>
      </c>
      <c r="BA71" s="385">
        <v>6</v>
      </c>
      <c r="BB71" s="385">
        <v>6</v>
      </c>
      <c r="BC71" s="385">
        <v>6</v>
      </c>
      <c r="BD71" s="385">
        <v>6</v>
      </c>
      <c r="BE71" s="515">
        <v>6</v>
      </c>
      <c r="BF71" s="515">
        <v>6</v>
      </c>
      <c r="BG71" s="515">
        <v>6</v>
      </c>
      <c r="BH71" s="515">
        <v>6</v>
      </c>
      <c r="BI71" s="515">
        <v>6</v>
      </c>
      <c r="BJ71" s="515">
        <v>6</v>
      </c>
      <c r="BK71" s="515">
        <v>6</v>
      </c>
      <c r="BL71" s="515">
        <v>6</v>
      </c>
      <c r="BM71" s="515">
        <v>6</v>
      </c>
      <c r="BN71" s="515">
        <v>6</v>
      </c>
      <c r="BO71" s="515">
        <v>6</v>
      </c>
      <c r="BP71" s="385">
        <v>6</v>
      </c>
      <c r="BQ71" s="385">
        <v>6</v>
      </c>
      <c r="BR71" s="385"/>
      <c r="BS71" s="385"/>
      <c r="BT71" s="385"/>
      <c r="BU71" s="385"/>
      <c r="BV71" s="519"/>
      <c r="BW71" s="518"/>
      <c r="BX71" s="518"/>
      <c r="BY71" s="518"/>
      <c r="BZ71" s="518"/>
      <c r="CA71" s="518"/>
      <c r="CB71" s="518"/>
      <c r="CC71" s="518"/>
      <c r="CD71" s="518"/>
      <c r="CE71" s="518"/>
      <c r="CF71" s="518"/>
      <c r="CG71" s="518"/>
      <c r="CN71" s="360">
        <v>6</v>
      </c>
      <c r="CO71" s="389">
        <v>2</v>
      </c>
      <c r="CQ71" s="530">
        <v>0</v>
      </c>
      <c r="CS71" s="550" t="s">
        <v>67</v>
      </c>
      <c r="CT71" s="548" t="s">
        <v>67</v>
      </c>
      <c r="CU71" s="548"/>
      <c r="CV71" s="634">
        <v>0</v>
      </c>
      <c r="CW71" s="634"/>
      <c r="CX71" s="634"/>
      <c r="CY71" s="634">
        <v>10000000000.000999</v>
      </c>
      <c r="CZ71" s="634"/>
      <c r="DA71" s="634"/>
      <c r="DB71" s="55">
        <v>15</v>
      </c>
      <c r="DC71" s="634">
        <v>10000000000.000999</v>
      </c>
      <c r="DD71" s="634"/>
      <c r="DE71" s="634"/>
      <c r="DF71" s="548"/>
      <c r="DG71" s="634">
        <v>29050600098.010998</v>
      </c>
      <c r="DH71" s="634"/>
      <c r="DI71" s="634"/>
      <c r="DJ71" s="559">
        <v>2</v>
      </c>
      <c r="DK71" s="587">
        <v>98</v>
      </c>
      <c r="DL71" s="548">
        <v>15</v>
      </c>
      <c r="DM71" s="548">
        <v>1</v>
      </c>
      <c r="DN71" s="548">
        <v>6</v>
      </c>
      <c r="DO71" s="549">
        <v>6</v>
      </c>
      <c r="DP71" s="617">
        <v>29050600.098000001</v>
      </c>
      <c r="DQ71" s="618"/>
      <c r="DR71" s="55">
        <v>98</v>
      </c>
      <c r="DS71" s="584">
        <v>12</v>
      </c>
      <c r="DT71" s="538">
        <v>6</v>
      </c>
      <c r="DU71" s="563">
        <v>6</v>
      </c>
      <c r="DV71" s="584">
        <v>1</v>
      </c>
      <c r="DX71" s="633">
        <v>10106</v>
      </c>
      <c r="DY71" s="633"/>
      <c r="EA71" s="633">
        <v>10602</v>
      </c>
      <c r="EB71" s="633"/>
      <c r="ED71" s="381">
        <v>5</v>
      </c>
      <c r="EG71" s="381">
        <v>6</v>
      </c>
      <c r="EH71" s="381">
        <v>2</v>
      </c>
      <c r="EJ71" s="381">
        <v>0</v>
      </c>
      <c r="EK71" s="490" t="s">
        <v>67</v>
      </c>
      <c r="EL71" s="381" t="s">
        <v>67</v>
      </c>
      <c r="EM71" s="381" t="s">
        <v>67</v>
      </c>
      <c r="EN71" s="381" t="s">
        <v>67</v>
      </c>
      <c r="EO71" s="381" t="s">
        <v>67</v>
      </c>
      <c r="EP71" s="381"/>
      <c r="EQ71" s="381">
        <v>0</v>
      </c>
      <c r="ER71" s="490" t="s">
        <v>67</v>
      </c>
      <c r="ET71" s="243">
        <v>6</v>
      </c>
      <c r="EV71" s="384"/>
      <c r="EW71" s="385"/>
      <c r="EX71" s="386"/>
      <c r="FD71" s="243" t="s">
        <v>8</v>
      </c>
      <c r="FZ71" s="286"/>
      <c r="GA71" s="344"/>
      <c r="GB71" s="349"/>
      <c r="GC71" s="349"/>
      <c r="GD71" s="241"/>
      <c r="GE71" s="344"/>
      <c r="GF71" s="349"/>
      <c r="GG71" s="350"/>
      <c r="GH71" s="342"/>
    </row>
    <row r="72" spans="1:190" ht="14.25" hidden="1" customHeight="1" thickTop="1" thickBot="1" x14ac:dyDescent="0.2">
      <c r="A72" s="79"/>
      <c r="D72" s="102"/>
      <c r="F72" s="381">
        <v>1</v>
      </c>
      <c r="I72" s="381">
        <v>1</v>
      </c>
      <c r="L72" s="381">
        <v>1</v>
      </c>
      <c r="O72" s="381">
        <v>1</v>
      </c>
      <c r="R72" s="381">
        <v>1</v>
      </c>
      <c r="U72" s="381">
        <v>1</v>
      </c>
      <c r="X72" s="381">
        <v>1</v>
      </c>
      <c r="AF72" s="430">
        <v>3</v>
      </c>
      <c r="AU72" s="381">
        <v>7</v>
      </c>
      <c r="AV72" s="384">
        <v>7</v>
      </c>
      <c r="AW72" s="385">
        <v>7</v>
      </c>
      <c r="AX72" s="385">
        <v>7</v>
      </c>
      <c r="AY72" s="385">
        <v>7</v>
      </c>
      <c r="AZ72" s="385">
        <v>7</v>
      </c>
      <c r="BA72" s="385">
        <v>7</v>
      </c>
      <c r="BB72" s="385">
        <v>7</v>
      </c>
      <c r="BC72" s="385">
        <v>7</v>
      </c>
      <c r="BD72" s="385">
        <v>7</v>
      </c>
      <c r="BE72" s="515">
        <v>7</v>
      </c>
      <c r="BF72" s="515">
        <v>7</v>
      </c>
      <c r="BG72" s="515">
        <v>7</v>
      </c>
      <c r="BH72" s="515">
        <v>7</v>
      </c>
      <c r="BI72" s="515">
        <v>7</v>
      </c>
      <c r="BJ72" s="515">
        <v>7</v>
      </c>
      <c r="BK72" s="515">
        <v>7</v>
      </c>
      <c r="BL72" s="515">
        <v>7</v>
      </c>
      <c r="BM72" s="515">
        <v>7</v>
      </c>
      <c r="BN72" s="515">
        <v>7</v>
      </c>
      <c r="BO72" s="515">
        <v>7</v>
      </c>
      <c r="BP72" s="385"/>
      <c r="BQ72" s="385"/>
      <c r="BR72" s="385"/>
      <c r="BS72" s="385"/>
      <c r="BT72" s="385"/>
      <c r="BU72" s="385"/>
      <c r="BV72" s="519"/>
      <c r="BW72" s="518"/>
      <c r="BX72" s="518"/>
      <c r="BY72" s="518"/>
      <c r="BZ72" s="518"/>
      <c r="CA72" s="518"/>
      <c r="CB72" s="518"/>
      <c r="CC72" s="518"/>
      <c r="CD72" s="518"/>
      <c r="CE72" s="518"/>
      <c r="CF72" s="518"/>
      <c r="CG72" s="518"/>
      <c r="CQ72" s="530">
        <v>0</v>
      </c>
      <c r="CS72" s="550" t="s">
        <v>67</v>
      </c>
      <c r="CT72" s="548" t="s">
        <v>67</v>
      </c>
      <c r="CU72" s="548"/>
      <c r="CV72" s="634">
        <v>0</v>
      </c>
      <c r="CW72" s="634"/>
      <c r="CX72" s="634"/>
      <c r="CY72" s="634">
        <v>10000000000.000999</v>
      </c>
      <c r="CZ72" s="634"/>
      <c r="DA72" s="634"/>
      <c r="DB72" s="55">
        <v>15</v>
      </c>
      <c r="DC72" s="634">
        <v>10000000000.000999</v>
      </c>
      <c r="DD72" s="634"/>
      <c r="DE72" s="634"/>
      <c r="DF72" s="548"/>
      <c r="DG72" s="634">
        <v>10000000000.000999</v>
      </c>
      <c r="DH72" s="634"/>
      <c r="DI72" s="634"/>
      <c r="DJ72" s="548"/>
      <c r="DK72" s="587">
        <v>0</v>
      </c>
      <c r="DL72" s="548">
        <v>15</v>
      </c>
      <c r="DM72" s="548"/>
      <c r="DN72" s="548">
        <v>7</v>
      </c>
      <c r="DO72" s="549"/>
      <c r="DP72" s="617">
        <v>0</v>
      </c>
      <c r="DQ72" s="618"/>
      <c r="DR72" s="55">
        <v>0</v>
      </c>
      <c r="DS72" s="584">
        <v>1</v>
      </c>
      <c r="DT72" s="538">
        <v>99</v>
      </c>
      <c r="DU72" s="563">
        <v>99</v>
      </c>
      <c r="DV72" s="584">
        <v>99</v>
      </c>
      <c r="DX72" s="633">
        <v>19999</v>
      </c>
      <c r="DY72" s="633"/>
      <c r="EA72" s="633">
        <v>19999</v>
      </c>
      <c r="EB72" s="633"/>
      <c r="ED72" s="381">
        <v>5</v>
      </c>
      <c r="EG72" s="381">
        <v>99</v>
      </c>
      <c r="EH72" s="381">
        <v>99</v>
      </c>
      <c r="EJ72" s="381">
        <v>0</v>
      </c>
      <c r="EK72" s="490" t="s">
        <v>67</v>
      </c>
      <c r="EL72" s="381" t="s">
        <v>67</v>
      </c>
      <c r="EM72" s="381" t="s">
        <v>67</v>
      </c>
      <c r="EN72" s="381" t="s">
        <v>67</v>
      </c>
      <c r="EO72" s="381" t="s">
        <v>67</v>
      </c>
      <c r="EP72" s="381"/>
      <c r="EQ72" s="381">
        <v>0</v>
      </c>
      <c r="ER72" s="490" t="s">
        <v>67</v>
      </c>
      <c r="ET72" s="243">
        <v>7</v>
      </c>
      <c r="EV72" s="384">
        <v>4</v>
      </c>
      <c r="EW72" s="385"/>
      <c r="EX72" s="386" t="s">
        <v>67</v>
      </c>
      <c r="FZ72" s="286"/>
      <c r="GA72" s="344"/>
      <c r="GB72" s="349"/>
      <c r="GC72" s="349"/>
      <c r="GD72" s="241" t="s">
        <v>67</v>
      </c>
      <c r="GE72" s="344">
        <v>23</v>
      </c>
      <c r="GF72" s="349"/>
      <c r="GG72" s="350" t="s">
        <v>67</v>
      </c>
      <c r="GH72" s="342"/>
    </row>
    <row r="73" spans="1:190" ht="13.5" hidden="1" customHeight="1" thickTop="1" x14ac:dyDescent="0.2">
      <c r="A73" s="79"/>
      <c r="D73" s="102">
        <v>18</v>
      </c>
      <c r="F73" s="381">
        <v>1</v>
      </c>
      <c r="I73" s="381">
        <v>1</v>
      </c>
      <c r="L73" s="381">
        <v>1</v>
      </c>
      <c r="O73" s="381">
        <v>1</v>
      </c>
      <c r="R73" s="381">
        <v>1</v>
      </c>
      <c r="U73" s="381">
        <v>1</v>
      </c>
      <c r="X73" s="381">
        <v>1</v>
      </c>
      <c r="AF73" s="430">
        <v>4</v>
      </c>
      <c r="AU73" s="381">
        <v>8</v>
      </c>
      <c r="AV73" s="384">
        <v>8</v>
      </c>
      <c r="AW73" s="385">
        <v>8</v>
      </c>
      <c r="AX73" s="385">
        <v>8</v>
      </c>
      <c r="AY73" s="385">
        <v>8</v>
      </c>
      <c r="AZ73" s="385">
        <v>8</v>
      </c>
      <c r="BA73" s="385">
        <v>8</v>
      </c>
      <c r="BB73" s="385">
        <v>8</v>
      </c>
      <c r="BC73" s="385">
        <v>8</v>
      </c>
      <c r="BD73" s="385">
        <v>8</v>
      </c>
      <c r="BE73" s="515">
        <v>8</v>
      </c>
      <c r="BF73" s="515">
        <v>8</v>
      </c>
      <c r="BG73" s="515">
        <v>8</v>
      </c>
      <c r="BH73" s="515">
        <v>8</v>
      </c>
      <c r="BI73" s="515">
        <v>8</v>
      </c>
      <c r="BJ73" s="515">
        <v>8</v>
      </c>
      <c r="BK73" s="515">
        <v>8</v>
      </c>
      <c r="BL73" s="515">
        <v>8</v>
      </c>
      <c r="BM73" s="515">
        <v>8</v>
      </c>
      <c r="BN73" s="515"/>
      <c r="BO73" s="515"/>
      <c r="BP73" s="385"/>
      <c r="BQ73" s="385"/>
      <c r="BR73" s="385"/>
      <c r="BS73" s="385"/>
      <c r="BT73" s="385"/>
      <c r="BU73" s="385"/>
      <c r="BV73" s="519"/>
      <c r="BW73" s="518"/>
      <c r="BX73" s="518"/>
      <c r="BY73" s="518"/>
      <c r="BZ73" s="518"/>
      <c r="CA73" s="518"/>
      <c r="CB73" s="518"/>
      <c r="CC73" s="518"/>
      <c r="CD73" s="518"/>
      <c r="CE73" s="518"/>
      <c r="CF73" s="518"/>
      <c r="CG73" s="518"/>
      <c r="CQ73" s="530">
        <v>0</v>
      </c>
      <c r="CS73" s="550" t="s">
        <v>67</v>
      </c>
      <c r="CT73" s="548" t="s">
        <v>67</v>
      </c>
      <c r="CU73" s="548"/>
      <c r="CV73" s="634">
        <v>0</v>
      </c>
      <c r="CW73" s="634"/>
      <c r="CX73" s="634"/>
      <c r="CY73" s="634">
        <v>10000000000.000999</v>
      </c>
      <c r="CZ73" s="634"/>
      <c r="DA73" s="634"/>
      <c r="DB73" s="55">
        <v>15</v>
      </c>
      <c r="DC73" s="634">
        <v>10000000000.000999</v>
      </c>
      <c r="DD73" s="634"/>
      <c r="DE73" s="634"/>
      <c r="DF73" s="548"/>
      <c r="DG73" s="634">
        <v>10000000000.000999</v>
      </c>
      <c r="DH73" s="634"/>
      <c r="DI73" s="634"/>
      <c r="DJ73" s="548"/>
      <c r="DK73" s="587">
        <v>0</v>
      </c>
      <c r="DL73" s="548">
        <v>15</v>
      </c>
      <c r="DM73" s="548"/>
      <c r="DN73" s="548">
        <v>8</v>
      </c>
      <c r="DO73" s="549"/>
      <c r="DP73" s="617">
        <v>0</v>
      </c>
      <c r="DQ73" s="618"/>
      <c r="DR73" s="55">
        <v>0</v>
      </c>
      <c r="DS73" s="584">
        <v>1</v>
      </c>
      <c r="DT73" s="538">
        <v>99</v>
      </c>
      <c r="DU73" s="563">
        <v>99</v>
      </c>
      <c r="DV73" s="584">
        <v>99</v>
      </c>
      <c r="DX73" s="633">
        <v>19999</v>
      </c>
      <c r="DY73" s="633"/>
      <c r="EA73" s="633">
        <v>19999</v>
      </c>
      <c r="EB73" s="633"/>
      <c r="ED73" s="381">
        <v>5</v>
      </c>
      <c r="EG73" s="381">
        <v>99</v>
      </c>
      <c r="EH73" s="381">
        <v>99</v>
      </c>
      <c r="EJ73" s="381">
        <v>0</v>
      </c>
      <c r="EK73" s="490" t="s">
        <v>67</v>
      </c>
      <c r="EL73" s="381" t="s">
        <v>67</v>
      </c>
      <c r="EM73" s="381" t="s">
        <v>67</v>
      </c>
      <c r="EN73" s="381" t="s">
        <v>67</v>
      </c>
      <c r="EO73" s="381" t="s">
        <v>67</v>
      </c>
      <c r="EP73" s="381"/>
      <c r="EQ73" s="381">
        <v>0</v>
      </c>
      <c r="ER73" s="490" t="s">
        <v>67</v>
      </c>
      <c r="ET73" s="243">
        <v>8</v>
      </c>
      <c r="EV73" s="384"/>
      <c r="EW73" s="385"/>
      <c r="EX73" s="386"/>
      <c r="FD73" s="622" t="s">
        <v>120</v>
      </c>
      <c r="FE73" s="623"/>
      <c r="FF73" s="465"/>
      <c r="FG73" s="623" t="s">
        <v>121</v>
      </c>
      <c r="FH73" s="623"/>
      <c r="FI73" s="465"/>
      <c r="FJ73" s="623" t="s">
        <v>122</v>
      </c>
      <c r="FK73" s="624"/>
      <c r="FZ73" s="286"/>
      <c r="GA73" s="344"/>
      <c r="GB73" s="349"/>
      <c r="GC73" s="349"/>
      <c r="GD73" s="241"/>
      <c r="GE73" s="344"/>
      <c r="GF73" s="349"/>
      <c r="GG73" s="350"/>
      <c r="GH73" s="342"/>
    </row>
    <row r="74" spans="1:190" ht="12.75" hidden="1" customHeight="1" x14ac:dyDescent="0.2">
      <c r="A74" s="79"/>
      <c r="D74" s="102"/>
      <c r="F74" s="381">
        <v>1</v>
      </c>
      <c r="I74" s="381">
        <v>1</v>
      </c>
      <c r="L74" s="381">
        <v>1</v>
      </c>
      <c r="O74" s="381">
        <v>1</v>
      </c>
      <c r="R74" s="381">
        <v>1</v>
      </c>
      <c r="U74" s="381">
        <v>1</v>
      </c>
      <c r="X74" s="381">
        <v>1</v>
      </c>
      <c r="AF74" s="430">
        <v>5</v>
      </c>
      <c r="AU74" s="381">
        <v>9</v>
      </c>
      <c r="AV74" s="384">
        <v>9</v>
      </c>
      <c r="AW74" s="385">
        <v>9</v>
      </c>
      <c r="AX74" s="385">
        <v>9</v>
      </c>
      <c r="AY74" s="385">
        <v>9</v>
      </c>
      <c r="AZ74" s="385">
        <v>9</v>
      </c>
      <c r="BA74" s="385">
        <v>9</v>
      </c>
      <c r="BB74" s="385">
        <v>9</v>
      </c>
      <c r="BC74" s="385">
        <v>9</v>
      </c>
      <c r="BD74" s="385">
        <v>9</v>
      </c>
      <c r="BE74" s="515">
        <v>9</v>
      </c>
      <c r="BF74" s="515">
        <v>9</v>
      </c>
      <c r="BG74" s="515">
        <v>9</v>
      </c>
      <c r="BH74" s="515">
        <v>9</v>
      </c>
      <c r="BI74" s="515">
        <v>9</v>
      </c>
      <c r="BJ74" s="515">
        <v>9</v>
      </c>
      <c r="BK74" s="515">
        <v>9</v>
      </c>
      <c r="BL74" s="515"/>
      <c r="BM74" s="515"/>
      <c r="BN74" s="515"/>
      <c r="BO74" s="515"/>
      <c r="BP74" s="385"/>
      <c r="BQ74" s="385"/>
      <c r="BR74" s="385"/>
      <c r="BS74" s="385"/>
      <c r="BT74" s="385"/>
      <c r="BU74" s="385"/>
      <c r="BV74" s="519"/>
      <c r="BW74" s="518"/>
      <c r="BX74" s="518"/>
      <c r="BY74" s="518"/>
      <c r="BZ74" s="518"/>
      <c r="CA74" s="518"/>
      <c r="CB74" s="518"/>
      <c r="CC74" s="518"/>
      <c r="CD74" s="518"/>
      <c r="CE74" s="518"/>
      <c r="CF74" s="518"/>
      <c r="CG74" s="518"/>
      <c r="CQ74" s="530">
        <v>0</v>
      </c>
      <c r="CS74" s="550" t="s">
        <v>67</v>
      </c>
      <c r="CT74" s="548" t="s">
        <v>67</v>
      </c>
      <c r="CU74" s="548"/>
      <c r="CV74" s="634">
        <v>0</v>
      </c>
      <c r="CW74" s="634"/>
      <c r="CX74" s="634"/>
      <c r="CY74" s="634">
        <v>10000000000.000999</v>
      </c>
      <c r="CZ74" s="634"/>
      <c r="DA74" s="634"/>
      <c r="DB74" s="55">
        <v>15</v>
      </c>
      <c r="DC74" s="634">
        <v>10000000000.000999</v>
      </c>
      <c r="DD74" s="634"/>
      <c r="DE74" s="634"/>
      <c r="DF74" s="548"/>
      <c r="DG74" s="634">
        <v>10000000000.000999</v>
      </c>
      <c r="DH74" s="634"/>
      <c r="DI74" s="634"/>
      <c r="DJ74" s="548"/>
      <c r="DK74" s="587">
        <v>0</v>
      </c>
      <c r="DL74" s="548">
        <v>15</v>
      </c>
      <c r="DM74" s="548"/>
      <c r="DN74" s="548">
        <v>9</v>
      </c>
      <c r="DO74" s="549"/>
      <c r="DP74" s="617">
        <v>0</v>
      </c>
      <c r="DQ74" s="618"/>
      <c r="DR74" s="55">
        <v>0</v>
      </c>
      <c r="DS74" s="584">
        <v>1</v>
      </c>
      <c r="DT74" s="538">
        <v>99</v>
      </c>
      <c r="DU74" s="563">
        <v>99</v>
      </c>
      <c r="DV74" s="584">
        <v>99</v>
      </c>
      <c r="DX74" s="633">
        <v>19999</v>
      </c>
      <c r="DY74" s="633"/>
      <c r="EA74" s="633">
        <v>19999</v>
      </c>
      <c r="EB74" s="633"/>
      <c r="ED74" s="381">
        <v>5</v>
      </c>
      <c r="EG74" s="381">
        <v>99</v>
      </c>
      <c r="EH74" s="381">
        <v>99</v>
      </c>
      <c r="EJ74" s="381">
        <v>0</v>
      </c>
      <c r="EK74" s="490" t="s">
        <v>67</v>
      </c>
      <c r="EL74" s="381" t="s">
        <v>67</v>
      </c>
      <c r="EM74" s="381" t="s">
        <v>67</v>
      </c>
      <c r="EN74" s="381" t="s">
        <v>67</v>
      </c>
      <c r="EO74" s="381" t="s">
        <v>67</v>
      </c>
      <c r="EP74" s="381"/>
      <c r="EQ74" s="381">
        <v>0</v>
      </c>
      <c r="ER74" s="490" t="s">
        <v>67</v>
      </c>
      <c r="ET74" s="243">
        <v>9</v>
      </c>
      <c r="EV74" s="384">
        <v>5</v>
      </c>
      <c r="EW74" s="385"/>
      <c r="EX74" s="386" t="s">
        <v>67</v>
      </c>
      <c r="FD74" s="359"/>
      <c r="FE74" s="460"/>
      <c r="FF74" s="460"/>
      <c r="FG74" s="460"/>
      <c r="FH74" s="460"/>
      <c r="FI74" s="460"/>
      <c r="FJ74" s="460"/>
      <c r="FK74" s="464"/>
      <c r="FZ74" s="286"/>
      <c r="GA74" s="344"/>
      <c r="GB74" s="349"/>
      <c r="GC74" s="349"/>
      <c r="GD74" s="241" t="s">
        <v>67</v>
      </c>
      <c r="GE74" s="344">
        <v>24</v>
      </c>
      <c r="GF74" s="349"/>
      <c r="GG74" s="350" t="s">
        <v>67</v>
      </c>
      <c r="GH74" s="342"/>
    </row>
    <row r="75" spans="1:190" ht="12.75" hidden="1" customHeight="1" x14ac:dyDescent="0.2">
      <c r="A75" s="79"/>
      <c r="D75" s="102">
        <v>19</v>
      </c>
      <c r="F75" s="381">
        <v>1</v>
      </c>
      <c r="I75" s="381">
        <v>1</v>
      </c>
      <c r="L75" s="381">
        <v>1</v>
      </c>
      <c r="O75" s="381">
        <v>1</v>
      </c>
      <c r="R75" s="381">
        <v>1</v>
      </c>
      <c r="U75" s="381">
        <v>1</v>
      </c>
      <c r="X75" s="381">
        <v>1</v>
      </c>
      <c r="AF75" s="430">
        <v>6</v>
      </c>
      <c r="AU75" s="381">
        <v>10</v>
      </c>
      <c r="AV75" s="384">
        <v>10</v>
      </c>
      <c r="AW75" s="385">
        <v>10</v>
      </c>
      <c r="AX75" s="385">
        <v>10</v>
      </c>
      <c r="AY75" s="385">
        <v>10</v>
      </c>
      <c r="AZ75" s="385">
        <v>10</v>
      </c>
      <c r="BA75" s="385">
        <v>10</v>
      </c>
      <c r="BB75" s="385">
        <v>10</v>
      </c>
      <c r="BC75" s="385">
        <v>10</v>
      </c>
      <c r="BD75" s="385">
        <v>10</v>
      </c>
      <c r="BE75" s="515">
        <v>10</v>
      </c>
      <c r="BF75" s="515">
        <v>10</v>
      </c>
      <c r="BG75" s="515">
        <v>10</v>
      </c>
      <c r="BH75" s="515">
        <v>10</v>
      </c>
      <c r="BI75" s="515">
        <v>10</v>
      </c>
      <c r="BJ75" s="515"/>
      <c r="BK75" s="515"/>
      <c r="BL75" s="515"/>
      <c r="BM75" s="515"/>
      <c r="BN75" s="515"/>
      <c r="BO75" s="515"/>
      <c r="BP75" s="385"/>
      <c r="BQ75" s="385"/>
      <c r="BR75" s="385"/>
      <c r="BS75" s="385"/>
      <c r="BT75" s="385"/>
      <c r="BU75" s="385"/>
      <c r="BV75" s="519"/>
      <c r="BW75" s="518"/>
      <c r="BX75" s="518"/>
      <c r="BY75" s="518"/>
      <c r="BZ75" s="518"/>
      <c r="CA75" s="518"/>
      <c r="CB75" s="518"/>
      <c r="CC75" s="518"/>
      <c r="CD75" s="518"/>
      <c r="CE75" s="518"/>
      <c r="CF75" s="518"/>
      <c r="CG75" s="518"/>
      <c r="CJ75" s="327" t="s">
        <v>109</v>
      </c>
      <c r="CM75" s="208">
        <v>6</v>
      </c>
      <c r="CQ75" s="530">
        <v>0</v>
      </c>
      <c r="CS75" s="550" t="s">
        <v>67</v>
      </c>
      <c r="CT75" s="548" t="s">
        <v>67</v>
      </c>
      <c r="CU75" s="548"/>
      <c r="CV75" s="634">
        <v>0</v>
      </c>
      <c r="CW75" s="634"/>
      <c r="CX75" s="634"/>
      <c r="CY75" s="634">
        <v>10000000000.000999</v>
      </c>
      <c r="CZ75" s="634"/>
      <c r="DA75" s="634"/>
      <c r="DB75" s="55">
        <v>15</v>
      </c>
      <c r="DC75" s="634">
        <v>10000000000.000999</v>
      </c>
      <c r="DD75" s="634"/>
      <c r="DE75" s="634"/>
      <c r="DF75" s="548"/>
      <c r="DG75" s="634">
        <v>10000000000.000999</v>
      </c>
      <c r="DH75" s="634"/>
      <c r="DI75" s="634"/>
      <c r="DJ75" s="548"/>
      <c r="DK75" s="587">
        <v>0</v>
      </c>
      <c r="DL75" s="548">
        <v>15</v>
      </c>
      <c r="DM75" s="548"/>
      <c r="DN75" s="548">
        <v>10</v>
      </c>
      <c r="DO75" s="549"/>
      <c r="DP75" s="617">
        <v>0</v>
      </c>
      <c r="DQ75" s="618"/>
      <c r="DR75" s="55">
        <v>0</v>
      </c>
      <c r="DS75" s="584">
        <v>1</v>
      </c>
      <c r="DT75" s="538">
        <v>99</v>
      </c>
      <c r="DU75" s="563">
        <v>99</v>
      </c>
      <c r="DV75" s="584">
        <v>99</v>
      </c>
      <c r="DX75" s="633">
        <v>19999</v>
      </c>
      <c r="DY75" s="633"/>
      <c r="EA75" s="633">
        <v>19999</v>
      </c>
      <c r="EB75" s="633"/>
      <c r="ED75" s="381">
        <v>5</v>
      </c>
      <c r="EG75" s="381">
        <v>99</v>
      </c>
      <c r="EH75" s="381">
        <v>99</v>
      </c>
      <c r="EJ75" s="381">
        <v>0</v>
      </c>
      <c r="EK75" s="490" t="s">
        <v>67</v>
      </c>
      <c r="EL75" s="381" t="s">
        <v>67</v>
      </c>
      <c r="EM75" s="381" t="s">
        <v>67</v>
      </c>
      <c r="EN75" s="381" t="s">
        <v>67</v>
      </c>
      <c r="EO75" s="381" t="s">
        <v>67</v>
      </c>
      <c r="EP75" s="381"/>
      <c r="EQ75" s="381">
        <v>0</v>
      </c>
      <c r="ER75" s="490" t="s">
        <v>67</v>
      </c>
      <c r="ET75" s="243">
        <v>10</v>
      </c>
      <c r="EV75" s="384"/>
      <c r="EW75" s="385"/>
      <c r="EX75" s="386"/>
      <c r="FB75" s="243">
        <v>1</v>
      </c>
      <c r="FD75" s="359" t="s">
        <v>8</v>
      </c>
      <c r="FE75" s="460" t="s">
        <v>8</v>
      </c>
      <c r="FF75" s="460"/>
      <c r="FG75" s="460" t="s">
        <v>8</v>
      </c>
      <c r="FH75" s="460" t="s">
        <v>8</v>
      </c>
      <c r="FI75" s="460"/>
      <c r="FJ75" s="460" t="s">
        <v>8</v>
      </c>
      <c r="FK75" s="464" t="s">
        <v>8</v>
      </c>
      <c r="FZ75" s="286"/>
      <c r="GA75" s="344"/>
      <c r="GB75" s="349"/>
      <c r="GC75" s="349"/>
      <c r="GD75" s="241"/>
      <c r="GE75" s="344"/>
      <c r="GF75" s="349"/>
      <c r="GG75" s="350"/>
      <c r="GH75" s="342"/>
    </row>
    <row r="76" spans="1:190" ht="13.5" hidden="1" customHeight="1" thickBot="1" x14ac:dyDescent="0.25">
      <c r="A76" s="79"/>
      <c r="D76" s="102"/>
      <c r="F76" s="381">
        <v>1</v>
      </c>
      <c r="I76" s="381">
        <v>1</v>
      </c>
      <c r="L76" s="381">
        <v>1</v>
      </c>
      <c r="O76" s="381">
        <v>1</v>
      </c>
      <c r="R76" s="381">
        <v>1</v>
      </c>
      <c r="U76" s="381">
        <v>1</v>
      </c>
      <c r="X76" s="381">
        <v>1</v>
      </c>
      <c r="AF76" s="430">
        <v>7</v>
      </c>
      <c r="AU76" s="381">
        <v>11</v>
      </c>
      <c r="AV76" s="384">
        <v>11</v>
      </c>
      <c r="AW76" s="385">
        <v>11</v>
      </c>
      <c r="AX76" s="385">
        <v>11</v>
      </c>
      <c r="AY76" s="385">
        <v>11</v>
      </c>
      <c r="AZ76" s="385">
        <v>11</v>
      </c>
      <c r="BA76" s="385">
        <v>11</v>
      </c>
      <c r="BB76" s="385">
        <v>11</v>
      </c>
      <c r="BC76" s="385">
        <v>11</v>
      </c>
      <c r="BD76" s="385">
        <v>11</v>
      </c>
      <c r="BE76" s="515">
        <v>11</v>
      </c>
      <c r="BF76" s="515">
        <v>11</v>
      </c>
      <c r="BG76" s="515">
        <v>11</v>
      </c>
      <c r="BH76" s="515"/>
      <c r="BI76" s="515"/>
      <c r="BJ76" s="515"/>
      <c r="BK76" s="515"/>
      <c r="BL76" s="515"/>
      <c r="BM76" s="515"/>
      <c r="BN76" s="515"/>
      <c r="BO76" s="515"/>
      <c r="BP76" s="385"/>
      <c r="BQ76" s="385"/>
      <c r="BR76" s="385"/>
      <c r="BS76" s="385"/>
      <c r="BT76" s="385"/>
      <c r="BU76" s="385"/>
      <c r="BV76" s="519"/>
      <c r="BW76" s="518"/>
      <c r="BX76" s="518"/>
      <c r="BY76" s="518"/>
      <c r="BZ76" s="518"/>
      <c r="CA76" s="518"/>
      <c r="CB76" s="518"/>
      <c r="CC76" s="518"/>
      <c r="CD76" s="518"/>
      <c r="CE76" s="518"/>
      <c r="CF76" s="518"/>
      <c r="CG76" s="518"/>
      <c r="CQ76" s="530">
        <v>0</v>
      </c>
      <c r="CS76" s="550" t="s">
        <v>67</v>
      </c>
      <c r="CT76" s="548" t="s">
        <v>67</v>
      </c>
      <c r="CU76" s="548"/>
      <c r="CV76" s="634">
        <v>0</v>
      </c>
      <c r="CW76" s="634"/>
      <c r="CX76" s="634"/>
      <c r="CY76" s="634">
        <v>10000000000.000999</v>
      </c>
      <c r="CZ76" s="634"/>
      <c r="DA76" s="634"/>
      <c r="DB76" s="55">
        <v>15</v>
      </c>
      <c r="DC76" s="634">
        <v>10000000000.000999</v>
      </c>
      <c r="DD76" s="634"/>
      <c r="DE76" s="634"/>
      <c r="DF76" s="548"/>
      <c r="DG76" s="634">
        <v>10000000000.000999</v>
      </c>
      <c r="DH76" s="634"/>
      <c r="DI76" s="634"/>
      <c r="DJ76" s="548"/>
      <c r="DK76" s="587">
        <v>0</v>
      </c>
      <c r="DL76" s="548">
        <v>15</v>
      </c>
      <c r="DM76" s="548"/>
      <c r="DN76" s="548">
        <v>11</v>
      </c>
      <c r="DO76" s="549"/>
      <c r="DP76" s="617">
        <v>0</v>
      </c>
      <c r="DQ76" s="618"/>
      <c r="DR76" s="55">
        <v>0</v>
      </c>
      <c r="DS76" s="584">
        <v>1</v>
      </c>
      <c r="DT76" s="538">
        <v>99</v>
      </c>
      <c r="DU76" s="563">
        <v>99</v>
      </c>
      <c r="DV76" s="584">
        <v>99</v>
      </c>
      <c r="DX76" s="633">
        <v>19999</v>
      </c>
      <c r="DY76" s="633"/>
      <c r="EA76" s="633">
        <v>19999</v>
      </c>
      <c r="EB76" s="633"/>
      <c r="ED76" s="381">
        <v>5</v>
      </c>
      <c r="EG76" s="381">
        <v>99</v>
      </c>
      <c r="EH76" s="381">
        <v>99</v>
      </c>
      <c r="EJ76" s="381">
        <v>0</v>
      </c>
      <c r="EK76" s="490" t="s">
        <v>67</v>
      </c>
      <c r="EL76" s="381" t="s">
        <v>67</v>
      </c>
      <c r="EM76" s="381" t="s">
        <v>67</v>
      </c>
      <c r="EN76" s="381" t="s">
        <v>67</v>
      </c>
      <c r="EO76" s="381" t="s">
        <v>67</v>
      </c>
      <c r="EP76" s="381"/>
      <c r="EQ76" s="381">
        <v>0</v>
      </c>
      <c r="ER76" s="490" t="s">
        <v>67</v>
      </c>
      <c r="ET76" s="243">
        <v>11</v>
      </c>
      <c r="EV76" s="384">
        <v>6</v>
      </c>
      <c r="EW76" s="385"/>
      <c r="EX76" s="386" t="s">
        <v>67</v>
      </c>
      <c r="FB76" s="243">
        <v>2</v>
      </c>
      <c r="FD76" s="360" t="s">
        <v>8</v>
      </c>
      <c r="FE76" s="451" t="s">
        <v>8</v>
      </c>
      <c r="FF76" s="451"/>
      <c r="FG76" s="451" t="s">
        <v>8</v>
      </c>
      <c r="FH76" s="451" t="s">
        <v>8</v>
      </c>
      <c r="FI76" s="451"/>
      <c r="FJ76" s="451" t="s">
        <v>8</v>
      </c>
      <c r="FK76" s="467" t="s">
        <v>8</v>
      </c>
      <c r="FZ76" s="286"/>
      <c r="GA76" s="344"/>
      <c r="GB76" s="349"/>
      <c r="GC76" s="349"/>
      <c r="GD76" s="241" t="s">
        <v>67</v>
      </c>
      <c r="GE76" s="344">
        <v>25</v>
      </c>
      <c r="GF76" s="349"/>
      <c r="GG76" s="350" t="s">
        <v>67</v>
      </c>
      <c r="GH76" s="342"/>
    </row>
    <row r="77" spans="1:190" ht="14.25" hidden="1" customHeight="1" thickTop="1" thickBot="1" x14ac:dyDescent="0.25">
      <c r="A77" s="79"/>
      <c r="D77" s="102">
        <v>20</v>
      </c>
      <c r="F77" s="381">
        <v>1</v>
      </c>
      <c r="I77" s="381">
        <v>1</v>
      </c>
      <c r="L77" s="381">
        <v>1</v>
      </c>
      <c r="O77" s="381">
        <v>1</v>
      </c>
      <c r="R77" s="381">
        <v>1</v>
      </c>
      <c r="U77" s="381">
        <v>1</v>
      </c>
      <c r="X77" s="381">
        <v>1</v>
      </c>
      <c r="AF77" s="430">
        <v>8</v>
      </c>
      <c r="AU77" s="381">
        <v>12</v>
      </c>
      <c r="AV77" s="384">
        <v>12</v>
      </c>
      <c r="AW77" s="385">
        <v>12</v>
      </c>
      <c r="AX77" s="385">
        <v>12</v>
      </c>
      <c r="AY77" s="385">
        <v>12</v>
      </c>
      <c r="AZ77" s="385">
        <v>12</v>
      </c>
      <c r="BA77" s="385">
        <v>12</v>
      </c>
      <c r="BB77" s="385">
        <v>12</v>
      </c>
      <c r="BC77" s="385">
        <v>12</v>
      </c>
      <c r="BD77" s="385">
        <v>12</v>
      </c>
      <c r="BE77" s="515">
        <v>12</v>
      </c>
      <c r="BF77" s="515"/>
      <c r="BG77" s="515"/>
      <c r="BH77" s="515"/>
      <c r="BI77" s="515"/>
      <c r="BJ77" s="515"/>
      <c r="BK77" s="515"/>
      <c r="BL77" s="515"/>
      <c r="BM77" s="515"/>
      <c r="BN77" s="515"/>
      <c r="BO77" s="515"/>
      <c r="BP77" s="385"/>
      <c r="BQ77" s="385"/>
      <c r="BR77" s="385"/>
      <c r="BS77" s="385"/>
      <c r="BT77" s="385"/>
      <c r="BU77" s="385"/>
      <c r="BV77" s="519"/>
      <c r="BW77" s="518"/>
      <c r="BX77" s="518"/>
      <c r="BY77" s="518"/>
      <c r="BZ77" s="518"/>
      <c r="CA77" s="518"/>
      <c r="CB77" s="518"/>
      <c r="CC77" s="518"/>
      <c r="CD77" s="518"/>
      <c r="CE77" s="518"/>
      <c r="CF77" s="518"/>
      <c r="CG77" s="518"/>
      <c r="CM77" s="141">
        <v>27</v>
      </c>
      <c r="CQ77" s="530">
        <v>0</v>
      </c>
      <c r="CS77" s="550" t="s">
        <v>67</v>
      </c>
      <c r="CT77" s="548" t="s">
        <v>67</v>
      </c>
      <c r="CU77" s="548"/>
      <c r="CV77" s="634">
        <v>0</v>
      </c>
      <c r="CW77" s="634"/>
      <c r="CX77" s="634"/>
      <c r="CY77" s="634">
        <v>10000000000.000999</v>
      </c>
      <c r="CZ77" s="634"/>
      <c r="DA77" s="634"/>
      <c r="DB77" s="55">
        <v>15</v>
      </c>
      <c r="DC77" s="634">
        <v>10000000000.000999</v>
      </c>
      <c r="DD77" s="634"/>
      <c r="DE77" s="634"/>
      <c r="DF77" s="548"/>
      <c r="DG77" s="634">
        <v>10000000000.000999</v>
      </c>
      <c r="DH77" s="634"/>
      <c r="DI77" s="634"/>
      <c r="DJ77" s="548"/>
      <c r="DK77" s="587">
        <v>0</v>
      </c>
      <c r="DL77" s="548">
        <v>15</v>
      </c>
      <c r="DM77" s="548"/>
      <c r="DN77" s="548">
        <v>12</v>
      </c>
      <c r="DO77" s="549"/>
      <c r="DP77" s="617">
        <v>0</v>
      </c>
      <c r="DQ77" s="618"/>
      <c r="DR77" s="55">
        <v>0</v>
      </c>
      <c r="DS77" s="584">
        <v>1</v>
      </c>
      <c r="DT77" s="538">
        <v>99</v>
      </c>
      <c r="DU77" s="563">
        <v>99</v>
      </c>
      <c r="DV77" s="584">
        <v>99</v>
      </c>
      <c r="DX77" s="633">
        <v>19999</v>
      </c>
      <c r="DY77" s="633"/>
      <c r="EA77" s="633">
        <v>19999</v>
      </c>
      <c r="EB77" s="633"/>
      <c r="ED77" s="381">
        <v>5</v>
      </c>
      <c r="EG77" s="381">
        <v>99</v>
      </c>
      <c r="EH77" s="381">
        <v>99</v>
      </c>
      <c r="EJ77" s="381">
        <v>0</v>
      </c>
      <c r="EK77" s="490" t="s">
        <v>67</v>
      </c>
      <c r="EL77" s="381" t="s">
        <v>67</v>
      </c>
      <c r="EM77" s="381" t="s">
        <v>67</v>
      </c>
      <c r="EN77" s="381" t="s">
        <v>67</v>
      </c>
      <c r="EO77" s="381" t="s">
        <v>67</v>
      </c>
      <c r="EP77" s="381"/>
      <c r="EQ77" s="381">
        <v>0</v>
      </c>
      <c r="ER77" s="490" t="s">
        <v>67</v>
      </c>
      <c r="ET77" s="243">
        <v>12</v>
      </c>
      <c r="EV77" s="384"/>
      <c r="EW77" s="385"/>
      <c r="EX77" s="386"/>
      <c r="FZ77" s="286"/>
      <c r="GA77" s="344"/>
      <c r="GB77" s="349"/>
      <c r="GC77" s="349"/>
      <c r="GD77" s="241"/>
      <c r="GE77" s="344"/>
      <c r="GF77" s="349"/>
      <c r="GG77" s="350"/>
      <c r="GH77" s="342"/>
    </row>
    <row r="78" spans="1:190" ht="13.5" hidden="1" customHeight="1" thickTop="1" x14ac:dyDescent="0.2">
      <c r="A78" s="79"/>
      <c r="D78" s="102"/>
      <c r="F78" s="381">
        <v>1</v>
      </c>
      <c r="I78" s="381">
        <v>1</v>
      </c>
      <c r="L78" s="381">
        <v>1</v>
      </c>
      <c r="O78" s="381">
        <v>1</v>
      </c>
      <c r="R78" s="381">
        <v>1</v>
      </c>
      <c r="U78" s="381">
        <v>1</v>
      </c>
      <c r="X78" s="381">
        <v>1</v>
      </c>
      <c r="AF78" s="430">
        <v>9</v>
      </c>
      <c r="AU78" s="381">
        <v>13</v>
      </c>
      <c r="AV78" s="384">
        <v>13</v>
      </c>
      <c r="AW78" s="385">
        <v>13</v>
      </c>
      <c r="AX78" s="385">
        <v>13</v>
      </c>
      <c r="AY78" s="385">
        <v>13</v>
      </c>
      <c r="AZ78" s="385">
        <v>13</v>
      </c>
      <c r="BA78" s="385">
        <v>13</v>
      </c>
      <c r="BB78" s="385">
        <v>13</v>
      </c>
      <c r="BC78" s="385">
        <v>13</v>
      </c>
      <c r="BD78" s="385"/>
      <c r="BE78" s="515"/>
      <c r="BF78" s="515"/>
      <c r="BG78" s="515"/>
      <c r="BH78" s="515"/>
      <c r="BI78" s="515"/>
      <c r="BJ78" s="515"/>
      <c r="BK78" s="515"/>
      <c r="BL78" s="515"/>
      <c r="BM78" s="515"/>
      <c r="BN78" s="515"/>
      <c r="BO78" s="515"/>
      <c r="BP78" s="385"/>
      <c r="BQ78" s="385"/>
      <c r="BR78" s="385"/>
      <c r="BS78" s="385"/>
      <c r="BT78" s="385"/>
      <c r="BU78" s="385"/>
      <c r="BV78" s="519"/>
      <c r="BW78" s="518"/>
      <c r="BX78" s="518"/>
      <c r="BY78" s="518"/>
      <c r="BZ78" s="518"/>
      <c r="CA78" s="518"/>
      <c r="CB78" s="518"/>
      <c r="CC78" s="518"/>
      <c r="CD78" s="518"/>
      <c r="CE78" s="518"/>
      <c r="CF78" s="518"/>
      <c r="CG78" s="518"/>
      <c r="CQ78" s="530">
        <v>0</v>
      </c>
      <c r="CS78" s="550" t="s">
        <v>67</v>
      </c>
      <c r="CT78" s="548" t="s">
        <v>67</v>
      </c>
      <c r="CU78" s="548"/>
      <c r="CV78" s="634">
        <v>0</v>
      </c>
      <c r="CW78" s="634"/>
      <c r="CX78" s="634"/>
      <c r="CY78" s="634">
        <v>10000000000.000999</v>
      </c>
      <c r="CZ78" s="634"/>
      <c r="DA78" s="634"/>
      <c r="DB78" s="55">
        <v>15</v>
      </c>
      <c r="DC78" s="634">
        <v>10000000000.000999</v>
      </c>
      <c r="DD78" s="634"/>
      <c r="DE78" s="634"/>
      <c r="DF78" s="548"/>
      <c r="DG78" s="634">
        <v>10000000000.000999</v>
      </c>
      <c r="DH78" s="634"/>
      <c r="DI78" s="634"/>
      <c r="DJ78" s="551"/>
      <c r="DK78" s="587">
        <v>0</v>
      </c>
      <c r="DL78" s="548">
        <v>15</v>
      </c>
      <c r="DM78" s="548"/>
      <c r="DN78" s="548">
        <v>13</v>
      </c>
      <c r="DO78" s="549"/>
      <c r="DP78" s="617">
        <v>0</v>
      </c>
      <c r="DQ78" s="618"/>
      <c r="DR78" s="55">
        <v>0</v>
      </c>
      <c r="DS78" s="584">
        <v>1</v>
      </c>
      <c r="DT78" s="538">
        <v>99</v>
      </c>
      <c r="DU78" s="563">
        <v>99</v>
      </c>
      <c r="DV78" s="584">
        <v>99</v>
      </c>
      <c r="DX78" s="633">
        <v>19999</v>
      </c>
      <c r="DY78" s="633"/>
      <c r="EA78" s="633">
        <v>19999</v>
      </c>
      <c r="EB78" s="633"/>
      <c r="ED78" s="381">
        <v>5</v>
      </c>
      <c r="EG78" s="381">
        <v>99</v>
      </c>
      <c r="EH78" s="381">
        <v>99</v>
      </c>
      <c r="EJ78" s="381">
        <v>0</v>
      </c>
      <c r="EK78" s="490" t="s">
        <v>67</v>
      </c>
      <c r="EL78" s="381" t="s">
        <v>67</v>
      </c>
      <c r="EM78" s="381" t="s">
        <v>67</v>
      </c>
      <c r="EN78" s="381" t="s">
        <v>67</v>
      </c>
      <c r="EO78" s="381" t="s">
        <v>67</v>
      </c>
      <c r="EP78" s="381"/>
      <c r="EQ78" s="381">
        <v>0</v>
      </c>
      <c r="ER78" s="490" t="s">
        <v>67</v>
      </c>
      <c r="ET78" s="243">
        <v>13</v>
      </c>
      <c r="EV78" s="384">
        <v>7</v>
      </c>
      <c r="EW78" s="385"/>
      <c r="EX78" s="386" t="s">
        <v>67</v>
      </c>
      <c r="FD78" s="356" t="s">
        <v>67</v>
      </c>
      <c r="FE78" s="465" t="s">
        <v>67</v>
      </c>
      <c r="FF78" s="465"/>
      <c r="FG78" s="465" t="s">
        <v>67</v>
      </c>
      <c r="FH78" s="465" t="s">
        <v>67</v>
      </c>
      <c r="FI78" s="465"/>
      <c r="FJ78" s="465" t="s">
        <v>67</v>
      </c>
      <c r="FK78" s="466" t="s">
        <v>67</v>
      </c>
      <c r="FZ78" s="286"/>
      <c r="GA78" s="344"/>
      <c r="GB78" s="349"/>
      <c r="GC78" s="349"/>
      <c r="GD78" s="241" t="s">
        <v>67</v>
      </c>
      <c r="GE78" s="344">
        <v>26</v>
      </c>
      <c r="GF78" s="349"/>
      <c r="GG78" s="350" t="s">
        <v>67</v>
      </c>
      <c r="GH78" s="342"/>
    </row>
    <row r="79" spans="1:190" ht="13.5" hidden="1" customHeight="1" thickBot="1" x14ac:dyDescent="0.25">
      <c r="A79" s="79"/>
      <c r="D79" s="102">
        <v>21</v>
      </c>
      <c r="F79" s="381">
        <v>1</v>
      </c>
      <c r="I79" s="381">
        <v>1</v>
      </c>
      <c r="L79" s="381">
        <v>1</v>
      </c>
      <c r="O79" s="381">
        <v>1</v>
      </c>
      <c r="R79" s="381">
        <v>1</v>
      </c>
      <c r="U79" s="381">
        <v>1</v>
      </c>
      <c r="X79" s="381">
        <v>1</v>
      </c>
      <c r="AF79" s="430">
        <v>10</v>
      </c>
      <c r="AU79" s="381">
        <v>14</v>
      </c>
      <c r="AV79" s="384">
        <v>14</v>
      </c>
      <c r="AW79" s="385">
        <v>14</v>
      </c>
      <c r="AX79" s="385">
        <v>14</v>
      </c>
      <c r="AY79" s="385">
        <v>14</v>
      </c>
      <c r="AZ79" s="385">
        <v>14</v>
      </c>
      <c r="BA79" s="385">
        <v>14</v>
      </c>
      <c r="BB79" s="385"/>
      <c r="BC79" s="385"/>
      <c r="BD79" s="385"/>
      <c r="BE79" s="515"/>
      <c r="BF79" s="515"/>
      <c r="BG79" s="515"/>
      <c r="BH79" s="515"/>
      <c r="BI79" s="515"/>
      <c r="BJ79" s="515"/>
      <c r="BK79" s="515"/>
      <c r="BL79" s="515"/>
      <c r="BM79" s="515"/>
      <c r="BN79" s="515"/>
      <c r="BO79" s="515"/>
      <c r="BP79" s="385"/>
      <c r="BQ79" s="385"/>
      <c r="BR79" s="385"/>
      <c r="BS79" s="385"/>
      <c r="BT79" s="385"/>
      <c r="BU79" s="385"/>
      <c r="BV79" s="519"/>
      <c r="BW79" s="518"/>
      <c r="BX79" s="518"/>
      <c r="BY79" s="518"/>
      <c r="BZ79" s="518"/>
      <c r="CA79" s="518"/>
      <c r="CB79" s="518"/>
      <c r="CC79" s="518"/>
      <c r="CD79" s="518"/>
      <c r="CE79" s="518"/>
      <c r="CF79" s="518"/>
      <c r="CG79" s="518"/>
      <c r="CQ79" s="530">
        <v>0</v>
      </c>
      <c r="CS79" s="550" t="s">
        <v>67</v>
      </c>
      <c r="CT79" s="548" t="s">
        <v>67</v>
      </c>
      <c r="CU79" s="548"/>
      <c r="CV79" s="634">
        <v>0</v>
      </c>
      <c r="CW79" s="634"/>
      <c r="CX79" s="634"/>
      <c r="CY79" s="634">
        <v>10000000000.000999</v>
      </c>
      <c r="CZ79" s="634"/>
      <c r="DA79" s="634"/>
      <c r="DB79" s="55">
        <v>15</v>
      </c>
      <c r="DC79" s="634">
        <v>10000000000.000999</v>
      </c>
      <c r="DD79" s="634"/>
      <c r="DE79" s="634"/>
      <c r="DF79" s="548"/>
      <c r="DG79" s="634">
        <v>10000000000.000999</v>
      </c>
      <c r="DH79" s="634"/>
      <c r="DI79" s="634"/>
      <c r="DJ79" s="551"/>
      <c r="DK79" s="587">
        <v>0</v>
      </c>
      <c r="DL79" s="548">
        <v>15</v>
      </c>
      <c r="DM79" s="548"/>
      <c r="DN79" s="548">
        <v>14</v>
      </c>
      <c r="DO79" s="549"/>
      <c r="DP79" s="617">
        <v>0</v>
      </c>
      <c r="DQ79" s="618"/>
      <c r="DR79" s="55">
        <v>0</v>
      </c>
      <c r="DS79" s="584">
        <v>1</v>
      </c>
      <c r="DT79" s="538">
        <v>99</v>
      </c>
      <c r="DU79" s="563">
        <v>99</v>
      </c>
      <c r="DV79" s="584">
        <v>99</v>
      </c>
      <c r="DX79" s="633">
        <v>19999</v>
      </c>
      <c r="DY79" s="633"/>
      <c r="EA79" s="633">
        <v>19999</v>
      </c>
      <c r="EB79" s="633"/>
      <c r="ED79" s="381">
        <v>5</v>
      </c>
      <c r="EG79" s="381">
        <v>99</v>
      </c>
      <c r="EH79" s="381">
        <v>99</v>
      </c>
      <c r="EJ79" s="381">
        <v>0</v>
      </c>
      <c r="EK79" s="490" t="s">
        <v>67</v>
      </c>
      <c r="EL79" s="381" t="s">
        <v>67</v>
      </c>
      <c r="EM79" s="381" t="s">
        <v>67</v>
      </c>
      <c r="EN79" s="381" t="s">
        <v>67</v>
      </c>
      <c r="EO79" s="381" t="s">
        <v>67</v>
      </c>
      <c r="EP79" s="381"/>
      <c r="EQ79" s="381">
        <v>0</v>
      </c>
      <c r="ER79" s="490" t="s">
        <v>67</v>
      </c>
      <c r="ET79" s="243">
        <v>14</v>
      </c>
      <c r="EV79" s="384"/>
      <c r="EW79" s="385"/>
      <c r="EX79" s="386"/>
      <c r="FD79" s="360" t="s">
        <v>67</v>
      </c>
      <c r="FE79" s="451" t="s">
        <v>67</v>
      </c>
      <c r="FF79" s="451"/>
      <c r="FG79" s="451" t="s">
        <v>67</v>
      </c>
      <c r="FH79" s="451" t="s">
        <v>67</v>
      </c>
      <c r="FI79" s="451"/>
      <c r="FJ79" s="451" t="s">
        <v>67</v>
      </c>
      <c r="FK79" s="467" t="s">
        <v>67</v>
      </c>
      <c r="FZ79" s="286"/>
      <c r="GA79" s="344"/>
      <c r="GB79" s="349"/>
      <c r="GC79" s="349"/>
      <c r="GD79" s="241"/>
      <c r="GE79" s="344"/>
      <c r="GF79" s="349"/>
      <c r="GG79" s="350"/>
      <c r="GH79" s="342"/>
    </row>
    <row r="80" spans="1:190" ht="13.5" hidden="1" customHeight="1" thickTop="1" x14ac:dyDescent="0.2">
      <c r="A80" s="79"/>
      <c r="D80" s="102"/>
      <c r="F80" s="381">
        <v>1</v>
      </c>
      <c r="I80" s="381">
        <v>1</v>
      </c>
      <c r="L80" s="381">
        <v>1</v>
      </c>
      <c r="O80" s="381">
        <v>1</v>
      </c>
      <c r="R80" s="381">
        <v>1</v>
      </c>
      <c r="U80" s="381">
        <v>1</v>
      </c>
      <c r="X80" s="381">
        <v>1</v>
      </c>
      <c r="AF80" s="430">
        <v>11</v>
      </c>
      <c r="AU80" s="381">
        <v>15</v>
      </c>
      <c r="AV80" s="384">
        <v>15</v>
      </c>
      <c r="AW80" s="385">
        <v>15</v>
      </c>
      <c r="AX80" s="385">
        <v>15</v>
      </c>
      <c r="AY80" s="385">
        <v>15</v>
      </c>
      <c r="AZ80" s="385"/>
      <c r="BA80" s="385"/>
      <c r="BB80" s="385"/>
      <c r="BC80" s="385"/>
      <c r="BD80" s="385"/>
      <c r="BE80" s="515"/>
      <c r="BF80" s="515"/>
      <c r="BG80" s="515"/>
      <c r="BH80" s="515"/>
      <c r="BI80" s="515"/>
      <c r="BJ80" s="515"/>
      <c r="BK80" s="515"/>
      <c r="BL80" s="515"/>
      <c r="BM80" s="515"/>
      <c r="BN80" s="515"/>
      <c r="BO80" s="515"/>
      <c r="BP80" s="385"/>
      <c r="BQ80" s="385"/>
      <c r="BR80" s="385"/>
      <c r="BS80" s="385"/>
      <c r="BT80" s="385"/>
      <c r="BU80" s="385"/>
      <c r="BV80" s="519"/>
      <c r="BW80" s="518"/>
      <c r="BX80" s="518"/>
      <c r="BY80" s="518"/>
      <c r="BZ80" s="518"/>
      <c r="CA80" s="518"/>
      <c r="CB80" s="518"/>
      <c r="CC80" s="518"/>
      <c r="CD80" s="518"/>
      <c r="CE80" s="518"/>
      <c r="CF80" s="518"/>
      <c r="CG80" s="518"/>
      <c r="CQ80" s="530">
        <v>0</v>
      </c>
      <c r="CS80" s="550" t="s">
        <v>67</v>
      </c>
      <c r="CT80" s="548" t="s">
        <v>67</v>
      </c>
      <c r="CU80" s="548"/>
      <c r="CV80" s="634">
        <v>0</v>
      </c>
      <c r="CW80" s="634"/>
      <c r="CX80" s="634"/>
      <c r="CY80" s="634">
        <v>10000000000.000999</v>
      </c>
      <c r="CZ80" s="634"/>
      <c r="DA80" s="634"/>
      <c r="DB80" s="55">
        <v>15</v>
      </c>
      <c r="DC80" s="634">
        <v>10000000000.000999</v>
      </c>
      <c r="DD80" s="634"/>
      <c r="DE80" s="634"/>
      <c r="DF80" s="548"/>
      <c r="DG80" s="634">
        <v>10000000000.000999</v>
      </c>
      <c r="DH80" s="634"/>
      <c r="DI80" s="634"/>
      <c r="DJ80" s="551"/>
      <c r="DK80" s="587">
        <v>0</v>
      </c>
      <c r="DL80" s="548">
        <v>15</v>
      </c>
      <c r="DM80" s="548"/>
      <c r="DN80" s="548">
        <v>15</v>
      </c>
      <c r="DO80" s="549"/>
      <c r="DP80" s="617">
        <v>0</v>
      </c>
      <c r="DQ80" s="618"/>
      <c r="DR80" s="55">
        <v>0</v>
      </c>
      <c r="DS80" s="584">
        <v>1</v>
      </c>
      <c r="DT80" s="538">
        <v>99</v>
      </c>
      <c r="DU80" s="563">
        <v>99</v>
      </c>
      <c r="DV80" s="584">
        <v>99</v>
      </c>
      <c r="DX80" s="633">
        <v>19999</v>
      </c>
      <c r="DY80" s="633"/>
      <c r="EA80" s="633">
        <v>19999</v>
      </c>
      <c r="EB80" s="633"/>
      <c r="ED80" s="381">
        <v>5</v>
      </c>
      <c r="EG80" s="381">
        <v>99</v>
      </c>
      <c r="EH80" s="381">
        <v>99</v>
      </c>
      <c r="EJ80" s="381">
        <v>0</v>
      </c>
      <c r="EK80" s="490" t="s">
        <v>67</v>
      </c>
      <c r="EL80" s="381" t="s">
        <v>67</v>
      </c>
      <c r="EM80" s="381" t="s">
        <v>67</v>
      </c>
      <c r="EN80" s="381" t="s">
        <v>67</v>
      </c>
      <c r="EO80" s="381" t="s">
        <v>67</v>
      </c>
      <c r="EP80" s="381"/>
      <c r="EQ80" s="381">
        <v>0</v>
      </c>
      <c r="ER80" s="490" t="s">
        <v>67</v>
      </c>
      <c r="ET80" s="243">
        <v>15</v>
      </c>
      <c r="EV80" s="384">
        <v>8</v>
      </c>
      <c r="EW80" s="385"/>
      <c r="EX80" s="386" t="s">
        <v>67</v>
      </c>
      <c r="FZ80" s="286"/>
      <c r="GA80" s="344"/>
      <c r="GB80" s="349"/>
      <c r="GC80" s="349"/>
      <c r="GD80" s="241" t="s">
        <v>67</v>
      </c>
      <c r="GE80" s="344">
        <v>27</v>
      </c>
      <c r="GF80" s="349"/>
      <c r="GG80" s="350" t="s">
        <v>67</v>
      </c>
      <c r="GH80" s="342"/>
    </row>
    <row r="81" spans="1:190" ht="12.75" hidden="1" customHeight="1" x14ac:dyDescent="0.2">
      <c r="A81" s="79"/>
      <c r="D81" s="102">
        <v>22</v>
      </c>
      <c r="F81" s="381">
        <v>1</v>
      </c>
      <c r="I81" s="381">
        <v>1</v>
      </c>
      <c r="L81" s="381">
        <v>1</v>
      </c>
      <c r="O81" s="381">
        <v>1</v>
      </c>
      <c r="R81" s="381">
        <v>1</v>
      </c>
      <c r="U81" s="381">
        <v>1</v>
      </c>
      <c r="X81" s="381">
        <v>1</v>
      </c>
      <c r="AF81" s="430">
        <v>12</v>
      </c>
      <c r="AU81" s="381">
        <v>16</v>
      </c>
      <c r="AV81" s="384">
        <v>16</v>
      </c>
      <c r="AW81" s="385">
        <v>16</v>
      </c>
      <c r="AX81" s="385"/>
      <c r="AY81" s="385"/>
      <c r="AZ81" s="385"/>
      <c r="BA81" s="385"/>
      <c r="BB81" s="385"/>
      <c r="BC81" s="385"/>
      <c r="BD81" s="385"/>
      <c r="BE81" s="515"/>
      <c r="BF81" s="515"/>
      <c r="BG81" s="515"/>
      <c r="BH81" s="515"/>
      <c r="BI81" s="515"/>
      <c r="BJ81" s="515"/>
      <c r="BK81" s="515"/>
      <c r="BL81" s="515"/>
      <c r="BM81" s="515"/>
      <c r="BN81" s="515"/>
      <c r="BO81" s="515"/>
      <c r="BP81" s="385"/>
      <c r="BQ81" s="385"/>
      <c r="BR81" s="385"/>
      <c r="BS81" s="385"/>
      <c r="BT81" s="385"/>
      <c r="BU81" s="385"/>
      <c r="BV81" s="519"/>
      <c r="BW81" s="518"/>
      <c r="BX81" s="518"/>
      <c r="BY81" s="518"/>
      <c r="BZ81" s="518"/>
      <c r="CA81" s="518"/>
      <c r="CB81" s="518"/>
      <c r="CC81" s="518"/>
      <c r="CD81" s="518"/>
      <c r="CE81" s="518"/>
      <c r="CF81" s="518"/>
      <c r="CG81" s="518"/>
      <c r="CQ81" s="530">
        <v>0</v>
      </c>
      <c r="CS81" s="550" t="s">
        <v>67</v>
      </c>
      <c r="CT81" s="548" t="s">
        <v>67</v>
      </c>
      <c r="CU81" s="548"/>
      <c r="CV81" s="634">
        <v>0</v>
      </c>
      <c r="CW81" s="634"/>
      <c r="CX81" s="634"/>
      <c r="CY81" s="634">
        <v>10000000000.000999</v>
      </c>
      <c r="CZ81" s="634"/>
      <c r="DA81" s="634"/>
      <c r="DB81" s="55">
        <v>15</v>
      </c>
      <c r="DC81" s="634">
        <v>10000000000.000999</v>
      </c>
      <c r="DD81" s="634"/>
      <c r="DE81" s="634"/>
      <c r="DF81" s="548"/>
      <c r="DG81" s="634">
        <v>10000000000.000999</v>
      </c>
      <c r="DH81" s="634"/>
      <c r="DI81" s="634"/>
      <c r="DJ81" s="551"/>
      <c r="DK81" s="587">
        <v>0</v>
      </c>
      <c r="DL81" s="548">
        <v>15</v>
      </c>
      <c r="DM81" s="548"/>
      <c r="DN81" s="548">
        <v>16</v>
      </c>
      <c r="DO81" s="549"/>
      <c r="DP81" s="617">
        <v>0</v>
      </c>
      <c r="DQ81" s="618"/>
      <c r="DR81" s="55">
        <v>0</v>
      </c>
      <c r="DS81" s="584">
        <v>1</v>
      </c>
      <c r="DT81" s="538">
        <v>99</v>
      </c>
      <c r="DU81" s="563">
        <v>99</v>
      </c>
      <c r="DV81" s="584">
        <v>99</v>
      </c>
      <c r="DX81" s="633">
        <v>19999</v>
      </c>
      <c r="DY81" s="633"/>
      <c r="EA81" s="633">
        <v>19999</v>
      </c>
      <c r="EB81" s="633"/>
      <c r="ED81" s="381">
        <v>5</v>
      </c>
      <c r="EG81" s="381">
        <v>99</v>
      </c>
      <c r="EH81" s="381">
        <v>99</v>
      </c>
      <c r="EJ81" s="381">
        <v>0</v>
      </c>
      <c r="EK81" s="490" t="s">
        <v>67</v>
      </c>
      <c r="EL81" s="381" t="s">
        <v>67</v>
      </c>
      <c r="EM81" s="381" t="s">
        <v>67</v>
      </c>
      <c r="EN81" s="381" t="s">
        <v>67</v>
      </c>
      <c r="EO81" s="381" t="s">
        <v>67</v>
      </c>
      <c r="EP81" s="381"/>
      <c r="EQ81" s="381">
        <v>0</v>
      </c>
      <c r="ER81" s="490" t="s">
        <v>67</v>
      </c>
      <c r="ET81" s="243">
        <v>16</v>
      </c>
      <c r="EV81" s="384"/>
      <c r="EW81" s="385"/>
      <c r="EX81" s="386"/>
      <c r="FZ81" s="286"/>
      <c r="GA81" s="344"/>
      <c r="GB81" s="349"/>
      <c r="GC81" s="349"/>
      <c r="GD81" s="241"/>
      <c r="GE81" s="344"/>
      <c r="GF81" s="349"/>
      <c r="GG81" s="350"/>
      <c r="GH81" s="342"/>
    </row>
    <row r="82" spans="1:190" ht="12.75" hidden="1" customHeight="1" x14ac:dyDescent="0.2">
      <c r="A82" s="79"/>
      <c r="D82" s="102"/>
      <c r="F82" s="381">
        <v>1</v>
      </c>
      <c r="I82" s="381">
        <v>1</v>
      </c>
      <c r="L82" s="381">
        <v>1</v>
      </c>
      <c r="O82" s="381">
        <v>1</v>
      </c>
      <c r="R82" s="381">
        <v>1</v>
      </c>
      <c r="U82" s="381">
        <v>1</v>
      </c>
      <c r="X82" s="381">
        <v>1</v>
      </c>
      <c r="AF82" s="430">
        <v>13</v>
      </c>
      <c r="AU82" s="381">
        <v>17</v>
      </c>
      <c r="AV82" s="384">
        <v>17</v>
      </c>
      <c r="AW82" s="385">
        <v>17</v>
      </c>
      <c r="AX82" s="385">
        <v>16</v>
      </c>
      <c r="AY82" s="385">
        <v>16</v>
      </c>
      <c r="AZ82" s="385">
        <v>15</v>
      </c>
      <c r="BA82" s="385">
        <v>15</v>
      </c>
      <c r="BB82" s="385">
        <v>14</v>
      </c>
      <c r="BC82" s="385">
        <v>14</v>
      </c>
      <c r="BD82" s="385">
        <v>13</v>
      </c>
      <c r="BE82" s="515">
        <v>13</v>
      </c>
      <c r="BF82" s="515">
        <v>12</v>
      </c>
      <c r="BG82" s="515">
        <v>12</v>
      </c>
      <c r="BH82" s="515">
        <v>11</v>
      </c>
      <c r="BI82" s="515">
        <v>11</v>
      </c>
      <c r="BJ82" s="515">
        <v>10</v>
      </c>
      <c r="BK82" s="515">
        <v>10</v>
      </c>
      <c r="BL82" s="515">
        <v>9</v>
      </c>
      <c r="BM82" s="515">
        <v>9</v>
      </c>
      <c r="BN82" s="515">
        <v>8</v>
      </c>
      <c r="BO82" s="515">
        <v>8</v>
      </c>
      <c r="BP82" s="385">
        <v>7</v>
      </c>
      <c r="BQ82" s="385">
        <v>7</v>
      </c>
      <c r="BR82" s="385">
        <v>6</v>
      </c>
      <c r="BS82" s="385">
        <v>6</v>
      </c>
      <c r="BT82" s="385">
        <v>5</v>
      </c>
      <c r="BU82" s="385">
        <v>5</v>
      </c>
      <c r="BV82" s="519">
        <v>4</v>
      </c>
      <c r="BW82" s="518"/>
      <c r="BX82" s="518"/>
      <c r="BY82" s="518"/>
      <c r="BZ82" s="518"/>
      <c r="CA82" s="518"/>
      <c r="CB82" s="518"/>
      <c r="CC82" s="518"/>
      <c r="CD82" s="518"/>
      <c r="CE82" s="518"/>
      <c r="CF82" s="518"/>
      <c r="CG82" s="518"/>
      <c r="CQ82" s="530">
        <v>4</v>
      </c>
      <c r="CS82" s="550">
        <v>3</v>
      </c>
      <c r="CT82" s="548">
        <v>4</v>
      </c>
      <c r="CU82" s="548"/>
      <c r="CV82" s="634">
        <v>60000000004.041</v>
      </c>
      <c r="CW82" s="634"/>
      <c r="CX82" s="634"/>
      <c r="CY82" s="634">
        <v>39661610095.041</v>
      </c>
      <c r="CZ82" s="634"/>
      <c r="DA82" s="634"/>
      <c r="DB82" s="55">
        <v>15</v>
      </c>
      <c r="DC82" s="634">
        <v>60000000004.041</v>
      </c>
      <c r="DD82" s="634"/>
      <c r="DE82" s="634"/>
      <c r="DF82" s="548"/>
      <c r="DG82" s="634">
        <v>10000000000.000999</v>
      </c>
      <c r="DH82" s="634"/>
      <c r="DI82" s="634"/>
      <c r="DJ82" s="551"/>
      <c r="DK82" s="587">
        <v>0</v>
      </c>
      <c r="DL82" s="548">
        <v>15</v>
      </c>
      <c r="DM82" s="548"/>
      <c r="DN82" s="548">
        <v>17</v>
      </c>
      <c r="DO82" s="549"/>
      <c r="DP82" s="617">
        <v>0</v>
      </c>
      <c r="DQ82" s="618"/>
      <c r="DR82" s="55">
        <v>0</v>
      </c>
      <c r="DS82" s="584">
        <v>1</v>
      </c>
      <c r="DT82" s="538">
        <v>99</v>
      </c>
      <c r="DU82" s="563">
        <v>99</v>
      </c>
      <c r="DV82" s="584">
        <v>99</v>
      </c>
      <c r="DX82" s="633">
        <v>19999</v>
      </c>
      <c r="DY82" s="633"/>
      <c r="EA82" s="633">
        <v>19999</v>
      </c>
      <c r="EB82" s="633"/>
      <c r="ED82" s="381">
        <v>5</v>
      </c>
      <c r="EG82" s="381">
        <v>99</v>
      </c>
      <c r="EH82" s="381">
        <v>99</v>
      </c>
      <c r="EJ82" s="381">
        <v>4</v>
      </c>
      <c r="EK82" s="490" t="s">
        <v>67</v>
      </c>
      <c r="EL82" s="381">
        <v>3</v>
      </c>
      <c r="EM82" s="381" t="s">
        <v>67</v>
      </c>
      <c r="EN82" s="381" t="s">
        <v>67</v>
      </c>
      <c r="EO82" s="381" t="s">
        <v>67</v>
      </c>
      <c r="EP82" s="381"/>
      <c r="EQ82" s="381">
        <v>3</v>
      </c>
      <c r="ER82" s="490">
        <v>3</v>
      </c>
      <c r="ET82" s="243">
        <v>17</v>
      </c>
      <c r="EV82" s="384">
        <v>9</v>
      </c>
      <c r="EW82" s="385"/>
      <c r="EX82" s="386" t="s">
        <v>67</v>
      </c>
      <c r="FZ82" s="286"/>
      <c r="GA82" s="344"/>
      <c r="GB82" s="349"/>
      <c r="GC82" s="349"/>
      <c r="GD82" s="241" t="s">
        <v>67</v>
      </c>
      <c r="GE82" s="344">
        <v>28</v>
      </c>
      <c r="GF82" s="349"/>
      <c r="GG82" s="350" t="s">
        <v>67</v>
      </c>
      <c r="GH82" s="342"/>
    </row>
    <row r="83" spans="1:190" ht="12.75" hidden="1" customHeight="1" x14ac:dyDescent="0.2">
      <c r="A83" s="79"/>
      <c r="D83" s="102">
        <v>23</v>
      </c>
      <c r="F83" s="381">
        <v>1</v>
      </c>
      <c r="I83" s="381">
        <v>1</v>
      </c>
      <c r="L83" s="381">
        <v>1</v>
      </c>
      <c r="O83" s="381">
        <v>1</v>
      </c>
      <c r="R83" s="381">
        <v>1</v>
      </c>
      <c r="U83" s="381">
        <v>1</v>
      </c>
      <c r="X83" s="381">
        <v>1</v>
      </c>
      <c r="AF83" s="430">
        <v>14</v>
      </c>
      <c r="AU83" s="381">
        <v>18</v>
      </c>
      <c r="AV83" s="384">
        <v>18</v>
      </c>
      <c r="AW83" s="385">
        <v>18</v>
      </c>
      <c r="AX83" s="385">
        <v>17</v>
      </c>
      <c r="AY83" s="385">
        <v>17</v>
      </c>
      <c r="AZ83" s="385">
        <v>16</v>
      </c>
      <c r="BA83" s="385">
        <v>16</v>
      </c>
      <c r="BB83" s="385">
        <v>15</v>
      </c>
      <c r="BC83" s="385">
        <v>15</v>
      </c>
      <c r="BD83" s="385">
        <v>14</v>
      </c>
      <c r="BE83" s="515">
        <v>14</v>
      </c>
      <c r="BF83" s="515">
        <v>13</v>
      </c>
      <c r="BG83" s="515">
        <v>13</v>
      </c>
      <c r="BH83" s="515">
        <v>12</v>
      </c>
      <c r="BI83" s="515">
        <v>12</v>
      </c>
      <c r="BJ83" s="515">
        <v>11</v>
      </c>
      <c r="BK83" s="515">
        <v>11</v>
      </c>
      <c r="BL83" s="515">
        <v>10</v>
      </c>
      <c r="BM83" s="515">
        <v>10</v>
      </c>
      <c r="BN83" s="515">
        <v>9</v>
      </c>
      <c r="BO83" s="515">
        <v>9</v>
      </c>
      <c r="BP83" s="385">
        <v>8</v>
      </c>
      <c r="BQ83" s="385">
        <v>8</v>
      </c>
      <c r="BR83" s="385">
        <v>7</v>
      </c>
      <c r="BS83" s="385">
        <v>7</v>
      </c>
      <c r="BT83" s="385">
        <v>6</v>
      </c>
      <c r="BU83" s="385">
        <v>6</v>
      </c>
      <c r="BV83" s="519">
        <v>5</v>
      </c>
      <c r="BW83" s="518"/>
      <c r="BX83" s="518"/>
      <c r="BY83" s="518"/>
      <c r="BZ83" s="518"/>
      <c r="CA83" s="518"/>
      <c r="CB83" s="518"/>
      <c r="CC83" s="518"/>
      <c r="CD83" s="518"/>
      <c r="CE83" s="518"/>
      <c r="CF83" s="518"/>
      <c r="CG83" s="518"/>
      <c r="CQ83" s="530">
        <v>5</v>
      </c>
      <c r="CS83" s="550" t="s">
        <v>67</v>
      </c>
      <c r="CT83" s="548" t="s">
        <v>67</v>
      </c>
      <c r="CU83" s="548"/>
      <c r="CV83" s="634">
        <v>0</v>
      </c>
      <c r="CW83" s="634"/>
      <c r="CX83" s="634"/>
      <c r="CY83" s="634">
        <v>29150600094.050999</v>
      </c>
      <c r="CZ83" s="634"/>
      <c r="DA83" s="634"/>
      <c r="DB83" s="55">
        <v>15</v>
      </c>
      <c r="DC83" s="634">
        <v>29150600094.050999</v>
      </c>
      <c r="DD83" s="634"/>
      <c r="DE83" s="634"/>
      <c r="DF83" s="548"/>
      <c r="DG83" s="634">
        <v>10000000000.000999</v>
      </c>
      <c r="DH83" s="634"/>
      <c r="DI83" s="634"/>
      <c r="DJ83" s="551"/>
      <c r="DK83" s="587">
        <v>0</v>
      </c>
      <c r="DL83" s="548">
        <v>15</v>
      </c>
      <c r="DM83" s="548"/>
      <c r="DN83" s="548">
        <v>18</v>
      </c>
      <c r="DO83" s="549"/>
      <c r="DP83" s="617">
        <v>0</v>
      </c>
      <c r="DQ83" s="618"/>
      <c r="DR83" s="55">
        <v>0</v>
      </c>
      <c r="DS83" s="584">
        <v>1</v>
      </c>
      <c r="DT83" s="538">
        <v>99</v>
      </c>
      <c r="DU83" s="563">
        <v>99</v>
      </c>
      <c r="DV83" s="584">
        <v>99</v>
      </c>
      <c r="DX83" s="633">
        <v>19999</v>
      </c>
      <c r="DY83" s="633"/>
      <c r="EA83" s="633">
        <v>19999</v>
      </c>
      <c r="EB83" s="633"/>
      <c r="ED83" s="381">
        <v>5</v>
      </c>
      <c r="EG83" s="381">
        <v>99</v>
      </c>
      <c r="EH83" s="381">
        <v>99</v>
      </c>
      <c r="EJ83" s="381">
        <v>5</v>
      </c>
      <c r="EK83" s="490" t="s">
        <v>67</v>
      </c>
      <c r="EL83" s="381">
        <v>5</v>
      </c>
      <c r="EM83" s="381" t="s">
        <v>67</v>
      </c>
      <c r="EN83" s="381" t="s">
        <v>67</v>
      </c>
      <c r="EO83" s="381" t="s">
        <v>67</v>
      </c>
      <c r="EP83" s="381"/>
      <c r="EQ83" s="381">
        <v>5</v>
      </c>
      <c r="ER83" s="490">
        <v>5</v>
      </c>
      <c r="ET83" s="243">
        <v>18</v>
      </c>
      <c r="EV83" s="384"/>
      <c r="EW83" s="385"/>
      <c r="EX83" s="386"/>
      <c r="FZ83" s="286"/>
      <c r="GA83" s="344"/>
      <c r="GB83" s="349"/>
      <c r="GC83" s="349"/>
      <c r="GD83" s="241"/>
      <c r="GE83" s="344"/>
      <c r="GF83" s="349"/>
      <c r="GG83" s="350"/>
      <c r="GH83" s="342"/>
    </row>
    <row r="84" spans="1:190" ht="12.75" hidden="1" customHeight="1" x14ac:dyDescent="0.2">
      <c r="A84" s="79"/>
      <c r="D84" s="102"/>
      <c r="F84" s="381">
        <v>1</v>
      </c>
      <c r="I84" s="381">
        <v>1</v>
      </c>
      <c r="L84" s="381">
        <v>1</v>
      </c>
      <c r="O84" s="381">
        <v>1</v>
      </c>
      <c r="R84" s="381">
        <v>1</v>
      </c>
      <c r="U84" s="381">
        <v>1</v>
      </c>
      <c r="X84" s="381">
        <v>1</v>
      </c>
      <c r="AF84" s="430">
        <v>15</v>
      </c>
      <c r="AU84" s="381">
        <v>19</v>
      </c>
      <c r="AV84" s="384">
        <v>19</v>
      </c>
      <c r="AW84" s="385">
        <v>19</v>
      </c>
      <c r="AX84" s="385">
        <v>18</v>
      </c>
      <c r="AY84" s="385">
        <v>18</v>
      </c>
      <c r="AZ84" s="385">
        <v>17</v>
      </c>
      <c r="BA84" s="385">
        <v>17</v>
      </c>
      <c r="BB84" s="385">
        <v>16</v>
      </c>
      <c r="BC84" s="385">
        <v>16</v>
      </c>
      <c r="BD84" s="385">
        <v>15</v>
      </c>
      <c r="BE84" s="515">
        <v>15</v>
      </c>
      <c r="BF84" s="515">
        <v>14</v>
      </c>
      <c r="BG84" s="515">
        <v>14</v>
      </c>
      <c r="BH84" s="515">
        <v>13</v>
      </c>
      <c r="BI84" s="515">
        <v>13</v>
      </c>
      <c r="BJ84" s="515">
        <v>12</v>
      </c>
      <c r="BK84" s="515">
        <v>12</v>
      </c>
      <c r="BL84" s="515">
        <v>11</v>
      </c>
      <c r="BM84" s="515">
        <v>11</v>
      </c>
      <c r="BN84" s="515">
        <v>10</v>
      </c>
      <c r="BO84" s="515">
        <v>10</v>
      </c>
      <c r="BP84" s="385">
        <v>9</v>
      </c>
      <c r="BQ84" s="385">
        <v>9</v>
      </c>
      <c r="BR84" s="385">
        <v>8</v>
      </c>
      <c r="BS84" s="385">
        <v>8</v>
      </c>
      <c r="BT84" s="385">
        <v>7</v>
      </c>
      <c r="BU84" s="385">
        <v>7</v>
      </c>
      <c r="BV84" s="519">
        <v>6</v>
      </c>
      <c r="BW84" s="518"/>
      <c r="BX84" s="518"/>
      <c r="BY84" s="518"/>
      <c r="BZ84" s="518"/>
      <c r="CA84" s="518"/>
      <c r="CB84" s="518"/>
      <c r="CC84" s="518"/>
      <c r="CD84" s="518"/>
      <c r="CE84" s="518"/>
      <c r="CF84" s="518"/>
      <c r="CG84" s="518"/>
      <c r="CQ84" s="530">
        <v>6</v>
      </c>
      <c r="CS84" s="550">
        <v>2</v>
      </c>
      <c r="CT84" s="548">
        <v>6</v>
      </c>
      <c r="CU84" s="548"/>
      <c r="CV84" s="634">
        <v>70000000006.061005</v>
      </c>
      <c r="CW84" s="634"/>
      <c r="CX84" s="634"/>
      <c r="CY84" s="634">
        <v>39873001093.061005</v>
      </c>
      <c r="CZ84" s="634"/>
      <c r="DA84" s="634"/>
      <c r="DB84" s="55">
        <v>15</v>
      </c>
      <c r="DC84" s="634">
        <v>70000000006.061005</v>
      </c>
      <c r="DD84" s="634"/>
      <c r="DE84" s="634"/>
      <c r="DF84" s="548"/>
      <c r="DG84" s="634">
        <v>10000000000.000999</v>
      </c>
      <c r="DH84" s="634"/>
      <c r="DI84" s="634"/>
      <c r="DJ84" s="551"/>
      <c r="DK84" s="587">
        <v>0</v>
      </c>
      <c r="DL84" s="548">
        <v>15</v>
      </c>
      <c r="DM84" s="548"/>
      <c r="DN84" s="548">
        <v>19</v>
      </c>
      <c r="DO84" s="549"/>
      <c r="DP84" s="617">
        <v>0</v>
      </c>
      <c r="DQ84" s="618"/>
      <c r="DR84" s="55">
        <v>0</v>
      </c>
      <c r="DS84" s="584">
        <v>1</v>
      </c>
      <c r="DT84" s="538">
        <v>99</v>
      </c>
      <c r="DU84" s="563">
        <v>99</v>
      </c>
      <c r="DV84" s="584">
        <v>99</v>
      </c>
      <c r="DX84" s="633">
        <v>19999</v>
      </c>
      <c r="DY84" s="633"/>
      <c r="EA84" s="633">
        <v>19999</v>
      </c>
      <c r="EB84" s="633"/>
      <c r="ED84" s="381">
        <v>5</v>
      </c>
      <c r="EG84" s="381">
        <v>99</v>
      </c>
      <c r="EH84" s="381">
        <v>99</v>
      </c>
      <c r="EJ84" s="381">
        <v>6</v>
      </c>
      <c r="EK84" s="490" t="s">
        <v>67</v>
      </c>
      <c r="EL84" s="381">
        <v>2</v>
      </c>
      <c r="EM84" s="381" t="s">
        <v>67</v>
      </c>
      <c r="EN84" s="381" t="s">
        <v>67</v>
      </c>
      <c r="EO84" s="381" t="s">
        <v>67</v>
      </c>
      <c r="EP84" s="381"/>
      <c r="EQ84" s="381">
        <v>2</v>
      </c>
      <c r="ER84" s="490">
        <v>2</v>
      </c>
      <c r="ET84" s="243">
        <v>19</v>
      </c>
      <c r="EV84" s="384">
        <v>10</v>
      </c>
      <c r="EW84" s="385"/>
      <c r="EX84" s="386" t="s">
        <v>67</v>
      </c>
      <c r="FZ84" s="286"/>
      <c r="GA84" s="344"/>
      <c r="GB84" s="349"/>
      <c r="GC84" s="349"/>
      <c r="GD84" s="241" t="s">
        <v>67</v>
      </c>
      <c r="GE84" s="344">
        <v>29</v>
      </c>
      <c r="GF84" s="349"/>
      <c r="GG84" s="350" t="s">
        <v>67</v>
      </c>
      <c r="GH84" s="342"/>
    </row>
    <row r="85" spans="1:190" ht="12.75" hidden="1" customHeight="1" x14ac:dyDescent="0.2">
      <c r="A85" s="79"/>
      <c r="D85" s="102">
        <v>24</v>
      </c>
      <c r="F85" s="381">
        <v>1</v>
      </c>
      <c r="I85" s="381">
        <v>1</v>
      </c>
      <c r="L85" s="381">
        <v>1</v>
      </c>
      <c r="O85" s="381">
        <v>1</v>
      </c>
      <c r="R85" s="381">
        <v>1</v>
      </c>
      <c r="U85" s="381">
        <v>1</v>
      </c>
      <c r="X85" s="381">
        <v>1</v>
      </c>
      <c r="AF85" s="430">
        <v>16</v>
      </c>
      <c r="AU85" s="381">
        <v>20</v>
      </c>
      <c r="AV85" s="384">
        <v>20</v>
      </c>
      <c r="AW85" s="385">
        <v>20</v>
      </c>
      <c r="AX85" s="385">
        <v>19</v>
      </c>
      <c r="AY85" s="385">
        <v>19</v>
      </c>
      <c r="AZ85" s="385">
        <v>18</v>
      </c>
      <c r="BA85" s="385">
        <v>18</v>
      </c>
      <c r="BB85" s="385">
        <v>17</v>
      </c>
      <c r="BC85" s="385">
        <v>17</v>
      </c>
      <c r="BD85" s="385">
        <v>16</v>
      </c>
      <c r="BE85" s="515">
        <v>16</v>
      </c>
      <c r="BF85" s="515">
        <v>15</v>
      </c>
      <c r="BG85" s="515">
        <v>15</v>
      </c>
      <c r="BH85" s="515">
        <v>14</v>
      </c>
      <c r="BI85" s="515">
        <v>14</v>
      </c>
      <c r="BJ85" s="515">
        <v>13</v>
      </c>
      <c r="BK85" s="515">
        <v>13</v>
      </c>
      <c r="BL85" s="515">
        <v>12</v>
      </c>
      <c r="BM85" s="515">
        <v>12</v>
      </c>
      <c r="BN85" s="515">
        <v>11</v>
      </c>
      <c r="BO85" s="515">
        <v>11</v>
      </c>
      <c r="BP85" s="385">
        <v>10</v>
      </c>
      <c r="BQ85" s="385">
        <v>10</v>
      </c>
      <c r="BR85" s="385">
        <v>9</v>
      </c>
      <c r="BS85" s="385">
        <v>9</v>
      </c>
      <c r="BT85" s="385">
        <v>8</v>
      </c>
      <c r="BU85" s="385"/>
      <c r="BV85" s="519"/>
      <c r="BW85" s="518"/>
      <c r="BX85" s="518"/>
      <c r="BY85" s="518"/>
      <c r="BZ85" s="518"/>
      <c r="CA85" s="518"/>
      <c r="CB85" s="518"/>
      <c r="CC85" s="518"/>
      <c r="CD85" s="518"/>
      <c r="CE85" s="518"/>
      <c r="CF85" s="518"/>
      <c r="CG85" s="518"/>
      <c r="CQ85" s="530">
        <v>0</v>
      </c>
      <c r="CS85" s="550" t="s">
        <v>67</v>
      </c>
      <c r="CT85" s="548" t="s">
        <v>67</v>
      </c>
      <c r="CU85" s="548"/>
      <c r="CV85" s="634">
        <v>0</v>
      </c>
      <c r="CW85" s="634"/>
      <c r="CX85" s="634"/>
      <c r="CY85" s="634">
        <v>10000000000.000999</v>
      </c>
      <c r="CZ85" s="634"/>
      <c r="DA85" s="634"/>
      <c r="DB85" s="55">
        <v>15</v>
      </c>
      <c r="DC85" s="634">
        <v>10000000000.000999</v>
      </c>
      <c r="DD85" s="634"/>
      <c r="DE85" s="634"/>
      <c r="DF85" s="548"/>
      <c r="DG85" s="634">
        <v>10000000000.000999</v>
      </c>
      <c r="DH85" s="634"/>
      <c r="DI85" s="634"/>
      <c r="DJ85" s="551"/>
      <c r="DK85" s="587">
        <v>0</v>
      </c>
      <c r="DL85" s="548">
        <v>15</v>
      </c>
      <c r="DM85" s="548"/>
      <c r="DN85" s="548">
        <v>20</v>
      </c>
      <c r="DO85" s="549"/>
      <c r="DP85" s="617">
        <v>0</v>
      </c>
      <c r="DQ85" s="618"/>
      <c r="DR85" s="55">
        <v>0</v>
      </c>
      <c r="DS85" s="584">
        <v>1</v>
      </c>
      <c r="DT85" s="538">
        <v>99</v>
      </c>
      <c r="DU85" s="563">
        <v>99</v>
      </c>
      <c r="DV85" s="584">
        <v>99</v>
      </c>
      <c r="DX85" s="633">
        <v>19999</v>
      </c>
      <c r="DY85" s="633"/>
      <c r="EA85" s="633">
        <v>19999</v>
      </c>
      <c r="EB85" s="633"/>
      <c r="ED85" s="381">
        <v>5</v>
      </c>
      <c r="EG85" s="381">
        <v>99</v>
      </c>
      <c r="EH85" s="381">
        <v>99</v>
      </c>
      <c r="EJ85" s="381">
        <v>0</v>
      </c>
      <c r="EK85" s="490" t="s">
        <v>67</v>
      </c>
      <c r="EL85" s="381" t="s">
        <v>67</v>
      </c>
      <c r="EM85" s="381" t="s">
        <v>67</v>
      </c>
      <c r="EN85" s="381" t="s">
        <v>67</v>
      </c>
      <c r="EO85" s="381" t="s">
        <v>67</v>
      </c>
      <c r="EP85" s="381"/>
      <c r="EQ85" s="381">
        <v>0</v>
      </c>
      <c r="ER85" s="490" t="s">
        <v>67</v>
      </c>
      <c r="ET85" s="243">
        <v>20</v>
      </c>
      <c r="EV85" s="384"/>
      <c r="EW85" s="385"/>
      <c r="EX85" s="386"/>
      <c r="FZ85" s="286"/>
      <c r="GA85" s="344"/>
      <c r="GB85" s="349"/>
      <c r="GC85" s="349"/>
      <c r="GD85" s="241"/>
      <c r="GE85" s="344"/>
      <c r="GF85" s="349"/>
      <c r="GG85" s="350"/>
      <c r="GH85" s="342"/>
    </row>
    <row r="86" spans="1:190" ht="12.75" hidden="1" customHeight="1" x14ac:dyDescent="0.2">
      <c r="A86" s="79"/>
      <c r="D86" s="102"/>
      <c r="F86" s="381">
        <v>1</v>
      </c>
      <c r="I86" s="381">
        <v>1</v>
      </c>
      <c r="L86" s="381">
        <v>1</v>
      </c>
      <c r="O86" s="381">
        <v>1</v>
      </c>
      <c r="R86" s="381">
        <v>1</v>
      </c>
      <c r="U86" s="381">
        <v>1</v>
      </c>
      <c r="X86" s="381">
        <v>1</v>
      </c>
      <c r="AF86" s="430">
        <v>17</v>
      </c>
      <c r="AU86" s="381">
        <v>21</v>
      </c>
      <c r="AV86" s="384">
        <v>21</v>
      </c>
      <c r="AW86" s="385">
        <v>21</v>
      </c>
      <c r="AX86" s="385">
        <v>20</v>
      </c>
      <c r="AY86" s="385">
        <v>20</v>
      </c>
      <c r="AZ86" s="385">
        <v>19</v>
      </c>
      <c r="BA86" s="385">
        <v>19</v>
      </c>
      <c r="BB86" s="385">
        <v>18</v>
      </c>
      <c r="BC86" s="385">
        <v>18</v>
      </c>
      <c r="BD86" s="385">
        <v>17</v>
      </c>
      <c r="BE86" s="515">
        <v>17</v>
      </c>
      <c r="BF86" s="515">
        <v>16</v>
      </c>
      <c r="BG86" s="515">
        <v>16</v>
      </c>
      <c r="BH86" s="515">
        <v>15</v>
      </c>
      <c r="BI86" s="515">
        <v>15</v>
      </c>
      <c r="BJ86" s="515">
        <v>14</v>
      </c>
      <c r="BK86" s="515">
        <v>14</v>
      </c>
      <c r="BL86" s="515">
        <v>13</v>
      </c>
      <c r="BM86" s="515">
        <v>13</v>
      </c>
      <c r="BN86" s="515">
        <v>12</v>
      </c>
      <c r="BO86" s="515">
        <v>12</v>
      </c>
      <c r="BP86" s="385">
        <v>11</v>
      </c>
      <c r="BQ86" s="385">
        <v>11</v>
      </c>
      <c r="BR86" s="385">
        <v>10</v>
      </c>
      <c r="BS86" s="385"/>
      <c r="BT86" s="385"/>
      <c r="BU86" s="385"/>
      <c r="BV86" s="519"/>
      <c r="BW86" s="518"/>
      <c r="BX86" s="518"/>
      <c r="BY86" s="518"/>
      <c r="BZ86" s="518"/>
      <c r="CA86" s="518"/>
      <c r="CB86" s="518"/>
      <c r="CC86" s="518"/>
      <c r="CD86" s="518"/>
      <c r="CE86" s="518"/>
      <c r="CF86" s="518"/>
      <c r="CG86" s="518"/>
      <c r="CQ86" s="530">
        <v>0</v>
      </c>
      <c r="CS86" s="550" t="s">
        <v>67</v>
      </c>
      <c r="CT86" s="548" t="s">
        <v>67</v>
      </c>
      <c r="CU86" s="548"/>
      <c r="CV86" s="634">
        <v>0</v>
      </c>
      <c r="CW86" s="634"/>
      <c r="CX86" s="634"/>
      <c r="CY86" s="634">
        <v>10000000000.000999</v>
      </c>
      <c r="CZ86" s="634"/>
      <c r="DA86" s="634"/>
      <c r="DB86" s="55">
        <v>15</v>
      </c>
      <c r="DC86" s="634">
        <v>10000000000.000999</v>
      </c>
      <c r="DD86" s="634"/>
      <c r="DE86" s="634"/>
      <c r="DF86" s="548"/>
      <c r="DG86" s="634">
        <v>10000000000.000999</v>
      </c>
      <c r="DH86" s="634"/>
      <c r="DI86" s="634"/>
      <c r="DJ86" s="551"/>
      <c r="DK86" s="587">
        <v>0</v>
      </c>
      <c r="DL86" s="548">
        <v>15</v>
      </c>
      <c r="DM86" s="548"/>
      <c r="DN86" s="548">
        <v>21</v>
      </c>
      <c r="DO86" s="549"/>
      <c r="DP86" s="617">
        <v>0</v>
      </c>
      <c r="DQ86" s="618"/>
      <c r="DR86" s="55">
        <v>0</v>
      </c>
      <c r="DS86" s="584">
        <v>1</v>
      </c>
      <c r="DT86" s="538">
        <v>99</v>
      </c>
      <c r="DU86" s="563">
        <v>99</v>
      </c>
      <c r="DV86" s="584">
        <v>99</v>
      </c>
      <c r="DX86" s="633">
        <v>19999</v>
      </c>
      <c r="DY86" s="633"/>
      <c r="EA86" s="633">
        <v>19999</v>
      </c>
      <c r="EB86" s="633"/>
      <c r="ED86" s="381">
        <v>5</v>
      </c>
      <c r="EG86" s="381">
        <v>99</v>
      </c>
      <c r="EH86" s="381">
        <v>99</v>
      </c>
      <c r="EJ86" s="381">
        <v>0</v>
      </c>
      <c r="EK86" s="490" t="s">
        <v>67</v>
      </c>
      <c r="EL86" s="381" t="s">
        <v>67</v>
      </c>
      <c r="EM86" s="381" t="s">
        <v>67</v>
      </c>
      <c r="EN86" s="381" t="s">
        <v>67</v>
      </c>
      <c r="EO86" s="381" t="s">
        <v>67</v>
      </c>
      <c r="EP86" s="381"/>
      <c r="EQ86" s="381">
        <v>0</v>
      </c>
      <c r="ER86" s="490" t="s">
        <v>67</v>
      </c>
      <c r="ET86" s="243">
        <v>21</v>
      </c>
      <c r="EV86" s="384">
        <v>11</v>
      </c>
      <c r="EW86" s="385"/>
      <c r="EX86" s="386" t="s">
        <v>67</v>
      </c>
      <c r="FZ86" s="286"/>
      <c r="GA86" s="344"/>
      <c r="GB86" s="349"/>
      <c r="GC86" s="349"/>
      <c r="GD86" s="241" t="s">
        <v>67</v>
      </c>
      <c r="GE86" s="344">
        <v>30</v>
      </c>
      <c r="GF86" s="349"/>
      <c r="GG86" s="350" t="s">
        <v>67</v>
      </c>
      <c r="GH86" s="342"/>
    </row>
    <row r="87" spans="1:190" ht="12.75" hidden="1" customHeight="1" x14ac:dyDescent="0.2">
      <c r="A87" s="79"/>
      <c r="D87" s="102">
        <v>25</v>
      </c>
      <c r="F87" s="381">
        <v>1</v>
      </c>
      <c r="I87" s="381">
        <v>1</v>
      </c>
      <c r="L87" s="381">
        <v>1</v>
      </c>
      <c r="O87" s="381">
        <v>1</v>
      </c>
      <c r="R87" s="381">
        <v>1</v>
      </c>
      <c r="U87" s="381">
        <v>1</v>
      </c>
      <c r="X87" s="381">
        <v>1</v>
      </c>
      <c r="AF87" s="430">
        <v>18</v>
      </c>
      <c r="AU87" s="381">
        <v>22</v>
      </c>
      <c r="AV87" s="384">
        <v>22</v>
      </c>
      <c r="AW87" s="385">
        <v>22</v>
      </c>
      <c r="AX87" s="385">
        <v>21</v>
      </c>
      <c r="AY87" s="385">
        <v>21</v>
      </c>
      <c r="AZ87" s="385">
        <v>20</v>
      </c>
      <c r="BA87" s="385">
        <v>20</v>
      </c>
      <c r="BB87" s="385">
        <v>19</v>
      </c>
      <c r="BC87" s="385">
        <v>19</v>
      </c>
      <c r="BD87" s="385">
        <v>18</v>
      </c>
      <c r="BE87" s="515">
        <v>18</v>
      </c>
      <c r="BF87" s="515">
        <v>17</v>
      </c>
      <c r="BG87" s="515">
        <v>17</v>
      </c>
      <c r="BH87" s="515">
        <v>16</v>
      </c>
      <c r="BI87" s="515">
        <v>16</v>
      </c>
      <c r="BJ87" s="515">
        <v>15</v>
      </c>
      <c r="BK87" s="515">
        <v>15</v>
      </c>
      <c r="BL87" s="515">
        <v>14</v>
      </c>
      <c r="BM87" s="515">
        <v>14</v>
      </c>
      <c r="BN87" s="515">
        <v>13</v>
      </c>
      <c r="BO87" s="515">
        <v>13</v>
      </c>
      <c r="BP87" s="385">
        <v>12</v>
      </c>
      <c r="BQ87" s="385"/>
      <c r="BR87" s="385"/>
      <c r="BS87" s="385"/>
      <c r="BT87" s="385"/>
      <c r="BU87" s="385"/>
      <c r="BV87" s="519"/>
      <c r="BW87" s="518"/>
      <c r="BX87" s="518"/>
      <c r="BY87" s="518"/>
      <c r="BZ87" s="518"/>
      <c r="CA87" s="518"/>
      <c r="CB87" s="518"/>
      <c r="CC87" s="518"/>
      <c r="CD87" s="518"/>
      <c r="CE87" s="518"/>
      <c r="CF87" s="518"/>
      <c r="CG87" s="518"/>
      <c r="CQ87" s="530">
        <v>0</v>
      </c>
      <c r="CS87" s="550" t="s">
        <v>67</v>
      </c>
      <c r="CT87" s="548" t="s">
        <v>67</v>
      </c>
      <c r="CU87" s="548"/>
      <c r="CV87" s="634">
        <v>0</v>
      </c>
      <c r="CW87" s="634"/>
      <c r="CX87" s="634"/>
      <c r="CY87" s="634">
        <v>10000000000.000999</v>
      </c>
      <c r="CZ87" s="634"/>
      <c r="DA87" s="634"/>
      <c r="DB87" s="55">
        <v>15</v>
      </c>
      <c r="DC87" s="634">
        <v>10000000000.000999</v>
      </c>
      <c r="DD87" s="634"/>
      <c r="DE87" s="634"/>
      <c r="DF87" s="548"/>
      <c r="DG87" s="634">
        <v>10000000000.000999</v>
      </c>
      <c r="DH87" s="634"/>
      <c r="DI87" s="634"/>
      <c r="DJ87" s="551"/>
      <c r="DK87" s="587">
        <v>0</v>
      </c>
      <c r="DL87" s="548">
        <v>15</v>
      </c>
      <c r="DM87" s="548"/>
      <c r="DN87" s="548">
        <v>22</v>
      </c>
      <c r="DO87" s="549"/>
      <c r="DP87" s="617">
        <v>0</v>
      </c>
      <c r="DQ87" s="618"/>
      <c r="DR87" s="55">
        <v>0</v>
      </c>
      <c r="DS87" s="584">
        <v>1</v>
      </c>
      <c r="DT87" s="538">
        <v>99</v>
      </c>
      <c r="DU87" s="563">
        <v>99</v>
      </c>
      <c r="DV87" s="584">
        <v>99</v>
      </c>
      <c r="DX87" s="633">
        <v>19999</v>
      </c>
      <c r="DY87" s="633"/>
      <c r="EA87" s="633">
        <v>19999</v>
      </c>
      <c r="EB87" s="633"/>
      <c r="ED87" s="381">
        <v>5</v>
      </c>
      <c r="EG87" s="381">
        <v>99</v>
      </c>
      <c r="EH87" s="381">
        <v>99</v>
      </c>
      <c r="EJ87" s="381">
        <v>0</v>
      </c>
      <c r="EK87" s="490" t="s">
        <v>67</v>
      </c>
      <c r="EL87" s="381" t="s">
        <v>67</v>
      </c>
      <c r="EM87" s="381" t="s">
        <v>67</v>
      </c>
      <c r="EN87" s="381" t="s">
        <v>67</v>
      </c>
      <c r="EO87" s="381" t="s">
        <v>67</v>
      </c>
      <c r="EP87" s="381"/>
      <c r="EQ87" s="381">
        <v>0</v>
      </c>
      <c r="ER87" s="490" t="s">
        <v>67</v>
      </c>
      <c r="ET87" s="243">
        <v>22</v>
      </c>
      <c r="EV87" s="384"/>
      <c r="EW87" s="385"/>
      <c r="EX87" s="386"/>
      <c r="FZ87" s="286"/>
      <c r="GA87" s="344"/>
      <c r="GB87" s="349"/>
      <c r="GC87" s="349"/>
      <c r="GD87" s="241"/>
      <c r="GE87" s="344"/>
      <c r="GF87" s="349"/>
      <c r="GG87" s="350"/>
      <c r="GH87" s="342"/>
    </row>
    <row r="88" spans="1:190" ht="12.75" hidden="1" customHeight="1" x14ac:dyDescent="0.2">
      <c r="A88" s="79"/>
      <c r="D88" s="102"/>
      <c r="F88" s="381">
        <v>1</v>
      </c>
      <c r="I88" s="381">
        <v>1</v>
      </c>
      <c r="L88" s="381">
        <v>1</v>
      </c>
      <c r="O88" s="381">
        <v>1</v>
      </c>
      <c r="R88" s="381">
        <v>1</v>
      </c>
      <c r="U88" s="381">
        <v>1</v>
      </c>
      <c r="X88" s="381">
        <v>1</v>
      </c>
      <c r="AF88" s="430">
        <v>19</v>
      </c>
      <c r="AU88" s="381">
        <v>23</v>
      </c>
      <c r="AV88" s="384">
        <v>23</v>
      </c>
      <c r="AW88" s="385">
        <v>23</v>
      </c>
      <c r="AX88" s="385">
        <v>22</v>
      </c>
      <c r="AY88" s="385">
        <v>22</v>
      </c>
      <c r="AZ88" s="385">
        <v>21</v>
      </c>
      <c r="BA88" s="385">
        <v>21</v>
      </c>
      <c r="BB88" s="385">
        <v>20</v>
      </c>
      <c r="BC88" s="385">
        <v>20</v>
      </c>
      <c r="BD88" s="385">
        <v>19</v>
      </c>
      <c r="BE88" s="515">
        <v>19</v>
      </c>
      <c r="BF88" s="515">
        <v>18</v>
      </c>
      <c r="BG88" s="515">
        <v>18</v>
      </c>
      <c r="BH88" s="515">
        <v>17</v>
      </c>
      <c r="BI88" s="515">
        <v>17</v>
      </c>
      <c r="BJ88" s="515">
        <v>16</v>
      </c>
      <c r="BK88" s="515">
        <v>16</v>
      </c>
      <c r="BL88" s="515">
        <v>15</v>
      </c>
      <c r="BM88" s="515">
        <v>15</v>
      </c>
      <c r="BN88" s="515">
        <v>14</v>
      </c>
      <c r="BO88" s="515"/>
      <c r="BP88" s="385"/>
      <c r="BQ88" s="385"/>
      <c r="BR88" s="385"/>
      <c r="BS88" s="385"/>
      <c r="BT88" s="385"/>
      <c r="BU88" s="385"/>
      <c r="BV88" s="519"/>
      <c r="BW88" s="518"/>
      <c r="BX88" s="518"/>
      <c r="BY88" s="518"/>
      <c r="BZ88" s="518"/>
      <c r="CA88" s="518"/>
      <c r="CB88" s="518"/>
      <c r="CC88" s="518"/>
      <c r="CD88" s="518"/>
      <c r="CE88" s="518"/>
      <c r="CF88" s="518"/>
      <c r="CG88" s="518"/>
      <c r="CQ88" s="530">
        <v>0</v>
      </c>
      <c r="CS88" s="550" t="s">
        <v>67</v>
      </c>
      <c r="CT88" s="548" t="s">
        <v>67</v>
      </c>
      <c r="CU88" s="548"/>
      <c r="CV88" s="634">
        <v>0</v>
      </c>
      <c r="CW88" s="634"/>
      <c r="CX88" s="634"/>
      <c r="CY88" s="634">
        <v>10000000000.000999</v>
      </c>
      <c r="CZ88" s="634"/>
      <c r="DA88" s="634"/>
      <c r="DB88" s="55">
        <v>15</v>
      </c>
      <c r="DC88" s="634">
        <v>10000000000.000999</v>
      </c>
      <c r="DD88" s="634"/>
      <c r="DE88" s="634"/>
      <c r="DF88" s="548"/>
      <c r="DG88" s="634">
        <v>10000000000.000999</v>
      </c>
      <c r="DH88" s="634"/>
      <c r="DI88" s="634"/>
      <c r="DJ88" s="551"/>
      <c r="DK88" s="587">
        <v>0</v>
      </c>
      <c r="DL88" s="548">
        <v>15</v>
      </c>
      <c r="DM88" s="548"/>
      <c r="DN88" s="548">
        <v>23</v>
      </c>
      <c r="DO88" s="549"/>
      <c r="DP88" s="617">
        <v>0</v>
      </c>
      <c r="DQ88" s="618"/>
      <c r="DR88" s="55">
        <v>0</v>
      </c>
      <c r="DS88" s="584">
        <v>1</v>
      </c>
      <c r="DT88" s="538">
        <v>99</v>
      </c>
      <c r="DU88" s="563">
        <v>99</v>
      </c>
      <c r="DV88" s="584">
        <v>99</v>
      </c>
      <c r="DX88" s="633">
        <v>19999</v>
      </c>
      <c r="DY88" s="633"/>
      <c r="EA88" s="633">
        <v>19999</v>
      </c>
      <c r="EB88" s="633"/>
      <c r="ED88" s="381">
        <v>5</v>
      </c>
      <c r="EG88" s="381">
        <v>99</v>
      </c>
      <c r="EH88" s="381">
        <v>99</v>
      </c>
      <c r="EJ88" s="381">
        <v>0</v>
      </c>
      <c r="EK88" s="490" t="s">
        <v>67</v>
      </c>
      <c r="EL88" s="381" t="s">
        <v>67</v>
      </c>
      <c r="EM88" s="381" t="s">
        <v>67</v>
      </c>
      <c r="EN88" s="381" t="s">
        <v>67</v>
      </c>
      <c r="EO88" s="381" t="s">
        <v>67</v>
      </c>
      <c r="EP88" s="381"/>
      <c r="EQ88" s="381">
        <v>0</v>
      </c>
      <c r="ER88" s="490" t="s">
        <v>67</v>
      </c>
      <c r="ET88" s="243">
        <v>23</v>
      </c>
      <c r="EV88" s="384">
        <v>12</v>
      </c>
      <c r="EW88" s="385"/>
      <c r="EX88" s="386" t="s">
        <v>67</v>
      </c>
      <c r="FZ88" s="286"/>
      <c r="GA88" s="344"/>
      <c r="GB88" s="349"/>
      <c r="GC88" s="349"/>
      <c r="GD88" s="241" t="s">
        <v>67</v>
      </c>
      <c r="GE88" s="344">
        <v>31</v>
      </c>
      <c r="GF88" s="349"/>
      <c r="GG88" s="350" t="s">
        <v>67</v>
      </c>
      <c r="GH88" s="342"/>
    </row>
    <row r="89" spans="1:190" ht="12.75" hidden="1" customHeight="1" x14ac:dyDescent="0.2">
      <c r="A89" s="79"/>
      <c r="D89" s="102">
        <v>26</v>
      </c>
      <c r="F89" s="381">
        <v>1</v>
      </c>
      <c r="I89" s="381">
        <v>1</v>
      </c>
      <c r="L89" s="381">
        <v>1</v>
      </c>
      <c r="O89" s="381">
        <v>1</v>
      </c>
      <c r="R89" s="381">
        <v>1</v>
      </c>
      <c r="U89" s="381">
        <v>1</v>
      </c>
      <c r="X89" s="381">
        <v>1</v>
      </c>
      <c r="AF89" s="430">
        <v>20</v>
      </c>
      <c r="AU89" s="381">
        <v>24</v>
      </c>
      <c r="AV89" s="384">
        <v>24</v>
      </c>
      <c r="AW89" s="385">
        <v>24</v>
      </c>
      <c r="AX89" s="385">
        <v>23</v>
      </c>
      <c r="AY89" s="385">
        <v>23</v>
      </c>
      <c r="AZ89" s="385">
        <v>22</v>
      </c>
      <c r="BA89" s="385">
        <v>22</v>
      </c>
      <c r="BB89" s="385">
        <v>21</v>
      </c>
      <c r="BC89" s="385">
        <v>21</v>
      </c>
      <c r="BD89" s="385">
        <v>20</v>
      </c>
      <c r="BE89" s="515">
        <v>20</v>
      </c>
      <c r="BF89" s="515">
        <v>19</v>
      </c>
      <c r="BG89" s="515">
        <v>19</v>
      </c>
      <c r="BH89" s="515">
        <v>18</v>
      </c>
      <c r="BI89" s="515">
        <v>18</v>
      </c>
      <c r="BJ89" s="515">
        <v>17</v>
      </c>
      <c r="BK89" s="515">
        <v>17</v>
      </c>
      <c r="BL89" s="515">
        <v>16</v>
      </c>
      <c r="BM89" s="515"/>
      <c r="BN89" s="515"/>
      <c r="BO89" s="515"/>
      <c r="BP89" s="385"/>
      <c r="BQ89" s="385"/>
      <c r="BR89" s="385"/>
      <c r="BS89" s="385"/>
      <c r="BT89" s="385"/>
      <c r="BU89" s="385"/>
      <c r="BV89" s="519"/>
      <c r="BW89" s="518"/>
      <c r="BX89" s="518"/>
      <c r="BY89" s="518"/>
      <c r="BZ89" s="518"/>
      <c r="CA89" s="518"/>
      <c r="CB89" s="518"/>
      <c r="CC89" s="518"/>
      <c r="CD89" s="518"/>
      <c r="CE89" s="518"/>
      <c r="CF89" s="518"/>
      <c r="CG89" s="518"/>
      <c r="CQ89" s="530">
        <v>0</v>
      </c>
      <c r="CS89" s="550" t="s">
        <v>67</v>
      </c>
      <c r="CT89" s="548" t="s">
        <v>67</v>
      </c>
      <c r="CU89" s="548"/>
      <c r="CV89" s="634">
        <v>0</v>
      </c>
      <c r="CW89" s="634"/>
      <c r="CX89" s="634"/>
      <c r="CY89" s="634">
        <v>10000000000.000999</v>
      </c>
      <c r="CZ89" s="634"/>
      <c r="DA89" s="634"/>
      <c r="DB89" s="55">
        <v>15</v>
      </c>
      <c r="DC89" s="634">
        <v>10000000000.000999</v>
      </c>
      <c r="DD89" s="634"/>
      <c r="DE89" s="634"/>
      <c r="DF89" s="548"/>
      <c r="DG89" s="634">
        <v>10000000000.000999</v>
      </c>
      <c r="DH89" s="634"/>
      <c r="DI89" s="634"/>
      <c r="DJ89" s="551"/>
      <c r="DK89" s="587">
        <v>0</v>
      </c>
      <c r="DL89" s="548">
        <v>15</v>
      </c>
      <c r="DM89" s="548"/>
      <c r="DN89" s="548">
        <v>24</v>
      </c>
      <c r="DO89" s="549"/>
      <c r="DP89" s="617">
        <v>0</v>
      </c>
      <c r="DQ89" s="618"/>
      <c r="DR89" s="55">
        <v>0</v>
      </c>
      <c r="DS89" s="584">
        <v>1</v>
      </c>
      <c r="DT89" s="538">
        <v>99</v>
      </c>
      <c r="DU89" s="563">
        <v>99</v>
      </c>
      <c r="DV89" s="584">
        <v>99</v>
      </c>
      <c r="DX89" s="633">
        <v>19999</v>
      </c>
      <c r="DY89" s="633"/>
      <c r="EA89" s="633">
        <v>19999</v>
      </c>
      <c r="EB89" s="633"/>
      <c r="ED89" s="381">
        <v>5</v>
      </c>
      <c r="EG89" s="381">
        <v>99</v>
      </c>
      <c r="EH89" s="381">
        <v>99</v>
      </c>
      <c r="EJ89" s="381">
        <v>0</v>
      </c>
      <c r="EK89" s="490" t="s">
        <v>67</v>
      </c>
      <c r="EL89" s="381" t="s">
        <v>67</v>
      </c>
      <c r="EM89" s="381" t="s">
        <v>67</v>
      </c>
      <c r="EN89" s="381" t="s">
        <v>67</v>
      </c>
      <c r="EO89" s="381" t="s">
        <v>67</v>
      </c>
      <c r="EP89" s="381"/>
      <c r="EQ89" s="381">
        <v>0</v>
      </c>
      <c r="ER89" s="490" t="s">
        <v>67</v>
      </c>
      <c r="ET89" s="243">
        <v>24</v>
      </c>
      <c r="EV89" s="384"/>
      <c r="EW89" s="385"/>
      <c r="EX89" s="386"/>
      <c r="FZ89" s="286"/>
      <c r="GA89" s="344"/>
      <c r="GB89" s="349"/>
      <c r="GC89" s="349"/>
      <c r="GD89" s="241"/>
      <c r="GE89" s="344"/>
      <c r="GF89" s="349"/>
      <c r="GG89" s="350"/>
      <c r="GH89" s="342"/>
    </row>
    <row r="90" spans="1:190" ht="12.75" hidden="1" customHeight="1" x14ac:dyDescent="0.2">
      <c r="A90" s="79"/>
      <c r="D90" s="102"/>
      <c r="F90" s="381">
        <v>1</v>
      </c>
      <c r="I90" s="381">
        <v>1</v>
      </c>
      <c r="L90" s="381">
        <v>1</v>
      </c>
      <c r="O90" s="381">
        <v>1</v>
      </c>
      <c r="R90" s="381">
        <v>1</v>
      </c>
      <c r="U90" s="381">
        <v>1</v>
      </c>
      <c r="X90" s="381">
        <v>1</v>
      </c>
      <c r="AF90" s="430">
        <v>21</v>
      </c>
      <c r="AU90" s="381">
        <v>25</v>
      </c>
      <c r="AV90" s="384">
        <v>25</v>
      </c>
      <c r="AW90" s="385">
        <v>25</v>
      </c>
      <c r="AX90" s="385">
        <v>24</v>
      </c>
      <c r="AY90" s="385">
        <v>24</v>
      </c>
      <c r="AZ90" s="385">
        <v>23</v>
      </c>
      <c r="BA90" s="385">
        <v>23</v>
      </c>
      <c r="BB90" s="385">
        <v>22</v>
      </c>
      <c r="BC90" s="385">
        <v>22</v>
      </c>
      <c r="BD90" s="385">
        <v>21</v>
      </c>
      <c r="BE90" s="515">
        <v>21</v>
      </c>
      <c r="BF90" s="515">
        <v>20</v>
      </c>
      <c r="BG90" s="515">
        <v>20</v>
      </c>
      <c r="BH90" s="515">
        <v>19</v>
      </c>
      <c r="BI90" s="515">
        <v>19</v>
      </c>
      <c r="BJ90" s="515">
        <v>18</v>
      </c>
      <c r="BK90" s="515"/>
      <c r="BL90" s="515"/>
      <c r="BM90" s="515"/>
      <c r="BN90" s="515"/>
      <c r="BO90" s="515"/>
      <c r="BP90" s="385"/>
      <c r="BQ90" s="385"/>
      <c r="BR90" s="385"/>
      <c r="BS90" s="385"/>
      <c r="BT90" s="385"/>
      <c r="BU90" s="385"/>
      <c r="BV90" s="519"/>
      <c r="BW90" s="518"/>
      <c r="BX90" s="518"/>
      <c r="BY90" s="518"/>
      <c r="BZ90" s="518"/>
      <c r="CA90" s="518"/>
      <c r="CB90" s="518"/>
      <c r="CC90" s="518"/>
      <c r="CD90" s="518"/>
      <c r="CE90" s="518"/>
      <c r="CF90" s="518"/>
      <c r="CG90" s="518"/>
      <c r="CQ90" s="530">
        <v>0</v>
      </c>
      <c r="CS90" s="550" t="s">
        <v>67</v>
      </c>
      <c r="CT90" s="548" t="s">
        <v>67</v>
      </c>
      <c r="CU90" s="548"/>
      <c r="CV90" s="634">
        <v>0</v>
      </c>
      <c r="CW90" s="634"/>
      <c r="CX90" s="634"/>
      <c r="CY90" s="634">
        <v>10000000000.000999</v>
      </c>
      <c r="CZ90" s="634"/>
      <c r="DA90" s="634"/>
      <c r="DB90" s="55">
        <v>15</v>
      </c>
      <c r="DC90" s="634">
        <v>10000000000.000999</v>
      </c>
      <c r="DD90" s="634"/>
      <c r="DE90" s="634"/>
      <c r="DF90" s="548"/>
      <c r="DG90" s="634">
        <v>10000000000.000999</v>
      </c>
      <c r="DH90" s="634"/>
      <c r="DI90" s="634"/>
      <c r="DJ90" s="551"/>
      <c r="DK90" s="587">
        <v>0</v>
      </c>
      <c r="DL90" s="548">
        <v>15</v>
      </c>
      <c r="DM90" s="548"/>
      <c r="DN90" s="548">
        <v>25</v>
      </c>
      <c r="DO90" s="549"/>
      <c r="DP90" s="617">
        <v>0</v>
      </c>
      <c r="DQ90" s="618"/>
      <c r="DR90" s="55">
        <v>0</v>
      </c>
      <c r="DS90" s="584">
        <v>1</v>
      </c>
      <c r="DT90" s="538">
        <v>99</v>
      </c>
      <c r="DU90" s="563">
        <v>99</v>
      </c>
      <c r="DV90" s="584">
        <v>99</v>
      </c>
      <c r="DX90" s="633">
        <v>19999</v>
      </c>
      <c r="DY90" s="633"/>
      <c r="EA90" s="633">
        <v>19999</v>
      </c>
      <c r="EB90" s="633"/>
      <c r="ED90" s="381">
        <v>5</v>
      </c>
      <c r="EG90" s="381">
        <v>99</v>
      </c>
      <c r="EH90" s="381">
        <v>99</v>
      </c>
      <c r="EJ90" s="381">
        <v>0</v>
      </c>
      <c r="EK90" s="490" t="s">
        <v>67</v>
      </c>
      <c r="EL90" s="381" t="s">
        <v>67</v>
      </c>
      <c r="EM90" s="381" t="s">
        <v>67</v>
      </c>
      <c r="EN90" s="381" t="s">
        <v>67</v>
      </c>
      <c r="EO90" s="381" t="s">
        <v>67</v>
      </c>
      <c r="EP90" s="381"/>
      <c r="EQ90" s="381">
        <v>0</v>
      </c>
      <c r="ER90" s="490" t="s">
        <v>67</v>
      </c>
      <c r="ET90" s="243">
        <v>25</v>
      </c>
      <c r="EV90" s="384">
        <v>13</v>
      </c>
      <c r="EW90" s="385"/>
      <c r="EX90" s="386" t="s">
        <v>67</v>
      </c>
      <c r="FZ90" s="286"/>
      <c r="GA90" s="344"/>
      <c r="GB90" s="349"/>
      <c r="GC90" s="349"/>
      <c r="GD90" s="241" t="s">
        <v>67</v>
      </c>
      <c r="GE90" s="344">
        <v>32</v>
      </c>
      <c r="GF90" s="349"/>
      <c r="GG90" s="350" t="s">
        <v>67</v>
      </c>
      <c r="GH90" s="342"/>
    </row>
    <row r="91" spans="1:190" ht="13.5" hidden="1" customHeight="1" thickBot="1" x14ac:dyDescent="0.25">
      <c r="A91" s="79"/>
      <c r="D91" s="102">
        <v>27</v>
      </c>
      <c r="F91" s="381">
        <v>1</v>
      </c>
      <c r="I91" s="381">
        <v>1</v>
      </c>
      <c r="L91" s="381">
        <v>1</v>
      </c>
      <c r="O91" s="381">
        <v>1</v>
      </c>
      <c r="R91" s="381">
        <v>1</v>
      </c>
      <c r="U91" s="381">
        <v>1</v>
      </c>
      <c r="X91" s="381">
        <v>1</v>
      </c>
      <c r="AF91" s="430">
        <v>22</v>
      </c>
      <c r="AU91" s="381">
        <v>26</v>
      </c>
      <c r="AV91" s="384">
        <v>26</v>
      </c>
      <c r="AW91" s="385">
        <v>26</v>
      </c>
      <c r="AX91" s="385">
        <v>25</v>
      </c>
      <c r="AY91" s="385">
        <v>25</v>
      </c>
      <c r="AZ91" s="385">
        <v>24</v>
      </c>
      <c r="BA91" s="385">
        <v>24</v>
      </c>
      <c r="BB91" s="385">
        <v>23</v>
      </c>
      <c r="BC91" s="385">
        <v>23</v>
      </c>
      <c r="BD91" s="385">
        <v>22</v>
      </c>
      <c r="BE91" s="515">
        <v>22</v>
      </c>
      <c r="BF91" s="515">
        <v>21</v>
      </c>
      <c r="BG91" s="515">
        <v>21</v>
      </c>
      <c r="BH91" s="515">
        <v>20</v>
      </c>
      <c r="BI91" s="515"/>
      <c r="BJ91" s="515"/>
      <c r="BK91" s="515"/>
      <c r="BL91" s="515"/>
      <c r="BM91" s="515"/>
      <c r="BN91" s="515"/>
      <c r="BO91" s="515"/>
      <c r="BP91" s="385"/>
      <c r="BQ91" s="385"/>
      <c r="BR91" s="385"/>
      <c r="BS91" s="385"/>
      <c r="BT91" s="385"/>
      <c r="BU91" s="385"/>
      <c r="BV91" s="519"/>
      <c r="BW91" s="518"/>
      <c r="BX91" s="518"/>
      <c r="BY91" s="518"/>
      <c r="BZ91" s="518"/>
      <c r="CA91" s="518"/>
      <c r="CB91" s="518"/>
      <c r="CC91" s="518"/>
      <c r="CD91" s="518"/>
      <c r="CE91" s="518"/>
      <c r="CF91" s="518"/>
      <c r="CG91" s="518"/>
      <c r="CQ91" s="530">
        <v>0</v>
      </c>
      <c r="CS91" s="550" t="s">
        <v>67</v>
      </c>
      <c r="CT91" s="548" t="s">
        <v>67</v>
      </c>
      <c r="CU91" s="548"/>
      <c r="CV91" s="634">
        <v>0</v>
      </c>
      <c r="CW91" s="634"/>
      <c r="CX91" s="634"/>
      <c r="CY91" s="634">
        <v>10000000000.000999</v>
      </c>
      <c r="CZ91" s="634"/>
      <c r="DA91" s="634"/>
      <c r="DB91" s="55">
        <v>15</v>
      </c>
      <c r="DC91" s="634">
        <v>10000000000.000999</v>
      </c>
      <c r="DD91" s="634"/>
      <c r="DE91" s="634"/>
      <c r="DF91" s="548"/>
      <c r="DG91" s="634">
        <v>10000000000.000999</v>
      </c>
      <c r="DH91" s="634"/>
      <c r="DI91" s="634"/>
      <c r="DJ91" s="551"/>
      <c r="DK91" s="587">
        <v>0</v>
      </c>
      <c r="DL91" s="548">
        <v>15</v>
      </c>
      <c r="DM91" s="548"/>
      <c r="DN91" s="548">
        <v>26</v>
      </c>
      <c r="DO91" s="549"/>
      <c r="DP91" s="617">
        <v>0</v>
      </c>
      <c r="DQ91" s="618"/>
      <c r="DR91" s="55">
        <v>0</v>
      </c>
      <c r="DS91" s="584">
        <v>1</v>
      </c>
      <c r="DT91" s="538">
        <v>99</v>
      </c>
      <c r="DU91" s="563">
        <v>99</v>
      </c>
      <c r="DV91" s="584">
        <v>99</v>
      </c>
      <c r="DX91" s="633">
        <v>19999</v>
      </c>
      <c r="DY91" s="633"/>
      <c r="EA91" s="633">
        <v>19999</v>
      </c>
      <c r="EB91" s="633"/>
      <c r="ED91" s="381">
        <v>5</v>
      </c>
      <c r="EG91" s="381">
        <v>99</v>
      </c>
      <c r="EH91" s="381">
        <v>99</v>
      </c>
      <c r="EJ91" s="381">
        <v>0</v>
      </c>
      <c r="EK91" s="490" t="s">
        <v>67</v>
      </c>
      <c r="EL91" s="381" t="s">
        <v>67</v>
      </c>
      <c r="EM91" s="381" t="s">
        <v>67</v>
      </c>
      <c r="EN91" s="381" t="s">
        <v>67</v>
      </c>
      <c r="EO91" s="381" t="s">
        <v>67</v>
      </c>
      <c r="EP91" s="381"/>
      <c r="EQ91" s="381">
        <v>0</v>
      </c>
      <c r="ER91" s="490" t="s">
        <v>67</v>
      </c>
      <c r="ET91" s="243">
        <v>26</v>
      </c>
      <c r="EV91" s="384"/>
      <c r="EW91" s="385"/>
      <c r="EX91" s="386"/>
      <c r="FZ91" s="367"/>
      <c r="GA91" s="368"/>
      <c r="GB91" s="215"/>
      <c r="GC91" s="215"/>
      <c r="GD91" s="242"/>
      <c r="GE91" s="368"/>
      <c r="GF91" s="215"/>
      <c r="GG91" s="216"/>
      <c r="GH91" s="342"/>
    </row>
    <row r="92" spans="1:190" ht="12.75" hidden="1" customHeight="1" x14ac:dyDescent="0.2">
      <c r="D92" s="102"/>
      <c r="F92" s="381">
        <v>1</v>
      </c>
      <c r="I92" s="381">
        <v>1</v>
      </c>
      <c r="L92" s="381">
        <v>1</v>
      </c>
      <c r="O92" s="381">
        <v>1</v>
      </c>
      <c r="R92" s="381">
        <v>1</v>
      </c>
      <c r="U92" s="381">
        <v>1</v>
      </c>
      <c r="X92" s="381">
        <v>1</v>
      </c>
      <c r="AF92" s="430">
        <v>23</v>
      </c>
      <c r="AU92" s="381">
        <v>27</v>
      </c>
      <c r="AV92" s="384">
        <v>27</v>
      </c>
      <c r="AW92" s="385">
        <v>27</v>
      </c>
      <c r="AX92" s="385">
        <v>26</v>
      </c>
      <c r="AY92" s="385">
        <v>26</v>
      </c>
      <c r="AZ92" s="385">
        <v>25</v>
      </c>
      <c r="BA92" s="385">
        <v>25</v>
      </c>
      <c r="BB92" s="385">
        <v>24</v>
      </c>
      <c r="BC92" s="385">
        <v>24</v>
      </c>
      <c r="BD92" s="385">
        <v>23</v>
      </c>
      <c r="BE92" s="515">
        <v>23</v>
      </c>
      <c r="BF92" s="515">
        <v>22</v>
      </c>
      <c r="BG92" s="515"/>
      <c r="BH92" s="515"/>
      <c r="BI92" s="515"/>
      <c r="BJ92" s="515"/>
      <c r="BK92" s="515"/>
      <c r="BL92" s="515"/>
      <c r="BM92" s="515"/>
      <c r="BN92" s="515"/>
      <c r="BO92" s="515"/>
      <c r="BP92" s="385"/>
      <c r="BQ92" s="385"/>
      <c r="BR92" s="385"/>
      <c r="BS92" s="385"/>
      <c r="BT92" s="385"/>
      <c r="BU92" s="385"/>
      <c r="BV92" s="519"/>
      <c r="BW92" s="518"/>
      <c r="BX92" s="518"/>
      <c r="BY92" s="518"/>
      <c r="BZ92" s="518"/>
      <c r="CA92" s="518"/>
      <c r="CB92" s="518"/>
      <c r="CC92" s="518"/>
      <c r="CD92" s="518"/>
      <c r="CE92" s="518"/>
      <c r="CF92" s="518"/>
      <c r="CG92" s="518"/>
      <c r="CQ92" s="530">
        <v>0</v>
      </c>
      <c r="CS92" s="550" t="s">
        <v>67</v>
      </c>
      <c r="CT92" s="548" t="s">
        <v>67</v>
      </c>
      <c r="CU92" s="548"/>
      <c r="CV92" s="634">
        <v>0</v>
      </c>
      <c r="CW92" s="634"/>
      <c r="CX92" s="634"/>
      <c r="CY92" s="634">
        <v>10000000000.000999</v>
      </c>
      <c r="CZ92" s="634"/>
      <c r="DA92" s="634"/>
      <c r="DB92" s="55">
        <v>15</v>
      </c>
      <c r="DC92" s="634">
        <v>10000000000.000999</v>
      </c>
      <c r="DD92" s="634"/>
      <c r="DE92" s="634"/>
      <c r="DF92" s="548"/>
      <c r="DG92" s="634">
        <v>10000000000.000999</v>
      </c>
      <c r="DH92" s="634"/>
      <c r="DI92" s="634"/>
      <c r="DJ92" s="551"/>
      <c r="DK92" s="587">
        <v>0</v>
      </c>
      <c r="DL92" s="548">
        <v>15</v>
      </c>
      <c r="DM92" s="548"/>
      <c r="DN92" s="548">
        <v>27</v>
      </c>
      <c r="DO92" s="549"/>
      <c r="DP92" s="617">
        <v>0</v>
      </c>
      <c r="DQ92" s="618"/>
      <c r="DR92" s="55">
        <v>0</v>
      </c>
      <c r="DS92" s="584">
        <v>1</v>
      </c>
      <c r="DT92" s="538">
        <v>99</v>
      </c>
      <c r="DU92" s="563">
        <v>99</v>
      </c>
      <c r="DV92" s="584">
        <v>99</v>
      </c>
      <c r="DX92" s="633">
        <v>19999</v>
      </c>
      <c r="DY92" s="633"/>
      <c r="EA92" s="633">
        <v>19999</v>
      </c>
      <c r="EB92" s="633"/>
      <c r="ED92" s="381">
        <v>5</v>
      </c>
      <c r="EG92" s="381">
        <v>99</v>
      </c>
      <c r="EH92" s="381">
        <v>99</v>
      </c>
      <c r="EJ92" s="381">
        <v>0</v>
      </c>
      <c r="EK92" s="490" t="s">
        <v>67</v>
      </c>
      <c r="EL92" s="381" t="s">
        <v>67</v>
      </c>
      <c r="EM92" s="381" t="s">
        <v>67</v>
      </c>
      <c r="EN92" s="381" t="s">
        <v>67</v>
      </c>
      <c r="EO92" s="381" t="s">
        <v>67</v>
      </c>
      <c r="EP92" s="381"/>
      <c r="EQ92" s="381">
        <v>0</v>
      </c>
      <c r="ER92" s="490" t="s">
        <v>67</v>
      </c>
      <c r="ET92" s="243">
        <v>27</v>
      </c>
      <c r="EV92" s="384">
        <v>14</v>
      </c>
      <c r="EW92" s="385"/>
      <c r="EX92" s="386" t="s">
        <v>67</v>
      </c>
      <c r="GA92" s="349"/>
      <c r="GB92" s="349"/>
      <c r="GC92" s="349"/>
      <c r="GD92" s="349"/>
      <c r="GE92" s="349"/>
      <c r="GF92" s="349"/>
      <c r="GG92" s="349"/>
    </row>
    <row r="93" spans="1:190" ht="12.75" hidden="1" customHeight="1" x14ac:dyDescent="0.2">
      <c r="D93" s="102">
        <v>28</v>
      </c>
      <c r="F93" s="381">
        <v>1</v>
      </c>
      <c r="I93" s="381">
        <v>1</v>
      </c>
      <c r="L93" s="381">
        <v>1</v>
      </c>
      <c r="O93" s="381">
        <v>1</v>
      </c>
      <c r="R93" s="381">
        <v>1</v>
      </c>
      <c r="U93" s="381">
        <v>1</v>
      </c>
      <c r="X93" s="381">
        <v>1</v>
      </c>
      <c r="AF93" s="430">
        <v>24</v>
      </c>
      <c r="AU93" s="381">
        <v>28</v>
      </c>
      <c r="AV93" s="384">
        <v>28</v>
      </c>
      <c r="AW93" s="385">
        <v>28</v>
      </c>
      <c r="AX93" s="385">
        <v>27</v>
      </c>
      <c r="AY93" s="385">
        <v>27</v>
      </c>
      <c r="AZ93" s="385">
        <v>26</v>
      </c>
      <c r="BA93" s="385">
        <v>26</v>
      </c>
      <c r="BB93" s="385">
        <v>25</v>
      </c>
      <c r="BC93" s="385">
        <v>25</v>
      </c>
      <c r="BD93" s="385">
        <v>24</v>
      </c>
      <c r="BE93" s="515"/>
      <c r="BF93" s="515"/>
      <c r="BG93" s="515"/>
      <c r="BH93" s="515"/>
      <c r="BI93" s="515"/>
      <c r="BJ93" s="515"/>
      <c r="BK93" s="515"/>
      <c r="BL93" s="515"/>
      <c r="BM93" s="515"/>
      <c r="BN93" s="515"/>
      <c r="BO93" s="515"/>
      <c r="BP93" s="385"/>
      <c r="BQ93" s="385"/>
      <c r="BR93" s="385"/>
      <c r="BS93" s="385"/>
      <c r="BT93" s="385"/>
      <c r="BU93" s="385"/>
      <c r="BV93" s="519"/>
      <c r="BW93" s="518"/>
      <c r="BX93" s="518"/>
      <c r="BY93" s="518"/>
      <c r="BZ93" s="518"/>
      <c r="CA93" s="518"/>
      <c r="CB93" s="518"/>
      <c r="CC93" s="518"/>
      <c r="CD93" s="518"/>
      <c r="CE93" s="518"/>
      <c r="CF93" s="518"/>
      <c r="CG93" s="518"/>
      <c r="CQ93" s="530">
        <v>0</v>
      </c>
      <c r="CS93" s="550" t="s">
        <v>67</v>
      </c>
      <c r="CT93" s="548" t="s">
        <v>67</v>
      </c>
      <c r="CU93" s="548"/>
      <c r="CV93" s="634">
        <v>0</v>
      </c>
      <c r="CW93" s="634"/>
      <c r="CX93" s="634"/>
      <c r="CY93" s="634">
        <v>10000000000.000999</v>
      </c>
      <c r="CZ93" s="634"/>
      <c r="DA93" s="634"/>
      <c r="DB93" s="55">
        <v>15</v>
      </c>
      <c r="DC93" s="634">
        <v>10000000000.000999</v>
      </c>
      <c r="DD93" s="634"/>
      <c r="DE93" s="634"/>
      <c r="DF93" s="548"/>
      <c r="DG93" s="634">
        <v>10000000000.000999</v>
      </c>
      <c r="DH93" s="634"/>
      <c r="DI93" s="634"/>
      <c r="DJ93" s="551"/>
      <c r="DK93" s="587">
        <v>0</v>
      </c>
      <c r="DL93" s="548">
        <v>15</v>
      </c>
      <c r="DM93" s="548"/>
      <c r="DN93" s="548">
        <v>28</v>
      </c>
      <c r="DO93" s="549"/>
      <c r="DP93" s="617">
        <v>0</v>
      </c>
      <c r="DQ93" s="618"/>
      <c r="DR93" s="55">
        <v>0</v>
      </c>
      <c r="DS93" s="584">
        <v>1</v>
      </c>
      <c r="DT93" s="538">
        <v>99</v>
      </c>
      <c r="DU93" s="563">
        <v>99</v>
      </c>
      <c r="DV93" s="584">
        <v>99</v>
      </c>
      <c r="DX93" s="633">
        <v>19999</v>
      </c>
      <c r="DY93" s="633"/>
      <c r="EA93" s="633">
        <v>19999</v>
      </c>
      <c r="EB93" s="633"/>
      <c r="ED93" s="381">
        <v>5</v>
      </c>
      <c r="EG93" s="381">
        <v>99</v>
      </c>
      <c r="EH93" s="381">
        <v>99</v>
      </c>
      <c r="EJ93" s="381">
        <v>0</v>
      </c>
      <c r="EK93" s="490" t="s">
        <v>67</v>
      </c>
      <c r="EL93" s="381" t="s">
        <v>67</v>
      </c>
      <c r="EM93" s="381" t="s">
        <v>67</v>
      </c>
      <c r="EN93" s="381" t="s">
        <v>67</v>
      </c>
      <c r="EO93" s="381" t="s">
        <v>67</v>
      </c>
      <c r="EP93" s="381"/>
      <c r="EQ93" s="381">
        <v>0</v>
      </c>
      <c r="ER93" s="490" t="s">
        <v>67</v>
      </c>
      <c r="ET93" s="243">
        <v>28</v>
      </c>
      <c r="EV93" s="384"/>
      <c r="EW93" s="385"/>
      <c r="EX93" s="386"/>
    </row>
    <row r="94" spans="1:190" ht="12.75" hidden="1" customHeight="1" x14ac:dyDescent="0.2">
      <c r="D94" s="102"/>
      <c r="F94" s="381">
        <v>1</v>
      </c>
      <c r="I94" s="381">
        <v>1</v>
      </c>
      <c r="L94" s="381">
        <v>1</v>
      </c>
      <c r="O94" s="381">
        <v>1</v>
      </c>
      <c r="R94" s="381">
        <v>1</v>
      </c>
      <c r="U94" s="381">
        <v>1</v>
      </c>
      <c r="X94" s="381">
        <v>1</v>
      </c>
      <c r="AF94" s="430">
        <v>25</v>
      </c>
      <c r="AU94" s="381">
        <v>29</v>
      </c>
      <c r="AV94" s="384">
        <v>29</v>
      </c>
      <c r="AW94" s="385">
        <v>29</v>
      </c>
      <c r="AX94" s="385">
        <v>28</v>
      </c>
      <c r="AY94" s="385">
        <v>28</v>
      </c>
      <c r="AZ94" s="385">
        <v>27</v>
      </c>
      <c r="BA94" s="385">
        <v>27</v>
      </c>
      <c r="BB94" s="385">
        <v>26</v>
      </c>
      <c r="BC94" s="385"/>
      <c r="BD94" s="385"/>
      <c r="BE94" s="515"/>
      <c r="BF94" s="515"/>
      <c r="BG94" s="515"/>
      <c r="BH94" s="515"/>
      <c r="BI94" s="515"/>
      <c r="BJ94" s="515"/>
      <c r="BK94" s="515"/>
      <c r="BL94" s="515"/>
      <c r="BM94" s="515"/>
      <c r="BN94" s="515"/>
      <c r="BO94" s="515"/>
      <c r="BP94" s="385"/>
      <c r="BQ94" s="385"/>
      <c r="BR94" s="385"/>
      <c r="BS94" s="385"/>
      <c r="BT94" s="385"/>
      <c r="BU94" s="385"/>
      <c r="BV94" s="519"/>
      <c r="BW94" s="518"/>
      <c r="BX94" s="518"/>
      <c r="BY94" s="518"/>
      <c r="BZ94" s="518"/>
      <c r="CA94" s="518"/>
      <c r="CB94" s="518"/>
      <c r="CC94" s="518"/>
      <c r="CD94" s="518"/>
      <c r="CE94" s="518"/>
      <c r="CF94" s="518"/>
      <c r="CG94" s="518"/>
      <c r="CQ94" s="530">
        <v>0</v>
      </c>
      <c r="CS94" s="550" t="s">
        <v>67</v>
      </c>
      <c r="CT94" s="548" t="s">
        <v>67</v>
      </c>
      <c r="CU94" s="548"/>
      <c r="CV94" s="634">
        <v>0</v>
      </c>
      <c r="CW94" s="634"/>
      <c r="CX94" s="634"/>
      <c r="CY94" s="634">
        <v>10000000000.000999</v>
      </c>
      <c r="CZ94" s="634"/>
      <c r="DA94" s="634"/>
      <c r="DB94" s="55">
        <v>15</v>
      </c>
      <c r="DC94" s="634">
        <v>10000000000.000999</v>
      </c>
      <c r="DD94" s="634"/>
      <c r="DE94" s="634"/>
      <c r="DF94" s="548"/>
      <c r="DG94" s="634">
        <v>10000000000.000999</v>
      </c>
      <c r="DH94" s="634"/>
      <c r="DI94" s="634"/>
      <c r="DJ94" s="551"/>
      <c r="DK94" s="587">
        <v>0</v>
      </c>
      <c r="DL94" s="548">
        <v>15</v>
      </c>
      <c r="DM94" s="548"/>
      <c r="DN94" s="548">
        <v>29</v>
      </c>
      <c r="DO94" s="549"/>
      <c r="DP94" s="617">
        <v>0</v>
      </c>
      <c r="DQ94" s="618"/>
      <c r="DR94" s="55">
        <v>0</v>
      </c>
      <c r="DS94" s="584">
        <v>1</v>
      </c>
      <c r="DT94" s="538">
        <v>99</v>
      </c>
      <c r="DU94" s="563">
        <v>99</v>
      </c>
      <c r="DV94" s="584">
        <v>99</v>
      </c>
      <c r="DX94" s="633">
        <v>19999</v>
      </c>
      <c r="DY94" s="633"/>
      <c r="EA94" s="633">
        <v>19999</v>
      </c>
      <c r="EB94" s="633"/>
      <c r="ED94" s="381">
        <v>5</v>
      </c>
      <c r="EG94" s="381">
        <v>99</v>
      </c>
      <c r="EH94" s="381">
        <v>99</v>
      </c>
      <c r="EJ94" s="381">
        <v>0</v>
      </c>
      <c r="EK94" s="490" t="s">
        <v>67</v>
      </c>
      <c r="EL94" s="381" t="s">
        <v>67</v>
      </c>
      <c r="EM94" s="381" t="s">
        <v>67</v>
      </c>
      <c r="EN94" s="381" t="s">
        <v>67</v>
      </c>
      <c r="EO94" s="381" t="s">
        <v>67</v>
      </c>
      <c r="EP94" s="381"/>
      <c r="EQ94" s="381">
        <v>0</v>
      </c>
      <c r="ER94" s="490" t="s">
        <v>67</v>
      </c>
      <c r="ET94" s="243">
        <v>29</v>
      </c>
      <c r="EV94" s="384">
        <v>15</v>
      </c>
      <c r="EW94" s="385"/>
      <c r="EX94" s="386" t="s">
        <v>67</v>
      </c>
    </row>
    <row r="95" spans="1:190" ht="12.75" hidden="1" customHeight="1" x14ac:dyDescent="0.2">
      <c r="D95" s="102">
        <v>29</v>
      </c>
      <c r="F95" s="381">
        <v>1</v>
      </c>
      <c r="I95" s="381">
        <v>1</v>
      </c>
      <c r="L95" s="381">
        <v>1</v>
      </c>
      <c r="O95" s="381">
        <v>1</v>
      </c>
      <c r="R95" s="381">
        <v>1</v>
      </c>
      <c r="U95" s="381">
        <v>1</v>
      </c>
      <c r="X95" s="381">
        <v>1</v>
      </c>
      <c r="AF95" s="430">
        <v>26</v>
      </c>
      <c r="AU95" s="381">
        <v>30</v>
      </c>
      <c r="AV95" s="384">
        <v>30</v>
      </c>
      <c r="AW95" s="385">
        <v>30</v>
      </c>
      <c r="AX95" s="385">
        <v>29</v>
      </c>
      <c r="AY95" s="385">
        <v>29</v>
      </c>
      <c r="AZ95" s="385">
        <v>28</v>
      </c>
      <c r="BA95" s="385"/>
      <c r="BB95" s="385"/>
      <c r="BC95" s="385"/>
      <c r="BD95" s="385"/>
      <c r="BE95" s="515"/>
      <c r="BF95" s="515"/>
      <c r="BG95" s="515"/>
      <c r="BH95" s="515"/>
      <c r="BI95" s="515"/>
      <c r="BJ95" s="515"/>
      <c r="BK95" s="515"/>
      <c r="BL95" s="515"/>
      <c r="BM95" s="515"/>
      <c r="BN95" s="515"/>
      <c r="BO95" s="515"/>
      <c r="BP95" s="385"/>
      <c r="BQ95" s="385"/>
      <c r="BR95" s="385"/>
      <c r="BS95" s="385"/>
      <c r="BT95" s="385"/>
      <c r="BU95" s="385"/>
      <c r="BV95" s="519"/>
      <c r="BW95" s="518"/>
      <c r="BX95" s="518"/>
      <c r="BY95" s="518"/>
      <c r="BZ95" s="518"/>
      <c r="CA95" s="518"/>
      <c r="CB95" s="518"/>
      <c r="CC95" s="518"/>
      <c r="CD95" s="518"/>
      <c r="CE95" s="518"/>
      <c r="CF95" s="518"/>
      <c r="CG95" s="518"/>
      <c r="CQ95" s="530">
        <v>0</v>
      </c>
      <c r="CS95" s="550" t="s">
        <v>67</v>
      </c>
      <c r="CT95" s="548" t="s">
        <v>67</v>
      </c>
      <c r="CU95" s="548"/>
      <c r="CV95" s="634">
        <v>0</v>
      </c>
      <c r="CW95" s="634"/>
      <c r="CX95" s="634"/>
      <c r="CY95" s="634">
        <v>10000000000.000999</v>
      </c>
      <c r="CZ95" s="634"/>
      <c r="DA95" s="634"/>
      <c r="DB95" s="55">
        <v>15</v>
      </c>
      <c r="DC95" s="634">
        <v>10000000000.000999</v>
      </c>
      <c r="DD95" s="634"/>
      <c r="DE95" s="634"/>
      <c r="DF95" s="548"/>
      <c r="DG95" s="634">
        <v>10000000000.000999</v>
      </c>
      <c r="DH95" s="634"/>
      <c r="DI95" s="634"/>
      <c r="DJ95" s="551"/>
      <c r="DK95" s="587">
        <v>0</v>
      </c>
      <c r="DL95" s="548">
        <v>15</v>
      </c>
      <c r="DM95" s="548"/>
      <c r="DN95" s="548">
        <v>30</v>
      </c>
      <c r="DO95" s="549"/>
      <c r="DP95" s="617">
        <v>0</v>
      </c>
      <c r="DQ95" s="618"/>
      <c r="DR95" s="55">
        <v>0</v>
      </c>
      <c r="DS95" s="584">
        <v>1</v>
      </c>
      <c r="DT95" s="538">
        <v>99</v>
      </c>
      <c r="DU95" s="563">
        <v>99</v>
      </c>
      <c r="DV95" s="584">
        <v>99</v>
      </c>
      <c r="DX95" s="633">
        <v>19999</v>
      </c>
      <c r="DY95" s="633"/>
      <c r="EA95" s="633">
        <v>19999</v>
      </c>
      <c r="EB95" s="633"/>
      <c r="ED95" s="381">
        <v>5</v>
      </c>
      <c r="EG95" s="381">
        <v>99</v>
      </c>
      <c r="EH95" s="381">
        <v>99</v>
      </c>
      <c r="EJ95" s="381">
        <v>0</v>
      </c>
      <c r="EK95" s="490" t="s">
        <v>67</v>
      </c>
      <c r="EL95" s="381" t="s">
        <v>67</v>
      </c>
      <c r="EM95" s="381" t="s">
        <v>67</v>
      </c>
      <c r="EN95" s="381" t="s">
        <v>67</v>
      </c>
      <c r="EO95" s="381" t="s">
        <v>67</v>
      </c>
      <c r="EP95" s="381"/>
      <c r="EQ95" s="381">
        <v>0</v>
      </c>
      <c r="ER95" s="490" t="s">
        <v>67</v>
      </c>
      <c r="ET95" s="243">
        <v>30</v>
      </c>
      <c r="EV95" s="384"/>
      <c r="EW95" s="385"/>
      <c r="EX95" s="386"/>
    </row>
    <row r="96" spans="1:190" ht="12.75" hidden="1" customHeight="1" x14ac:dyDescent="0.2">
      <c r="D96" s="102"/>
      <c r="F96" s="381">
        <v>1</v>
      </c>
      <c r="I96" s="381">
        <v>1</v>
      </c>
      <c r="L96" s="381">
        <v>1</v>
      </c>
      <c r="O96" s="381">
        <v>1</v>
      </c>
      <c r="R96" s="381">
        <v>1</v>
      </c>
      <c r="U96" s="381">
        <v>1</v>
      </c>
      <c r="X96" s="381">
        <v>1</v>
      </c>
      <c r="AF96" s="430">
        <v>27</v>
      </c>
      <c r="AU96" s="381">
        <v>31</v>
      </c>
      <c r="AV96" s="384">
        <v>31</v>
      </c>
      <c r="AW96" s="385">
        <v>31</v>
      </c>
      <c r="AX96" s="385">
        <v>30</v>
      </c>
      <c r="AY96" s="385"/>
      <c r="AZ96" s="385"/>
      <c r="BA96" s="385"/>
      <c r="BB96" s="385"/>
      <c r="BC96" s="385"/>
      <c r="BD96" s="385"/>
      <c r="BE96" s="515"/>
      <c r="BF96" s="515"/>
      <c r="BG96" s="515"/>
      <c r="BH96" s="515"/>
      <c r="BI96" s="515"/>
      <c r="BJ96" s="515"/>
      <c r="BK96" s="515"/>
      <c r="BL96" s="515"/>
      <c r="BM96" s="515"/>
      <c r="BN96" s="515"/>
      <c r="BO96" s="515"/>
      <c r="BP96" s="385"/>
      <c r="BQ96" s="385"/>
      <c r="BR96" s="385"/>
      <c r="BS96" s="385"/>
      <c r="BT96" s="385"/>
      <c r="BU96" s="385"/>
      <c r="BV96" s="519"/>
      <c r="BW96" s="518"/>
      <c r="BX96" s="518"/>
      <c r="BY96" s="518"/>
      <c r="BZ96" s="518"/>
      <c r="CA96" s="518"/>
      <c r="CB96" s="518"/>
      <c r="CC96" s="518"/>
      <c r="CD96" s="518"/>
      <c r="CE96" s="518"/>
      <c r="CF96" s="518"/>
      <c r="CG96" s="518"/>
      <c r="CQ96" s="530">
        <v>0</v>
      </c>
      <c r="CS96" s="550" t="s">
        <v>67</v>
      </c>
      <c r="CT96" s="548" t="s">
        <v>67</v>
      </c>
      <c r="CU96" s="548"/>
      <c r="CV96" s="634">
        <v>0</v>
      </c>
      <c r="CW96" s="634"/>
      <c r="CX96" s="634"/>
      <c r="CY96" s="634">
        <v>10000000000.000999</v>
      </c>
      <c r="CZ96" s="634"/>
      <c r="DA96" s="634"/>
      <c r="DB96" s="55">
        <v>15</v>
      </c>
      <c r="DC96" s="634">
        <v>10000000000.000999</v>
      </c>
      <c r="DD96" s="634"/>
      <c r="DE96" s="634"/>
      <c r="DF96" s="548"/>
      <c r="DG96" s="634">
        <v>10000000000.000999</v>
      </c>
      <c r="DH96" s="634"/>
      <c r="DI96" s="634"/>
      <c r="DJ96" s="551"/>
      <c r="DK96" s="587">
        <v>0</v>
      </c>
      <c r="DL96" s="548">
        <v>15</v>
      </c>
      <c r="DM96" s="548"/>
      <c r="DN96" s="548">
        <v>31</v>
      </c>
      <c r="DO96" s="549"/>
      <c r="DP96" s="617">
        <v>0</v>
      </c>
      <c r="DQ96" s="618"/>
      <c r="DR96" s="55">
        <v>0</v>
      </c>
      <c r="DS96" s="584">
        <v>1</v>
      </c>
      <c r="DT96" s="538">
        <v>99</v>
      </c>
      <c r="DU96" s="563">
        <v>99</v>
      </c>
      <c r="DV96" s="584">
        <v>99</v>
      </c>
      <c r="DX96" s="633">
        <v>19999</v>
      </c>
      <c r="DY96" s="633"/>
      <c r="EA96" s="633">
        <v>19999</v>
      </c>
      <c r="EB96" s="633"/>
      <c r="ED96" s="381">
        <v>5</v>
      </c>
      <c r="EG96" s="381">
        <v>99</v>
      </c>
      <c r="EH96" s="381">
        <v>99</v>
      </c>
      <c r="EJ96" s="381">
        <v>0</v>
      </c>
      <c r="EK96" s="490" t="s">
        <v>67</v>
      </c>
      <c r="EL96" s="381" t="s">
        <v>67</v>
      </c>
      <c r="EM96" s="381" t="s">
        <v>67</v>
      </c>
      <c r="EN96" s="381" t="s">
        <v>67</v>
      </c>
      <c r="EO96" s="381" t="s">
        <v>67</v>
      </c>
      <c r="EP96" s="381"/>
      <c r="EQ96" s="381">
        <v>0</v>
      </c>
      <c r="ER96" s="490" t="s">
        <v>67</v>
      </c>
      <c r="ET96" s="243">
        <v>31</v>
      </c>
      <c r="EV96" s="384">
        <v>16</v>
      </c>
      <c r="EW96" s="385"/>
      <c r="EX96" s="386" t="s">
        <v>67</v>
      </c>
    </row>
    <row r="97" spans="4:154" ht="12.75" hidden="1" customHeight="1" x14ac:dyDescent="0.2">
      <c r="D97" s="102">
        <v>30</v>
      </c>
      <c r="F97" s="381">
        <v>1</v>
      </c>
      <c r="I97" s="381">
        <v>1</v>
      </c>
      <c r="L97" s="381">
        <v>1</v>
      </c>
      <c r="O97" s="381">
        <v>1</v>
      </c>
      <c r="R97" s="381">
        <v>1</v>
      </c>
      <c r="U97" s="381">
        <v>1</v>
      </c>
      <c r="X97" s="381">
        <v>1</v>
      </c>
      <c r="AF97" s="430">
        <v>28</v>
      </c>
      <c r="AU97" s="381">
        <v>32</v>
      </c>
      <c r="AV97" s="183">
        <v>32</v>
      </c>
      <c r="AW97" s="97"/>
      <c r="AX97" s="97"/>
      <c r="AY97" s="97"/>
      <c r="AZ97" s="97"/>
      <c r="BA97" s="97"/>
      <c r="BB97" s="97"/>
      <c r="BC97" s="97"/>
      <c r="BD97" s="97"/>
      <c r="BE97" s="97"/>
      <c r="BF97" s="97"/>
      <c r="BG97" s="97"/>
      <c r="BH97" s="97"/>
      <c r="BI97" s="97"/>
      <c r="BJ97" s="97"/>
      <c r="BK97" s="97"/>
      <c r="BL97" s="97"/>
      <c r="BM97" s="97"/>
      <c r="BN97" s="97"/>
      <c r="BO97" s="97"/>
      <c r="BP97" s="97"/>
      <c r="BQ97" s="97"/>
      <c r="BR97" s="97"/>
      <c r="BS97" s="97"/>
      <c r="BT97" s="97"/>
      <c r="BU97" s="97"/>
      <c r="BV97" s="184"/>
      <c r="BW97" s="518"/>
      <c r="BX97" s="518"/>
      <c r="BY97" s="518"/>
      <c r="BZ97" s="518"/>
      <c r="CA97" s="518"/>
      <c r="CB97" s="518"/>
      <c r="CC97" s="518"/>
      <c r="CD97" s="518"/>
      <c r="CE97" s="518"/>
      <c r="CF97" s="518"/>
      <c r="CG97" s="518"/>
      <c r="CQ97" s="530">
        <v>0</v>
      </c>
      <c r="CS97" s="183" t="s">
        <v>67</v>
      </c>
      <c r="CT97" s="97" t="s">
        <v>67</v>
      </c>
      <c r="CU97" s="97"/>
      <c r="CV97" s="638">
        <v>0</v>
      </c>
      <c r="CW97" s="638"/>
      <c r="CX97" s="638"/>
      <c r="CY97" s="634">
        <v>10000000000.000999</v>
      </c>
      <c r="CZ97" s="634"/>
      <c r="DA97" s="634"/>
      <c r="DB97" s="307">
        <v>15</v>
      </c>
      <c r="DC97" s="638">
        <v>10000000000.000999</v>
      </c>
      <c r="DD97" s="638"/>
      <c r="DE97" s="638"/>
      <c r="DF97" s="97"/>
      <c r="DG97" s="638">
        <v>10000000000.000999</v>
      </c>
      <c r="DH97" s="638"/>
      <c r="DI97" s="638"/>
      <c r="DJ97" s="555"/>
      <c r="DK97" s="587">
        <v>0</v>
      </c>
      <c r="DL97" s="97">
        <v>15</v>
      </c>
      <c r="DM97" s="97"/>
      <c r="DN97" s="97">
        <v>32</v>
      </c>
      <c r="DO97" s="184"/>
      <c r="DP97" s="617">
        <v>0</v>
      </c>
      <c r="DQ97" s="618"/>
      <c r="DR97" s="55">
        <v>0</v>
      </c>
      <c r="DS97" s="584">
        <v>1</v>
      </c>
      <c r="DT97" s="538">
        <v>99</v>
      </c>
      <c r="DU97" s="563">
        <v>99</v>
      </c>
      <c r="DV97" s="584">
        <v>99</v>
      </c>
      <c r="DX97" s="633">
        <v>19999</v>
      </c>
      <c r="DY97" s="633"/>
      <c r="EA97" s="633">
        <v>19999</v>
      </c>
      <c r="EB97" s="633"/>
      <c r="ED97" s="381">
        <v>5</v>
      </c>
      <c r="EG97" s="381">
        <v>99</v>
      </c>
      <c r="EH97" s="381">
        <v>99</v>
      </c>
      <c r="EJ97" s="381">
        <v>0</v>
      </c>
      <c r="EK97" s="490" t="s">
        <v>67</v>
      </c>
      <c r="EL97" s="381" t="s">
        <v>67</v>
      </c>
      <c r="EM97" s="381" t="s">
        <v>67</v>
      </c>
      <c r="EN97" s="381" t="s">
        <v>67</v>
      </c>
      <c r="EO97" s="381" t="s">
        <v>67</v>
      </c>
      <c r="EP97" s="381"/>
      <c r="EQ97" s="381">
        <v>0</v>
      </c>
      <c r="ER97" s="490" t="s">
        <v>67</v>
      </c>
      <c r="ET97" s="243">
        <v>32</v>
      </c>
      <c r="EV97" s="384"/>
      <c r="EW97" s="385"/>
      <c r="EX97" s="386"/>
    </row>
    <row r="98" spans="4:154" hidden="1" x14ac:dyDescent="0.2">
      <c r="D98" s="102"/>
      <c r="F98" s="381">
        <v>1</v>
      </c>
      <c r="I98" s="381">
        <v>1</v>
      </c>
      <c r="L98" s="381">
        <v>1</v>
      </c>
      <c r="O98" s="381">
        <v>1</v>
      </c>
      <c r="R98" s="381">
        <v>1</v>
      </c>
      <c r="U98" s="381">
        <v>1</v>
      </c>
      <c r="X98" s="381">
        <v>1</v>
      </c>
      <c r="AF98" s="430">
        <v>29</v>
      </c>
      <c r="CS98" s="381"/>
      <c r="CY98" s="586"/>
      <c r="CZ98" s="586"/>
      <c r="DA98" s="586"/>
      <c r="DK98" s="586"/>
      <c r="EV98" s="384">
        <v>17</v>
      </c>
      <c r="EW98" s="385"/>
      <c r="EX98" s="386">
        <v>3</v>
      </c>
    </row>
    <row r="99" spans="4:154" hidden="1" x14ac:dyDescent="0.2">
      <c r="D99" s="102">
        <v>31</v>
      </c>
      <c r="F99" s="381">
        <v>1</v>
      </c>
      <c r="I99" s="381">
        <v>1</v>
      </c>
      <c r="L99" s="381">
        <v>1</v>
      </c>
      <c r="O99" s="381">
        <v>1</v>
      </c>
      <c r="R99" s="381">
        <v>1</v>
      </c>
      <c r="U99" s="381">
        <v>1</v>
      </c>
      <c r="X99" s="381">
        <v>1</v>
      </c>
      <c r="AF99" s="430">
        <v>30</v>
      </c>
      <c r="EV99" s="384"/>
      <c r="EW99" s="385"/>
      <c r="EX99" s="386"/>
    </row>
    <row r="100" spans="4:154" hidden="1" x14ac:dyDescent="0.2">
      <c r="D100" s="102"/>
      <c r="F100" s="381">
        <v>1</v>
      </c>
      <c r="I100" s="381">
        <v>1</v>
      </c>
      <c r="L100" s="381">
        <v>1</v>
      </c>
      <c r="O100" s="381">
        <v>1</v>
      </c>
      <c r="R100" s="381">
        <v>1</v>
      </c>
      <c r="U100" s="381">
        <v>1</v>
      </c>
      <c r="X100" s="381">
        <v>1</v>
      </c>
      <c r="AF100" s="430">
        <v>31</v>
      </c>
      <c r="EV100" s="384">
        <v>18</v>
      </c>
      <c r="EW100" s="385"/>
      <c r="EX100" s="386">
        <v>5</v>
      </c>
    </row>
    <row r="101" spans="4:154" hidden="1" x14ac:dyDescent="0.2">
      <c r="D101" s="102">
        <v>32</v>
      </c>
      <c r="F101" s="381">
        <v>1</v>
      </c>
      <c r="I101" s="381">
        <v>1</v>
      </c>
      <c r="L101" s="381">
        <v>1</v>
      </c>
      <c r="O101" s="381">
        <v>1</v>
      </c>
      <c r="R101" s="381">
        <v>1</v>
      </c>
      <c r="U101" s="381">
        <v>1</v>
      </c>
      <c r="X101" s="381">
        <v>1</v>
      </c>
      <c r="AF101" s="430">
        <v>32</v>
      </c>
      <c r="EV101" s="384"/>
      <c r="EW101" s="385"/>
      <c r="EX101" s="386"/>
    </row>
    <row r="102" spans="4:154" hidden="1" x14ac:dyDescent="0.2">
      <c r="D102" s="102"/>
      <c r="F102" s="381">
        <v>1</v>
      </c>
      <c r="I102" s="381">
        <v>1</v>
      </c>
      <c r="L102" s="381">
        <v>1</v>
      </c>
      <c r="O102" s="381">
        <v>1</v>
      </c>
      <c r="R102" s="381">
        <v>1</v>
      </c>
      <c r="U102" s="381">
        <v>1</v>
      </c>
      <c r="X102" s="381">
        <v>1</v>
      </c>
      <c r="AF102" s="430"/>
      <c r="EV102" s="384">
        <v>19</v>
      </c>
      <c r="EW102" s="385"/>
      <c r="EX102" s="386">
        <v>2</v>
      </c>
    </row>
    <row r="103" spans="4:154" hidden="1" x14ac:dyDescent="0.2">
      <c r="AF103" s="430"/>
      <c r="EV103" s="384"/>
      <c r="EW103" s="385"/>
      <c r="EX103" s="386"/>
    </row>
    <row r="104" spans="4:154" hidden="1" x14ac:dyDescent="0.2">
      <c r="AF104" s="430"/>
      <c r="EV104" s="384">
        <v>20</v>
      </c>
      <c r="EW104" s="385"/>
      <c r="EX104" s="386" t="s">
        <v>67</v>
      </c>
    </row>
    <row r="105" spans="4:154" hidden="1" x14ac:dyDescent="0.2">
      <c r="AF105" s="430">
        <v>1</v>
      </c>
      <c r="EV105" s="384"/>
      <c r="EW105" s="385"/>
      <c r="EX105" s="386"/>
    </row>
    <row r="106" spans="4:154" hidden="1" x14ac:dyDescent="0.2">
      <c r="AF106" s="430">
        <v>2</v>
      </c>
      <c r="EV106" s="384">
        <v>21</v>
      </c>
      <c r="EW106" s="385"/>
      <c r="EX106" s="386" t="s">
        <v>67</v>
      </c>
    </row>
    <row r="107" spans="4:154" hidden="1" x14ac:dyDescent="0.2">
      <c r="AF107" s="430">
        <v>3</v>
      </c>
      <c r="EV107" s="384"/>
      <c r="EW107" s="385"/>
      <c r="EX107" s="386"/>
    </row>
    <row r="108" spans="4:154" hidden="1" x14ac:dyDescent="0.2">
      <c r="AF108" s="430">
        <v>4</v>
      </c>
      <c r="EV108" s="384">
        <v>22</v>
      </c>
      <c r="EW108" s="385"/>
      <c r="EX108" s="386" t="s">
        <v>67</v>
      </c>
    </row>
    <row r="109" spans="4:154" hidden="1" x14ac:dyDescent="0.2">
      <c r="AF109" s="430">
        <v>5</v>
      </c>
      <c r="EV109" s="384"/>
      <c r="EW109" s="385"/>
      <c r="EX109" s="386"/>
    </row>
    <row r="110" spans="4:154" hidden="1" x14ac:dyDescent="0.2">
      <c r="AF110" s="430">
        <v>6</v>
      </c>
      <c r="EV110" s="384">
        <v>23</v>
      </c>
      <c r="EW110" s="385"/>
      <c r="EX110" s="386" t="s">
        <v>67</v>
      </c>
    </row>
    <row r="111" spans="4:154" hidden="1" x14ac:dyDescent="0.2">
      <c r="AF111" s="430">
        <v>7</v>
      </c>
      <c r="EV111" s="384"/>
      <c r="EW111" s="385"/>
      <c r="EX111" s="386"/>
    </row>
    <row r="112" spans="4:154" hidden="1" x14ac:dyDescent="0.2">
      <c r="AF112" s="430">
        <v>8</v>
      </c>
      <c r="EV112" s="384">
        <v>24</v>
      </c>
      <c r="EW112" s="385"/>
      <c r="EX112" s="386" t="s">
        <v>67</v>
      </c>
    </row>
    <row r="113" spans="32:154" hidden="1" x14ac:dyDescent="0.2">
      <c r="AF113" s="430">
        <v>9</v>
      </c>
      <c r="EV113" s="384"/>
      <c r="EW113" s="385"/>
      <c r="EX113" s="386"/>
    </row>
    <row r="114" spans="32:154" hidden="1" x14ac:dyDescent="0.2">
      <c r="AF114" s="430">
        <v>10</v>
      </c>
      <c r="EV114" s="384">
        <v>25</v>
      </c>
      <c r="EW114" s="385"/>
      <c r="EX114" s="386" t="s">
        <v>67</v>
      </c>
    </row>
    <row r="115" spans="32:154" hidden="1" x14ac:dyDescent="0.2">
      <c r="AF115" s="430">
        <v>11</v>
      </c>
      <c r="EV115" s="384"/>
      <c r="EW115" s="385"/>
      <c r="EX115" s="386"/>
    </row>
    <row r="116" spans="32:154" hidden="1" x14ac:dyDescent="0.2">
      <c r="AF116" s="430">
        <v>12</v>
      </c>
      <c r="EV116" s="384">
        <v>26</v>
      </c>
      <c r="EW116" s="385"/>
      <c r="EX116" s="386" t="s">
        <v>67</v>
      </c>
    </row>
    <row r="117" spans="32:154" hidden="1" x14ac:dyDescent="0.2">
      <c r="AF117" s="430">
        <v>13</v>
      </c>
      <c r="EV117" s="384"/>
      <c r="EW117" s="385"/>
      <c r="EX117" s="386"/>
    </row>
    <row r="118" spans="32:154" hidden="1" x14ac:dyDescent="0.2">
      <c r="AF118" s="430">
        <v>14</v>
      </c>
      <c r="EV118" s="384">
        <v>27</v>
      </c>
      <c r="EW118" s="385"/>
      <c r="EX118" s="386" t="s">
        <v>67</v>
      </c>
    </row>
    <row r="119" spans="32:154" hidden="1" x14ac:dyDescent="0.2">
      <c r="AF119" s="430">
        <v>15</v>
      </c>
      <c r="EV119" s="384"/>
      <c r="EW119" s="385"/>
      <c r="EX119" s="386"/>
    </row>
    <row r="120" spans="32:154" hidden="1" x14ac:dyDescent="0.2">
      <c r="AF120" s="430">
        <v>16</v>
      </c>
      <c r="EV120" s="384">
        <v>28</v>
      </c>
      <c r="EW120" s="385"/>
      <c r="EX120" s="386" t="s">
        <v>67</v>
      </c>
    </row>
    <row r="121" spans="32:154" hidden="1" x14ac:dyDescent="0.2">
      <c r="AF121" s="430"/>
      <c r="EV121" s="384"/>
      <c r="EW121" s="385"/>
      <c r="EX121" s="386"/>
    </row>
    <row r="122" spans="32:154" hidden="1" x14ac:dyDescent="0.2">
      <c r="AF122" s="430"/>
      <c r="EV122" s="384">
        <v>29</v>
      </c>
      <c r="EW122" s="385"/>
      <c r="EX122" s="386" t="s">
        <v>67</v>
      </c>
    </row>
    <row r="123" spans="32:154" hidden="1" x14ac:dyDescent="0.2">
      <c r="AF123" s="430"/>
      <c r="EV123" s="384"/>
      <c r="EW123" s="385"/>
      <c r="EX123" s="386"/>
    </row>
    <row r="124" spans="32:154" hidden="1" x14ac:dyDescent="0.2">
      <c r="AF124" s="430"/>
      <c r="EV124" s="384">
        <v>30</v>
      </c>
      <c r="EW124" s="385"/>
      <c r="EX124" s="386" t="s">
        <v>67</v>
      </c>
    </row>
    <row r="125" spans="32:154" hidden="1" x14ac:dyDescent="0.2">
      <c r="AF125" s="430"/>
      <c r="EV125" s="384"/>
      <c r="EW125" s="385"/>
      <c r="EX125" s="386"/>
    </row>
    <row r="126" spans="32:154" hidden="1" x14ac:dyDescent="0.2">
      <c r="EV126" s="384">
        <v>31</v>
      </c>
      <c r="EW126" s="385"/>
      <c r="EX126" s="386" t="s">
        <v>67</v>
      </c>
    </row>
    <row r="127" spans="32:154" hidden="1" x14ac:dyDescent="0.2">
      <c r="EV127" s="384"/>
      <c r="EW127" s="385"/>
      <c r="EX127" s="386"/>
    </row>
    <row r="128" spans="32:154" hidden="1" x14ac:dyDescent="0.2">
      <c r="EV128" s="384">
        <v>32</v>
      </c>
      <c r="EW128" s="385"/>
      <c r="EX128" s="386" t="s">
        <v>67</v>
      </c>
    </row>
    <row r="129" spans="152:154" hidden="1" x14ac:dyDescent="0.2">
      <c r="EV129" s="183"/>
      <c r="EW129" s="97"/>
      <c r="EX129" s="184"/>
    </row>
    <row r="130" spans="152:154" hidden="1" x14ac:dyDescent="0.2">
      <c r="EV130" s="381"/>
    </row>
    <row r="131" spans="152:154" hidden="1" x14ac:dyDescent="0.2">
      <c r="EV131" s="381"/>
    </row>
    <row r="132" spans="152:154" hidden="1" x14ac:dyDescent="0.2"/>
    <row r="133" spans="152:154" hidden="1" x14ac:dyDescent="0.2"/>
    <row r="134" spans="152:154" hidden="1" x14ac:dyDescent="0.2"/>
    <row r="135" spans="152:154" hidden="1" x14ac:dyDescent="0.2"/>
    <row r="136" spans="152:154" hidden="1" x14ac:dyDescent="0.2"/>
    <row r="137" spans="152:154" hidden="1" x14ac:dyDescent="0.2"/>
  </sheetData>
  <mergeCells count="617">
    <mergeCell ref="FL30:FM30"/>
    <mergeCell ref="DD30:DF30"/>
    <mergeCell ref="DD29:DF29"/>
    <mergeCell ref="DD41:DF41"/>
    <mergeCell ref="FA40:FC40"/>
    <mergeCell ref="EX40:EZ40"/>
    <mergeCell ref="EU40:EW40"/>
    <mergeCell ref="EL40:EN40"/>
    <mergeCell ref="EI40:EK40"/>
    <mergeCell ref="EC40:EE40"/>
    <mergeCell ref="DZ40:EB40"/>
    <mergeCell ref="DW40:DY40"/>
    <mergeCell ref="DT40:DV40"/>
    <mergeCell ref="DD40:DF40"/>
    <mergeCell ref="DD39:DF39"/>
    <mergeCell ref="DD38:DF38"/>
    <mergeCell ref="DD37:DF37"/>
    <mergeCell ref="DD36:DF36"/>
    <mergeCell ref="DD35:DF35"/>
    <mergeCell ref="DD34:DF34"/>
    <mergeCell ref="EH41:EH44"/>
    <mergeCell ref="EG41:EG44"/>
    <mergeCell ref="EF41:EF44"/>
    <mergeCell ref="EE41:EE44"/>
    <mergeCell ref="ED41:ED44"/>
    <mergeCell ref="EC41:EC44"/>
    <mergeCell ref="EB41:EB44"/>
    <mergeCell ref="EA41:EA44"/>
    <mergeCell ref="DY41:DY44"/>
    <mergeCell ref="DC64:DE64"/>
    <mergeCell ref="CY64:DA64"/>
    <mergeCell ref="DG63:DI63"/>
    <mergeCell ref="DD59:DF59"/>
    <mergeCell ref="CY59:DA59"/>
    <mergeCell ref="FV54:FW54"/>
    <mergeCell ref="FS54:FT54"/>
    <mergeCell ref="FP54:FQ54"/>
    <mergeCell ref="FJ54:FK54"/>
    <mergeCell ref="FG54:FH54"/>
    <mergeCell ref="FD54:FE54"/>
    <mergeCell ref="FL48:FM48"/>
    <mergeCell ref="FL43:FM43"/>
    <mergeCell ref="DD43:DF43"/>
    <mergeCell ref="DD42:DF42"/>
    <mergeCell ref="FF41:FF44"/>
    <mergeCell ref="FE41:FE44"/>
    <mergeCell ref="FB41:FB44"/>
    <mergeCell ref="FA41:FA44"/>
    <mergeCell ref="EZ41:EZ44"/>
    <mergeCell ref="EY41:EY44"/>
    <mergeCell ref="EX41:EX44"/>
    <mergeCell ref="EW41:EW44"/>
    <mergeCell ref="EV41:EV44"/>
    <mergeCell ref="EU41:EU44"/>
    <mergeCell ref="ET41:ET44"/>
    <mergeCell ref="EN41:EN44"/>
    <mergeCell ref="EM41:EM44"/>
    <mergeCell ref="EL41:EL44"/>
    <mergeCell ref="EK41:EK44"/>
    <mergeCell ref="EJ41:EJ44"/>
    <mergeCell ref="EI41:EI44"/>
    <mergeCell ref="AY25:AY28"/>
    <mergeCell ref="BC25:BC28"/>
    <mergeCell ref="BD25:BD28"/>
    <mergeCell ref="BP25:BP28"/>
    <mergeCell ref="BQ25:BQ28"/>
    <mergeCell ref="BR25:BR28"/>
    <mergeCell ref="BS25:BS28"/>
    <mergeCell ref="BR24:BT24"/>
    <mergeCell ref="BU24:BW24"/>
    <mergeCell ref="CW23:CW28"/>
    <mergeCell ref="DX41:DX44"/>
    <mergeCell ref="DW41:DW44"/>
    <mergeCell ref="DV41:DV44"/>
    <mergeCell ref="DU41:DU44"/>
    <mergeCell ref="DT41:DT44"/>
    <mergeCell ref="DS41:DS44"/>
    <mergeCell ref="DR41:DR44"/>
    <mergeCell ref="DQ41:DQ44"/>
    <mergeCell ref="DD33:DF33"/>
    <mergeCell ref="DD32:DF32"/>
    <mergeCell ref="DD31:DF31"/>
    <mergeCell ref="CX22:CX28"/>
    <mergeCell ref="CS25:CS28"/>
    <mergeCell ref="CY28:DA28"/>
    <mergeCell ref="CI25:CI28"/>
    <mergeCell ref="BJ3:BN3"/>
    <mergeCell ref="BE3:BI3"/>
    <mergeCell ref="BE25:BE28"/>
    <mergeCell ref="BC24:BE24"/>
    <mergeCell ref="BF25:BF28"/>
    <mergeCell ref="BG25:BG28"/>
    <mergeCell ref="BH25:BH28"/>
    <mergeCell ref="BI25:BI28"/>
    <mergeCell ref="BJ25:BJ28"/>
    <mergeCell ref="BK25:BK28"/>
    <mergeCell ref="BL25:BL28"/>
    <mergeCell ref="BM25:BM28"/>
    <mergeCell ref="BN25:BN28"/>
    <mergeCell ref="BO25:BO28"/>
    <mergeCell ref="BF24:BH24"/>
    <mergeCell ref="BI24:BK24"/>
    <mergeCell ref="BL24:BN24"/>
    <mergeCell ref="BO24:BQ24"/>
    <mergeCell ref="BP4:BY4"/>
    <mergeCell ref="FL25:FM25"/>
    <mergeCell ref="FP25:FQ25"/>
    <mergeCell ref="DT25:DT28"/>
    <mergeCell ref="DU25:DU28"/>
    <mergeCell ref="DV25:DV28"/>
    <mergeCell ref="DW25:DW28"/>
    <mergeCell ref="DX25:DX28"/>
    <mergeCell ref="DY25:DY28"/>
    <mergeCell ref="CM24:CN24"/>
    <mergeCell ref="CT25:CT28"/>
    <mergeCell ref="CU25:CU28"/>
    <mergeCell ref="CV25:CV28"/>
    <mergeCell ref="CA25:CA28"/>
    <mergeCell ref="CB25:CB28"/>
    <mergeCell ref="CC24:CE24"/>
    <mergeCell ref="CC25:CC28"/>
    <mergeCell ref="CD25:CD28"/>
    <mergeCell ref="CE25:CE28"/>
    <mergeCell ref="CF24:CH24"/>
    <mergeCell ref="CF25:CF28"/>
    <mergeCell ref="CG25:CG28"/>
    <mergeCell ref="CH25:CH28"/>
    <mergeCell ref="CM25:CM28"/>
    <mergeCell ref="CN25:CN28"/>
    <mergeCell ref="CO25:CO28"/>
    <mergeCell ref="EL24:EN24"/>
    <mergeCell ref="FB25:FB28"/>
    <mergeCell ref="FC25:FC28"/>
    <mergeCell ref="EC25:EC28"/>
    <mergeCell ref="EX24:EZ24"/>
    <mergeCell ref="FA24:FC24"/>
    <mergeCell ref="EW25:EW28"/>
    <mergeCell ref="FC3:GB3"/>
    <mergeCell ref="KC5:KP5"/>
    <mergeCell ref="JJ5:JY5"/>
    <mergeCell ref="HT5:IH5"/>
    <mergeCell ref="IL5:IY5"/>
    <mergeCell ref="IZ5:JG5"/>
    <mergeCell ref="AZ24:BB24"/>
    <mergeCell ref="AZ25:AZ28"/>
    <mergeCell ref="BA25:BA28"/>
    <mergeCell ref="BB25:BB28"/>
    <mergeCell ref="BT25:BT28"/>
    <mergeCell ref="BU25:BU28"/>
    <mergeCell ref="BV25:BV28"/>
    <mergeCell ref="BW25:BW28"/>
    <mergeCell ref="BX25:BX28"/>
    <mergeCell ref="BY25:BY28"/>
    <mergeCell ref="BZ24:CB24"/>
    <mergeCell ref="BZ25:BZ28"/>
    <mergeCell ref="DF4:DU4"/>
    <mergeCell ref="CY5:DC5"/>
    <mergeCell ref="CY24:DA24"/>
    <mergeCell ref="FO23:FR23"/>
    <mergeCell ref="DQ24:DS24"/>
    <mergeCell ref="DT24:DV24"/>
    <mergeCell ref="DW24:DY24"/>
    <mergeCell ref="DZ24:EB24"/>
    <mergeCell ref="EC24:EE24"/>
    <mergeCell ref="EF24:EH24"/>
    <mergeCell ref="BR5:BV5"/>
    <mergeCell ref="KQ5:KX5"/>
    <mergeCell ref="HJ5:HQ5"/>
    <mergeCell ref="AD7:AD8"/>
    <mergeCell ref="AD9:AD10"/>
    <mergeCell ref="AD11:AD12"/>
    <mergeCell ref="Q18:Q19"/>
    <mergeCell ref="T13:V13"/>
    <mergeCell ref="W16:W17"/>
    <mergeCell ref="T14:T15"/>
    <mergeCell ref="T16:T17"/>
    <mergeCell ref="Q13:S13"/>
    <mergeCell ref="Q16:Q17"/>
    <mergeCell ref="Z13:AB13"/>
    <mergeCell ref="Z16:Z17"/>
    <mergeCell ref="W13:Y13"/>
    <mergeCell ref="W14:W15"/>
    <mergeCell ref="Q14:Q15"/>
    <mergeCell ref="E22:E23"/>
    <mergeCell ref="Z22:Z23"/>
    <mergeCell ref="AA22:AA23"/>
    <mergeCell ref="AB22:AB23"/>
    <mergeCell ref="AC18:AC19"/>
    <mergeCell ref="AC11:AC12"/>
    <mergeCell ref="N14:N15"/>
    <mergeCell ref="N16:N17"/>
    <mergeCell ref="Z14:Z15"/>
    <mergeCell ref="N18:N19"/>
    <mergeCell ref="N13:P13"/>
    <mergeCell ref="H13:J13"/>
    <mergeCell ref="K13:M13"/>
    <mergeCell ref="H18:H19"/>
    <mergeCell ref="H16:H17"/>
    <mergeCell ref="K16:K17"/>
    <mergeCell ref="K18:K19"/>
    <mergeCell ref="H14:H15"/>
    <mergeCell ref="K14:K15"/>
    <mergeCell ref="N7:N8"/>
    <mergeCell ref="W11:W12"/>
    <mergeCell ref="Z9:Z10"/>
    <mergeCell ref="H11:H12"/>
    <mergeCell ref="K11:K12"/>
    <mergeCell ref="H7:H8"/>
    <mergeCell ref="W7:W8"/>
    <mergeCell ref="Q11:Q12"/>
    <mergeCell ref="E9:E10"/>
    <mergeCell ref="C9:C10"/>
    <mergeCell ref="A11:A12"/>
    <mergeCell ref="A2:AC2"/>
    <mergeCell ref="W4:Y4"/>
    <mergeCell ref="Z4:AC4"/>
    <mergeCell ref="B3:E3"/>
    <mergeCell ref="N9:N10"/>
    <mergeCell ref="N11:N12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14:B15"/>
    <mergeCell ref="A16:A17"/>
    <mergeCell ref="B16:B17"/>
    <mergeCell ref="D16:D17"/>
    <mergeCell ref="A14:A15"/>
    <mergeCell ref="C18:C19"/>
    <mergeCell ref="E13:G13"/>
    <mergeCell ref="A18:A19"/>
    <mergeCell ref="B18:B19"/>
    <mergeCell ref="D18:D19"/>
    <mergeCell ref="E18:E19"/>
    <mergeCell ref="D14:D15"/>
    <mergeCell ref="E14:E15"/>
    <mergeCell ref="C14:C15"/>
    <mergeCell ref="E16:E17"/>
    <mergeCell ref="C16:C17"/>
    <mergeCell ref="Z5:AB5"/>
    <mergeCell ref="AA16:AA17"/>
    <mergeCell ref="AB16:AB17"/>
    <mergeCell ref="Z18:Z19"/>
    <mergeCell ref="AA18:AA19"/>
    <mergeCell ref="AB18:AB19"/>
    <mergeCell ref="AB11:AB12"/>
    <mergeCell ref="AA14:AA15"/>
    <mergeCell ref="AB14:AB15"/>
    <mergeCell ref="AC14:AC15"/>
    <mergeCell ref="AC16:AC17"/>
    <mergeCell ref="AD14:AD15"/>
    <mergeCell ref="AD16:AD17"/>
    <mergeCell ref="AE14:AE15"/>
    <mergeCell ref="AE16:AE17"/>
    <mergeCell ref="AE18:AE19"/>
    <mergeCell ref="AD18:AD19"/>
    <mergeCell ref="AB9:AB10"/>
    <mergeCell ref="AB7:AB8"/>
    <mergeCell ref="Z11:Z12"/>
    <mergeCell ref="AA11:AA12"/>
    <mergeCell ref="GE5:GT5"/>
    <mergeCell ref="GW5:HI5"/>
    <mergeCell ref="EO5:ES5"/>
    <mergeCell ref="AI5:AQ5"/>
    <mergeCell ref="A1:AE1"/>
    <mergeCell ref="G3:W3"/>
    <mergeCell ref="Z6:AB6"/>
    <mergeCell ref="T18:T19"/>
    <mergeCell ref="AE9:AE10"/>
    <mergeCell ref="AE11:AE12"/>
    <mergeCell ref="AE7:AE8"/>
    <mergeCell ref="T6:V6"/>
    <mergeCell ref="T7:T8"/>
    <mergeCell ref="T9:T10"/>
    <mergeCell ref="T11:T12"/>
    <mergeCell ref="Z7:Z8"/>
    <mergeCell ref="AA7:AA8"/>
    <mergeCell ref="W18:W19"/>
    <mergeCell ref="AA9:AA10"/>
    <mergeCell ref="AC7:AC8"/>
    <mergeCell ref="AC9:AC10"/>
    <mergeCell ref="DD60:DF60"/>
    <mergeCell ref="DQ25:DQ28"/>
    <mergeCell ref="DR25:DR28"/>
    <mergeCell ref="DS25:DS28"/>
    <mergeCell ref="DQ40:DS40"/>
    <mergeCell ref="CY54:DA54"/>
    <mergeCell ref="DD54:DF54"/>
    <mergeCell ref="CY55:DA55"/>
    <mergeCell ref="DD55:DF55"/>
    <mergeCell ref="CY56:DA56"/>
    <mergeCell ref="DD56:DF56"/>
    <mergeCell ref="CY57:DA57"/>
    <mergeCell ref="DD57:DF57"/>
    <mergeCell ref="CY58:DA58"/>
    <mergeCell ref="DD58:DF58"/>
    <mergeCell ref="CY49:DA49"/>
    <mergeCell ref="DD49:DF49"/>
    <mergeCell ref="CY50:DA50"/>
    <mergeCell ref="DD50:DF50"/>
    <mergeCell ref="CY51:DA51"/>
    <mergeCell ref="DD51:DF51"/>
    <mergeCell ref="CY52:DA52"/>
    <mergeCell ref="DD52:DF52"/>
    <mergeCell ref="CY53:DA53"/>
    <mergeCell ref="DD53:DF53"/>
    <mergeCell ref="CY45:DA45"/>
    <mergeCell ref="DD45:DF45"/>
    <mergeCell ref="CY46:DA46"/>
    <mergeCell ref="DD46:DF46"/>
    <mergeCell ref="CY47:DA47"/>
    <mergeCell ref="DD47:DF47"/>
    <mergeCell ref="FZ26:GG26"/>
    <mergeCell ref="GE27:GG27"/>
    <mergeCell ref="CK25:CK28"/>
    <mergeCell ref="FE25:FE28"/>
    <mergeCell ref="FF25:FF28"/>
    <mergeCell ref="ED25:ED28"/>
    <mergeCell ref="EE25:EE28"/>
    <mergeCell ref="EG25:EG28"/>
    <mergeCell ref="EH25:EH28"/>
    <mergeCell ref="EU25:EU28"/>
    <mergeCell ref="EV25:EV28"/>
    <mergeCell ref="ET25:ET28"/>
    <mergeCell ref="CY97:DA97"/>
    <mergeCell ref="CM64:CP64"/>
    <mergeCell ref="CV64:CX64"/>
    <mergeCell ref="CV66:CX66"/>
    <mergeCell ref="CV67:CX67"/>
    <mergeCell ref="CV68:CX68"/>
    <mergeCell ref="CV69:CX69"/>
    <mergeCell ref="CV70:CX70"/>
    <mergeCell ref="CV71:CX71"/>
    <mergeCell ref="CV72:CX72"/>
    <mergeCell ref="CV73:CX73"/>
    <mergeCell ref="CV74:CX74"/>
    <mergeCell ref="CV75:CX75"/>
    <mergeCell ref="CV76:CX76"/>
    <mergeCell ref="CV77:CX77"/>
    <mergeCell ref="CV78:CX78"/>
    <mergeCell ref="CY83:DA83"/>
    <mergeCell ref="CY84:DA84"/>
    <mergeCell ref="CY85:DA85"/>
    <mergeCell ref="CY86:DA86"/>
    <mergeCell ref="CV97:CX97"/>
    <mergeCell ref="DC66:DE66"/>
    <mergeCell ref="DC67:DE67"/>
    <mergeCell ref="DC68:DE68"/>
    <mergeCell ref="DC69:DE69"/>
    <mergeCell ref="DC70:DE70"/>
    <mergeCell ref="DC71:DE71"/>
    <mergeCell ref="DC72:DE72"/>
    <mergeCell ref="DC73:DE73"/>
    <mergeCell ref="DC74:DE74"/>
    <mergeCell ref="DC75:DE75"/>
    <mergeCell ref="DC76:DE76"/>
    <mergeCell ref="DC77:DE77"/>
    <mergeCell ref="DC78:DE78"/>
    <mergeCell ref="DC79:DE79"/>
    <mergeCell ref="DC80:DE80"/>
    <mergeCell ref="DC81:DE81"/>
    <mergeCell ref="DC82:DE82"/>
    <mergeCell ref="DC83:DE83"/>
    <mergeCell ref="DC84:DE84"/>
    <mergeCell ref="DC88:DE88"/>
    <mergeCell ref="CV88:CX88"/>
    <mergeCell ref="CV89:CX89"/>
    <mergeCell ref="CV90:CX90"/>
    <mergeCell ref="CV91:CX91"/>
    <mergeCell ref="CV92:CX92"/>
    <mergeCell ref="CV93:CX93"/>
    <mergeCell ref="CV94:CX94"/>
    <mergeCell ref="CV95:CX95"/>
    <mergeCell ref="DC97:DE97"/>
    <mergeCell ref="DG97:DI97"/>
    <mergeCell ref="DG66:DI66"/>
    <mergeCell ref="DG94:DI94"/>
    <mergeCell ref="DG67:DI67"/>
    <mergeCell ref="DG68:DI68"/>
    <mergeCell ref="DG69:DI69"/>
    <mergeCell ref="DG70:DI70"/>
    <mergeCell ref="DG71:DI71"/>
    <mergeCell ref="DG72:DI72"/>
    <mergeCell ref="DG73:DI73"/>
    <mergeCell ref="DG74:DI74"/>
    <mergeCell ref="DG75:DI75"/>
    <mergeCell ref="DG76:DI76"/>
    <mergeCell ref="DG77:DI77"/>
    <mergeCell ref="DG78:DI78"/>
    <mergeCell ref="DG79:DI79"/>
    <mergeCell ref="DG80:DI80"/>
    <mergeCell ref="DG81:DI81"/>
    <mergeCell ref="DG82:DI82"/>
    <mergeCell ref="DG83:DI83"/>
    <mergeCell ref="DX97:DY97"/>
    <mergeCell ref="DX66:DY66"/>
    <mergeCell ref="DX67:DY67"/>
    <mergeCell ref="DX68:DY68"/>
    <mergeCell ref="DX69:DY69"/>
    <mergeCell ref="DX70:DY70"/>
    <mergeCell ref="DX71:DY71"/>
    <mergeCell ref="DX72:DY72"/>
    <mergeCell ref="DX73:DY73"/>
    <mergeCell ref="DX74:DY74"/>
    <mergeCell ref="DX75:DY75"/>
    <mergeCell ref="DX76:DY76"/>
    <mergeCell ref="DX77:DY77"/>
    <mergeCell ref="DX78:DY78"/>
    <mergeCell ref="DX79:DY79"/>
    <mergeCell ref="DX80:DY80"/>
    <mergeCell ref="DX81:DY81"/>
    <mergeCell ref="DX82:DY82"/>
    <mergeCell ref="DX83:DY83"/>
    <mergeCell ref="DX84:DY84"/>
    <mergeCell ref="DX85:DY85"/>
    <mergeCell ref="DX86:DY86"/>
    <mergeCell ref="DX87:DY87"/>
    <mergeCell ref="EA97:EB97"/>
    <mergeCell ref="EV64:EX64"/>
    <mergeCell ref="EK60:EN60"/>
    <mergeCell ref="EM62:EN62"/>
    <mergeCell ref="EA84:EB84"/>
    <mergeCell ref="EA85:EB85"/>
    <mergeCell ref="EA86:EB86"/>
    <mergeCell ref="EA87:EB87"/>
    <mergeCell ref="EA88:EB88"/>
    <mergeCell ref="EA89:EB89"/>
    <mergeCell ref="EA90:EB90"/>
    <mergeCell ref="EA91:EB91"/>
    <mergeCell ref="EA92:EB92"/>
    <mergeCell ref="EA75:EB75"/>
    <mergeCell ref="EA76:EB76"/>
    <mergeCell ref="EA77:EB77"/>
    <mergeCell ref="EA78:EB78"/>
    <mergeCell ref="EA79:EB79"/>
    <mergeCell ref="EA80:EB80"/>
    <mergeCell ref="EA81:EB81"/>
    <mergeCell ref="EA82:EB82"/>
    <mergeCell ref="EA83:EB83"/>
    <mergeCell ref="EA66:EB66"/>
    <mergeCell ref="EA67:EB67"/>
    <mergeCell ref="EA68:EB68"/>
    <mergeCell ref="EA69:EB69"/>
    <mergeCell ref="EA70:EB70"/>
    <mergeCell ref="EA71:EB71"/>
    <mergeCell ref="EA72:EB72"/>
    <mergeCell ref="EA73:EB73"/>
    <mergeCell ref="EA74:EB74"/>
    <mergeCell ref="EA93:EB93"/>
    <mergeCell ref="EA96:EB96"/>
    <mergeCell ref="DX89:DY89"/>
    <mergeCell ref="DX90:DY90"/>
    <mergeCell ref="DX91:DY91"/>
    <mergeCell ref="DX92:DY92"/>
    <mergeCell ref="DX93:DY93"/>
    <mergeCell ref="DX94:DY94"/>
    <mergeCell ref="DX95:DY95"/>
    <mergeCell ref="DX96:DY96"/>
    <mergeCell ref="EA94:EB94"/>
    <mergeCell ref="DX88:DY88"/>
    <mergeCell ref="CV96:CX96"/>
    <mergeCell ref="CV79:CX79"/>
    <mergeCell ref="CV80:CX80"/>
    <mergeCell ref="CV81:CX81"/>
    <mergeCell ref="CV82:CX82"/>
    <mergeCell ref="CV83:CX83"/>
    <mergeCell ref="CV84:CX84"/>
    <mergeCell ref="CV85:CX85"/>
    <mergeCell ref="CV86:CX86"/>
    <mergeCell ref="CV87:CX87"/>
    <mergeCell ref="CY92:DA92"/>
    <mergeCell ref="CY93:DA93"/>
    <mergeCell ref="CY94:DA94"/>
    <mergeCell ref="CY95:DA95"/>
    <mergeCell ref="CY96:DA96"/>
    <mergeCell ref="CY81:DA81"/>
    <mergeCell ref="CY82:DA82"/>
    <mergeCell ref="DC93:DE93"/>
    <mergeCell ref="DC94:DE94"/>
    <mergeCell ref="DC95:DE95"/>
    <mergeCell ref="DP83:DQ83"/>
    <mergeCell ref="CY65:DA65"/>
    <mergeCell ref="CY66:DA66"/>
    <mergeCell ref="CY67:DA67"/>
    <mergeCell ref="CY68:DA68"/>
    <mergeCell ref="CY69:DA69"/>
    <mergeCell ref="CY70:DA70"/>
    <mergeCell ref="CY71:DA71"/>
    <mergeCell ref="CY72:DA72"/>
    <mergeCell ref="CY73:DA73"/>
    <mergeCell ref="DG95:DI95"/>
    <mergeCell ref="DG96:DI96"/>
    <mergeCell ref="DG86:DI86"/>
    <mergeCell ref="DG87:DI87"/>
    <mergeCell ref="DG88:DI88"/>
    <mergeCell ref="DC91:DE91"/>
    <mergeCell ref="DC92:DE92"/>
    <mergeCell ref="DG90:DI90"/>
    <mergeCell ref="DG91:DI91"/>
    <mergeCell ref="DG92:DI92"/>
    <mergeCell ref="DG93:DI93"/>
    <mergeCell ref="DC85:DE85"/>
    <mergeCell ref="DG84:DI84"/>
    <mergeCell ref="DG85:DI85"/>
    <mergeCell ref="CY87:DA87"/>
    <mergeCell ref="CY88:DA88"/>
    <mergeCell ref="CY89:DA89"/>
    <mergeCell ref="DG89:DI89"/>
    <mergeCell ref="DC89:DE89"/>
    <mergeCell ref="DC90:DE90"/>
    <mergeCell ref="DC96:DE96"/>
    <mergeCell ref="EI25:EI28"/>
    <mergeCell ref="EJ25:EJ28"/>
    <mergeCell ref="EK25:EK28"/>
    <mergeCell ref="EA95:EB95"/>
    <mergeCell ref="CY48:DA48"/>
    <mergeCell ref="DD48:DF48"/>
    <mergeCell ref="CY37:DA37"/>
    <mergeCell ref="CY38:DA38"/>
    <mergeCell ref="CY39:DA39"/>
    <mergeCell ref="CY40:DA40"/>
    <mergeCell ref="CY41:DA41"/>
    <mergeCell ref="CY42:DA42"/>
    <mergeCell ref="CY43:DA43"/>
    <mergeCell ref="CY44:DA44"/>
    <mergeCell ref="CY29:DA29"/>
    <mergeCell ref="CY30:DA30"/>
    <mergeCell ref="CY31:DA31"/>
    <mergeCell ref="CY32:DA32"/>
    <mergeCell ref="DZ41:DZ44"/>
    <mergeCell ref="DD44:DF44"/>
    <mergeCell ref="DC86:DE86"/>
    <mergeCell ref="DC87:DE87"/>
    <mergeCell ref="CY90:DA90"/>
    <mergeCell ref="CY91:DA91"/>
    <mergeCell ref="CY74:DA74"/>
    <mergeCell ref="CY75:DA75"/>
    <mergeCell ref="CY76:DA76"/>
    <mergeCell ref="CY77:DA77"/>
    <mergeCell ref="CY78:DA78"/>
    <mergeCell ref="CY79:DA79"/>
    <mergeCell ref="CY80:DA80"/>
    <mergeCell ref="CY60:DA60"/>
    <mergeCell ref="EI24:EK24"/>
    <mergeCell ref="FD73:FE73"/>
    <mergeCell ref="FG73:FH73"/>
    <mergeCell ref="FJ73:FK73"/>
    <mergeCell ref="EL25:EL28"/>
    <mergeCell ref="EM25:EM28"/>
    <mergeCell ref="EN25:EN28"/>
    <mergeCell ref="FC41:FC44"/>
    <mergeCell ref="EX25:EX28"/>
    <mergeCell ref="EY25:EY28"/>
    <mergeCell ref="EZ25:EZ28"/>
    <mergeCell ref="FA25:FA28"/>
    <mergeCell ref="EF40:EH40"/>
    <mergeCell ref="DZ25:DZ28"/>
    <mergeCell ref="EA25:EA28"/>
    <mergeCell ref="EB25:EB28"/>
    <mergeCell ref="EF25:EF28"/>
    <mergeCell ref="EU24:EW24"/>
    <mergeCell ref="CY33:DA33"/>
    <mergeCell ref="CY34:DA34"/>
    <mergeCell ref="CY35:DA35"/>
    <mergeCell ref="CY36:DA36"/>
    <mergeCell ref="DP84:DQ84"/>
    <mergeCell ref="DP85:DQ85"/>
    <mergeCell ref="DP86:DQ86"/>
    <mergeCell ref="DP87:DQ87"/>
    <mergeCell ref="DP88:DQ88"/>
    <mergeCell ref="DP89:DQ89"/>
    <mergeCell ref="DP90:DQ90"/>
    <mergeCell ref="DP91:DQ91"/>
    <mergeCell ref="DP92:DQ92"/>
    <mergeCell ref="DP93:DQ93"/>
    <mergeCell ref="DP94:DQ94"/>
    <mergeCell ref="DP95:DQ95"/>
    <mergeCell ref="DP96:DQ96"/>
    <mergeCell ref="DP97:DQ97"/>
    <mergeCell ref="DP66:DQ66"/>
    <mergeCell ref="DP67:DQ67"/>
    <mergeCell ref="DP68:DQ68"/>
    <mergeCell ref="DP69:DQ69"/>
    <mergeCell ref="DP70:DQ70"/>
    <mergeCell ref="DP71:DQ71"/>
    <mergeCell ref="DP72:DQ72"/>
    <mergeCell ref="DP73:DQ73"/>
    <mergeCell ref="DP74:DQ74"/>
    <mergeCell ref="DP75:DQ75"/>
    <mergeCell ref="DP76:DQ76"/>
    <mergeCell ref="DP77:DQ77"/>
    <mergeCell ref="DP78:DQ78"/>
    <mergeCell ref="DP79:DQ79"/>
    <mergeCell ref="DP80:DQ80"/>
    <mergeCell ref="DP81:DQ81"/>
    <mergeCell ref="DP82:DQ82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LN161"/>
  <sheetViews>
    <sheetView workbookViewId="0">
      <selection activeCell="DY13" sqref="DY13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0" hidden="1" customWidth="1"/>
    <col min="33" max="33" width="6.42578125" style="155" hidden="1" customWidth="1"/>
    <col min="34" max="34" width="5.7109375" style="161" hidden="1" customWidth="1"/>
    <col min="35" max="35" width="5.7109375" style="449" hidden="1" customWidth="1"/>
    <col min="36" max="36" width="5.7109375" style="449" customWidth="1"/>
    <col min="37" max="37" width="5.7109375" style="161" hidden="1" customWidth="1"/>
    <col min="38" max="41" width="4.7109375" style="449" hidden="1" customWidth="1"/>
    <col min="42" max="50" width="4.7109375" style="450" hidden="1" customWidth="1"/>
    <col min="51" max="51" width="4.7109375" style="161" hidden="1" customWidth="1"/>
    <col min="52" max="53" width="5.7109375" style="161" hidden="1" customWidth="1"/>
    <col min="54" max="54" width="3.28515625" style="161" hidden="1" customWidth="1"/>
    <col min="55" max="55" width="3.28515625" style="342" hidden="1" customWidth="1"/>
    <col min="56" max="61" width="3.28515625" style="161" hidden="1" customWidth="1"/>
    <col min="62" max="62" width="3.28515625" style="164" hidden="1" customWidth="1"/>
    <col min="63" max="63" width="3.28515625" style="161" hidden="1" customWidth="1"/>
    <col min="64" max="64" width="3.28515625" style="145" hidden="1" customWidth="1"/>
    <col min="65" max="66" width="5.7109375" style="145" hidden="1" customWidth="1"/>
    <col min="67" max="75" width="6.7109375" style="145" hidden="1" customWidth="1"/>
    <col min="76" max="78" width="6.7109375" style="77" hidden="1" customWidth="1"/>
    <col min="79" max="79" width="6.7109375" style="145" hidden="1" customWidth="1"/>
    <col min="80" max="80" width="4.42578125" style="145" hidden="1" customWidth="1"/>
    <col min="81" max="81" width="15.28515625" style="413" hidden="1" customWidth="1"/>
    <col min="82" max="82" width="9.140625" style="152" hidden="1" customWidth="1"/>
    <col min="83" max="83" width="16.5703125" style="413" hidden="1" customWidth="1"/>
    <col min="84" max="84" width="5.7109375" style="149" hidden="1" customWidth="1"/>
    <col min="85" max="85" width="8.28515625" hidden="1" customWidth="1"/>
    <col min="86" max="86" width="7.85546875" hidden="1" customWidth="1"/>
    <col min="87" max="87" width="5.7109375" hidden="1" customWidth="1"/>
    <col min="88" max="88" width="7.7109375" hidden="1" customWidth="1"/>
    <col min="89" max="89" width="8.140625" style="361" hidden="1" customWidth="1"/>
    <col min="90" max="95" width="5.7109375" style="361" hidden="1" customWidth="1"/>
    <col min="96" max="96" width="6.5703125" style="361" hidden="1" customWidth="1"/>
    <col min="97" max="97" width="7.5703125" style="167" hidden="1" customWidth="1"/>
    <col min="98" max="98" width="5.42578125" style="361" hidden="1" customWidth="1"/>
    <col min="99" max="99" width="9.140625" style="361" hidden="1" customWidth="1"/>
    <col min="100" max="100" width="21.28515625" style="361" hidden="1" customWidth="1"/>
    <col min="101" max="102" width="9.140625" style="490" hidden="1" customWidth="1"/>
    <col min="103" max="104" width="9.140625" hidden="1" customWidth="1"/>
    <col min="105" max="105" width="9.140625" style="153" hidden="1" customWidth="1"/>
    <col min="106" max="106" width="19.140625" hidden="1" customWidth="1"/>
    <col min="107" max="108" width="9.140625" hidden="1" customWidth="1"/>
    <col min="109" max="109" width="9.42578125" style="166" hidden="1" customWidth="1"/>
    <col min="110" max="111" width="9.140625" hidden="1" customWidth="1"/>
    <col min="112" max="112" width="16" style="168" hidden="1" customWidth="1"/>
    <col min="113" max="114" width="9.140625" hidden="1" customWidth="1"/>
    <col min="115" max="117" width="9.140625" style="166" hidden="1" customWidth="1"/>
    <col min="118" max="126" width="9.140625" style="169" hidden="1" customWidth="1"/>
    <col min="127" max="127" width="9.140625" style="169" customWidth="1"/>
    <col min="128" max="128" width="18.140625" customWidth="1"/>
    <col min="129" max="129" width="9.140625" style="169" customWidth="1"/>
    <col min="130" max="166" width="9.140625" customWidth="1"/>
    <col min="167" max="168" width="11.42578125" bestFit="1" customWidth="1"/>
    <col min="170" max="170" width="11.42578125" bestFit="1" customWidth="1"/>
    <col min="173" max="173" width="11.28515625" bestFit="1" customWidth="1"/>
    <col min="176" max="176" width="15.85546875" customWidth="1"/>
    <col min="183" max="183" width="17.85546875" customWidth="1"/>
    <col min="192" max="192" width="11.42578125" bestFit="1" customWidth="1"/>
    <col min="193" max="193" width="14" customWidth="1"/>
    <col min="197" max="197" width="12" bestFit="1" customWidth="1"/>
    <col min="202" max="202" width="11" customWidth="1"/>
  </cols>
  <sheetData>
    <row r="1" spans="1:148" ht="30" customHeight="1" x14ac:dyDescent="0.2">
      <c r="A1" s="611" t="s">
        <v>135</v>
      </c>
      <c r="B1" s="611"/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611"/>
      <c r="N1" s="611"/>
      <c r="O1" s="611"/>
      <c r="P1" s="611"/>
      <c r="Q1" s="611"/>
      <c r="R1" s="611"/>
      <c r="S1" s="611"/>
      <c r="T1" s="611"/>
      <c r="U1" s="611"/>
      <c r="V1" s="154"/>
      <c r="W1" s="154"/>
      <c r="X1" s="154"/>
      <c r="Y1" s="154"/>
      <c r="Z1" s="154"/>
      <c r="AA1" s="154"/>
      <c r="AG1" s="167"/>
      <c r="AH1" s="199"/>
      <c r="AK1" s="199"/>
      <c r="AY1" s="199"/>
      <c r="AZ1" s="199"/>
      <c r="BA1" s="199"/>
      <c r="BB1" s="199"/>
      <c r="BD1" s="199"/>
      <c r="BE1" s="199"/>
      <c r="BF1" s="199"/>
      <c r="BG1" s="199"/>
      <c r="BH1" s="199"/>
      <c r="BI1" s="199"/>
      <c r="BJ1" s="199"/>
      <c r="BK1" s="199"/>
      <c r="BL1" s="199"/>
      <c r="BM1" s="199"/>
      <c r="BN1" s="199"/>
      <c r="BO1" s="199"/>
      <c r="BP1" s="199"/>
      <c r="BQ1" s="199"/>
      <c r="BR1" s="199"/>
      <c r="BS1" s="199"/>
      <c r="BT1" s="199"/>
      <c r="BU1" s="199"/>
      <c r="BV1" s="199"/>
      <c r="BW1" s="199"/>
      <c r="CA1" s="199"/>
      <c r="CB1" s="199"/>
      <c r="CD1" s="199"/>
      <c r="CF1" s="154"/>
      <c r="DA1" s="199"/>
      <c r="DE1" s="199"/>
      <c r="DK1" s="199"/>
      <c r="DL1" s="199"/>
      <c r="DM1" s="199"/>
      <c r="DN1" s="199"/>
      <c r="DO1" s="199"/>
      <c r="DP1" s="199"/>
      <c r="DQ1" s="199"/>
      <c r="DR1" s="199"/>
      <c r="DS1" s="199"/>
      <c r="DT1" s="199"/>
      <c r="DU1" s="199"/>
      <c r="DV1" s="199"/>
      <c r="DW1" s="199"/>
      <c r="DY1" s="199"/>
    </row>
    <row r="2" spans="1:148" ht="18" x14ac:dyDescent="0.25">
      <c r="A2" s="699" t="s">
        <v>81</v>
      </c>
      <c r="B2" s="699"/>
      <c r="C2" s="699"/>
      <c r="D2" s="699"/>
      <c r="E2" s="699"/>
      <c r="F2" s="699"/>
      <c r="G2" s="699"/>
      <c r="H2" s="699"/>
      <c r="I2" s="699"/>
      <c r="J2" s="699"/>
      <c r="K2" s="699"/>
      <c r="L2" s="699"/>
      <c r="M2" s="699"/>
      <c r="N2" s="699"/>
      <c r="O2" s="699"/>
      <c r="P2" s="699"/>
      <c r="Q2" s="699"/>
      <c r="S2" s="1"/>
      <c r="T2" s="1"/>
      <c r="U2" s="1"/>
      <c r="AF2" s="157"/>
      <c r="AG2" s="156"/>
      <c r="AH2" s="171"/>
      <c r="AI2" s="460"/>
      <c r="AJ2" s="460"/>
      <c r="AK2" s="171"/>
      <c r="AL2" s="460"/>
      <c r="AM2" s="460"/>
      <c r="AN2" s="460"/>
      <c r="AO2" s="460"/>
      <c r="AP2" s="463"/>
      <c r="AQ2" s="463"/>
      <c r="AR2" s="463"/>
      <c r="AS2" s="463"/>
      <c r="AT2" s="463"/>
      <c r="AU2" s="463"/>
      <c r="AV2" s="463"/>
      <c r="AW2" s="463"/>
      <c r="AX2" s="463"/>
      <c r="AY2" s="171"/>
      <c r="AZ2" s="171"/>
      <c r="BA2" s="171"/>
      <c r="BB2" s="171"/>
      <c r="BC2" s="349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4"/>
      <c r="BY2" s="174"/>
      <c r="BZ2" s="174"/>
      <c r="CA2" s="171"/>
      <c r="CB2" s="171"/>
      <c r="CC2" s="591"/>
      <c r="CD2" s="171"/>
      <c r="CE2" s="591"/>
      <c r="CF2" s="137"/>
      <c r="CG2" s="36"/>
      <c r="CH2" s="36"/>
      <c r="CI2" s="36"/>
      <c r="CJ2" s="36"/>
      <c r="CK2" s="156"/>
      <c r="CL2" s="156"/>
      <c r="CM2" s="156"/>
      <c r="CN2" s="363"/>
      <c r="CO2" s="363"/>
      <c r="CP2" s="363"/>
      <c r="CQ2" s="363"/>
      <c r="CR2" s="363"/>
      <c r="CS2" s="156"/>
      <c r="CT2" s="363"/>
      <c r="CU2" s="363"/>
      <c r="CV2" s="363"/>
      <c r="CW2" s="491"/>
      <c r="CX2" s="491"/>
      <c r="CY2" s="36"/>
      <c r="CZ2" s="36"/>
      <c r="DA2" s="171"/>
      <c r="DB2" s="171"/>
      <c r="DC2" s="36"/>
      <c r="DD2" s="36"/>
      <c r="DE2" s="171"/>
      <c r="DF2" s="36"/>
      <c r="DG2" s="36"/>
      <c r="DH2" s="173"/>
      <c r="DI2" s="36"/>
      <c r="DJ2" s="36"/>
      <c r="DK2" s="171"/>
      <c r="DL2" s="171"/>
      <c r="DM2" s="171"/>
      <c r="DN2" s="171"/>
      <c r="DO2" s="171"/>
      <c r="DP2" s="171"/>
      <c r="DQ2" s="171"/>
      <c r="DR2" s="171"/>
      <c r="DS2" s="171"/>
      <c r="DT2" s="171"/>
      <c r="DU2" s="171"/>
      <c r="DV2" s="171"/>
      <c r="DW2" s="171"/>
      <c r="DX2" s="36"/>
      <c r="DY2" s="171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</row>
    <row r="3" spans="1:148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7"/>
      <c r="T3" s="147"/>
      <c r="U3" s="147"/>
      <c r="Y3" s="112">
        <v>0</v>
      </c>
      <c r="AA3" s="1" t="s">
        <v>12</v>
      </c>
      <c r="AB3" s="15"/>
      <c r="AC3" s="163"/>
      <c r="AF3" s="157"/>
      <c r="AG3" s="170"/>
      <c r="AH3" s="171"/>
      <c r="AI3" s="460"/>
      <c r="AJ3" s="460"/>
      <c r="AK3" s="70"/>
      <c r="AL3" s="179"/>
      <c r="AM3" s="179"/>
      <c r="AN3" s="179"/>
      <c r="AO3" s="460"/>
      <c r="AP3" s="463"/>
      <c r="AQ3" s="463"/>
      <c r="AR3" s="463"/>
      <c r="AS3" s="463"/>
      <c r="AT3" s="463"/>
      <c r="AU3" s="463"/>
      <c r="AV3" s="463"/>
      <c r="AW3" s="463"/>
      <c r="AX3" s="463"/>
      <c r="AY3" s="171"/>
      <c r="AZ3" s="171"/>
      <c r="BA3" s="171"/>
      <c r="BB3" s="171"/>
      <c r="BC3" s="349"/>
      <c r="BD3" s="171"/>
      <c r="BE3" s="171"/>
      <c r="BF3" s="171"/>
      <c r="BG3" s="171"/>
      <c r="BH3" s="171"/>
      <c r="BI3" s="672"/>
      <c r="BJ3" s="672"/>
      <c r="BK3" s="672"/>
      <c r="BL3" s="672"/>
      <c r="BM3" s="672"/>
      <c r="BN3" s="672"/>
      <c r="BO3" s="171"/>
      <c r="BP3" s="171"/>
      <c r="BQ3" s="171"/>
      <c r="BR3" s="171"/>
      <c r="BS3" s="171"/>
      <c r="BT3" s="171"/>
      <c r="BU3" s="171"/>
      <c r="BV3" s="171"/>
      <c r="BW3" s="171"/>
      <c r="BX3" s="174"/>
      <c r="BY3" s="174"/>
      <c r="BZ3" s="174"/>
      <c r="CA3" s="171"/>
      <c r="CB3" s="171"/>
      <c r="CC3" s="591"/>
      <c r="CD3" s="171"/>
      <c r="CE3" s="591"/>
      <c r="CF3" s="137"/>
      <c r="CG3" s="36"/>
      <c r="CH3" s="36"/>
      <c r="CI3" s="36"/>
      <c r="CJ3" s="363">
        <v>1</v>
      </c>
      <c r="CK3" s="157" t="s">
        <v>26</v>
      </c>
      <c r="CL3" s="157"/>
      <c r="CM3" s="157"/>
      <c r="CN3" s="363"/>
      <c r="CO3" s="363"/>
      <c r="CP3" s="363"/>
      <c r="CQ3" s="363"/>
      <c r="CR3" s="363"/>
      <c r="CS3" s="156"/>
      <c r="CT3" s="363"/>
      <c r="CU3" s="363"/>
      <c r="CV3" s="363"/>
      <c r="CW3" s="491"/>
      <c r="CX3" s="491"/>
      <c r="CY3" s="712"/>
      <c r="CZ3" s="712"/>
      <c r="DA3" s="712"/>
      <c r="DB3" s="171"/>
      <c r="DC3" s="171"/>
      <c r="DD3" s="36"/>
      <c r="DE3" s="171"/>
      <c r="DF3" s="36"/>
      <c r="DG3" s="36"/>
      <c r="DH3" s="173"/>
      <c r="DI3" s="36"/>
      <c r="DJ3" s="36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36"/>
      <c r="DY3" s="171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</row>
    <row r="4" spans="1:148" x14ac:dyDescent="0.2">
      <c r="A4" s="23" t="s">
        <v>82</v>
      </c>
      <c r="B4" s="701" t="s">
        <v>72</v>
      </c>
      <c r="C4" s="701"/>
      <c r="D4" s="701"/>
      <c r="E4" s="701"/>
      <c r="K4" s="44"/>
      <c r="L4" s="44"/>
      <c r="M4" s="44"/>
      <c r="N4" s="44"/>
      <c r="O4" s="8"/>
      <c r="S4" s="44"/>
      <c r="T4" s="8"/>
      <c r="AF4" s="157"/>
      <c r="AG4" s="170"/>
      <c r="AH4" s="70"/>
      <c r="AI4" s="179"/>
      <c r="AJ4" s="179"/>
      <c r="AK4" s="70"/>
      <c r="AL4" s="179"/>
      <c r="AM4" s="179"/>
      <c r="AN4" s="179"/>
      <c r="AO4" s="460"/>
      <c r="AP4" s="463"/>
      <c r="AQ4" s="463"/>
      <c r="AR4" s="463"/>
      <c r="AS4" s="463"/>
      <c r="AT4" s="463"/>
      <c r="AU4" s="463"/>
      <c r="AV4" s="463"/>
      <c r="AW4" s="463"/>
      <c r="AX4" s="463"/>
      <c r="AY4" s="171"/>
      <c r="AZ4" s="156"/>
      <c r="BA4" s="171"/>
      <c r="BB4" s="156"/>
      <c r="BC4" s="156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4"/>
      <c r="BY4" s="174"/>
      <c r="BZ4" s="174"/>
      <c r="CA4" s="171"/>
      <c r="CB4" s="171"/>
      <c r="CC4" s="591"/>
      <c r="CD4" s="171"/>
      <c r="CE4" s="591"/>
      <c r="CF4" s="137"/>
      <c r="CG4" s="36"/>
      <c r="CH4" s="36"/>
      <c r="CI4" s="36"/>
      <c r="CJ4" s="363">
        <v>2</v>
      </c>
      <c r="CK4" s="157" t="s">
        <v>27</v>
      </c>
      <c r="CL4" s="157"/>
      <c r="CM4" s="157"/>
      <c r="CN4" s="363"/>
      <c r="CO4" s="363"/>
      <c r="CP4" s="363"/>
      <c r="CQ4" s="363"/>
      <c r="CR4" s="363"/>
      <c r="CS4" s="156"/>
      <c r="CT4" s="363"/>
      <c r="CU4" s="363"/>
      <c r="CV4" s="363"/>
      <c r="CW4" s="491"/>
      <c r="CX4" s="491"/>
      <c r="CY4" s="36"/>
      <c r="CZ4" s="36"/>
      <c r="DA4" s="171"/>
      <c r="DB4" s="171"/>
      <c r="DC4" s="36"/>
      <c r="DD4" s="36"/>
      <c r="DE4" s="171"/>
      <c r="DF4" s="36"/>
      <c r="DG4" s="36"/>
      <c r="DH4" s="173"/>
      <c r="DI4" s="36"/>
      <c r="DJ4" s="36"/>
      <c r="DK4" s="70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36"/>
      <c r="DY4" s="171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</row>
    <row r="5" spans="1:148" x14ac:dyDescent="0.2">
      <c r="A5" s="23" t="s">
        <v>83</v>
      </c>
      <c r="B5" s="8" t="s">
        <v>84</v>
      </c>
      <c r="C5" s="8"/>
      <c r="E5" s="614" t="s">
        <v>85</v>
      </c>
      <c r="F5" s="614"/>
      <c r="G5" s="614"/>
      <c r="H5" s="701" t="s">
        <v>91</v>
      </c>
      <c r="I5" s="701"/>
      <c r="J5" s="701"/>
      <c r="K5" s="701"/>
      <c r="L5" s="701"/>
      <c r="M5" s="701"/>
      <c r="N5" s="71"/>
      <c r="O5" s="82" t="s">
        <v>92</v>
      </c>
      <c r="P5" s="71"/>
      <c r="Q5" s="71" t="s">
        <v>68</v>
      </c>
      <c r="S5" s="1"/>
      <c r="T5" s="1"/>
      <c r="U5" s="1"/>
      <c r="AH5" s="171"/>
      <c r="AI5" s="460"/>
      <c r="AJ5" s="460"/>
      <c r="AK5" s="171"/>
      <c r="AL5" s="460"/>
      <c r="AM5" s="460"/>
      <c r="AN5" s="460"/>
      <c r="AO5" s="460"/>
      <c r="AP5" s="463"/>
      <c r="AQ5" s="463"/>
      <c r="AR5" s="463"/>
      <c r="AS5" s="463"/>
      <c r="AT5" s="463"/>
      <c r="AU5" s="463"/>
      <c r="AV5" s="463"/>
      <c r="AW5" s="463"/>
      <c r="AX5" s="463"/>
      <c r="AY5" s="171"/>
      <c r="AZ5" s="171"/>
      <c r="BA5" s="171"/>
      <c r="BB5" s="171"/>
      <c r="BC5" s="349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76"/>
      <c r="BQ5" s="70"/>
      <c r="BR5" s="171"/>
      <c r="BS5" s="171"/>
      <c r="BT5" s="171"/>
      <c r="BU5" s="171"/>
      <c r="BV5" s="171"/>
      <c r="BW5" s="171"/>
      <c r="BX5" s="174"/>
      <c r="BY5" s="174"/>
      <c r="BZ5" s="174"/>
      <c r="CA5" s="171"/>
      <c r="CB5" s="171"/>
      <c r="CC5" s="591"/>
      <c r="CD5" s="171"/>
      <c r="CE5" s="591"/>
      <c r="CF5" s="171"/>
      <c r="CG5" s="171"/>
      <c r="CH5" s="137"/>
      <c r="CI5" s="36"/>
      <c r="CJ5" s="363">
        <v>3</v>
      </c>
      <c r="CK5" s="363" t="s">
        <v>28</v>
      </c>
      <c r="CL5" s="363"/>
      <c r="CM5" s="363"/>
      <c r="CN5" s="363"/>
      <c r="CO5" s="363"/>
      <c r="CP5" s="363"/>
      <c r="CQ5" s="363"/>
      <c r="CR5" s="363"/>
      <c r="CS5" s="363"/>
      <c r="CT5" s="363"/>
      <c r="CU5" s="156"/>
      <c r="CV5" s="363"/>
      <c r="CW5" s="491"/>
      <c r="CX5" s="491"/>
      <c r="CY5" s="36"/>
      <c r="CZ5" s="36"/>
      <c r="DA5" s="36"/>
      <c r="DB5" s="173"/>
      <c r="DC5" s="171"/>
      <c r="DD5" s="36"/>
      <c r="DE5" s="171"/>
      <c r="DF5" s="36"/>
      <c r="DG5" s="36"/>
      <c r="DH5" s="173"/>
      <c r="DI5" s="36"/>
      <c r="DJ5" s="36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36"/>
      <c r="DY5" s="171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</row>
    <row r="6" spans="1:148" ht="15.75" customHeight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8"/>
      <c r="T6" s="148"/>
      <c r="U6" s="148"/>
      <c r="Z6" s="165"/>
      <c r="AE6" s="177"/>
      <c r="AG6" s="150"/>
      <c r="AH6" s="171"/>
      <c r="AI6" s="460"/>
      <c r="AJ6" s="460"/>
      <c r="AK6" s="70"/>
      <c r="AL6" s="179"/>
      <c r="AM6" s="179"/>
      <c r="AN6" s="179"/>
      <c r="AO6" s="460"/>
      <c r="AP6" s="463"/>
      <c r="AQ6" s="463"/>
      <c r="AR6" s="463"/>
      <c r="AS6" s="463"/>
      <c r="AT6" s="463"/>
      <c r="AU6" s="463"/>
      <c r="AV6" s="463"/>
      <c r="AW6" s="463"/>
      <c r="AX6" s="463"/>
      <c r="AY6" s="171"/>
      <c r="AZ6" s="171"/>
      <c r="BA6" s="171"/>
      <c r="BB6" s="171"/>
      <c r="BC6" s="349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76"/>
      <c r="BQ6" s="171"/>
      <c r="BR6" s="171"/>
      <c r="BS6" s="171"/>
      <c r="BT6" s="171"/>
      <c r="BU6" s="171"/>
      <c r="BV6" s="171"/>
      <c r="BW6" s="171"/>
      <c r="BX6" s="174"/>
      <c r="BY6" s="174"/>
      <c r="BZ6" s="174"/>
      <c r="CA6" s="171"/>
      <c r="CB6" s="171"/>
      <c r="CC6" s="591">
        <v>99</v>
      </c>
      <c r="CD6" s="70"/>
      <c r="CE6" s="591"/>
      <c r="CF6" s="171"/>
      <c r="CG6" s="171"/>
      <c r="CH6" s="137"/>
      <c r="CI6" s="36"/>
      <c r="CJ6" s="36"/>
      <c r="CK6" s="363"/>
      <c r="CL6" s="363"/>
      <c r="CM6" s="363"/>
      <c r="CN6" s="363"/>
      <c r="CO6" s="363"/>
      <c r="CP6" s="363"/>
      <c r="CQ6" s="363"/>
      <c r="CR6" s="363"/>
      <c r="CS6" s="363"/>
      <c r="CT6" s="363"/>
      <c r="CU6" s="156"/>
      <c r="CV6" s="363"/>
      <c r="CW6" s="491"/>
      <c r="CX6" s="491"/>
      <c r="CY6" s="36"/>
      <c r="CZ6" s="36"/>
      <c r="DA6" s="36"/>
      <c r="DB6" s="36"/>
      <c r="DC6" s="171"/>
      <c r="DD6" s="36"/>
      <c r="DE6" s="171"/>
      <c r="DF6" s="36"/>
      <c r="DG6" s="36"/>
      <c r="DH6" s="173"/>
      <c r="DI6" s="36"/>
      <c r="DJ6" s="36"/>
      <c r="DK6" s="70"/>
      <c r="DL6" s="171"/>
      <c r="DM6" s="171"/>
      <c r="DN6" s="171"/>
      <c r="DO6" s="171"/>
      <c r="DP6" s="171"/>
      <c r="DQ6" s="171"/>
      <c r="DR6" s="171"/>
      <c r="DS6" s="171"/>
      <c r="DT6" s="171"/>
      <c r="DU6" s="171"/>
      <c r="DV6" s="171"/>
      <c r="DW6" s="171"/>
      <c r="DX6" s="36"/>
      <c r="DY6" s="171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</row>
    <row r="7" spans="1:148" ht="15.75" customHeight="1" thickBot="1" x14ac:dyDescent="0.25">
      <c r="A7" s="614" t="s">
        <v>136</v>
      </c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S7" s="377"/>
      <c r="T7" s="377"/>
      <c r="U7" s="377"/>
      <c r="Z7" s="162"/>
      <c r="AA7" s="166"/>
      <c r="AB7" s="88"/>
      <c r="AC7" s="88"/>
      <c r="AG7" s="167"/>
      <c r="AH7" s="171"/>
      <c r="AI7" s="460"/>
      <c r="AJ7" s="460"/>
      <c r="AK7" s="460"/>
      <c r="AL7" s="460"/>
      <c r="AM7" s="460"/>
      <c r="AN7" s="460"/>
      <c r="AO7" s="460"/>
      <c r="AP7" s="463"/>
      <c r="AQ7" s="463"/>
      <c r="AR7" s="463"/>
      <c r="AS7" s="463"/>
      <c r="AT7" s="463"/>
      <c r="AU7" s="463"/>
      <c r="AV7" s="463"/>
      <c r="AW7" s="463"/>
      <c r="AX7" s="463"/>
      <c r="AY7" s="460"/>
      <c r="AZ7" s="171"/>
      <c r="BA7" s="171"/>
      <c r="BB7" s="171"/>
      <c r="BC7" s="349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76"/>
      <c r="BQ7" s="171"/>
      <c r="BR7" s="171"/>
      <c r="BS7" s="171"/>
      <c r="BT7" s="171"/>
      <c r="BU7" s="171"/>
      <c r="BV7" s="171"/>
      <c r="BW7" s="171"/>
      <c r="BX7" s="174"/>
      <c r="BY7" s="174"/>
      <c r="BZ7" s="174"/>
      <c r="CA7" s="171"/>
      <c r="CB7" s="171"/>
      <c r="CC7" s="591"/>
      <c r="CD7" s="171"/>
      <c r="CE7" s="591"/>
      <c r="CF7" s="171"/>
      <c r="CG7" s="171"/>
      <c r="CH7" s="137"/>
      <c r="CI7" s="36"/>
      <c r="CJ7" s="36"/>
      <c r="CK7" s="363"/>
      <c r="CL7" s="363"/>
      <c r="CM7" s="363"/>
      <c r="CN7" s="363"/>
      <c r="CO7" s="363"/>
      <c r="CP7" s="363"/>
      <c r="CQ7" s="363"/>
      <c r="CR7" s="363"/>
      <c r="CS7" s="363"/>
      <c r="CT7" s="363"/>
      <c r="CU7" s="156"/>
      <c r="CV7" s="363"/>
      <c r="CW7" s="491"/>
      <c r="CX7" s="491"/>
      <c r="CY7" s="36"/>
      <c r="CZ7" s="36"/>
      <c r="DA7" s="36"/>
      <c r="DB7" s="36"/>
      <c r="DC7" s="171"/>
      <c r="DD7" s="171"/>
      <c r="DE7" s="171"/>
      <c r="DF7" s="171"/>
      <c r="DG7" s="36"/>
      <c r="DH7" s="173"/>
      <c r="DI7" s="36"/>
      <c r="DJ7" s="36"/>
      <c r="DK7" s="171"/>
      <c r="DL7" s="171"/>
      <c r="DM7" s="672"/>
      <c r="DN7" s="672"/>
      <c r="DO7" s="672"/>
      <c r="DP7" s="171"/>
      <c r="DQ7" s="672"/>
      <c r="DR7" s="672"/>
      <c r="DS7" s="672"/>
      <c r="DT7" s="171"/>
      <c r="DU7" s="171"/>
      <c r="DV7" s="171"/>
      <c r="DW7" s="171"/>
      <c r="DX7" s="36"/>
      <c r="DY7" s="171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</row>
    <row r="8" spans="1:148" ht="14.25" customHeight="1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3" t="s">
        <v>12</v>
      </c>
      <c r="S8" s="352"/>
      <c r="T8" s="352"/>
      <c r="U8" s="352"/>
      <c r="AH8" s="171"/>
      <c r="AI8" s="460"/>
      <c r="AJ8" s="460"/>
      <c r="AK8" s="58"/>
      <c r="AL8" s="58"/>
      <c r="AM8" s="58"/>
      <c r="AN8" s="58"/>
      <c r="AO8" s="452"/>
      <c r="AP8" s="474"/>
      <c r="AQ8" s="474"/>
      <c r="AR8" s="474"/>
      <c r="AS8" s="474"/>
      <c r="AT8" s="474"/>
      <c r="AU8" s="474"/>
      <c r="AV8" s="474"/>
      <c r="AW8" s="474"/>
      <c r="AX8" s="474"/>
      <c r="AY8" s="58"/>
      <c r="AZ8" s="171"/>
      <c r="BA8" s="171"/>
      <c r="BB8" s="171"/>
      <c r="BC8" s="349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4"/>
      <c r="BY8" s="174"/>
      <c r="BZ8" s="174"/>
      <c r="CA8" s="171"/>
      <c r="CB8" s="171"/>
      <c r="CC8" s="591"/>
      <c r="CD8" s="171"/>
      <c r="CE8" s="591"/>
      <c r="CF8" s="171"/>
      <c r="CG8" s="171"/>
      <c r="CH8" s="171"/>
      <c r="CI8" s="171"/>
      <c r="CJ8" s="171"/>
      <c r="CK8" s="363"/>
      <c r="CL8" s="363"/>
      <c r="CM8" s="363"/>
      <c r="CN8" s="363"/>
      <c r="CO8" s="363"/>
      <c r="CP8" s="363"/>
      <c r="CQ8" s="363"/>
      <c r="CR8" s="363"/>
      <c r="CS8" s="363"/>
      <c r="CT8" s="363"/>
      <c r="CU8" s="363"/>
      <c r="CV8" s="363"/>
      <c r="CW8" s="156"/>
      <c r="CX8" s="156"/>
      <c r="CY8" s="157"/>
      <c r="CZ8" s="157"/>
      <c r="DA8" s="36"/>
      <c r="DB8" s="142"/>
      <c r="DC8" s="36"/>
      <c r="DD8" s="171"/>
      <c r="DE8" s="171"/>
      <c r="DF8" s="171"/>
      <c r="DG8" s="36"/>
      <c r="DH8" s="173"/>
      <c r="DI8" s="36"/>
      <c r="DJ8" s="36"/>
      <c r="DK8" s="171"/>
      <c r="DL8" s="171"/>
      <c r="DM8" s="171"/>
      <c r="DN8" s="171"/>
      <c r="DO8" s="171"/>
      <c r="DP8" s="171"/>
      <c r="DQ8" s="171"/>
      <c r="DR8" s="171"/>
      <c r="DS8" s="171"/>
      <c r="DT8" s="171"/>
      <c r="DU8" s="171"/>
      <c r="DV8" s="171"/>
      <c r="DW8" s="171"/>
      <c r="DX8" s="36"/>
      <c r="DY8" s="171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</row>
    <row r="9" spans="1:148" ht="24.95" customHeight="1" thickTop="1" thickBot="1" x14ac:dyDescent="0.25">
      <c r="A9" s="3" t="s">
        <v>87</v>
      </c>
      <c r="B9" s="4" t="s">
        <v>88</v>
      </c>
      <c r="C9" s="7"/>
      <c r="D9" s="6" t="s">
        <v>0</v>
      </c>
      <c r="E9" s="654" t="s">
        <v>120</v>
      </c>
      <c r="F9" s="655"/>
      <c r="G9" s="656"/>
      <c r="H9" s="654" t="s">
        <v>121</v>
      </c>
      <c r="I9" s="655"/>
      <c r="J9" s="656"/>
      <c r="K9" s="654" t="s">
        <v>122</v>
      </c>
      <c r="L9" s="655"/>
      <c r="M9" s="656"/>
      <c r="N9" s="684" t="s">
        <v>113</v>
      </c>
      <c r="O9" s="685"/>
      <c r="P9" s="686"/>
      <c r="Q9" s="5" t="s">
        <v>114</v>
      </c>
      <c r="S9" s="76"/>
      <c r="T9" s="76"/>
      <c r="U9" s="76"/>
      <c r="AD9" s="792">
        <v>0</v>
      </c>
      <c r="AE9" s="792"/>
      <c r="AF9" s="792"/>
      <c r="AG9" s="158" t="s">
        <v>95</v>
      </c>
      <c r="AH9" s="171"/>
      <c r="AI9" s="460"/>
      <c r="AJ9" s="460"/>
      <c r="AK9" s="460"/>
      <c r="AL9" s="460"/>
      <c r="AM9" s="460"/>
      <c r="AN9" s="460"/>
      <c r="AO9" s="460"/>
      <c r="AP9" s="463"/>
      <c r="AQ9" s="463"/>
      <c r="AR9" s="463"/>
      <c r="AS9" s="463"/>
      <c r="AT9" s="463"/>
      <c r="AU9" s="463"/>
      <c r="AV9" s="463"/>
      <c r="AW9" s="463"/>
      <c r="AX9" s="463"/>
      <c r="AY9" s="460"/>
      <c r="AZ9" s="171"/>
      <c r="BA9" s="171"/>
      <c r="BB9" s="171"/>
      <c r="BC9" s="349"/>
      <c r="BD9" s="171"/>
      <c r="BE9" s="171"/>
      <c r="BF9" s="171"/>
      <c r="BG9" s="171"/>
      <c r="BH9" s="171"/>
      <c r="BI9" s="171"/>
      <c r="BJ9" s="171"/>
      <c r="BK9" s="171"/>
      <c r="BL9" s="171"/>
      <c r="BM9" s="402" t="s">
        <v>0</v>
      </c>
      <c r="BN9" s="793" t="s">
        <v>120</v>
      </c>
      <c r="BO9" s="793"/>
      <c r="BP9" s="799" t="s">
        <v>121</v>
      </c>
      <c r="BQ9" s="800"/>
      <c r="BR9" s="793" t="s">
        <v>122</v>
      </c>
      <c r="BS9" s="793"/>
      <c r="BT9" s="397" t="s">
        <v>125</v>
      </c>
      <c r="BU9" s="398" t="s">
        <v>126</v>
      </c>
      <c r="BV9" s="171"/>
      <c r="BW9" s="171"/>
      <c r="BX9" s="410" t="s">
        <v>127</v>
      </c>
      <c r="BY9" s="411" t="s">
        <v>128</v>
      </c>
      <c r="BZ9" s="412" t="s">
        <v>125</v>
      </c>
      <c r="CA9" s="171"/>
      <c r="CB9" s="171"/>
      <c r="CC9" s="591" t="s">
        <v>6</v>
      </c>
      <c r="CD9" s="171"/>
      <c r="CE9" s="591" t="s">
        <v>25</v>
      </c>
      <c r="CF9" s="363" t="s">
        <v>5</v>
      </c>
      <c r="CG9" s="171"/>
      <c r="CH9" s="171" t="s">
        <v>0</v>
      </c>
      <c r="CI9" s="171"/>
      <c r="CJ9" s="363" t="s">
        <v>6</v>
      </c>
      <c r="CK9" s="363" t="s">
        <v>4</v>
      </c>
      <c r="CL9" s="363" t="s">
        <v>5</v>
      </c>
      <c r="CM9" s="363" t="s">
        <v>7</v>
      </c>
      <c r="CN9" s="363"/>
      <c r="CO9" s="363"/>
      <c r="CP9" s="363"/>
      <c r="CQ9" s="363"/>
      <c r="CR9" s="363"/>
      <c r="CS9" s="363"/>
      <c r="CT9" s="363"/>
      <c r="CU9" s="363"/>
      <c r="CV9" s="363"/>
      <c r="CW9" s="172"/>
      <c r="CX9" s="156"/>
      <c r="CY9" s="157"/>
      <c r="CZ9" s="157"/>
      <c r="DA9" s="171"/>
      <c r="DB9" s="142"/>
      <c r="DC9" s="36"/>
      <c r="DD9" s="36"/>
      <c r="DE9" s="171"/>
      <c r="DF9" s="171"/>
      <c r="DG9" s="36"/>
      <c r="DH9" s="173"/>
      <c r="DI9" s="36"/>
      <c r="DJ9" s="36"/>
      <c r="DK9" s="171"/>
      <c r="DL9" s="171"/>
      <c r="DM9" s="171"/>
      <c r="DN9" s="174"/>
      <c r="DO9" s="174"/>
      <c r="DP9" s="174"/>
      <c r="DQ9" s="174"/>
      <c r="DR9" s="174"/>
      <c r="DS9" s="174"/>
      <c r="DT9" s="174"/>
      <c r="DU9" s="174"/>
      <c r="DV9" s="171"/>
      <c r="DW9" s="171"/>
      <c r="DX9" s="36"/>
      <c r="DY9" s="171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</row>
    <row r="10" spans="1:148" ht="14.25" customHeight="1" thickTop="1" thickBot="1" x14ac:dyDescent="0.25">
      <c r="A10" s="779" t="s">
        <v>69</v>
      </c>
      <c r="B10" s="773" t="s">
        <v>70</v>
      </c>
      <c r="C10" s="794"/>
      <c r="D10" s="728">
        <v>1</v>
      </c>
      <c r="E10" s="695">
        <v>2</v>
      </c>
      <c r="F10" s="24">
        <v>0</v>
      </c>
      <c r="G10" s="25"/>
      <c r="H10" s="695">
        <v>3</v>
      </c>
      <c r="I10" s="24">
        <v>0</v>
      </c>
      <c r="J10" s="25"/>
      <c r="K10" s="791" t="s">
        <v>97</v>
      </c>
      <c r="L10" s="24" t="s">
        <v>67</v>
      </c>
      <c r="M10" s="25"/>
      <c r="N10" s="660">
        <v>0</v>
      </c>
      <c r="O10" s="662">
        <v>6</v>
      </c>
      <c r="P10" s="687">
        <v>0</v>
      </c>
      <c r="Q10" s="653" t="s">
        <v>28</v>
      </c>
      <c r="S10" s="58"/>
      <c r="T10" s="58"/>
      <c r="U10" s="616">
        <v>3</v>
      </c>
      <c r="AA10" s="1">
        <v>1</v>
      </c>
      <c r="AB10" s="79" t="s">
        <v>69</v>
      </c>
      <c r="AC10" s="79" t="s">
        <v>70</v>
      </c>
      <c r="AD10" s="150">
        <v>0</v>
      </c>
      <c r="AE10" s="150">
        <v>6</v>
      </c>
      <c r="AF10" s="150">
        <v>0</v>
      </c>
      <c r="AG10" s="155">
        <v>28</v>
      </c>
      <c r="AH10" s="672"/>
      <c r="AI10" s="460"/>
      <c r="AJ10" s="460"/>
      <c r="AK10" s="460"/>
      <c r="AL10" s="460"/>
      <c r="AM10" s="460">
        <v>0</v>
      </c>
      <c r="AN10" s="460">
        <v>0</v>
      </c>
      <c r="AO10" s="460" t="s">
        <v>67</v>
      </c>
      <c r="AP10" s="463">
        <v>0</v>
      </c>
      <c r="AQ10" s="463"/>
      <c r="AR10" s="463">
        <v>0</v>
      </c>
      <c r="AS10" s="463">
        <v>0</v>
      </c>
      <c r="AT10" s="463">
        <v>0</v>
      </c>
      <c r="AU10" s="463">
        <v>0</v>
      </c>
      <c r="AV10" s="463"/>
      <c r="AW10" s="463"/>
      <c r="AX10" s="463"/>
      <c r="AY10" s="55"/>
      <c r="AZ10" s="171"/>
      <c r="BA10" s="171"/>
      <c r="BB10" s="171"/>
      <c r="BC10" s="728">
        <v>1</v>
      </c>
      <c r="BD10" s="695">
        <v>2</v>
      </c>
      <c r="BE10" s="24">
        <v>0</v>
      </c>
      <c r="BF10" s="25"/>
      <c r="BG10" s="695">
        <v>3</v>
      </c>
      <c r="BH10" s="24">
        <v>0</v>
      </c>
      <c r="BI10" s="25"/>
      <c r="BJ10" s="791" t="s">
        <v>97</v>
      </c>
      <c r="BK10" s="24" t="s">
        <v>67</v>
      </c>
      <c r="BL10" s="392"/>
      <c r="BM10" s="403">
        <v>1</v>
      </c>
      <c r="BN10" s="363">
        <v>0</v>
      </c>
      <c r="BO10" s="363">
        <v>6</v>
      </c>
      <c r="BP10" s="365">
        <v>0</v>
      </c>
      <c r="BQ10" s="364">
        <v>0</v>
      </c>
      <c r="BR10" s="363" t="s">
        <v>67</v>
      </c>
      <c r="BS10" s="363" t="s">
        <v>67</v>
      </c>
      <c r="BT10" s="241">
        <v>0</v>
      </c>
      <c r="BU10" s="399">
        <v>6</v>
      </c>
      <c r="BV10" s="171"/>
      <c r="BW10" s="171"/>
      <c r="BX10" s="405">
        <v>0</v>
      </c>
      <c r="BY10" s="174">
        <v>0</v>
      </c>
      <c r="BZ10" s="406">
        <v>0</v>
      </c>
      <c r="CA10" s="171"/>
      <c r="CB10" s="171">
        <v>1</v>
      </c>
      <c r="CC10" s="591">
        <v>1000600098.011</v>
      </c>
      <c r="CD10" s="171"/>
      <c r="CE10" s="591">
        <v>1100820096.0309999</v>
      </c>
      <c r="CF10" s="171">
        <v>14</v>
      </c>
      <c r="CG10" s="171"/>
      <c r="CH10" s="171">
        <v>31</v>
      </c>
      <c r="CI10" s="171"/>
      <c r="CJ10" s="171">
        <v>103101</v>
      </c>
      <c r="CK10" s="363">
        <v>101103</v>
      </c>
      <c r="CL10" s="363">
        <v>6</v>
      </c>
      <c r="CM10" s="363">
        <v>3</v>
      </c>
      <c r="CN10" s="363"/>
      <c r="CO10" s="363" t="s">
        <v>28</v>
      </c>
      <c r="CP10" s="363"/>
      <c r="CQ10" s="363" t="s">
        <v>28</v>
      </c>
      <c r="CR10" s="363">
        <v>3</v>
      </c>
      <c r="CS10" s="363"/>
      <c r="CT10" s="363"/>
      <c r="CU10" s="363"/>
      <c r="CV10" s="363"/>
      <c r="CW10" s="156"/>
      <c r="CX10" s="156"/>
      <c r="CY10" s="171"/>
      <c r="CZ10" s="171"/>
      <c r="DA10" s="171"/>
      <c r="DB10" s="175"/>
      <c r="DC10" s="36"/>
      <c r="DD10" s="171"/>
      <c r="DE10" s="157"/>
      <c r="DF10" s="157"/>
      <c r="DG10" s="36"/>
      <c r="DH10" s="173"/>
      <c r="DI10" s="36"/>
      <c r="DJ10" s="36"/>
      <c r="DK10" s="171"/>
      <c r="DL10" s="171"/>
      <c r="DM10" s="171"/>
      <c r="DN10" s="171"/>
      <c r="DO10" s="171"/>
      <c r="DP10" s="171"/>
      <c r="DQ10" s="171"/>
      <c r="DR10" s="171"/>
      <c r="DS10" s="171"/>
      <c r="DT10" s="171"/>
      <c r="DU10" s="171"/>
      <c r="DV10" s="171"/>
      <c r="DW10" s="171"/>
      <c r="DX10" s="173"/>
      <c r="DY10" s="171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</row>
    <row r="11" spans="1:148" ht="14.25" customHeight="1" thickBot="1" x14ac:dyDescent="0.25">
      <c r="A11" s="744"/>
      <c r="B11" s="756"/>
      <c r="C11" s="795"/>
      <c r="D11" s="729"/>
      <c r="E11" s="651"/>
      <c r="F11" s="29">
        <v>6</v>
      </c>
      <c r="G11" s="28"/>
      <c r="H11" s="651"/>
      <c r="I11" s="29">
        <v>0</v>
      </c>
      <c r="J11" s="28"/>
      <c r="K11" s="768"/>
      <c r="L11" s="29" t="s">
        <v>67</v>
      </c>
      <c r="M11" s="28"/>
      <c r="N11" s="661"/>
      <c r="O11" s="663"/>
      <c r="P11" s="668"/>
      <c r="Q11" s="652"/>
      <c r="S11" s="58"/>
      <c r="T11" s="58"/>
      <c r="U11" s="616"/>
      <c r="Z11" s="154"/>
      <c r="AA11" s="1">
        <v>2</v>
      </c>
      <c r="AB11" s="79" t="s">
        <v>71</v>
      </c>
      <c r="AC11" s="79" t="s">
        <v>72</v>
      </c>
      <c r="AD11" s="150">
        <v>5</v>
      </c>
      <c r="AE11" s="150">
        <v>8</v>
      </c>
      <c r="AF11" s="150">
        <v>0</v>
      </c>
      <c r="AG11" s="155">
        <v>27.3</v>
      </c>
      <c r="AH11" s="672"/>
      <c r="AI11" s="460"/>
      <c r="AJ11" s="460"/>
      <c r="AK11" s="460"/>
      <c r="AL11" s="460"/>
      <c r="AM11" s="460">
        <v>6</v>
      </c>
      <c r="AN11" s="460">
        <v>0</v>
      </c>
      <c r="AO11" s="460" t="s">
        <v>67</v>
      </c>
      <c r="AP11" s="463">
        <v>6</v>
      </c>
      <c r="AQ11" s="463"/>
      <c r="AR11" s="463"/>
      <c r="AS11" s="463"/>
      <c r="AT11" s="463"/>
      <c r="AU11" s="463"/>
      <c r="AV11" s="463"/>
      <c r="AW11" s="463"/>
      <c r="AX11" s="463"/>
      <c r="AY11" s="55"/>
      <c r="AZ11" s="171"/>
      <c r="BA11" s="141">
        <v>0</v>
      </c>
      <c r="BB11" s="171"/>
      <c r="BC11" s="729"/>
      <c r="BD11" s="651"/>
      <c r="BE11" s="27">
        <v>6</v>
      </c>
      <c r="BF11" s="28"/>
      <c r="BG11" s="651"/>
      <c r="BH11" s="27">
        <v>0</v>
      </c>
      <c r="BI11" s="28"/>
      <c r="BJ11" s="768"/>
      <c r="BK11" s="27" t="s">
        <v>67</v>
      </c>
      <c r="BL11" s="393"/>
      <c r="BM11" s="403">
        <v>2</v>
      </c>
      <c r="BN11" s="363">
        <v>5</v>
      </c>
      <c r="BO11" s="363">
        <v>8</v>
      </c>
      <c r="BP11" s="365" t="s">
        <v>67</v>
      </c>
      <c r="BQ11" s="364" t="s">
        <v>67</v>
      </c>
      <c r="BR11" s="363">
        <v>0</v>
      </c>
      <c r="BS11" s="363">
        <v>0</v>
      </c>
      <c r="BT11" s="241">
        <v>5</v>
      </c>
      <c r="BU11" s="399">
        <v>8</v>
      </c>
      <c r="BV11" s="171"/>
      <c r="BW11" s="171"/>
      <c r="BX11" s="405">
        <v>1</v>
      </c>
      <c r="BY11" s="174">
        <v>0</v>
      </c>
      <c r="BZ11" s="406">
        <v>0</v>
      </c>
      <c r="CA11" s="171"/>
      <c r="CB11" s="171">
        <v>2</v>
      </c>
      <c r="CC11" s="591">
        <v>1050810097.021</v>
      </c>
      <c r="CD11" s="171"/>
      <c r="CE11" s="591">
        <v>1050810097.021</v>
      </c>
      <c r="CF11" s="363">
        <v>14</v>
      </c>
      <c r="CG11" s="171"/>
      <c r="CH11" s="363">
        <v>21</v>
      </c>
      <c r="CI11" s="171"/>
      <c r="CJ11" s="363">
        <v>102102</v>
      </c>
      <c r="CK11" s="363">
        <v>102102</v>
      </c>
      <c r="CL11" s="363">
        <v>6</v>
      </c>
      <c r="CM11" s="363">
        <v>2</v>
      </c>
      <c r="CN11" s="363"/>
      <c r="CO11" s="363" t="s">
        <v>27</v>
      </c>
      <c r="CP11" s="363"/>
      <c r="CQ11" s="363"/>
      <c r="CR11" s="363"/>
      <c r="CS11" s="363"/>
      <c r="CT11" s="363"/>
      <c r="CU11" s="363"/>
      <c r="CV11" s="363"/>
      <c r="CW11" s="156"/>
      <c r="CX11" s="156"/>
      <c r="CY11" s="171"/>
      <c r="CZ11" s="171"/>
      <c r="DA11" s="171"/>
      <c r="DB11" s="175"/>
      <c r="DC11" s="36"/>
      <c r="DD11" s="171"/>
      <c r="DE11" s="157"/>
      <c r="DF11" s="157"/>
      <c r="DG11" s="36"/>
      <c r="DH11" s="173"/>
      <c r="DI11" s="36"/>
      <c r="DJ11" s="36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1"/>
      <c r="DV11" s="171"/>
      <c r="DW11" s="171"/>
      <c r="DX11" s="173"/>
      <c r="DY11" s="171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</row>
    <row r="12" spans="1:148" ht="14.25" customHeight="1" thickBot="1" x14ac:dyDescent="0.25">
      <c r="A12" s="744" t="s">
        <v>71</v>
      </c>
      <c r="B12" s="756" t="s">
        <v>72</v>
      </c>
      <c r="C12" s="795"/>
      <c r="D12" s="730">
        <v>2</v>
      </c>
      <c r="E12" s="651">
        <v>1</v>
      </c>
      <c r="F12" s="31">
        <v>5</v>
      </c>
      <c r="G12" s="32"/>
      <c r="H12" s="651" t="s">
        <v>97</v>
      </c>
      <c r="I12" s="31" t="s">
        <v>67</v>
      </c>
      <c r="J12" s="32"/>
      <c r="K12" s="768">
        <v>3</v>
      </c>
      <c r="L12" s="31">
        <v>0</v>
      </c>
      <c r="M12" s="32"/>
      <c r="N12" s="762">
        <v>5</v>
      </c>
      <c r="O12" s="747">
        <v>8</v>
      </c>
      <c r="P12" s="742">
        <v>0</v>
      </c>
      <c r="Q12" s="652" t="s">
        <v>27</v>
      </c>
      <c r="S12" s="58"/>
      <c r="T12" s="58"/>
      <c r="U12" s="616">
        <v>2</v>
      </c>
      <c r="Z12" s="154"/>
      <c r="AA12" s="144">
        <v>3</v>
      </c>
      <c r="AB12" s="79" t="s">
        <v>73</v>
      </c>
      <c r="AC12" s="79" t="s">
        <v>66</v>
      </c>
      <c r="AD12" s="150">
        <v>10</v>
      </c>
      <c r="AE12" s="150">
        <v>8</v>
      </c>
      <c r="AF12" s="150">
        <v>0</v>
      </c>
      <c r="AG12" s="155">
        <v>28</v>
      </c>
      <c r="AH12" s="171"/>
      <c r="AI12" s="460"/>
      <c r="AJ12" s="460"/>
      <c r="AK12" s="460"/>
      <c r="AL12" s="460"/>
      <c r="AM12" s="460">
        <v>5</v>
      </c>
      <c r="AN12" s="460" t="s">
        <v>67</v>
      </c>
      <c r="AO12" s="460">
        <v>0</v>
      </c>
      <c r="AP12" s="463">
        <v>5</v>
      </c>
      <c r="AQ12" s="463"/>
      <c r="AR12" s="463">
        <v>0</v>
      </c>
      <c r="AS12" s="463">
        <v>0</v>
      </c>
      <c r="AT12" s="463">
        <v>0</v>
      </c>
      <c r="AU12" s="463">
        <v>0</v>
      </c>
      <c r="AV12" s="463"/>
      <c r="AW12" s="463"/>
      <c r="AX12" s="463"/>
      <c r="AY12" s="460"/>
      <c r="AZ12" s="171"/>
      <c r="BA12" s="171"/>
      <c r="BB12" s="171"/>
      <c r="BC12" s="730">
        <v>2</v>
      </c>
      <c r="BD12" s="651">
        <v>1</v>
      </c>
      <c r="BE12" s="31">
        <v>5</v>
      </c>
      <c r="BF12" s="32"/>
      <c r="BG12" s="651" t="s">
        <v>97</v>
      </c>
      <c r="BH12" s="31" t="s">
        <v>67</v>
      </c>
      <c r="BI12" s="32"/>
      <c r="BJ12" s="768">
        <v>3</v>
      </c>
      <c r="BK12" s="31">
        <v>0</v>
      </c>
      <c r="BL12" s="394"/>
      <c r="BM12" s="404">
        <v>3</v>
      </c>
      <c r="BN12" s="362" t="s">
        <v>67</v>
      </c>
      <c r="BO12" s="362" t="s">
        <v>67</v>
      </c>
      <c r="BP12" s="395">
        <v>5</v>
      </c>
      <c r="BQ12" s="396">
        <v>4</v>
      </c>
      <c r="BR12" s="362">
        <v>5</v>
      </c>
      <c r="BS12" s="362">
        <v>4</v>
      </c>
      <c r="BT12" s="400">
        <v>10</v>
      </c>
      <c r="BU12" s="401">
        <v>8</v>
      </c>
      <c r="BV12" s="171"/>
      <c r="BW12" s="171"/>
      <c r="BX12" s="407">
        <v>2</v>
      </c>
      <c r="BY12" s="408">
        <v>0</v>
      </c>
      <c r="BZ12" s="409">
        <v>0</v>
      </c>
      <c r="CA12" s="171"/>
      <c r="CB12" s="171">
        <v>3</v>
      </c>
      <c r="CC12" s="591">
        <v>1100820096.0309999</v>
      </c>
      <c r="CD12" s="171"/>
      <c r="CE12" s="591">
        <v>1000600098.011</v>
      </c>
      <c r="CF12" s="363">
        <v>14</v>
      </c>
      <c r="CG12" s="171"/>
      <c r="CH12" s="363">
        <v>11</v>
      </c>
      <c r="CI12" s="171"/>
      <c r="CJ12" s="363">
        <v>101103</v>
      </c>
      <c r="CK12" s="363">
        <v>103101</v>
      </c>
      <c r="CL12" s="363">
        <v>6</v>
      </c>
      <c r="CM12" s="363">
        <v>1</v>
      </c>
      <c r="CN12" s="363"/>
      <c r="CO12" s="363" t="s">
        <v>26</v>
      </c>
      <c r="CP12" s="363"/>
      <c r="CQ12" s="363" t="s">
        <v>27</v>
      </c>
      <c r="CR12" s="363">
        <v>2</v>
      </c>
      <c r="CS12" s="363"/>
      <c r="CT12" s="363"/>
      <c r="CU12" s="363"/>
      <c r="CV12" s="363"/>
      <c r="CW12" s="156"/>
      <c r="CX12" s="156"/>
      <c r="CY12" s="171"/>
      <c r="CZ12" s="171"/>
      <c r="DA12" s="171"/>
      <c r="DB12" s="175"/>
      <c r="DC12" s="36"/>
      <c r="DD12" s="171"/>
      <c r="DE12" s="157"/>
      <c r="DF12" s="157"/>
      <c r="DG12" s="36"/>
      <c r="DH12" s="173"/>
      <c r="DI12" s="36"/>
      <c r="DJ12" s="36"/>
      <c r="DK12" s="171"/>
      <c r="DL12" s="171"/>
      <c r="DM12" s="171"/>
      <c r="DN12" s="171"/>
      <c r="DO12" s="171"/>
      <c r="DP12" s="171"/>
      <c r="DQ12" s="171"/>
      <c r="DR12" s="171"/>
      <c r="DS12" s="171"/>
      <c r="DT12" s="171"/>
      <c r="DU12" s="171"/>
      <c r="DV12" s="171"/>
      <c r="DW12" s="171"/>
      <c r="DX12" s="173"/>
      <c r="DY12" s="171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</row>
    <row r="13" spans="1:148" ht="14.25" customHeight="1" thickBot="1" x14ac:dyDescent="0.25">
      <c r="A13" s="744"/>
      <c r="B13" s="756"/>
      <c r="C13" s="795"/>
      <c r="D13" s="729"/>
      <c r="E13" s="651"/>
      <c r="F13" s="29">
        <v>8</v>
      </c>
      <c r="G13" s="30"/>
      <c r="H13" s="651"/>
      <c r="I13" s="29" t="s">
        <v>67</v>
      </c>
      <c r="J13" s="30"/>
      <c r="K13" s="768"/>
      <c r="L13" s="29">
        <v>0</v>
      </c>
      <c r="M13" s="30"/>
      <c r="N13" s="763"/>
      <c r="O13" s="748"/>
      <c r="P13" s="743"/>
      <c r="Q13" s="652"/>
      <c r="S13" s="58"/>
      <c r="T13" s="58"/>
      <c r="U13" s="616"/>
      <c r="Z13" s="154"/>
      <c r="AA13" s="144">
        <v>4</v>
      </c>
      <c r="AB13" s="79" t="s">
        <v>74</v>
      </c>
      <c r="AC13" s="79" t="s">
        <v>75</v>
      </c>
      <c r="AD13" s="150" t="s">
        <v>67</v>
      </c>
      <c r="AE13" s="150" t="s">
        <v>67</v>
      </c>
      <c r="AF13" s="150" t="s">
        <v>67</v>
      </c>
      <c r="AG13" s="155">
        <v>28</v>
      </c>
      <c r="AH13" s="171"/>
      <c r="AI13" s="460"/>
      <c r="AJ13" s="460"/>
      <c r="AK13" s="460"/>
      <c r="AL13" s="460"/>
      <c r="AM13" s="460">
        <v>8</v>
      </c>
      <c r="AN13" s="460" t="s">
        <v>67</v>
      </c>
      <c r="AO13" s="460">
        <v>0</v>
      </c>
      <c r="AP13" s="463">
        <v>8</v>
      </c>
      <c r="AQ13" s="463"/>
      <c r="AR13" s="463"/>
      <c r="AS13" s="463"/>
      <c r="AT13" s="463"/>
      <c r="AU13" s="463"/>
      <c r="AV13" s="463"/>
      <c r="AW13" s="463"/>
      <c r="AX13" s="463"/>
      <c r="AY13" s="460"/>
      <c r="AZ13" s="171"/>
      <c r="BA13" s="171"/>
      <c r="BB13" s="171"/>
      <c r="BC13" s="729"/>
      <c r="BD13" s="651"/>
      <c r="BE13" s="29">
        <v>8</v>
      </c>
      <c r="BF13" s="30"/>
      <c r="BG13" s="651"/>
      <c r="BH13" s="29" t="s">
        <v>67</v>
      </c>
      <c r="BI13" s="30"/>
      <c r="BJ13" s="768"/>
      <c r="BK13" s="29">
        <v>0</v>
      </c>
      <c r="BL13" s="30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4"/>
      <c r="BY13" s="174"/>
      <c r="BZ13" s="174"/>
      <c r="CA13" s="171"/>
      <c r="CB13" s="171"/>
      <c r="CC13" s="591"/>
      <c r="CD13" s="171"/>
      <c r="CE13" s="591"/>
      <c r="CF13" s="171"/>
      <c r="CG13" s="171"/>
      <c r="CH13" s="171"/>
      <c r="CI13" s="171"/>
      <c r="CJ13" s="171"/>
      <c r="CK13" s="363"/>
      <c r="CL13" s="363"/>
      <c r="CM13" s="363"/>
      <c r="CN13" s="363"/>
      <c r="CO13" s="363"/>
      <c r="CP13" s="363"/>
      <c r="CQ13" s="363"/>
      <c r="CR13" s="363"/>
      <c r="CS13" s="363"/>
      <c r="CT13" s="363"/>
      <c r="CU13" s="363"/>
      <c r="CV13" s="363"/>
      <c r="CW13" s="156"/>
      <c r="CX13" s="156"/>
      <c r="CY13" s="171"/>
      <c r="CZ13" s="171"/>
      <c r="DA13" s="171"/>
      <c r="DB13" s="175"/>
      <c r="DC13" s="36"/>
      <c r="DD13" s="171"/>
      <c r="DE13" s="157"/>
      <c r="DF13" s="157"/>
      <c r="DG13" s="36"/>
      <c r="DH13" s="173"/>
      <c r="DI13" s="36"/>
      <c r="DJ13" s="36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3"/>
      <c r="DY13" s="171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</row>
    <row r="14" spans="1:148" ht="14.25" customHeight="1" thickBot="1" x14ac:dyDescent="0.25">
      <c r="A14" s="744" t="s">
        <v>73</v>
      </c>
      <c r="B14" s="756" t="s">
        <v>66</v>
      </c>
      <c r="C14" s="795"/>
      <c r="D14" s="730">
        <v>3</v>
      </c>
      <c r="E14" s="651" t="s">
        <v>97</v>
      </c>
      <c r="F14" s="26" t="s">
        <v>67</v>
      </c>
      <c r="G14" s="33"/>
      <c r="H14" s="651">
        <v>1</v>
      </c>
      <c r="I14" s="26">
        <v>5</v>
      </c>
      <c r="J14" s="33"/>
      <c r="K14" s="768">
        <v>2</v>
      </c>
      <c r="L14" s="26">
        <v>5</v>
      </c>
      <c r="M14" s="33"/>
      <c r="N14" s="762">
        <v>10</v>
      </c>
      <c r="O14" s="747">
        <v>8</v>
      </c>
      <c r="P14" s="742">
        <v>0</v>
      </c>
      <c r="Q14" s="652" t="s">
        <v>26</v>
      </c>
      <c r="S14" s="58"/>
      <c r="T14" s="58"/>
      <c r="U14" s="616">
        <v>1</v>
      </c>
      <c r="Z14" s="154"/>
      <c r="AA14" s="144">
        <v>5</v>
      </c>
      <c r="AB14" s="79" t="s">
        <v>76</v>
      </c>
      <c r="AC14" s="79" t="s">
        <v>77</v>
      </c>
      <c r="AD14" s="150" t="s">
        <v>67</v>
      </c>
      <c r="AE14" s="150" t="s">
        <v>67</v>
      </c>
      <c r="AF14" s="150" t="s">
        <v>67</v>
      </c>
      <c r="AG14" s="155">
        <v>25.9</v>
      </c>
      <c r="AH14" s="171"/>
      <c r="AI14" s="460"/>
      <c r="AJ14" s="460"/>
      <c r="AK14" s="460"/>
      <c r="AL14" s="460"/>
      <c r="AM14" s="460" t="s">
        <v>67</v>
      </c>
      <c r="AN14" s="460">
        <v>5</v>
      </c>
      <c r="AO14" s="460">
        <v>5</v>
      </c>
      <c r="AP14" s="463">
        <v>10</v>
      </c>
      <c r="AQ14" s="463"/>
      <c r="AR14" s="463">
        <v>0</v>
      </c>
      <c r="AS14" s="463">
        <v>0</v>
      </c>
      <c r="AT14" s="463">
        <v>0</v>
      </c>
      <c r="AU14" s="463">
        <v>0</v>
      </c>
      <c r="AV14" s="463"/>
      <c r="AW14" s="463"/>
      <c r="AX14" s="463"/>
      <c r="AY14" s="460"/>
      <c r="AZ14" s="171"/>
      <c r="BA14" s="171"/>
      <c r="BB14" s="171"/>
      <c r="BC14" s="730">
        <v>3</v>
      </c>
      <c r="BD14" s="651" t="s">
        <v>97</v>
      </c>
      <c r="BE14" s="31" t="s">
        <v>67</v>
      </c>
      <c r="BF14" s="32"/>
      <c r="BG14" s="651">
        <v>1</v>
      </c>
      <c r="BH14" s="31">
        <v>5</v>
      </c>
      <c r="BI14" s="32"/>
      <c r="BJ14" s="768">
        <v>2</v>
      </c>
      <c r="BK14" s="31">
        <v>5</v>
      </c>
      <c r="BL14" s="32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71"/>
      <c r="BX14" s="174"/>
      <c r="BY14" s="174"/>
      <c r="BZ14" s="174"/>
      <c r="CA14" s="171"/>
      <c r="CB14" s="171"/>
      <c r="CC14" s="591"/>
      <c r="CD14" s="171"/>
      <c r="CE14" s="591"/>
      <c r="CF14" s="171"/>
      <c r="CG14" s="171"/>
      <c r="CH14" s="171"/>
      <c r="CI14" s="171"/>
      <c r="CJ14" s="171"/>
      <c r="CK14" s="363"/>
      <c r="CL14" s="363"/>
      <c r="CM14" s="363"/>
      <c r="CN14" s="363"/>
      <c r="CO14" s="363"/>
      <c r="CP14" s="363"/>
      <c r="CQ14" s="363" t="s">
        <v>26</v>
      </c>
      <c r="CR14" s="363">
        <v>1</v>
      </c>
      <c r="CS14" s="363"/>
      <c r="CT14" s="363"/>
      <c r="CU14" s="363"/>
      <c r="CV14" s="363"/>
      <c r="CW14" s="156"/>
      <c r="CX14" s="156"/>
      <c r="CY14" s="171"/>
      <c r="CZ14" s="171"/>
      <c r="DA14" s="171"/>
      <c r="DB14" s="175"/>
      <c r="DC14" s="36"/>
      <c r="DD14" s="171"/>
      <c r="DE14" s="157"/>
      <c r="DF14" s="157"/>
      <c r="DG14" s="36"/>
      <c r="DH14" s="173"/>
      <c r="DI14" s="36"/>
      <c r="DJ14" s="36"/>
      <c r="DK14" s="171"/>
      <c r="DL14" s="171"/>
      <c r="DM14" s="171"/>
      <c r="DN14" s="171"/>
      <c r="DO14" s="171"/>
      <c r="DP14" s="171"/>
      <c r="DQ14" s="171"/>
      <c r="DR14" s="171"/>
      <c r="DS14" s="171"/>
      <c r="DT14" s="171"/>
      <c r="DU14" s="171"/>
      <c r="DV14" s="171"/>
      <c r="DW14" s="171"/>
      <c r="DX14" s="173"/>
      <c r="DY14" s="171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</row>
    <row r="15" spans="1:148" ht="14.25" customHeight="1" thickBot="1" x14ac:dyDescent="0.25">
      <c r="A15" s="744"/>
      <c r="B15" s="756"/>
      <c r="C15" s="795"/>
      <c r="D15" s="729"/>
      <c r="E15" s="651"/>
      <c r="F15" s="473" t="s">
        <v>67</v>
      </c>
      <c r="G15" s="30"/>
      <c r="H15" s="651"/>
      <c r="I15" s="473">
        <v>4</v>
      </c>
      <c r="J15" s="30"/>
      <c r="K15" s="768"/>
      <c r="L15" s="473">
        <v>4</v>
      </c>
      <c r="M15" s="30"/>
      <c r="N15" s="763"/>
      <c r="O15" s="748"/>
      <c r="P15" s="743"/>
      <c r="Q15" s="652"/>
      <c r="S15" s="58"/>
      <c r="T15" s="58"/>
      <c r="U15" s="616"/>
      <c r="Z15" s="154"/>
      <c r="AA15" s="144">
        <v>6</v>
      </c>
      <c r="AB15" s="79" t="s">
        <v>78</v>
      </c>
      <c r="AC15" s="79" t="s">
        <v>66</v>
      </c>
      <c r="AD15" s="150" t="s">
        <v>67</v>
      </c>
      <c r="AE15" s="150" t="s">
        <v>67</v>
      </c>
      <c r="AF15" s="150" t="s">
        <v>67</v>
      </c>
      <c r="AG15" s="155">
        <v>28</v>
      </c>
      <c r="AH15" s="171"/>
      <c r="AI15" s="460"/>
      <c r="AJ15" s="460"/>
      <c r="AK15" s="460"/>
      <c r="AL15" s="460"/>
      <c r="AM15" s="460" t="s">
        <v>67</v>
      </c>
      <c r="AN15" s="460">
        <v>4</v>
      </c>
      <c r="AO15" s="460">
        <v>4</v>
      </c>
      <c r="AP15" s="463">
        <v>8</v>
      </c>
      <c r="AQ15" s="463"/>
      <c r="AR15" s="463"/>
      <c r="AS15" s="463"/>
      <c r="AT15" s="463"/>
      <c r="AU15" s="463"/>
      <c r="AV15" s="463"/>
      <c r="AW15" s="463"/>
      <c r="AX15" s="463"/>
      <c r="AY15" s="460"/>
      <c r="AZ15" s="171"/>
      <c r="BA15" s="171"/>
      <c r="BB15" s="171"/>
      <c r="BC15" s="731"/>
      <c r="BD15" s="732"/>
      <c r="BE15" s="34" t="s">
        <v>67</v>
      </c>
      <c r="BF15" s="35"/>
      <c r="BG15" s="732"/>
      <c r="BH15" s="34">
        <v>4</v>
      </c>
      <c r="BI15" s="35"/>
      <c r="BJ15" s="790"/>
      <c r="BK15" s="34">
        <v>4</v>
      </c>
      <c r="BL15" s="35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4"/>
      <c r="BY15" s="174"/>
      <c r="BZ15" s="174"/>
      <c r="CA15" s="171"/>
      <c r="CB15" s="171"/>
      <c r="CC15" s="591"/>
      <c r="CD15" s="171"/>
      <c r="CE15" s="591"/>
      <c r="CF15" s="171"/>
      <c r="CG15" s="171"/>
      <c r="CH15" s="171"/>
      <c r="CI15" s="171"/>
      <c r="CJ15" s="171"/>
      <c r="CK15" s="363"/>
      <c r="CL15" s="363"/>
      <c r="CM15" s="363"/>
      <c r="CN15" s="363"/>
      <c r="CO15" s="363"/>
      <c r="CP15" s="363"/>
      <c r="CQ15" s="363"/>
      <c r="CR15" s="363"/>
      <c r="CS15" s="363"/>
      <c r="CT15" s="363"/>
      <c r="CU15" s="363"/>
      <c r="CV15" s="363"/>
      <c r="CW15" s="156"/>
      <c r="CX15" s="156"/>
      <c r="CY15" s="171"/>
      <c r="CZ15" s="171"/>
      <c r="DA15" s="171"/>
      <c r="DB15" s="175"/>
      <c r="DC15" s="36"/>
      <c r="DD15" s="171"/>
      <c r="DE15" s="157"/>
      <c r="DF15" s="157"/>
      <c r="DG15" s="36"/>
      <c r="DH15" s="173"/>
      <c r="DI15" s="36"/>
      <c r="DJ15" s="36"/>
      <c r="DK15" s="171"/>
      <c r="DL15" s="171"/>
      <c r="DM15" s="171"/>
      <c r="DN15" s="171"/>
      <c r="DO15" s="171"/>
      <c r="DP15" s="171"/>
      <c r="DQ15" s="171"/>
      <c r="DR15" s="171"/>
      <c r="DS15" s="171"/>
      <c r="DT15" s="171"/>
      <c r="DU15" s="171"/>
      <c r="DV15" s="171"/>
      <c r="DW15" s="171"/>
      <c r="DX15" s="173"/>
      <c r="DY15" s="171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</row>
    <row r="16" spans="1:148" ht="14.25" hidden="1" customHeight="1" thickBot="1" x14ac:dyDescent="0.25">
      <c r="A16" s="744" t="s">
        <v>67</v>
      </c>
      <c r="B16" s="756" t="s">
        <v>67</v>
      </c>
      <c r="C16" s="795"/>
      <c r="D16" s="730"/>
      <c r="E16" s="651"/>
      <c r="F16" s="26"/>
      <c r="G16" s="33"/>
      <c r="H16" s="651"/>
      <c r="I16" s="26"/>
      <c r="J16" s="33"/>
      <c r="K16" s="768" t="e">
        <v>#REF!</v>
      </c>
      <c r="L16" s="26"/>
      <c r="M16" s="33"/>
      <c r="N16" s="661" t="s">
        <v>67</v>
      </c>
      <c r="O16" s="663" t="s">
        <v>67</v>
      </c>
      <c r="P16" s="668" t="s">
        <v>67</v>
      </c>
      <c r="Q16" s="652" t="s">
        <v>67</v>
      </c>
      <c r="S16" s="58"/>
      <c r="T16" s="58"/>
      <c r="U16" s="58"/>
      <c r="Z16" s="154"/>
      <c r="AA16" s="144">
        <v>7</v>
      </c>
      <c r="AB16" s="79">
        <v>0</v>
      </c>
      <c r="AC16" s="79">
        <v>0</v>
      </c>
      <c r="AD16" s="150" t="s">
        <v>67</v>
      </c>
      <c r="AE16" s="150" t="s">
        <v>67</v>
      </c>
      <c r="AF16" s="150" t="s">
        <v>67</v>
      </c>
      <c r="AG16" s="155">
        <v>0</v>
      </c>
      <c r="AH16" s="171"/>
      <c r="AI16" s="460"/>
      <c r="AJ16" s="460"/>
      <c r="AK16" s="460"/>
      <c r="AL16" s="460"/>
      <c r="AM16" s="460"/>
      <c r="AN16" s="460"/>
      <c r="AO16" s="460"/>
      <c r="AP16" s="463"/>
      <c r="AQ16" s="463"/>
      <c r="AR16" s="463"/>
      <c r="AS16" s="463"/>
      <c r="AT16" s="463"/>
      <c r="AU16" s="463"/>
      <c r="AV16" s="463"/>
      <c r="AW16" s="463"/>
      <c r="AX16" s="463"/>
      <c r="AY16" s="460"/>
      <c r="AZ16" s="171"/>
      <c r="BA16" s="171"/>
      <c r="BB16" s="171"/>
      <c r="BC16" s="349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4"/>
      <c r="BY16" s="174"/>
      <c r="BZ16" s="174"/>
      <c r="CA16" s="171"/>
      <c r="CB16" s="171"/>
      <c r="CC16" s="591"/>
      <c r="CD16" s="171"/>
      <c r="CE16" s="591"/>
      <c r="CF16" s="171"/>
      <c r="CG16" s="171"/>
      <c r="CH16" s="171"/>
      <c r="CI16" s="171"/>
      <c r="CJ16" s="171"/>
      <c r="CK16" s="363"/>
      <c r="CL16" s="363"/>
      <c r="CM16" s="363"/>
      <c r="CN16" s="363"/>
      <c r="CO16" s="363"/>
      <c r="CP16" s="363"/>
      <c r="CQ16" s="363"/>
      <c r="CR16" s="363"/>
      <c r="CS16" s="363"/>
      <c r="CT16" s="363"/>
      <c r="CU16" s="363"/>
      <c r="CV16" s="363"/>
      <c r="CW16" s="156"/>
      <c r="CX16" s="156"/>
      <c r="CY16" s="171"/>
      <c r="CZ16" s="171"/>
      <c r="DA16" s="171"/>
      <c r="DB16" s="175"/>
      <c r="DC16" s="36"/>
      <c r="DD16" s="171"/>
      <c r="DE16" s="157"/>
      <c r="DF16" s="157"/>
      <c r="DG16" s="36"/>
      <c r="DH16" s="173"/>
      <c r="DI16" s="36"/>
      <c r="DJ16" s="36"/>
      <c r="DK16" s="171"/>
      <c r="DL16" s="171"/>
      <c r="DM16" s="171"/>
      <c r="DN16" s="171"/>
      <c r="DO16" s="171"/>
      <c r="DP16" s="171"/>
      <c r="DQ16" s="171"/>
      <c r="DR16" s="171"/>
      <c r="DS16" s="171"/>
      <c r="DT16" s="171"/>
      <c r="DU16" s="171"/>
      <c r="DV16" s="171"/>
      <c r="DW16" s="171"/>
      <c r="DX16" s="173"/>
      <c r="DY16" s="171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</row>
    <row r="17" spans="1:148" ht="14.25" hidden="1" customHeight="1" thickBot="1" x14ac:dyDescent="0.25">
      <c r="A17" s="783"/>
      <c r="B17" s="757"/>
      <c r="C17" s="796"/>
      <c r="D17" s="731"/>
      <c r="E17" s="732"/>
      <c r="F17" s="29"/>
      <c r="G17" s="30"/>
      <c r="H17" s="732"/>
      <c r="I17" s="29"/>
      <c r="J17" s="30"/>
      <c r="K17" s="790"/>
      <c r="L17" s="29"/>
      <c r="M17" s="30"/>
      <c r="N17" s="741"/>
      <c r="O17" s="797"/>
      <c r="P17" s="753"/>
      <c r="Q17" s="737"/>
      <c r="S17" s="58"/>
      <c r="T17" s="58"/>
      <c r="U17" s="58"/>
      <c r="Z17" s="154"/>
      <c r="AA17" s="144">
        <v>8</v>
      </c>
      <c r="AB17" s="79">
        <v>0</v>
      </c>
      <c r="AC17" s="79">
        <v>0</v>
      </c>
      <c r="AD17" s="150" t="s">
        <v>67</v>
      </c>
      <c r="AE17" s="150" t="s">
        <v>67</v>
      </c>
      <c r="AF17" s="150" t="s">
        <v>67</v>
      </c>
      <c r="AG17" s="155">
        <v>0</v>
      </c>
      <c r="AH17" s="171"/>
      <c r="AI17" s="460"/>
      <c r="AJ17" s="460"/>
      <c r="AK17" s="460"/>
      <c r="AL17" s="460"/>
      <c r="AM17" s="460"/>
      <c r="AN17" s="460"/>
      <c r="AO17" s="460"/>
      <c r="AP17" s="463"/>
      <c r="AQ17" s="463"/>
      <c r="AR17" s="463"/>
      <c r="AS17" s="463"/>
      <c r="AT17" s="463"/>
      <c r="AU17" s="463"/>
      <c r="AV17" s="463"/>
      <c r="AW17" s="463"/>
      <c r="AX17" s="463"/>
      <c r="AY17" s="460"/>
      <c r="AZ17" s="171"/>
      <c r="BA17" s="171"/>
      <c r="BB17" s="171"/>
      <c r="BC17" s="349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1"/>
      <c r="BT17" s="171"/>
      <c r="BU17" s="171"/>
      <c r="BV17" s="171"/>
      <c r="BW17" s="171"/>
      <c r="BX17" s="174"/>
      <c r="BY17" s="174"/>
      <c r="BZ17" s="174"/>
      <c r="CA17" s="171"/>
      <c r="CB17" s="171"/>
      <c r="CC17" s="591"/>
      <c r="CD17" s="171"/>
      <c r="CE17" s="591"/>
      <c r="CF17" s="171"/>
      <c r="CG17" s="171"/>
      <c r="CH17" s="171"/>
      <c r="CI17" s="171"/>
      <c r="CJ17" s="171"/>
      <c r="CK17" s="363"/>
      <c r="CL17" s="363"/>
      <c r="CM17" s="363"/>
      <c r="CN17" s="363"/>
      <c r="CO17" s="363"/>
      <c r="CP17" s="363"/>
      <c r="CQ17" s="363"/>
      <c r="CR17" s="363"/>
      <c r="CS17" s="363"/>
      <c r="CT17" s="363"/>
      <c r="CU17" s="363"/>
      <c r="CV17" s="363"/>
      <c r="CW17" s="156"/>
      <c r="CX17" s="156"/>
      <c r="CY17" s="171"/>
      <c r="CZ17" s="171"/>
      <c r="DA17" s="171"/>
      <c r="DB17" s="175"/>
      <c r="DC17" s="36"/>
      <c r="DD17" s="171"/>
      <c r="DE17" s="157"/>
      <c r="DF17" s="157"/>
      <c r="DG17" s="36"/>
      <c r="DH17" s="173"/>
      <c r="DI17" s="36"/>
      <c r="DJ17" s="36"/>
      <c r="DK17" s="171"/>
      <c r="DL17" s="171"/>
      <c r="DM17" s="171"/>
      <c r="DN17" s="171"/>
      <c r="DO17" s="171"/>
      <c r="DP17" s="171"/>
      <c r="DQ17" s="171"/>
      <c r="DR17" s="171"/>
      <c r="DS17" s="171"/>
      <c r="DT17" s="171"/>
      <c r="DU17" s="171"/>
      <c r="DV17" s="171"/>
      <c r="DW17" s="171"/>
      <c r="DX17" s="173"/>
      <c r="DY17" s="171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</row>
    <row r="18" spans="1:148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44">
        <v>9</v>
      </c>
      <c r="AB18" s="79">
        <v>0</v>
      </c>
      <c r="AC18" s="79">
        <v>0</v>
      </c>
      <c r="AD18" s="150" t="s">
        <v>67</v>
      </c>
      <c r="AE18" s="150" t="s">
        <v>67</v>
      </c>
      <c r="AF18" s="150" t="s">
        <v>67</v>
      </c>
      <c r="AG18" s="155">
        <v>0</v>
      </c>
      <c r="AH18" s="171"/>
      <c r="AI18" s="460"/>
      <c r="AJ18" s="460"/>
      <c r="AK18" s="460"/>
      <c r="AL18" s="460"/>
      <c r="AM18" s="460"/>
      <c r="AN18" s="460"/>
      <c r="AO18" s="460"/>
      <c r="AP18" s="463"/>
      <c r="AQ18" s="463"/>
      <c r="AR18" s="463"/>
      <c r="AS18" s="463"/>
      <c r="AT18" s="463"/>
      <c r="AU18" s="463"/>
      <c r="AV18" s="463"/>
      <c r="AW18" s="463"/>
      <c r="AX18" s="463"/>
      <c r="AY18" s="460"/>
      <c r="AZ18" s="171"/>
      <c r="BA18" s="171"/>
      <c r="BB18" s="171"/>
      <c r="BC18" s="349"/>
      <c r="BD18" s="171"/>
      <c r="BE18" s="171"/>
      <c r="BF18" s="171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71"/>
      <c r="BS18" s="171"/>
      <c r="BT18" s="171"/>
      <c r="BU18" s="171"/>
      <c r="BV18" s="171"/>
      <c r="BW18" s="171"/>
      <c r="BX18" s="174"/>
      <c r="BY18" s="174"/>
      <c r="BZ18" s="174"/>
      <c r="CA18" s="171"/>
      <c r="CB18" s="171"/>
      <c r="CC18" s="591"/>
      <c r="CD18" s="171"/>
      <c r="CE18" s="591"/>
      <c r="CF18" s="171"/>
      <c r="CG18" s="171"/>
      <c r="CH18" s="171"/>
      <c r="CI18" s="171"/>
      <c r="CJ18" s="171"/>
      <c r="CK18" s="363"/>
      <c r="CL18" s="363"/>
      <c r="CM18" s="363"/>
      <c r="CN18" s="363"/>
      <c r="CO18" s="363"/>
      <c r="CP18" s="363"/>
      <c r="CQ18" s="363"/>
      <c r="CR18" s="363"/>
      <c r="CS18" s="363"/>
      <c r="CT18" s="363"/>
      <c r="CU18" s="363"/>
      <c r="CV18" s="363"/>
      <c r="CW18" s="491"/>
      <c r="CX18" s="156"/>
      <c r="CY18" s="171"/>
      <c r="CZ18" s="171"/>
      <c r="DA18" s="36"/>
      <c r="DB18" s="36"/>
      <c r="DC18" s="36"/>
      <c r="DD18" s="36"/>
      <c r="DE18" s="171"/>
      <c r="DF18" s="171"/>
      <c r="DG18" s="36"/>
      <c r="DH18" s="173"/>
      <c r="DI18" s="36"/>
      <c r="DJ18" s="36"/>
      <c r="DK18" s="171"/>
      <c r="DL18" s="171"/>
      <c r="DM18" s="171"/>
      <c r="DN18" s="171"/>
      <c r="DO18" s="171"/>
      <c r="DP18" s="171"/>
      <c r="DQ18" s="171"/>
      <c r="DR18" s="171"/>
      <c r="DS18" s="171"/>
      <c r="DT18" s="171"/>
      <c r="DU18" s="171"/>
      <c r="DV18" s="171"/>
      <c r="DW18" s="171"/>
      <c r="DX18" s="36"/>
      <c r="DY18" s="171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</row>
    <row r="19" spans="1:148" ht="15.75" customHeight="1" x14ac:dyDescent="0.2">
      <c r="A19" s="614" t="s">
        <v>137</v>
      </c>
      <c r="B19" s="614"/>
      <c r="C19" s="614"/>
      <c r="D19" s="614"/>
      <c r="E19" s="614"/>
      <c r="F19" s="614"/>
      <c r="G19" s="614"/>
      <c r="H19" s="614"/>
      <c r="I19" s="614"/>
      <c r="J19" s="614"/>
      <c r="K19" s="614"/>
      <c r="L19" s="614"/>
      <c r="M19" s="614"/>
      <c r="N19" s="614"/>
      <c r="O19" s="614"/>
      <c r="P19" s="614"/>
      <c r="Q19" s="614"/>
      <c r="S19" s="378"/>
      <c r="T19" s="378"/>
      <c r="U19" s="378"/>
      <c r="AA19" s="144">
        <v>10</v>
      </c>
      <c r="AB19" s="79">
        <v>0</v>
      </c>
      <c r="AC19" s="79">
        <v>0</v>
      </c>
      <c r="AD19" s="150" t="s">
        <v>67</v>
      </c>
      <c r="AE19" s="150" t="s">
        <v>67</v>
      </c>
      <c r="AF19" s="150" t="s">
        <v>67</v>
      </c>
      <c r="AG19" s="155">
        <v>0</v>
      </c>
      <c r="AH19" s="171"/>
      <c r="AI19" s="460"/>
      <c r="AJ19" s="460"/>
      <c r="AK19" s="460"/>
      <c r="AL19" s="460"/>
      <c r="AM19" s="460"/>
      <c r="AN19" s="460"/>
      <c r="AO19" s="460"/>
      <c r="AP19" s="463"/>
      <c r="AQ19" s="463"/>
      <c r="AR19" s="463"/>
      <c r="AS19" s="463"/>
      <c r="AT19" s="463"/>
      <c r="AU19" s="463"/>
      <c r="AV19" s="463"/>
      <c r="AW19" s="463"/>
      <c r="AX19" s="463"/>
      <c r="AY19" s="460"/>
      <c r="AZ19" s="171"/>
      <c r="BA19" s="171"/>
      <c r="BB19" s="171"/>
      <c r="BC19" s="349"/>
      <c r="BD19" s="171"/>
      <c r="BE19" s="171"/>
      <c r="BF19" s="171"/>
      <c r="BG19" s="171"/>
      <c r="BH19" s="171"/>
      <c r="BI19" s="171"/>
      <c r="BJ19" s="171"/>
      <c r="BK19" s="171"/>
      <c r="BL19" s="171"/>
      <c r="BM19" s="171"/>
      <c r="BN19" s="171"/>
      <c r="BO19" s="171"/>
      <c r="BP19" s="171"/>
      <c r="BQ19" s="171"/>
      <c r="BR19" s="171"/>
      <c r="BS19" s="171"/>
      <c r="BT19" s="171"/>
      <c r="BU19" s="171"/>
      <c r="BV19" s="171"/>
      <c r="BW19" s="171"/>
      <c r="BX19" s="174"/>
      <c r="BY19" s="174"/>
      <c r="BZ19" s="174"/>
      <c r="CA19" s="171"/>
      <c r="CB19" s="171"/>
      <c r="CC19" s="591"/>
      <c r="CD19" s="171"/>
      <c r="CE19" s="591"/>
      <c r="CF19" s="171"/>
      <c r="CG19" s="171"/>
      <c r="CH19" s="171"/>
      <c r="CI19" s="171"/>
      <c r="CJ19" s="171"/>
      <c r="CK19" s="156"/>
      <c r="CL19" s="156"/>
      <c r="CM19" s="156"/>
      <c r="CN19" s="363"/>
      <c r="CO19" s="363"/>
      <c r="CP19" s="363"/>
      <c r="CQ19" s="363"/>
      <c r="CR19" s="363"/>
      <c r="CS19" s="363"/>
      <c r="CT19" s="363"/>
      <c r="CU19" s="363"/>
      <c r="CV19" s="363"/>
      <c r="CW19" s="491"/>
      <c r="CX19" s="156"/>
      <c r="CY19" s="171"/>
      <c r="CZ19" s="171"/>
      <c r="DA19" s="36"/>
      <c r="DB19" s="173"/>
      <c r="DC19" s="36"/>
      <c r="DD19" s="36"/>
      <c r="DE19" s="171"/>
      <c r="DF19" s="171"/>
      <c r="DG19" s="36"/>
      <c r="DH19" s="173"/>
      <c r="DI19" s="36"/>
      <c r="DJ19" s="36"/>
      <c r="DK19" s="171"/>
      <c r="DL19" s="171"/>
      <c r="DM19" s="171"/>
      <c r="DN19" s="171"/>
      <c r="DO19" s="171"/>
      <c r="DP19" s="171"/>
      <c r="DQ19" s="171"/>
      <c r="DR19" s="171"/>
      <c r="DS19" s="171"/>
      <c r="DT19" s="171"/>
      <c r="DU19" s="171"/>
      <c r="DV19" s="171"/>
      <c r="DW19" s="171"/>
      <c r="DX19" s="36"/>
      <c r="DY19" s="171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</row>
    <row r="20" spans="1:148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44">
        <v>11</v>
      </c>
      <c r="AB20" s="79">
        <v>0</v>
      </c>
      <c r="AC20" s="79">
        <v>0</v>
      </c>
      <c r="AD20" s="150" t="s">
        <v>67</v>
      </c>
      <c r="AE20" s="150" t="s">
        <v>67</v>
      </c>
      <c r="AF20" s="150" t="s">
        <v>67</v>
      </c>
      <c r="AG20" s="155">
        <v>0</v>
      </c>
      <c r="AH20" s="171"/>
      <c r="AI20" s="460"/>
      <c r="AJ20" s="460"/>
      <c r="AK20" s="58"/>
      <c r="AL20" s="58"/>
      <c r="AM20" s="58"/>
      <c r="AN20" s="58"/>
      <c r="AO20" s="452"/>
      <c r="AP20" s="474"/>
      <c r="AQ20" s="474"/>
      <c r="AR20" s="474"/>
      <c r="AS20" s="474"/>
      <c r="AT20" s="474"/>
      <c r="AU20" s="474"/>
      <c r="AV20" s="474"/>
      <c r="AW20" s="474"/>
      <c r="AX20" s="474"/>
      <c r="AY20" s="58"/>
      <c r="AZ20" s="171"/>
      <c r="BA20" s="171"/>
      <c r="BB20" s="171"/>
      <c r="BC20" s="349"/>
      <c r="BD20" s="171"/>
      <c r="BE20" s="171" t="s">
        <v>67</v>
      </c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1"/>
      <c r="BT20" s="171"/>
      <c r="BU20" s="171"/>
      <c r="BV20" s="171"/>
      <c r="BW20" s="171"/>
      <c r="BX20" s="174"/>
      <c r="BY20" s="174"/>
      <c r="BZ20" s="174"/>
      <c r="CA20" s="171"/>
      <c r="CB20" s="171"/>
      <c r="CC20" s="591"/>
      <c r="CD20" s="171"/>
      <c r="CE20" s="591"/>
      <c r="CF20" s="171"/>
      <c r="CG20" s="171"/>
      <c r="CH20" s="171"/>
      <c r="CI20" s="171"/>
      <c r="CJ20" s="171"/>
      <c r="CK20" s="363"/>
      <c r="CL20" s="363"/>
      <c r="CM20" s="363"/>
      <c r="CN20" s="363"/>
      <c r="CO20" s="363"/>
      <c r="CP20" s="363"/>
      <c r="CQ20" s="363"/>
      <c r="CR20" s="363"/>
      <c r="CS20" s="363"/>
      <c r="CT20" s="363"/>
      <c r="CU20" s="363"/>
      <c r="CV20" s="363"/>
      <c r="CW20" s="491"/>
      <c r="CX20" s="156"/>
      <c r="CY20" s="171"/>
      <c r="CZ20" s="171"/>
      <c r="DA20" s="36"/>
      <c r="DB20" s="173"/>
      <c r="DC20" s="36"/>
      <c r="DD20" s="36"/>
      <c r="DE20" s="171"/>
      <c r="DF20" s="171"/>
      <c r="DG20" s="36"/>
      <c r="DH20" s="173"/>
      <c r="DI20" s="36"/>
      <c r="DJ20" s="36"/>
      <c r="DK20" s="171"/>
      <c r="DL20" s="171"/>
      <c r="DM20" s="171"/>
      <c r="DN20" s="171"/>
      <c r="DO20" s="171"/>
      <c r="DP20" s="171"/>
      <c r="DQ20" s="171"/>
      <c r="DR20" s="171"/>
      <c r="DS20" s="171"/>
      <c r="DT20" s="171"/>
      <c r="DU20" s="171"/>
      <c r="DV20" s="171"/>
      <c r="DW20" s="171"/>
      <c r="DX20" s="36"/>
      <c r="DY20" s="171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</row>
    <row r="21" spans="1:148" ht="24.95" customHeight="1" thickTop="1" thickBot="1" x14ac:dyDescent="0.25">
      <c r="A21" s="3" t="s">
        <v>87</v>
      </c>
      <c r="B21" s="4" t="s">
        <v>88</v>
      </c>
      <c r="C21" s="7"/>
      <c r="D21" s="6" t="s">
        <v>0</v>
      </c>
      <c r="E21" s="654" t="s">
        <v>120</v>
      </c>
      <c r="F21" s="655"/>
      <c r="G21" s="656"/>
      <c r="H21" s="654" t="s">
        <v>121</v>
      </c>
      <c r="I21" s="655"/>
      <c r="J21" s="656"/>
      <c r="K21" s="654" t="s">
        <v>122</v>
      </c>
      <c r="L21" s="655"/>
      <c r="M21" s="656"/>
      <c r="N21" s="684" t="s">
        <v>113</v>
      </c>
      <c r="O21" s="685"/>
      <c r="P21" s="686"/>
      <c r="Q21" s="5" t="s">
        <v>114</v>
      </c>
      <c r="S21" s="76"/>
      <c r="T21" s="76"/>
      <c r="U21" s="76"/>
      <c r="AA21" s="144">
        <v>12</v>
      </c>
      <c r="AB21" s="79">
        <v>0</v>
      </c>
      <c r="AC21" s="79">
        <v>0</v>
      </c>
      <c r="AD21" s="150" t="s">
        <v>67</v>
      </c>
      <c r="AE21" s="150" t="s">
        <v>67</v>
      </c>
      <c r="AF21" s="150" t="s">
        <v>67</v>
      </c>
      <c r="AG21" s="155">
        <v>0</v>
      </c>
      <c r="AH21" s="171"/>
      <c r="AI21" s="460"/>
      <c r="AJ21" s="460"/>
      <c r="AK21" s="460"/>
      <c r="AL21" s="460"/>
      <c r="AM21" s="460"/>
      <c r="AN21" s="460"/>
      <c r="AO21" s="460"/>
      <c r="AP21" s="463"/>
      <c r="AQ21" s="463"/>
      <c r="AR21" s="463"/>
      <c r="AS21" s="463"/>
      <c r="AT21" s="463"/>
      <c r="AU21" s="463"/>
      <c r="AV21" s="463"/>
      <c r="AW21" s="463"/>
      <c r="AX21" s="463"/>
      <c r="AY21" s="460"/>
      <c r="AZ21" s="171"/>
      <c r="BA21" s="171"/>
      <c r="BB21" s="171"/>
      <c r="BC21" s="349"/>
      <c r="BD21" s="171"/>
      <c r="BE21" s="171"/>
      <c r="BF21" s="171"/>
      <c r="BG21" s="171"/>
      <c r="BH21" s="171"/>
      <c r="BI21" s="171"/>
      <c r="BJ21" s="171"/>
      <c r="BK21" s="171"/>
      <c r="BL21" s="171"/>
      <c r="BM21" s="402" t="s">
        <v>0</v>
      </c>
      <c r="BN21" s="793" t="s">
        <v>120</v>
      </c>
      <c r="BO21" s="793"/>
      <c r="BP21" s="799" t="s">
        <v>121</v>
      </c>
      <c r="BQ21" s="800"/>
      <c r="BR21" s="793" t="s">
        <v>122</v>
      </c>
      <c r="BS21" s="793"/>
      <c r="BT21" s="397" t="s">
        <v>125</v>
      </c>
      <c r="BU21" s="398" t="s">
        <v>126</v>
      </c>
      <c r="BV21" s="171"/>
      <c r="BW21" s="171"/>
      <c r="BX21" s="410" t="s">
        <v>127</v>
      </c>
      <c r="BY21" s="411" t="s">
        <v>128</v>
      </c>
      <c r="BZ21" s="412" t="s">
        <v>125</v>
      </c>
      <c r="CA21" s="171"/>
      <c r="CB21" s="171"/>
      <c r="CC21" s="591" t="s">
        <v>6</v>
      </c>
      <c r="CD21" s="171"/>
      <c r="CE21" s="591" t="s">
        <v>25</v>
      </c>
      <c r="CF21" s="363" t="s">
        <v>5</v>
      </c>
      <c r="CG21" s="171"/>
      <c r="CH21" s="363" t="s">
        <v>0</v>
      </c>
      <c r="CI21" s="171"/>
      <c r="CJ21" s="363" t="s">
        <v>6</v>
      </c>
      <c r="CK21" s="363" t="s">
        <v>4</v>
      </c>
      <c r="CL21" s="363" t="s">
        <v>5</v>
      </c>
      <c r="CM21" s="363" t="s">
        <v>7</v>
      </c>
      <c r="CN21" s="363"/>
      <c r="CO21" s="363"/>
      <c r="CP21" s="363"/>
      <c r="CQ21" s="363"/>
      <c r="CR21" s="363"/>
      <c r="CS21" s="363"/>
      <c r="CT21" s="363"/>
      <c r="CU21" s="363"/>
      <c r="CV21" s="363"/>
      <c r="CW21" s="491"/>
      <c r="CX21" s="156"/>
      <c r="CY21" s="171"/>
      <c r="CZ21" s="171"/>
      <c r="DA21" s="171"/>
      <c r="DB21" s="36"/>
      <c r="DC21" s="36"/>
      <c r="DD21" s="36"/>
      <c r="DE21" s="171"/>
      <c r="DF21" s="171"/>
      <c r="DG21" s="36"/>
      <c r="DH21" s="173"/>
      <c r="DI21" s="36"/>
      <c r="DJ21" s="36"/>
      <c r="DK21" s="171"/>
      <c r="DL21" s="171"/>
      <c r="DM21" s="171"/>
      <c r="DN21" s="171"/>
      <c r="DO21" s="171"/>
      <c r="DP21" s="171"/>
      <c r="DQ21" s="171"/>
      <c r="DR21" s="171"/>
      <c r="DS21" s="171"/>
      <c r="DT21" s="171"/>
      <c r="DU21" s="171"/>
      <c r="DV21" s="171"/>
      <c r="DW21" s="171"/>
      <c r="DX21" s="36"/>
      <c r="DY21" s="171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</row>
    <row r="22" spans="1:148" ht="14.25" customHeight="1" thickTop="1" thickBot="1" x14ac:dyDescent="0.25">
      <c r="A22" s="779" t="s">
        <v>74</v>
      </c>
      <c r="B22" s="773" t="s">
        <v>75</v>
      </c>
      <c r="C22" s="794"/>
      <c r="D22" s="728">
        <v>4</v>
      </c>
      <c r="E22" s="695">
        <v>5</v>
      </c>
      <c r="F22" s="24">
        <v>5</v>
      </c>
      <c r="G22" s="25"/>
      <c r="H22" s="695">
        <v>6</v>
      </c>
      <c r="I22" s="24">
        <v>1</v>
      </c>
      <c r="J22" s="25"/>
      <c r="K22" s="791" t="s">
        <v>97</v>
      </c>
      <c r="L22" s="24" t="s">
        <v>67</v>
      </c>
      <c r="M22" s="25"/>
      <c r="N22" s="760">
        <v>6</v>
      </c>
      <c r="O22" s="733">
        <v>16</v>
      </c>
      <c r="P22" s="798">
        <v>0</v>
      </c>
      <c r="Q22" s="653" t="s">
        <v>27</v>
      </c>
      <c r="S22" s="58"/>
      <c r="T22" s="58"/>
      <c r="U22" s="616">
        <v>2</v>
      </c>
      <c r="AA22" s="144">
        <v>13</v>
      </c>
      <c r="AB22" s="79">
        <v>0</v>
      </c>
      <c r="AC22" s="79">
        <v>0</v>
      </c>
      <c r="AD22" s="150" t="s">
        <v>67</v>
      </c>
      <c r="AE22" s="150" t="s">
        <v>67</v>
      </c>
      <c r="AF22" s="150" t="s">
        <v>67</v>
      </c>
      <c r="AG22" s="155">
        <v>0</v>
      </c>
      <c r="AH22" s="672"/>
      <c r="AI22" s="460"/>
      <c r="AJ22" s="460"/>
      <c r="AK22" s="460"/>
      <c r="AL22" s="460"/>
      <c r="AM22" s="460">
        <v>5</v>
      </c>
      <c r="AN22" s="460">
        <v>1</v>
      </c>
      <c r="AO22" s="460" t="s">
        <v>67</v>
      </c>
      <c r="AP22" s="463">
        <v>6</v>
      </c>
      <c r="AQ22" s="463"/>
      <c r="AR22" s="463">
        <v>0</v>
      </c>
      <c r="AS22" s="463">
        <v>0</v>
      </c>
      <c r="AT22" s="463">
        <v>0</v>
      </c>
      <c r="AU22" s="463">
        <v>0</v>
      </c>
      <c r="AV22" s="463"/>
      <c r="AW22" s="463"/>
      <c r="AX22" s="463"/>
      <c r="AY22" s="55"/>
      <c r="AZ22" s="171"/>
      <c r="BA22" s="171"/>
      <c r="BB22" s="171"/>
      <c r="BC22" s="728">
        <v>4</v>
      </c>
      <c r="BD22" s="695">
        <v>5</v>
      </c>
      <c r="BE22" s="24">
        <v>5</v>
      </c>
      <c r="BF22" s="25"/>
      <c r="BG22" s="695">
        <v>6</v>
      </c>
      <c r="BH22" s="24">
        <v>1</v>
      </c>
      <c r="BI22" s="25"/>
      <c r="BJ22" s="791" t="s">
        <v>97</v>
      </c>
      <c r="BK22" s="24" t="s">
        <v>67</v>
      </c>
      <c r="BL22" s="25"/>
      <c r="BM22" s="403">
        <v>4</v>
      </c>
      <c r="BN22" s="363">
        <v>5</v>
      </c>
      <c r="BO22" s="363">
        <v>14</v>
      </c>
      <c r="BP22" s="365">
        <v>1</v>
      </c>
      <c r="BQ22" s="364">
        <v>2</v>
      </c>
      <c r="BR22" s="363" t="s">
        <v>67</v>
      </c>
      <c r="BS22" s="363" t="s">
        <v>67</v>
      </c>
      <c r="BT22" s="241">
        <v>6</v>
      </c>
      <c r="BU22" s="399">
        <v>16</v>
      </c>
      <c r="BV22" s="171"/>
      <c r="BW22" s="171"/>
      <c r="BX22" s="405">
        <v>1</v>
      </c>
      <c r="BY22" s="174">
        <v>0</v>
      </c>
      <c r="BZ22" s="406">
        <v>0</v>
      </c>
      <c r="CA22" s="171"/>
      <c r="CB22" s="363">
        <v>1</v>
      </c>
      <c r="CC22" s="591">
        <v>1061610095.041</v>
      </c>
      <c r="CD22" s="171"/>
      <c r="CE22" s="591">
        <v>1083002093.0609999</v>
      </c>
      <c r="CF22" s="363">
        <v>14</v>
      </c>
      <c r="CG22" s="171"/>
      <c r="CH22" s="363">
        <v>61</v>
      </c>
      <c r="CI22" s="171"/>
      <c r="CJ22" s="363">
        <v>106101</v>
      </c>
      <c r="CK22" s="363">
        <v>104102</v>
      </c>
      <c r="CL22" s="363">
        <v>6</v>
      </c>
      <c r="CM22" s="363">
        <v>2</v>
      </c>
      <c r="CN22" s="363"/>
      <c r="CO22" s="363" t="s">
        <v>27</v>
      </c>
      <c r="CP22" s="363"/>
      <c r="CQ22" s="363" t="s">
        <v>27</v>
      </c>
      <c r="CR22" s="363">
        <v>2</v>
      </c>
      <c r="CS22" s="363"/>
      <c r="CT22" s="363"/>
      <c r="CU22" s="363"/>
      <c r="CV22" s="363"/>
      <c r="CW22" s="156"/>
      <c r="CX22" s="156"/>
      <c r="CY22" s="171"/>
      <c r="CZ22" s="171"/>
      <c r="DA22" s="171"/>
      <c r="DB22" s="175"/>
      <c r="DC22" s="36"/>
      <c r="DD22" s="36"/>
      <c r="DE22" s="171"/>
      <c r="DF22" s="171"/>
      <c r="DG22" s="36"/>
      <c r="DH22" s="173"/>
      <c r="DI22" s="36"/>
      <c r="DJ22" s="36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36"/>
      <c r="DY22" s="171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</row>
    <row r="23" spans="1:148" ht="14.25" customHeight="1" thickBot="1" x14ac:dyDescent="0.25">
      <c r="A23" s="744"/>
      <c r="B23" s="756"/>
      <c r="C23" s="795"/>
      <c r="D23" s="729"/>
      <c r="E23" s="651"/>
      <c r="F23" s="29">
        <v>14</v>
      </c>
      <c r="G23" s="28"/>
      <c r="H23" s="651"/>
      <c r="I23" s="29">
        <v>2</v>
      </c>
      <c r="J23" s="28"/>
      <c r="K23" s="768"/>
      <c r="L23" s="29" t="s">
        <v>67</v>
      </c>
      <c r="M23" s="28"/>
      <c r="N23" s="763"/>
      <c r="O23" s="748"/>
      <c r="P23" s="743"/>
      <c r="Q23" s="652"/>
      <c r="S23" s="58"/>
      <c r="T23" s="58"/>
      <c r="U23" s="616"/>
      <c r="AA23" s="144">
        <v>14</v>
      </c>
      <c r="AB23" s="79">
        <v>0</v>
      </c>
      <c r="AC23" s="79">
        <v>0</v>
      </c>
      <c r="AD23" s="150" t="s">
        <v>67</v>
      </c>
      <c r="AE23" s="150" t="s">
        <v>67</v>
      </c>
      <c r="AF23" s="150" t="s">
        <v>67</v>
      </c>
      <c r="AG23" s="155">
        <v>0</v>
      </c>
      <c r="AH23" s="672"/>
      <c r="AI23" s="460"/>
      <c r="AJ23" s="460"/>
      <c r="AK23" s="460"/>
      <c r="AL23" s="460"/>
      <c r="AM23" s="460">
        <v>14</v>
      </c>
      <c r="AN23" s="460">
        <v>2</v>
      </c>
      <c r="AO23" s="460" t="s">
        <v>67</v>
      </c>
      <c r="AP23" s="463">
        <v>16</v>
      </c>
      <c r="AQ23" s="463"/>
      <c r="AR23" s="463"/>
      <c r="AS23" s="463"/>
      <c r="AT23" s="463"/>
      <c r="AU23" s="463"/>
      <c r="AV23" s="463"/>
      <c r="AW23" s="463"/>
      <c r="AX23" s="463"/>
      <c r="AY23" s="55"/>
      <c r="AZ23" s="171"/>
      <c r="BA23" s="141">
        <v>0</v>
      </c>
      <c r="BB23" s="171"/>
      <c r="BC23" s="729"/>
      <c r="BD23" s="651"/>
      <c r="BE23" s="27">
        <v>14</v>
      </c>
      <c r="BF23" s="28"/>
      <c r="BG23" s="651"/>
      <c r="BH23" s="27">
        <v>2</v>
      </c>
      <c r="BI23" s="28"/>
      <c r="BJ23" s="768"/>
      <c r="BK23" s="27" t="s">
        <v>67</v>
      </c>
      <c r="BL23" s="28"/>
      <c r="BM23" s="403">
        <v>5</v>
      </c>
      <c r="BN23" s="363">
        <v>0</v>
      </c>
      <c r="BO23" s="363">
        <v>2</v>
      </c>
      <c r="BP23" s="365" t="s">
        <v>67</v>
      </c>
      <c r="BQ23" s="364" t="s">
        <v>67</v>
      </c>
      <c r="BR23" s="363">
        <v>1</v>
      </c>
      <c r="BS23" s="363">
        <v>4</v>
      </c>
      <c r="BT23" s="241">
        <v>1</v>
      </c>
      <c r="BU23" s="399">
        <v>6</v>
      </c>
      <c r="BV23" s="171"/>
      <c r="BW23" s="171"/>
      <c r="BX23" s="405">
        <v>0</v>
      </c>
      <c r="BY23" s="174">
        <v>0</v>
      </c>
      <c r="BZ23" s="406">
        <v>0</v>
      </c>
      <c r="CA23" s="171"/>
      <c r="CB23" s="363">
        <v>2</v>
      </c>
      <c r="CC23" s="591">
        <v>1010600094.051</v>
      </c>
      <c r="CD23" s="171"/>
      <c r="CE23" s="591">
        <v>1061610095.041</v>
      </c>
      <c r="CF23" s="363">
        <v>14</v>
      </c>
      <c r="CG23" s="171"/>
      <c r="CH23" s="363">
        <v>41</v>
      </c>
      <c r="CI23" s="171"/>
      <c r="CJ23" s="363">
        <v>104102</v>
      </c>
      <c r="CK23" s="363">
        <v>105103</v>
      </c>
      <c r="CL23" s="363">
        <v>6</v>
      </c>
      <c r="CM23" s="363">
        <v>3</v>
      </c>
      <c r="CN23" s="363"/>
      <c r="CO23" s="363" t="s">
        <v>28</v>
      </c>
      <c r="CP23" s="363"/>
      <c r="CQ23" s="363"/>
      <c r="CR23" s="363"/>
      <c r="CS23" s="363"/>
      <c r="CT23" s="363"/>
      <c r="CU23" s="363"/>
      <c r="CV23" s="363"/>
      <c r="CW23" s="156"/>
      <c r="CX23" s="156"/>
      <c r="CY23" s="171"/>
      <c r="CZ23" s="171"/>
      <c r="DA23" s="171"/>
      <c r="DB23" s="175"/>
      <c r="DC23" s="36"/>
      <c r="DD23" s="36"/>
      <c r="DE23" s="171"/>
      <c r="DF23" s="171"/>
      <c r="DG23" s="36"/>
      <c r="DH23" s="173"/>
      <c r="DI23" s="36"/>
      <c r="DJ23" s="36"/>
      <c r="DK23" s="171"/>
      <c r="DL23" s="171"/>
      <c r="DM23" s="171"/>
      <c r="DN23" s="171"/>
      <c r="DO23" s="171"/>
      <c r="DP23" s="171"/>
      <c r="DQ23" s="171"/>
      <c r="DR23" s="171"/>
      <c r="DS23" s="171"/>
      <c r="DT23" s="171"/>
      <c r="DU23" s="171"/>
      <c r="DV23" s="171"/>
      <c r="DW23" s="171"/>
      <c r="DX23" s="36"/>
      <c r="DY23" s="171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</row>
    <row r="24" spans="1:148" ht="14.25" customHeight="1" thickBot="1" x14ac:dyDescent="0.25">
      <c r="A24" s="744" t="s">
        <v>76</v>
      </c>
      <c r="B24" s="756" t="s">
        <v>77</v>
      </c>
      <c r="C24" s="795"/>
      <c r="D24" s="730">
        <v>5</v>
      </c>
      <c r="E24" s="651">
        <v>4</v>
      </c>
      <c r="F24" s="31">
        <v>0</v>
      </c>
      <c r="G24" s="32"/>
      <c r="H24" s="651" t="s">
        <v>97</v>
      </c>
      <c r="I24" s="31" t="s">
        <v>67</v>
      </c>
      <c r="J24" s="32"/>
      <c r="K24" s="768">
        <v>6</v>
      </c>
      <c r="L24" s="31">
        <v>1</v>
      </c>
      <c r="M24" s="32"/>
      <c r="N24" s="762">
        <v>1</v>
      </c>
      <c r="O24" s="747">
        <v>6</v>
      </c>
      <c r="P24" s="742">
        <v>0</v>
      </c>
      <c r="Q24" s="652" t="s">
        <v>28</v>
      </c>
      <c r="S24" s="58"/>
      <c r="T24" s="58"/>
      <c r="U24" s="616">
        <v>3</v>
      </c>
      <c r="AA24" s="144">
        <v>15</v>
      </c>
      <c r="AB24" s="79">
        <v>0</v>
      </c>
      <c r="AC24" s="79">
        <v>0</v>
      </c>
      <c r="AD24" s="150" t="s">
        <v>67</v>
      </c>
      <c r="AE24" s="150" t="s">
        <v>67</v>
      </c>
      <c r="AF24" s="150" t="s">
        <v>67</v>
      </c>
      <c r="AG24" s="155">
        <v>0</v>
      </c>
      <c r="AH24" s="349"/>
      <c r="AI24" s="460"/>
      <c r="AJ24" s="460"/>
      <c r="AK24" s="460"/>
      <c r="AL24" s="460"/>
      <c r="AM24" s="460">
        <v>0</v>
      </c>
      <c r="AN24" s="460" t="s">
        <v>67</v>
      </c>
      <c r="AO24" s="460">
        <v>1</v>
      </c>
      <c r="AP24" s="463">
        <v>1</v>
      </c>
      <c r="AQ24" s="463"/>
      <c r="AR24" s="463">
        <v>0</v>
      </c>
      <c r="AS24" s="463">
        <v>0</v>
      </c>
      <c r="AT24" s="463">
        <v>0</v>
      </c>
      <c r="AU24" s="463">
        <v>0</v>
      </c>
      <c r="AV24" s="463"/>
      <c r="AW24" s="463"/>
      <c r="AX24" s="463"/>
      <c r="AY24" s="460"/>
      <c r="AZ24" s="171"/>
      <c r="BA24" s="171"/>
      <c r="BB24" s="171"/>
      <c r="BC24" s="730">
        <v>5</v>
      </c>
      <c r="BD24" s="651">
        <v>4</v>
      </c>
      <c r="BE24" s="31">
        <v>0</v>
      </c>
      <c r="BF24" s="32"/>
      <c r="BG24" s="651" t="s">
        <v>97</v>
      </c>
      <c r="BH24" s="31" t="s">
        <v>67</v>
      </c>
      <c r="BI24" s="32"/>
      <c r="BJ24" s="768">
        <v>6</v>
      </c>
      <c r="BK24" s="31">
        <v>1</v>
      </c>
      <c r="BL24" s="32"/>
      <c r="BM24" s="404">
        <v>6</v>
      </c>
      <c r="BN24" s="362" t="s">
        <v>67</v>
      </c>
      <c r="BO24" s="362" t="s">
        <v>67</v>
      </c>
      <c r="BP24" s="395">
        <v>4</v>
      </c>
      <c r="BQ24" s="396">
        <v>14</v>
      </c>
      <c r="BR24" s="362">
        <v>4</v>
      </c>
      <c r="BS24" s="362">
        <v>16</v>
      </c>
      <c r="BT24" s="400">
        <v>8</v>
      </c>
      <c r="BU24" s="401">
        <v>30</v>
      </c>
      <c r="BV24" s="171"/>
      <c r="BW24" s="171"/>
      <c r="BX24" s="407">
        <v>0</v>
      </c>
      <c r="BY24" s="408">
        <v>2</v>
      </c>
      <c r="BZ24" s="409">
        <v>0</v>
      </c>
      <c r="CA24" s="171"/>
      <c r="CB24" s="363">
        <v>3</v>
      </c>
      <c r="CC24" s="591">
        <v>1083002093.0609999</v>
      </c>
      <c r="CD24" s="171"/>
      <c r="CE24" s="591">
        <v>1010600094.051</v>
      </c>
      <c r="CF24" s="363">
        <v>14</v>
      </c>
      <c r="CG24" s="171"/>
      <c r="CH24" s="363">
        <v>51</v>
      </c>
      <c r="CI24" s="171"/>
      <c r="CJ24" s="363">
        <v>105103</v>
      </c>
      <c r="CK24" s="363">
        <v>106101</v>
      </c>
      <c r="CL24" s="363">
        <v>6</v>
      </c>
      <c r="CM24" s="363">
        <v>1</v>
      </c>
      <c r="CN24" s="363"/>
      <c r="CO24" s="363" t="s">
        <v>26</v>
      </c>
      <c r="CP24" s="363"/>
      <c r="CQ24" s="363" t="s">
        <v>28</v>
      </c>
      <c r="CR24" s="363">
        <v>3</v>
      </c>
      <c r="CS24" s="363"/>
      <c r="CT24" s="363"/>
      <c r="CU24" s="363"/>
      <c r="CV24" s="363"/>
      <c r="CW24" s="156"/>
      <c r="CX24" s="156"/>
      <c r="CY24" s="171"/>
      <c r="CZ24" s="171"/>
      <c r="DA24" s="171"/>
      <c r="DB24" s="175"/>
      <c r="DC24" s="36"/>
      <c r="DD24" s="36"/>
      <c r="DE24" s="171"/>
      <c r="DF24" s="171"/>
      <c r="DG24" s="36"/>
      <c r="DH24" s="173"/>
      <c r="DI24" s="36"/>
      <c r="DJ24" s="36"/>
      <c r="DK24" s="171"/>
      <c r="DL24" s="171"/>
      <c r="DM24" s="171"/>
      <c r="DN24" s="171"/>
      <c r="DO24" s="171"/>
      <c r="DP24" s="171"/>
      <c r="DQ24" s="171"/>
      <c r="DR24" s="171"/>
      <c r="DS24" s="171"/>
      <c r="DT24" s="171"/>
      <c r="DU24" s="171"/>
      <c r="DV24" s="171"/>
      <c r="DW24" s="171"/>
      <c r="DX24" s="36"/>
      <c r="DY24" s="171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</row>
    <row r="25" spans="1:148" ht="14.25" customHeight="1" thickBot="1" x14ac:dyDescent="0.25">
      <c r="A25" s="744"/>
      <c r="B25" s="756"/>
      <c r="C25" s="795"/>
      <c r="D25" s="729"/>
      <c r="E25" s="651"/>
      <c r="F25" s="29">
        <v>2</v>
      </c>
      <c r="G25" s="30"/>
      <c r="H25" s="651"/>
      <c r="I25" s="29" t="s">
        <v>67</v>
      </c>
      <c r="J25" s="30"/>
      <c r="K25" s="768"/>
      <c r="L25" s="29">
        <v>4</v>
      </c>
      <c r="M25" s="30"/>
      <c r="N25" s="763"/>
      <c r="O25" s="748"/>
      <c r="P25" s="743"/>
      <c r="Q25" s="652"/>
      <c r="S25" s="58"/>
      <c r="T25" s="58"/>
      <c r="U25" s="616"/>
      <c r="AA25" s="144">
        <v>16</v>
      </c>
      <c r="AB25" s="79">
        <v>0</v>
      </c>
      <c r="AC25" s="79">
        <v>0</v>
      </c>
      <c r="AD25" s="150" t="s">
        <v>67</v>
      </c>
      <c r="AE25" s="150" t="s">
        <v>67</v>
      </c>
      <c r="AF25" s="150" t="s">
        <v>67</v>
      </c>
      <c r="AG25" s="155">
        <v>0</v>
      </c>
      <c r="AH25" s="349"/>
      <c r="AI25" s="460"/>
      <c r="AJ25" s="460"/>
      <c r="AK25" s="460"/>
      <c r="AL25" s="460"/>
      <c r="AM25" s="460">
        <v>2</v>
      </c>
      <c r="AN25" s="460" t="s">
        <v>67</v>
      </c>
      <c r="AO25" s="460">
        <v>4</v>
      </c>
      <c r="AP25" s="463">
        <v>6</v>
      </c>
      <c r="AQ25" s="463"/>
      <c r="AR25" s="463"/>
      <c r="AS25" s="463"/>
      <c r="AT25" s="463"/>
      <c r="AU25" s="463"/>
      <c r="AV25" s="463"/>
      <c r="AW25" s="463"/>
      <c r="AX25" s="463"/>
      <c r="AY25" s="460"/>
      <c r="AZ25" s="171"/>
      <c r="BA25" s="171"/>
      <c r="BB25" s="171"/>
      <c r="BC25" s="729"/>
      <c r="BD25" s="651"/>
      <c r="BE25" s="29">
        <v>2</v>
      </c>
      <c r="BF25" s="30"/>
      <c r="BG25" s="651"/>
      <c r="BH25" s="29" t="s">
        <v>67</v>
      </c>
      <c r="BI25" s="30"/>
      <c r="BJ25" s="768"/>
      <c r="BK25" s="29">
        <v>4</v>
      </c>
      <c r="BL25" s="30"/>
      <c r="BM25" s="171"/>
      <c r="BN25" s="171"/>
      <c r="BO25" s="171"/>
      <c r="BP25" s="171"/>
      <c r="BQ25" s="171"/>
      <c r="BR25" s="171"/>
      <c r="BS25" s="171"/>
      <c r="BT25" s="171"/>
      <c r="BU25" s="171"/>
      <c r="BV25" s="171"/>
      <c r="BW25" s="171"/>
      <c r="BX25" s="174"/>
      <c r="BY25" s="174"/>
      <c r="BZ25" s="174"/>
      <c r="CA25" s="171"/>
      <c r="CB25" s="171"/>
      <c r="CC25" s="591"/>
      <c r="CD25" s="171"/>
      <c r="CE25" s="591"/>
      <c r="CF25" s="171"/>
      <c r="CG25" s="171"/>
      <c r="CH25" s="171"/>
      <c r="CI25" s="171"/>
      <c r="CJ25" s="171"/>
      <c r="CK25" s="363"/>
      <c r="CL25" s="363"/>
      <c r="CM25" s="363"/>
      <c r="CN25" s="363"/>
      <c r="CO25" s="363"/>
      <c r="CP25" s="363"/>
      <c r="CQ25" s="363"/>
      <c r="CR25" s="363"/>
      <c r="CS25" s="363"/>
      <c r="CT25" s="363"/>
      <c r="CU25" s="363"/>
      <c r="CV25" s="363"/>
      <c r="CW25" s="156"/>
      <c r="CX25" s="156"/>
      <c r="CY25" s="171"/>
      <c r="CZ25" s="171"/>
      <c r="DA25" s="171"/>
      <c r="DB25" s="175"/>
      <c r="DC25" s="36"/>
      <c r="DD25" s="36"/>
      <c r="DE25" s="171"/>
      <c r="DF25" s="171"/>
      <c r="DG25" s="36"/>
      <c r="DH25" s="173"/>
      <c r="DI25" s="36"/>
      <c r="DJ25" s="36"/>
      <c r="DK25" s="171"/>
      <c r="DL25" s="171"/>
      <c r="DM25" s="171"/>
      <c r="DN25" s="171"/>
      <c r="DO25" s="171"/>
      <c r="DP25" s="171"/>
      <c r="DQ25" s="171"/>
      <c r="DR25" s="171"/>
      <c r="DS25" s="171"/>
      <c r="DT25" s="171"/>
      <c r="DU25" s="171"/>
      <c r="DV25" s="171"/>
      <c r="DW25" s="171"/>
      <c r="DX25" s="36"/>
      <c r="DY25" s="171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</row>
    <row r="26" spans="1:148" ht="14.25" customHeight="1" thickBot="1" x14ac:dyDescent="0.25">
      <c r="A26" s="744" t="s">
        <v>78</v>
      </c>
      <c r="B26" s="756" t="s">
        <v>66</v>
      </c>
      <c r="C26" s="795"/>
      <c r="D26" s="730">
        <v>6</v>
      </c>
      <c r="E26" s="651" t="s">
        <v>97</v>
      </c>
      <c r="F26" s="26" t="s">
        <v>67</v>
      </c>
      <c r="G26" s="33"/>
      <c r="H26" s="651">
        <v>4</v>
      </c>
      <c r="I26" s="26">
        <v>4</v>
      </c>
      <c r="J26" s="33"/>
      <c r="K26" s="768">
        <v>5</v>
      </c>
      <c r="L26" s="26">
        <v>4</v>
      </c>
      <c r="M26" s="33"/>
      <c r="N26" s="762">
        <v>8</v>
      </c>
      <c r="O26" s="747">
        <v>30</v>
      </c>
      <c r="P26" s="742">
        <v>0</v>
      </c>
      <c r="Q26" s="652" t="s">
        <v>26</v>
      </c>
      <c r="S26" s="58"/>
      <c r="T26" s="58"/>
      <c r="U26" s="616">
        <v>1</v>
      </c>
      <c r="X26" s="154"/>
      <c r="AA26" s="144">
        <v>17</v>
      </c>
      <c r="AB26" s="79">
        <v>0</v>
      </c>
      <c r="AC26" s="79">
        <v>0</v>
      </c>
      <c r="AD26" s="150">
        <v>6</v>
      </c>
      <c r="AE26" s="150">
        <v>16</v>
      </c>
      <c r="AF26" s="150">
        <v>0</v>
      </c>
      <c r="AG26" s="155">
        <v>0</v>
      </c>
      <c r="AH26" s="171"/>
      <c r="AI26" s="460"/>
      <c r="AJ26" s="460"/>
      <c r="AK26" s="460"/>
      <c r="AL26" s="460"/>
      <c r="AM26" s="460" t="s">
        <v>67</v>
      </c>
      <c r="AN26" s="460">
        <v>4</v>
      </c>
      <c r="AO26" s="460">
        <v>4</v>
      </c>
      <c r="AP26" s="463">
        <v>8</v>
      </c>
      <c r="AQ26" s="463"/>
      <c r="AR26" s="463">
        <v>0</v>
      </c>
      <c r="AS26" s="463">
        <v>0</v>
      </c>
      <c r="AT26" s="463">
        <v>0</v>
      </c>
      <c r="AU26" s="463">
        <v>0</v>
      </c>
      <c r="AV26" s="463"/>
      <c r="AW26" s="463"/>
      <c r="AX26" s="463"/>
      <c r="AY26" s="460"/>
      <c r="AZ26" s="171"/>
      <c r="BA26" s="171"/>
      <c r="BB26" s="171"/>
      <c r="BC26" s="730">
        <v>6</v>
      </c>
      <c r="BD26" s="651" t="s">
        <v>97</v>
      </c>
      <c r="BE26" s="379" t="s">
        <v>67</v>
      </c>
      <c r="BF26" s="32"/>
      <c r="BG26" s="651">
        <v>4</v>
      </c>
      <c r="BH26" s="31">
        <v>4</v>
      </c>
      <c r="BI26" s="32"/>
      <c r="BJ26" s="768">
        <v>5</v>
      </c>
      <c r="BK26" s="31">
        <v>4</v>
      </c>
      <c r="BL26" s="32"/>
      <c r="BM26" s="171"/>
      <c r="BN26" s="171"/>
      <c r="BO26" s="171"/>
      <c r="BP26" s="171"/>
      <c r="BQ26" s="171"/>
      <c r="BR26" s="171"/>
      <c r="BS26" s="171"/>
      <c r="BT26" s="171"/>
      <c r="BU26" s="171"/>
      <c r="BV26" s="171"/>
      <c r="BW26" s="171"/>
      <c r="BX26" s="174"/>
      <c r="BY26" s="174"/>
      <c r="BZ26" s="174"/>
      <c r="CA26" s="171"/>
      <c r="CB26" s="171"/>
      <c r="CC26" s="591"/>
      <c r="CD26" s="171"/>
      <c r="CE26" s="591"/>
      <c r="CF26" s="171"/>
      <c r="CG26" s="171"/>
      <c r="CH26" s="171"/>
      <c r="CI26" s="171"/>
      <c r="CJ26" s="171"/>
      <c r="CK26" s="363"/>
      <c r="CL26" s="363"/>
      <c r="CM26" s="363"/>
      <c r="CN26" s="363"/>
      <c r="CO26" s="363"/>
      <c r="CP26" s="363"/>
      <c r="CQ26" s="363" t="s">
        <v>26</v>
      </c>
      <c r="CR26" s="363">
        <v>1</v>
      </c>
      <c r="CS26" s="363"/>
      <c r="CT26" s="363"/>
      <c r="CU26" s="363"/>
      <c r="CV26" s="363"/>
      <c r="CW26" s="156"/>
      <c r="CX26" s="156"/>
      <c r="CY26" s="171"/>
      <c r="CZ26" s="171"/>
      <c r="DA26" s="171"/>
      <c r="DB26" s="175"/>
      <c r="DC26" s="36"/>
      <c r="DD26" s="36"/>
      <c r="DE26" s="171"/>
      <c r="DF26" s="171"/>
      <c r="DG26" s="36"/>
      <c r="DH26" s="173"/>
      <c r="DI26" s="36"/>
      <c r="DJ26" s="36"/>
      <c r="DK26" s="171"/>
      <c r="DL26" s="171"/>
      <c r="DM26" s="171"/>
      <c r="DN26" s="171"/>
      <c r="DO26" s="171"/>
      <c r="DP26" s="171"/>
      <c r="DQ26" s="171"/>
      <c r="DR26" s="171"/>
      <c r="DS26" s="171"/>
      <c r="DT26" s="171"/>
      <c r="DU26" s="171"/>
      <c r="DV26" s="171"/>
      <c r="DW26" s="171"/>
      <c r="DX26" s="36"/>
      <c r="DY26" s="171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</row>
    <row r="27" spans="1:148" ht="14.25" customHeight="1" thickBot="1" x14ac:dyDescent="0.25">
      <c r="A27" s="744"/>
      <c r="B27" s="756"/>
      <c r="C27" s="795"/>
      <c r="D27" s="729"/>
      <c r="E27" s="651"/>
      <c r="F27" s="473" t="s">
        <v>67</v>
      </c>
      <c r="G27" s="30"/>
      <c r="H27" s="651"/>
      <c r="I27" s="473">
        <v>14</v>
      </c>
      <c r="J27" s="30"/>
      <c r="K27" s="768"/>
      <c r="L27" s="473">
        <v>16</v>
      </c>
      <c r="M27" s="30"/>
      <c r="N27" s="763"/>
      <c r="O27" s="748"/>
      <c r="P27" s="743"/>
      <c r="Q27" s="652"/>
      <c r="R27" s="354"/>
      <c r="S27" s="58"/>
      <c r="T27" s="58"/>
      <c r="U27" s="616"/>
      <c r="V27" s="354"/>
      <c r="X27" s="137"/>
      <c r="AA27" s="144">
        <v>18</v>
      </c>
      <c r="AB27" s="79">
        <v>0</v>
      </c>
      <c r="AC27" s="79">
        <v>0</v>
      </c>
      <c r="AD27" s="150">
        <v>1</v>
      </c>
      <c r="AE27" s="150">
        <v>6</v>
      </c>
      <c r="AF27" s="150">
        <v>0</v>
      </c>
      <c r="AG27" s="155">
        <v>0</v>
      </c>
      <c r="AH27" s="171"/>
      <c r="AI27" s="460"/>
      <c r="AJ27" s="460"/>
      <c r="AK27" s="460"/>
      <c r="AL27" s="460"/>
      <c r="AM27" s="460" t="s">
        <v>67</v>
      </c>
      <c r="AN27" s="460">
        <v>14</v>
      </c>
      <c r="AO27" s="460">
        <v>16</v>
      </c>
      <c r="AP27" s="463">
        <v>30</v>
      </c>
      <c r="AQ27" s="463"/>
      <c r="AR27" s="463"/>
      <c r="AS27" s="463"/>
      <c r="AT27" s="463"/>
      <c r="AU27" s="463"/>
      <c r="AV27" s="463"/>
      <c r="AW27" s="463"/>
      <c r="AX27" s="463"/>
      <c r="AY27" s="460"/>
      <c r="AZ27" s="171"/>
      <c r="BA27" s="171"/>
      <c r="BB27" s="171"/>
      <c r="BC27" s="731"/>
      <c r="BD27" s="732"/>
      <c r="BE27" s="380" t="s">
        <v>67</v>
      </c>
      <c r="BF27" s="35"/>
      <c r="BG27" s="732"/>
      <c r="BH27" s="34">
        <v>14</v>
      </c>
      <c r="BI27" s="35"/>
      <c r="BJ27" s="790"/>
      <c r="BK27" s="34">
        <v>16</v>
      </c>
      <c r="BL27" s="35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4"/>
      <c r="BY27" s="174"/>
      <c r="BZ27" s="174"/>
      <c r="CA27" s="171"/>
      <c r="CB27" s="171"/>
      <c r="CC27" s="591"/>
      <c r="CD27" s="171"/>
      <c r="CE27" s="591"/>
      <c r="CF27" s="171"/>
      <c r="CG27" s="171"/>
      <c r="CH27" s="171"/>
      <c r="CI27" s="171"/>
      <c r="CJ27" s="171"/>
      <c r="CK27" s="363"/>
      <c r="CL27" s="363"/>
      <c r="CM27" s="363"/>
      <c r="CN27" s="363"/>
      <c r="CO27" s="363"/>
      <c r="CP27" s="363"/>
      <c r="CQ27" s="363"/>
      <c r="CR27" s="363"/>
      <c r="CS27" s="363"/>
      <c r="CT27" s="363"/>
      <c r="CU27" s="363"/>
      <c r="CV27" s="363"/>
      <c r="CW27" s="156"/>
      <c r="CX27" s="156"/>
      <c r="CY27" s="171"/>
      <c r="CZ27" s="171"/>
      <c r="DA27" s="171"/>
      <c r="DB27" s="175"/>
      <c r="DC27" s="36"/>
      <c r="DD27" s="36"/>
      <c r="DE27" s="171"/>
      <c r="DF27" s="171"/>
      <c r="DG27" s="36"/>
      <c r="DH27" s="173"/>
      <c r="DI27" s="36"/>
      <c r="DJ27" s="36"/>
      <c r="DK27" s="171"/>
      <c r="DL27" s="171"/>
      <c r="DM27" s="171"/>
      <c r="DN27" s="171"/>
      <c r="DO27" s="171"/>
      <c r="DP27" s="171"/>
      <c r="DQ27" s="171"/>
      <c r="DR27" s="171"/>
      <c r="DS27" s="171"/>
      <c r="DT27" s="171"/>
      <c r="DU27" s="171"/>
      <c r="DV27" s="171"/>
      <c r="DW27" s="171"/>
      <c r="DX27" s="36"/>
      <c r="DY27" s="171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</row>
    <row r="28" spans="1:148" ht="14.25" hidden="1" customHeight="1" thickBot="1" x14ac:dyDescent="0.25">
      <c r="A28" s="744" t="s">
        <v>67</v>
      </c>
      <c r="B28" s="756" t="s">
        <v>67</v>
      </c>
      <c r="C28" s="795"/>
      <c r="D28" s="730"/>
      <c r="E28" s="651"/>
      <c r="F28" s="26"/>
      <c r="G28" s="33"/>
      <c r="H28" s="651"/>
      <c r="I28" s="26"/>
      <c r="J28" s="33"/>
      <c r="K28" s="768" t="e">
        <v>#REF!</v>
      </c>
      <c r="L28" s="26"/>
      <c r="M28" s="33"/>
      <c r="N28" s="661" t="s">
        <v>67</v>
      </c>
      <c r="O28" s="663" t="s">
        <v>67</v>
      </c>
      <c r="P28" s="668" t="s">
        <v>67</v>
      </c>
      <c r="Q28" s="652" t="s">
        <v>67</v>
      </c>
      <c r="R28" s="354"/>
      <c r="S28" s="616" t="s">
        <v>67</v>
      </c>
      <c r="T28" s="616" t="s">
        <v>67</v>
      </c>
      <c r="U28" s="616" t="s">
        <v>67</v>
      </c>
      <c r="V28" s="354"/>
      <c r="X28" s="154"/>
      <c r="AA28" s="144">
        <v>19</v>
      </c>
      <c r="AB28" s="79">
        <v>0</v>
      </c>
      <c r="AC28" s="79">
        <v>0</v>
      </c>
      <c r="AD28" s="150">
        <v>8</v>
      </c>
      <c r="AE28" s="150">
        <v>30</v>
      </c>
      <c r="AF28" s="150">
        <v>0</v>
      </c>
      <c r="AG28" s="155">
        <v>0</v>
      </c>
      <c r="AH28" s="171"/>
      <c r="AI28" s="460"/>
      <c r="AJ28" s="460"/>
      <c r="AK28" s="460"/>
      <c r="AL28" s="460"/>
      <c r="AM28" s="460"/>
      <c r="AN28" s="460"/>
      <c r="AO28" s="460"/>
      <c r="AP28" s="463"/>
      <c r="AQ28" s="463"/>
      <c r="AR28" s="463"/>
      <c r="AS28" s="463"/>
      <c r="AT28" s="463"/>
      <c r="AU28" s="463"/>
      <c r="AV28" s="463"/>
      <c r="AW28" s="463"/>
      <c r="AX28" s="463"/>
      <c r="AY28" s="460"/>
      <c r="AZ28" s="171"/>
      <c r="BA28" s="171"/>
      <c r="BB28" s="171"/>
      <c r="BC28" s="349"/>
      <c r="BD28" s="171"/>
      <c r="BE28" s="171"/>
      <c r="BF28" s="171"/>
      <c r="BG28" s="171"/>
      <c r="BH28" s="171"/>
      <c r="BI28" s="171"/>
      <c r="BJ28" s="171"/>
      <c r="BK28" s="171"/>
      <c r="BL28" s="171"/>
      <c r="BM28" s="171"/>
      <c r="BN28" s="171"/>
      <c r="BO28" s="171"/>
      <c r="BP28" s="171"/>
      <c r="BQ28" s="171"/>
      <c r="BR28" s="171"/>
      <c r="BS28" s="171"/>
      <c r="BT28" s="171"/>
      <c r="BU28" s="171"/>
      <c r="BV28" s="171"/>
      <c r="BW28" s="171"/>
      <c r="BX28" s="174"/>
      <c r="BY28" s="174"/>
      <c r="BZ28" s="174"/>
      <c r="CA28" s="171"/>
      <c r="CB28" s="171"/>
      <c r="CC28" s="591"/>
      <c r="CD28" s="171"/>
      <c r="CE28" s="591"/>
      <c r="CF28" s="171"/>
      <c r="CG28" s="171"/>
      <c r="CH28" s="171"/>
      <c r="CI28" s="171"/>
      <c r="CJ28" s="171"/>
      <c r="CK28" s="363"/>
      <c r="CL28" s="363"/>
      <c r="CM28" s="363"/>
      <c r="CN28" s="363"/>
      <c r="CO28" s="151"/>
      <c r="CP28" s="363"/>
      <c r="CQ28" s="363"/>
      <c r="CR28" s="363"/>
      <c r="CS28" s="363"/>
      <c r="CT28" s="363"/>
      <c r="CU28" s="363"/>
      <c r="CV28" s="363"/>
      <c r="CW28" s="156"/>
      <c r="CX28" s="156"/>
      <c r="CY28" s="171"/>
      <c r="CZ28" s="171"/>
      <c r="DA28" s="171"/>
      <c r="DB28" s="175"/>
      <c r="DC28" s="36"/>
      <c r="DD28" s="36"/>
      <c r="DE28" s="171"/>
      <c r="DF28" s="171"/>
      <c r="DG28" s="36"/>
      <c r="DH28" s="173"/>
      <c r="DI28" s="36"/>
      <c r="DJ28" s="36"/>
      <c r="DK28" s="171"/>
      <c r="DL28" s="171"/>
      <c r="DM28" s="171"/>
      <c r="DN28" s="171"/>
      <c r="DO28" s="171"/>
      <c r="DP28" s="171"/>
      <c r="DQ28" s="171"/>
      <c r="DR28" s="171"/>
      <c r="DS28" s="171"/>
      <c r="DT28" s="171"/>
      <c r="DU28" s="171"/>
      <c r="DV28" s="171"/>
      <c r="DW28" s="171"/>
      <c r="DX28" s="36"/>
      <c r="DY28" s="171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</row>
    <row r="29" spans="1:148" ht="14.25" hidden="1" customHeight="1" thickBot="1" x14ac:dyDescent="0.25">
      <c r="A29" s="783"/>
      <c r="B29" s="757"/>
      <c r="C29" s="796"/>
      <c r="D29" s="731"/>
      <c r="E29" s="732"/>
      <c r="F29" s="29"/>
      <c r="G29" s="30"/>
      <c r="H29" s="732"/>
      <c r="I29" s="29"/>
      <c r="J29" s="30"/>
      <c r="K29" s="790"/>
      <c r="L29" s="29"/>
      <c r="M29" s="30"/>
      <c r="N29" s="741"/>
      <c r="O29" s="797"/>
      <c r="P29" s="753"/>
      <c r="Q29" s="737"/>
      <c r="R29" s="354"/>
      <c r="S29" s="616"/>
      <c r="T29" s="616"/>
      <c r="U29" s="616"/>
      <c r="V29" s="354"/>
      <c r="AA29" s="144">
        <v>20</v>
      </c>
      <c r="AB29" s="79">
        <v>0</v>
      </c>
      <c r="AC29" s="79">
        <v>0</v>
      </c>
      <c r="AD29" s="150" t="s">
        <v>67</v>
      </c>
      <c r="AE29" s="150" t="s">
        <v>67</v>
      </c>
      <c r="AF29" s="150" t="s">
        <v>67</v>
      </c>
      <c r="AG29" s="155">
        <v>0</v>
      </c>
      <c r="AH29" s="171"/>
      <c r="AI29" s="460"/>
      <c r="AJ29" s="460"/>
      <c r="AK29" s="460"/>
      <c r="AL29" s="460"/>
      <c r="AM29" s="460"/>
      <c r="AN29" s="460"/>
      <c r="AO29" s="460"/>
      <c r="AP29" s="463"/>
      <c r="AQ29" s="463"/>
      <c r="AR29" s="463"/>
      <c r="AS29" s="463"/>
      <c r="AT29" s="463"/>
      <c r="AU29" s="463"/>
      <c r="AV29" s="463"/>
      <c r="AW29" s="463"/>
      <c r="AX29" s="463"/>
      <c r="AY29" s="460"/>
      <c r="AZ29" s="171"/>
      <c r="BA29" s="171"/>
      <c r="BB29" s="171"/>
      <c r="BC29" s="349"/>
      <c r="BD29" s="171"/>
      <c r="BE29" s="171"/>
      <c r="BF29" s="171"/>
      <c r="BG29" s="171"/>
      <c r="BH29" s="171"/>
      <c r="BI29" s="171"/>
      <c r="BJ29" s="171"/>
      <c r="BK29" s="171"/>
      <c r="BL29" s="171"/>
      <c r="BM29" s="171"/>
      <c r="BN29" s="171"/>
      <c r="BO29" s="171"/>
      <c r="BP29" s="171"/>
      <c r="BQ29" s="171"/>
      <c r="BR29" s="171"/>
      <c r="BS29" s="171"/>
      <c r="BT29" s="171"/>
      <c r="BU29" s="171"/>
      <c r="BV29" s="171"/>
      <c r="BW29" s="171"/>
      <c r="BX29" s="174"/>
      <c r="BY29" s="174"/>
      <c r="BZ29" s="174"/>
      <c r="CA29" s="171"/>
      <c r="CB29" s="171"/>
      <c r="CC29" s="591"/>
      <c r="CD29" s="171"/>
      <c r="CE29" s="591"/>
      <c r="CF29" s="171"/>
      <c r="CG29" s="171"/>
      <c r="CH29" s="171"/>
      <c r="CI29" s="171"/>
      <c r="CJ29" s="171"/>
      <c r="CK29" s="363"/>
      <c r="CL29" s="363"/>
      <c r="CM29" s="363"/>
      <c r="CN29" s="363"/>
      <c r="CO29" s="363"/>
      <c r="CP29" s="363"/>
      <c r="CQ29" s="363"/>
      <c r="CR29" s="363"/>
      <c r="CS29" s="363"/>
      <c r="CT29" s="363"/>
      <c r="CU29" s="363"/>
      <c r="CV29" s="363"/>
      <c r="CW29" s="156"/>
      <c r="CX29" s="156"/>
      <c r="CY29" s="171"/>
      <c r="CZ29" s="171"/>
      <c r="DA29" s="171"/>
      <c r="DB29" s="175"/>
      <c r="DC29" s="36"/>
      <c r="DD29" s="36"/>
      <c r="DE29" s="171"/>
      <c r="DF29" s="171"/>
      <c r="DG29" s="36"/>
      <c r="DH29" s="173"/>
      <c r="DI29" s="36"/>
      <c r="DJ29" s="36"/>
      <c r="DK29" s="171"/>
      <c r="DL29" s="171"/>
      <c r="DM29" s="171"/>
      <c r="DN29" s="171"/>
      <c r="DO29" s="171"/>
      <c r="DP29" s="171"/>
      <c r="DQ29" s="171"/>
      <c r="DR29" s="171"/>
      <c r="DS29" s="171"/>
      <c r="DT29" s="171"/>
      <c r="DU29" s="171"/>
      <c r="DV29" s="171"/>
      <c r="DW29" s="171"/>
      <c r="DX29" s="36"/>
      <c r="DY29" s="171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</row>
    <row r="30" spans="1:148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54"/>
      <c r="S30" s="58"/>
      <c r="T30" s="59"/>
      <c r="U30" s="60"/>
      <c r="V30" s="354"/>
      <c r="X30" s="154"/>
      <c r="AA30" s="144">
        <v>21</v>
      </c>
      <c r="AB30" s="79">
        <v>0</v>
      </c>
      <c r="AC30" s="79">
        <v>0</v>
      </c>
      <c r="AD30" s="150" t="s">
        <v>67</v>
      </c>
      <c r="AE30" s="150" t="s">
        <v>67</v>
      </c>
      <c r="AF30" s="150" t="s">
        <v>67</v>
      </c>
      <c r="AG30" s="155">
        <v>0</v>
      </c>
      <c r="AH30" s="171"/>
      <c r="AI30" s="460"/>
      <c r="AJ30" s="460"/>
      <c r="AK30" s="460"/>
      <c r="AL30" s="460"/>
      <c r="AM30" s="460"/>
      <c r="AN30" s="460"/>
      <c r="AO30" s="460"/>
      <c r="AP30" s="463"/>
      <c r="AQ30" s="463"/>
      <c r="AR30" s="463"/>
      <c r="AS30" s="463"/>
      <c r="AT30" s="463"/>
      <c r="AU30" s="463"/>
      <c r="AV30" s="463"/>
      <c r="AW30" s="463"/>
      <c r="AX30" s="463"/>
      <c r="AY30" s="460"/>
      <c r="AZ30" s="171"/>
      <c r="BA30" s="171"/>
      <c r="BB30" s="171"/>
      <c r="BC30" s="349"/>
      <c r="BD30" s="171"/>
      <c r="BE30" s="171"/>
      <c r="BF30" s="171"/>
      <c r="BG30" s="171"/>
      <c r="BH30" s="171"/>
      <c r="BI30" s="171"/>
      <c r="BJ30" s="171"/>
      <c r="BK30" s="171"/>
      <c r="BL30" s="171"/>
      <c r="BM30" s="171"/>
      <c r="BN30" s="171"/>
      <c r="BO30" s="171"/>
      <c r="BP30" s="171"/>
      <c r="BQ30" s="171"/>
      <c r="BR30" s="171"/>
      <c r="BS30" s="171"/>
      <c r="BT30" s="171"/>
      <c r="BU30" s="171"/>
      <c r="BV30" s="171"/>
      <c r="BW30" s="171"/>
      <c r="BX30" s="174"/>
      <c r="BY30" s="174"/>
      <c r="BZ30" s="174"/>
      <c r="CA30" s="171"/>
      <c r="CB30" s="171"/>
      <c r="CC30" s="591"/>
      <c r="CD30" s="171"/>
      <c r="CE30" s="591"/>
      <c r="CF30" s="171"/>
      <c r="CG30" s="171"/>
      <c r="CH30" s="171"/>
      <c r="CI30" s="171"/>
      <c r="CJ30" s="171"/>
      <c r="CK30" s="363"/>
      <c r="CL30" s="363"/>
      <c r="CM30" s="363"/>
      <c r="CN30" s="363"/>
      <c r="CO30" s="363"/>
      <c r="CP30" s="363"/>
      <c r="CQ30" s="363"/>
      <c r="CR30" s="363"/>
      <c r="CS30" s="363"/>
      <c r="CT30" s="363"/>
      <c r="CU30" s="363"/>
      <c r="CV30" s="363"/>
      <c r="CW30" s="491"/>
      <c r="CX30" s="156"/>
      <c r="CY30" s="171"/>
      <c r="CZ30" s="171"/>
      <c r="DA30" s="36"/>
      <c r="DB30" s="36"/>
      <c r="DC30" s="36"/>
      <c r="DD30" s="36"/>
      <c r="DE30" s="171"/>
      <c r="DF30" s="171"/>
      <c r="DG30" s="36"/>
      <c r="DH30" s="173"/>
      <c r="DI30" s="36"/>
      <c r="DJ30" s="36"/>
      <c r="DK30" s="171"/>
      <c r="DL30" s="171"/>
      <c r="DM30" s="171"/>
      <c r="DN30" s="171"/>
      <c r="DO30" s="171"/>
      <c r="DP30" s="171"/>
      <c r="DQ30" s="171"/>
      <c r="DR30" s="171"/>
      <c r="DS30" s="171"/>
      <c r="DT30" s="171"/>
      <c r="DU30" s="171"/>
      <c r="DV30" s="171"/>
      <c r="DW30" s="171"/>
      <c r="DX30" s="36"/>
      <c r="DY30" s="171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</row>
    <row r="31" spans="1:148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46"/>
      <c r="T31" s="67"/>
      <c r="U31" s="68"/>
      <c r="X31" s="137"/>
      <c r="AA31" s="144">
        <v>22</v>
      </c>
      <c r="AB31" s="79">
        <v>0</v>
      </c>
      <c r="AC31" s="79">
        <v>0</v>
      </c>
      <c r="AD31" s="150" t="s">
        <v>67</v>
      </c>
      <c r="AE31" s="150" t="s">
        <v>67</v>
      </c>
      <c r="AF31" s="150" t="s">
        <v>67</v>
      </c>
      <c r="AG31" s="155">
        <v>0</v>
      </c>
      <c r="AK31" s="460"/>
      <c r="AL31" s="460"/>
      <c r="AM31" s="460"/>
      <c r="AN31" s="460"/>
      <c r="AO31" s="460"/>
      <c r="AP31" s="463"/>
      <c r="AQ31" s="463"/>
      <c r="AR31" s="463"/>
      <c r="AS31" s="463"/>
      <c r="AT31" s="463"/>
      <c r="AU31" s="463"/>
      <c r="AV31" s="463"/>
      <c r="AW31" s="463"/>
      <c r="AX31" s="463"/>
      <c r="AY31" s="460"/>
      <c r="BL31" s="161"/>
      <c r="BM31" s="161"/>
      <c r="BN31" s="161"/>
      <c r="CD31" s="145"/>
      <c r="CF31" s="145"/>
      <c r="CG31" s="152"/>
      <c r="CH31" s="152"/>
      <c r="CI31" s="149"/>
      <c r="CS31" s="361"/>
      <c r="CV31" s="167"/>
      <c r="DA31"/>
      <c r="DD31" s="153" t="e">
        <v>#REF!</v>
      </c>
      <c r="DE31" s="166">
        <v>1</v>
      </c>
      <c r="DF31" s="161" t="e">
        <v>#REF!</v>
      </c>
      <c r="DK31" s="166">
        <v>1</v>
      </c>
      <c r="DL31" s="166">
        <v>1</v>
      </c>
    </row>
    <row r="32" spans="1:148" ht="14.25" hidden="1" customHeight="1" thickBot="1" x14ac:dyDescent="0.25">
      <c r="A32" s="55"/>
      <c r="B32" s="55"/>
      <c r="C32" s="55"/>
      <c r="D32" s="56"/>
      <c r="E32" s="57"/>
      <c r="F32" s="46"/>
      <c r="G32" s="46"/>
      <c r="H32" s="57"/>
      <c r="I32" s="46"/>
      <c r="J32" s="46"/>
      <c r="K32" s="57"/>
      <c r="L32" s="46"/>
      <c r="M32" s="46"/>
      <c r="N32" s="58"/>
      <c r="O32" s="59"/>
      <c r="P32" s="60"/>
      <c r="Q32" s="61"/>
      <c r="S32" s="58"/>
      <c r="T32" s="59"/>
      <c r="U32" s="60"/>
      <c r="AA32" s="366">
        <v>32</v>
      </c>
      <c r="AB32" s="79">
        <v>0</v>
      </c>
      <c r="AC32" s="79">
        <v>0</v>
      </c>
      <c r="AD32" s="150">
        <v>0</v>
      </c>
      <c r="AE32" s="150">
        <v>0</v>
      </c>
      <c r="AF32" s="150">
        <v>0</v>
      </c>
      <c r="AG32" s="167">
        <v>0</v>
      </c>
      <c r="AM32" s="492"/>
      <c r="AN32" s="492"/>
      <c r="AO32" s="492">
        <v>0</v>
      </c>
      <c r="BD32" s="449"/>
      <c r="BE32" s="449">
        <v>0</v>
      </c>
      <c r="BH32" s="449">
        <v>0</v>
      </c>
      <c r="BK32" s="449">
        <v>0</v>
      </c>
      <c r="CU32" s="528"/>
      <c r="CV32" s="528"/>
      <c r="DF32" s="161"/>
    </row>
    <row r="33" spans="1:129" ht="14.25" customHeight="1" thickTop="1" thickBot="1" x14ac:dyDescent="0.25">
      <c r="A33" s="782" t="s">
        <v>144</v>
      </c>
      <c r="B33" s="782"/>
      <c r="C33" s="782"/>
      <c r="D33" s="782"/>
      <c r="E33" s="782"/>
      <c r="F33" s="782"/>
      <c r="G33" s="782"/>
      <c r="H33" s="390"/>
      <c r="I33" s="772" t="s">
        <v>143</v>
      </c>
      <c r="J33" s="772"/>
      <c r="K33" s="772"/>
      <c r="L33" s="772"/>
      <c r="M33" s="772"/>
      <c r="N33" s="772"/>
      <c r="O33" s="772"/>
      <c r="P33" s="772"/>
      <c r="Q33" s="391" t="s">
        <v>12</v>
      </c>
      <c r="S33" s="146"/>
      <c r="T33" s="67"/>
      <c r="U33" s="68"/>
      <c r="AA33" s="366"/>
      <c r="AB33" s="79"/>
      <c r="AC33" s="79"/>
      <c r="AG33" s="167"/>
      <c r="AM33" s="492"/>
      <c r="AN33" s="492"/>
      <c r="BC33" s="342">
        <v>8</v>
      </c>
      <c r="BD33" s="449">
        <v>14</v>
      </c>
      <c r="BE33" s="449">
        <v>1</v>
      </c>
      <c r="BG33" s="161">
        <v>2</v>
      </c>
      <c r="BH33" s="449">
        <v>1</v>
      </c>
      <c r="BJ33" s="164" t="s">
        <v>67</v>
      </c>
      <c r="BK33" s="449">
        <v>0</v>
      </c>
      <c r="BM33" s="145" t="s">
        <v>12</v>
      </c>
      <c r="BN33" s="361" t="s">
        <v>12</v>
      </c>
      <c r="CU33" s="528"/>
      <c r="CV33" s="528"/>
      <c r="DF33" s="161"/>
    </row>
    <row r="34" spans="1:129" ht="14.25" customHeight="1" thickTop="1" thickBot="1" x14ac:dyDescent="0.2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46"/>
      <c r="M34" s="46"/>
      <c r="N34" s="66"/>
      <c r="O34" s="67"/>
      <c r="P34" s="68"/>
      <c r="Q34" s="69"/>
      <c r="S34" s="146"/>
      <c r="T34" s="67"/>
      <c r="U34" s="68"/>
      <c r="AM34" s="492"/>
      <c r="AN34" s="492"/>
      <c r="AP34" s="112" t="s">
        <v>138</v>
      </c>
      <c r="AU34" s="450">
        <v>1</v>
      </c>
      <c r="AV34" s="450">
        <v>1</v>
      </c>
      <c r="BC34" s="342">
        <v>9</v>
      </c>
      <c r="BD34" s="449">
        <v>0</v>
      </c>
      <c r="BE34" s="449">
        <v>1</v>
      </c>
      <c r="BG34" s="449" t="s">
        <v>67</v>
      </c>
      <c r="BH34" s="449">
        <v>0</v>
      </c>
      <c r="BJ34" s="449">
        <v>1</v>
      </c>
      <c r="BK34" s="449">
        <v>1</v>
      </c>
      <c r="BM34" s="361"/>
      <c r="CU34" s="528"/>
      <c r="CV34" s="528"/>
      <c r="DF34" s="161"/>
    </row>
    <row r="35" spans="1:129" ht="14.25" customHeight="1" thickTop="1" thickBot="1" x14ac:dyDescent="0.25">
      <c r="A35" s="780" t="s">
        <v>87</v>
      </c>
      <c r="B35" s="764" t="s">
        <v>88</v>
      </c>
      <c r="C35" s="766"/>
      <c r="D35" s="770" t="s">
        <v>0</v>
      </c>
      <c r="E35" s="623" t="s">
        <v>1</v>
      </c>
      <c r="F35" s="623"/>
      <c r="G35" s="624"/>
      <c r="H35" s="738" t="s">
        <v>141</v>
      </c>
      <c r="I35" s="739"/>
      <c r="J35" s="740"/>
      <c r="K35" s="745" t="s">
        <v>114</v>
      </c>
      <c r="L35" s="746"/>
      <c r="M35" s="46"/>
      <c r="N35" s="66"/>
      <c r="O35" s="67"/>
      <c r="P35" s="68"/>
      <c r="Q35" s="69"/>
      <c r="S35" s="146"/>
      <c r="T35" s="67"/>
      <c r="U35" s="68"/>
      <c r="Y35" s="137"/>
      <c r="Z35" s="137"/>
      <c r="AA35" s="137"/>
      <c r="AB35" s="36"/>
      <c r="AC35" s="171"/>
      <c r="AD35" s="157"/>
      <c r="AE35" s="157"/>
      <c r="AF35" s="157"/>
      <c r="AG35" s="156"/>
      <c r="AH35" s="171"/>
      <c r="AI35" s="460"/>
      <c r="AJ35" s="460"/>
      <c r="AK35" s="171"/>
      <c r="AL35" s="526" t="s">
        <v>30</v>
      </c>
      <c r="AM35" s="492"/>
      <c r="AN35" s="492"/>
      <c r="AO35" s="460" t="s">
        <v>43</v>
      </c>
      <c r="AP35" s="534" t="s">
        <v>144</v>
      </c>
      <c r="AQ35" s="463"/>
      <c r="AR35" s="463"/>
      <c r="AS35" s="463"/>
      <c r="AT35" s="463"/>
      <c r="AU35" s="463">
        <v>1</v>
      </c>
      <c r="AV35" s="463"/>
      <c r="AW35" s="463"/>
      <c r="AX35" s="463"/>
      <c r="AY35" s="171"/>
      <c r="AZ35" s="171"/>
      <c r="BA35" s="171"/>
      <c r="BB35" s="171"/>
      <c r="BC35" s="349">
        <v>10</v>
      </c>
      <c r="BD35" s="449">
        <v>2</v>
      </c>
      <c r="BE35" s="449">
        <v>1</v>
      </c>
      <c r="BF35" s="171"/>
      <c r="BG35" s="449" t="s">
        <v>67</v>
      </c>
      <c r="BH35" s="449">
        <v>0</v>
      </c>
      <c r="BJ35" s="449">
        <v>4</v>
      </c>
      <c r="BK35" s="449">
        <v>1</v>
      </c>
      <c r="CU35" s="528"/>
      <c r="CV35" s="528"/>
      <c r="DF35" s="161"/>
    </row>
    <row r="36" spans="1:129" ht="14.25" customHeight="1" thickTop="1" thickBot="1" x14ac:dyDescent="0.25">
      <c r="A36" s="781"/>
      <c r="B36" s="765"/>
      <c r="C36" s="767"/>
      <c r="D36" s="771"/>
      <c r="E36" s="612"/>
      <c r="F36" s="612"/>
      <c r="G36" s="769"/>
      <c r="H36" s="84" t="s">
        <v>11</v>
      </c>
      <c r="I36" s="47" t="s">
        <v>111</v>
      </c>
      <c r="J36" s="74" t="s">
        <v>142</v>
      </c>
      <c r="K36" s="745"/>
      <c r="L36" s="746"/>
      <c r="M36" s="46"/>
      <c r="N36" s="58"/>
      <c r="O36" s="59"/>
      <c r="P36" s="60"/>
      <c r="Q36" s="61"/>
      <c r="S36" s="58"/>
      <c r="T36" s="59"/>
      <c r="U36" s="60"/>
      <c r="Y36" s="137"/>
      <c r="Z36" s="137"/>
      <c r="AA36" s="137"/>
      <c r="AB36" s="36"/>
      <c r="AC36" s="171"/>
      <c r="AD36" s="157"/>
      <c r="AE36" s="157"/>
      <c r="AF36" s="157"/>
      <c r="AG36" s="156"/>
      <c r="AH36" s="171"/>
      <c r="AI36" s="460"/>
      <c r="AJ36" s="460"/>
      <c r="AK36" s="171"/>
      <c r="AL36" s="525">
        <v>4</v>
      </c>
      <c r="AM36" s="492"/>
      <c r="AN36" s="492"/>
      <c r="AO36" s="532">
        <v>0</v>
      </c>
      <c r="AP36" s="534" t="s">
        <v>145</v>
      </c>
      <c r="AQ36" s="463"/>
      <c r="AR36" s="463"/>
      <c r="AS36" s="463"/>
      <c r="AT36" s="463"/>
      <c r="AU36" s="463">
        <v>1</v>
      </c>
      <c r="AV36" s="463"/>
      <c r="AW36" s="463"/>
      <c r="AX36" s="463"/>
      <c r="AY36" s="171"/>
      <c r="AZ36" s="171"/>
      <c r="BA36" s="171"/>
      <c r="BB36" s="171"/>
      <c r="BC36" s="349">
        <v>11</v>
      </c>
      <c r="BD36" s="449" t="s">
        <v>67</v>
      </c>
      <c r="BE36" s="449">
        <v>0</v>
      </c>
      <c r="BF36" s="171"/>
      <c r="BG36" s="449">
        <v>4</v>
      </c>
      <c r="BH36" s="449">
        <v>1</v>
      </c>
      <c r="BJ36" s="449">
        <v>4</v>
      </c>
      <c r="BK36" s="449">
        <v>1</v>
      </c>
      <c r="BS36" s="470" t="s">
        <v>140</v>
      </c>
      <c r="CU36" s="528"/>
      <c r="CV36" s="528"/>
      <c r="DF36" s="161"/>
    </row>
    <row r="37" spans="1:129" ht="14.25" customHeight="1" thickTop="1" thickBot="1" x14ac:dyDescent="0.25">
      <c r="A37" s="779" t="s">
        <v>71</v>
      </c>
      <c r="B37" s="773" t="s">
        <v>72</v>
      </c>
      <c r="C37" s="774"/>
      <c r="D37" s="776">
        <v>2</v>
      </c>
      <c r="E37" s="657" t="s">
        <v>146</v>
      </c>
      <c r="F37" s="24">
        <v>0</v>
      </c>
      <c r="G37" s="25"/>
      <c r="H37" s="760">
        <v>0</v>
      </c>
      <c r="I37" s="733">
        <v>0</v>
      </c>
      <c r="J37" s="735">
        <v>0</v>
      </c>
      <c r="K37" s="749">
        <v>4</v>
      </c>
      <c r="L37" s="750"/>
      <c r="M37" s="46"/>
      <c r="N37" s="58"/>
      <c r="O37" s="59"/>
      <c r="P37" s="87"/>
      <c r="Q37" s="61"/>
      <c r="S37" s="58"/>
      <c r="T37" s="59"/>
      <c r="U37" s="87"/>
      <c r="Y37" s="137"/>
      <c r="Z37" s="137"/>
      <c r="AA37" s="137"/>
      <c r="AB37" s="36"/>
      <c r="AC37" s="171"/>
      <c r="AD37" s="157"/>
      <c r="AE37" s="157"/>
      <c r="AF37" s="157"/>
      <c r="AG37" s="156"/>
      <c r="AH37" s="171"/>
      <c r="AI37" s="460"/>
      <c r="AJ37" s="460"/>
      <c r="AK37" s="171"/>
      <c r="AL37" s="460">
        <v>1</v>
      </c>
      <c r="AM37" s="492"/>
      <c r="AN37" s="492"/>
      <c r="AO37" s="460"/>
      <c r="AP37" s="463"/>
      <c r="AQ37" s="463"/>
      <c r="AR37" s="463"/>
      <c r="AS37" s="463"/>
      <c r="AT37" s="463"/>
      <c r="AU37" s="463"/>
      <c r="AV37" s="463"/>
      <c r="AW37" s="463"/>
      <c r="AX37" s="463"/>
      <c r="AY37" s="171"/>
      <c r="AZ37" s="171"/>
      <c r="BA37" s="171"/>
      <c r="BB37" s="171"/>
      <c r="BC37" s="349">
        <v>12</v>
      </c>
      <c r="BD37" s="449" t="s">
        <v>67</v>
      </c>
      <c r="BE37" s="449">
        <v>0</v>
      </c>
      <c r="BF37" s="171"/>
      <c r="BG37" s="449">
        <v>14</v>
      </c>
      <c r="BH37" s="449">
        <v>1</v>
      </c>
      <c r="BJ37" s="449">
        <v>16</v>
      </c>
      <c r="BK37" s="449">
        <v>1</v>
      </c>
      <c r="BS37" s="471" t="s">
        <v>12</v>
      </c>
      <c r="BT37" s="469"/>
      <c r="CU37" s="528">
        <v>2</v>
      </c>
      <c r="CV37" s="528">
        <v>0</v>
      </c>
      <c r="DF37" s="161"/>
    </row>
    <row r="38" spans="1:129" ht="14.25" customHeight="1" thickTop="1" thickBot="1" x14ac:dyDescent="0.25">
      <c r="A38" s="744"/>
      <c r="B38" s="756"/>
      <c r="C38" s="775"/>
      <c r="D38" s="777"/>
      <c r="E38" s="658"/>
      <c r="F38" s="27">
        <v>0</v>
      </c>
      <c r="G38" s="28"/>
      <c r="H38" s="761"/>
      <c r="I38" s="734"/>
      <c r="J38" s="736"/>
      <c r="K38" s="751"/>
      <c r="L38" s="752"/>
      <c r="M38" s="46"/>
      <c r="N38" s="58"/>
      <c r="O38" s="59"/>
      <c r="P38" s="87"/>
      <c r="Q38" s="61"/>
      <c r="S38" s="58"/>
      <c r="T38" s="59"/>
      <c r="U38" s="87"/>
      <c r="Y38" s="137"/>
      <c r="Z38" s="137"/>
      <c r="AA38" s="137"/>
      <c r="AB38" s="36"/>
      <c r="AC38" s="171"/>
      <c r="AD38" s="157"/>
      <c r="AE38" s="157"/>
      <c r="AF38" s="157"/>
      <c r="AG38" s="156"/>
      <c r="AH38" s="171"/>
      <c r="AI38" s="460"/>
      <c r="AJ38" s="460"/>
      <c r="AK38" s="171"/>
      <c r="AL38" s="507">
        <v>1</v>
      </c>
      <c r="AM38" s="492"/>
      <c r="AN38" s="506">
        <v>0</v>
      </c>
      <c r="AO38" s="531">
        <v>0</v>
      </c>
      <c r="AP38" s="463"/>
      <c r="AQ38" s="463"/>
      <c r="AR38" s="463"/>
      <c r="AS38" s="474" t="s">
        <v>31</v>
      </c>
      <c r="AT38" s="463"/>
      <c r="AU38" s="535">
        <v>1</v>
      </c>
      <c r="AV38" s="463"/>
      <c r="AW38" s="463"/>
      <c r="AX38" s="463"/>
      <c r="AY38" s="171"/>
      <c r="AZ38" s="171"/>
      <c r="BA38" s="171"/>
      <c r="BB38" s="171"/>
      <c r="BC38" s="349"/>
      <c r="BD38" s="171"/>
      <c r="BE38" s="171"/>
      <c r="BF38" s="171"/>
      <c r="BH38" s="460"/>
      <c r="BK38" s="460"/>
      <c r="BS38" s="471"/>
      <c r="CU38" s="528"/>
      <c r="CV38" s="533"/>
      <c r="DF38" s="161"/>
    </row>
    <row r="39" spans="1:129" ht="14.25" customHeight="1" thickBot="1" x14ac:dyDescent="0.25">
      <c r="A39" s="744" t="s">
        <v>74</v>
      </c>
      <c r="B39" s="756" t="s">
        <v>75</v>
      </c>
      <c r="C39" s="758"/>
      <c r="D39" s="777">
        <v>4</v>
      </c>
      <c r="E39" s="682" t="s">
        <v>147</v>
      </c>
      <c r="F39" s="31">
        <v>5</v>
      </c>
      <c r="G39" s="32"/>
      <c r="H39" s="786">
        <v>5</v>
      </c>
      <c r="I39" s="788">
        <v>2</v>
      </c>
      <c r="J39" s="784">
        <v>0</v>
      </c>
      <c r="K39" s="751">
        <v>3</v>
      </c>
      <c r="L39" s="752"/>
      <c r="M39" s="46"/>
      <c r="N39" s="58"/>
      <c r="O39" s="59"/>
      <c r="P39" s="87"/>
      <c r="Q39" s="61"/>
      <c r="S39" s="58"/>
      <c r="T39" s="59"/>
      <c r="U39" s="87"/>
      <c r="Y39" s="137"/>
      <c r="Z39" s="137"/>
      <c r="AA39" s="137"/>
      <c r="AB39" s="36"/>
      <c r="AC39" s="171"/>
      <c r="AD39" s="157"/>
      <c r="AE39" s="157"/>
      <c r="AF39" s="157"/>
      <c r="AG39" s="156"/>
      <c r="AH39" s="171"/>
      <c r="AI39" s="460"/>
      <c r="AJ39" s="460"/>
      <c r="AK39" s="171"/>
      <c r="AL39" s="507">
        <v>1</v>
      </c>
      <c r="AM39" s="492"/>
      <c r="AN39" s="506">
        <v>0</v>
      </c>
      <c r="AO39" s="531">
        <v>0</v>
      </c>
      <c r="AP39" s="463"/>
      <c r="AQ39" s="463"/>
      <c r="AR39" s="463"/>
      <c r="AS39" s="463"/>
      <c r="AT39" s="463"/>
      <c r="AU39" s="463"/>
      <c r="AV39" s="463"/>
      <c r="AW39" s="463"/>
      <c r="AX39" s="463"/>
      <c r="AY39" s="171"/>
      <c r="AZ39" s="171"/>
      <c r="BA39" s="171">
        <v>24</v>
      </c>
      <c r="BB39" s="171"/>
      <c r="BC39" s="349"/>
      <c r="BD39" s="171"/>
      <c r="BE39" s="171">
        <v>8</v>
      </c>
      <c r="BF39" s="171"/>
      <c r="BH39" s="460">
        <v>8</v>
      </c>
      <c r="BK39" s="460">
        <v>8</v>
      </c>
      <c r="BS39" s="472">
        <v>2</v>
      </c>
      <c r="CU39" s="528">
        <v>4</v>
      </c>
      <c r="CV39" s="528">
        <v>0</v>
      </c>
      <c r="DF39" s="161"/>
    </row>
    <row r="40" spans="1:129" ht="14.25" customHeight="1" thickBot="1" x14ac:dyDescent="0.25">
      <c r="A40" s="783"/>
      <c r="B40" s="757"/>
      <c r="C40" s="759"/>
      <c r="D40" s="778"/>
      <c r="E40" s="689"/>
      <c r="F40" s="34">
        <v>2</v>
      </c>
      <c r="G40" s="35"/>
      <c r="H40" s="787"/>
      <c r="I40" s="789"/>
      <c r="J40" s="785"/>
      <c r="K40" s="754"/>
      <c r="L40" s="755"/>
      <c r="M40" s="46"/>
      <c r="N40" s="58"/>
      <c r="O40" s="59"/>
      <c r="P40" s="87"/>
      <c r="Q40" s="61"/>
      <c r="S40" s="58"/>
      <c r="T40" s="59"/>
      <c r="U40" s="87"/>
      <c r="Y40" s="137"/>
      <c r="Z40" s="137"/>
      <c r="AA40" s="137"/>
      <c r="AB40" s="36"/>
      <c r="AC40" s="171"/>
      <c r="AD40" s="157"/>
      <c r="AE40" s="157"/>
      <c r="AF40" s="157"/>
      <c r="AG40" s="156"/>
      <c r="AH40" s="171"/>
      <c r="AI40" s="460"/>
      <c r="AJ40" s="460"/>
      <c r="AK40" s="171"/>
      <c r="AL40" s="507">
        <v>1</v>
      </c>
      <c r="AM40" s="492"/>
      <c r="AN40" s="506"/>
      <c r="AO40" s="531"/>
      <c r="AP40" s="463"/>
      <c r="AQ40" s="463"/>
      <c r="AR40" s="463"/>
      <c r="AS40" s="463"/>
      <c r="AT40" s="463"/>
      <c r="AU40" s="463"/>
      <c r="AV40" s="463"/>
      <c r="AW40" s="463"/>
      <c r="AX40" s="463"/>
      <c r="AY40" s="171"/>
      <c r="AZ40" s="171"/>
      <c r="BA40" s="171"/>
      <c r="BB40" s="171"/>
      <c r="BC40" s="349"/>
      <c r="BD40" s="171"/>
      <c r="BE40" s="171"/>
      <c r="BF40" s="171"/>
      <c r="CR40" s="413"/>
      <c r="CU40" s="528"/>
      <c r="CV40" s="533"/>
      <c r="DF40" s="161"/>
    </row>
    <row r="41" spans="1:129" ht="14.25" customHeight="1" thickTop="1" x14ac:dyDescent="0.2">
      <c r="A41" s="55"/>
      <c r="B41" s="55"/>
      <c r="C41" s="55"/>
      <c r="D41" s="56"/>
      <c r="E41" s="57"/>
      <c r="F41" s="46"/>
      <c r="G41" s="46"/>
      <c r="H41" s="62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Y41" s="137"/>
      <c r="Z41" s="137"/>
      <c r="AA41" s="137"/>
      <c r="AB41" s="171"/>
      <c r="AC41" s="171"/>
      <c r="AD41" s="157"/>
      <c r="AE41" s="157"/>
      <c r="AF41" s="157"/>
      <c r="AG41" s="156"/>
      <c r="AH41" s="171"/>
      <c r="AI41" s="460"/>
      <c r="AJ41" s="460"/>
      <c r="AK41" s="171"/>
      <c r="AL41" s="460"/>
      <c r="AM41" s="492"/>
      <c r="AN41" s="492"/>
      <c r="AO41" s="460"/>
      <c r="AP41" s="463"/>
      <c r="AQ41" s="463"/>
      <c r="AR41" s="463"/>
      <c r="AS41" s="463"/>
      <c r="AT41" s="463"/>
      <c r="AU41" s="463"/>
      <c r="AV41" s="463"/>
      <c r="AW41" s="463"/>
      <c r="AX41" s="463"/>
      <c r="AY41" s="171"/>
      <c r="AZ41" s="171"/>
      <c r="BA41" s="456" t="s">
        <v>12</v>
      </c>
      <c r="BB41" s="171"/>
      <c r="BC41" s="349"/>
      <c r="BD41" s="171"/>
      <c r="BE41" s="171"/>
      <c r="BF41" s="171"/>
      <c r="BN41" s="145" t="s">
        <v>42</v>
      </c>
      <c r="CU41" s="528"/>
      <c r="CV41" s="528"/>
      <c r="DF41" s="161"/>
    </row>
    <row r="42" spans="1:129" ht="14.25" hidden="1" customHeight="1" x14ac:dyDescent="0.2">
      <c r="A42" s="55"/>
      <c r="B42" s="55"/>
      <c r="C42" s="55"/>
      <c r="D42" s="56"/>
      <c r="E42" s="57"/>
      <c r="F42" s="46"/>
      <c r="G42" s="46"/>
      <c r="H42" s="57"/>
      <c r="I42" s="46"/>
      <c r="J42" s="46"/>
      <c r="K42" s="57"/>
      <c r="L42" s="46"/>
      <c r="M42" s="46"/>
      <c r="N42" s="58"/>
      <c r="O42" s="59"/>
      <c r="P42" s="60"/>
      <c r="Q42" s="61"/>
      <c r="S42" s="58"/>
      <c r="T42" s="59"/>
      <c r="U42" s="60"/>
      <c r="Y42" s="137"/>
      <c r="Z42" s="137"/>
      <c r="AA42" s="137"/>
      <c r="AB42" s="36"/>
      <c r="AC42" s="171"/>
      <c r="AD42" s="157"/>
      <c r="AE42" s="157"/>
      <c r="AF42" s="157"/>
      <c r="AG42" s="156"/>
      <c r="AH42" s="171"/>
      <c r="AI42" s="460"/>
      <c r="AJ42" s="460"/>
      <c r="AK42" s="171"/>
      <c r="AL42" s="460"/>
      <c r="AM42" s="492"/>
      <c r="AN42" s="492"/>
      <c r="AO42" s="460"/>
      <c r="AP42" s="463"/>
      <c r="AQ42" s="463"/>
      <c r="AR42" s="463"/>
      <c r="AS42" s="463"/>
      <c r="AT42" s="463"/>
      <c r="AU42" s="463"/>
      <c r="AV42" s="463"/>
      <c r="AW42" s="463"/>
      <c r="AX42" s="463"/>
      <c r="AY42" s="171"/>
      <c r="AZ42" s="171"/>
      <c r="BA42" s="171"/>
      <c r="BB42" s="171"/>
      <c r="BC42" s="349"/>
      <c r="BD42" s="171"/>
      <c r="BE42" s="171"/>
      <c r="BF42" s="171"/>
      <c r="CU42" s="528"/>
      <c r="CV42" s="528"/>
      <c r="DF42" s="161"/>
    </row>
    <row r="43" spans="1:129" ht="14.25" customHeight="1" thickBot="1" x14ac:dyDescent="0.25">
      <c r="A43" s="782" t="s">
        <v>145</v>
      </c>
      <c r="B43" s="782"/>
      <c r="C43" s="782"/>
      <c r="D43" s="782"/>
      <c r="E43" s="782"/>
      <c r="F43" s="782"/>
      <c r="G43" s="782"/>
      <c r="H43" s="390"/>
      <c r="I43" s="390"/>
      <c r="J43" s="390"/>
      <c r="K43" s="390"/>
      <c r="L43" s="46"/>
      <c r="M43" s="46"/>
      <c r="N43" s="58"/>
      <c r="O43" s="59"/>
      <c r="P43" s="60"/>
      <c r="Q43" s="61"/>
      <c r="S43" s="58"/>
      <c r="T43" s="59"/>
      <c r="U43" s="60"/>
      <c r="Y43" s="137"/>
      <c r="Z43" s="137"/>
      <c r="AA43" s="137"/>
      <c r="AB43" s="36"/>
      <c r="AC43" s="171"/>
      <c r="AD43" s="157"/>
      <c r="AE43" s="157"/>
      <c r="AF43" s="157"/>
      <c r="AG43" s="156"/>
      <c r="AH43" s="171"/>
      <c r="AI43" s="460"/>
      <c r="AJ43" s="460"/>
      <c r="AK43" s="171"/>
      <c r="AL43" s="460"/>
      <c r="AM43" s="492"/>
      <c r="AN43" s="492"/>
      <c r="AO43" s="460"/>
      <c r="AP43" s="463"/>
      <c r="AQ43" s="463"/>
      <c r="AR43" s="463"/>
      <c r="AS43" s="463"/>
      <c r="AT43" s="463"/>
      <c r="AU43" s="463"/>
      <c r="AV43" s="463"/>
      <c r="AW43" s="463"/>
      <c r="AX43" s="463"/>
      <c r="AY43" s="171"/>
      <c r="AZ43" s="171"/>
      <c r="BA43" s="171"/>
      <c r="BB43" s="171"/>
      <c r="BC43" s="349"/>
      <c r="BD43" s="171"/>
      <c r="BE43" s="171"/>
      <c r="BF43" s="171"/>
      <c r="CU43" s="528"/>
      <c r="CV43" s="528"/>
      <c r="DF43" s="161"/>
      <c r="DP43" s="169">
        <v>99</v>
      </c>
    </row>
    <row r="44" spans="1:129" ht="14.25" customHeight="1" thickTop="1" thickBot="1" x14ac:dyDescent="0.25">
      <c r="A44" s="355"/>
      <c r="B44" s="355"/>
      <c r="C44" s="355"/>
      <c r="D44" s="355"/>
      <c r="E44" s="355"/>
      <c r="F44" s="355"/>
      <c r="G44" s="355"/>
      <c r="H44" s="355"/>
      <c r="I44" s="355"/>
      <c r="J44" s="355"/>
      <c r="K44" s="355"/>
      <c r="L44" s="46"/>
      <c r="M44" s="46"/>
      <c r="N44" s="58"/>
      <c r="O44" s="59"/>
      <c r="P44" s="60"/>
      <c r="Q44" s="61"/>
      <c r="S44" s="58"/>
      <c r="T44" s="59"/>
      <c r="U44" s="60"/>
      <c r="Y44" s="137"/>
      <c r="Z44" s="137"/>
      <c r="AA44" s="137"/>
      <c r="AB44" s="36"/>
      <c r="AC44" s="171"/>
      <c r="AD44" s="157"/>
      <c r="AE44" s="157"/>
      <c r="AF44" s="157"/>
      <c r="AG44" s="176"/>
      <c r="AH44" s="171"/>
      <c r="AI44" s="460"/>
      <c r="AJ44" s="460"/>
      <c r="AK44" s="507" t="s">
        <v>3</v>
      </c>
      <c r="AL44" s="460" t="s">
        <v>0</v>
      </c>
      <c r="AM44" s="492" t="s">
        <v>42</v>
      </c>
      <c r="AN44" s="492"/>
      <c r="AO44" s="460"/>
      <c r="AP44" s="463"/>
      <c r="AQ44" s="463"/>
      <c r="AR44" s="463"/>
      <c r="AS44" s="463"/>
      <c r="AT44" s="463"/>
      <c r="AU44" s="463"/>
      <c r="AV44" s="463"/>
      <c r="AW44" s="463"/>
      <c r="AX44" s="463"/>
      <c r="AY44" s="171"/>
      <c r="AZ44" s="171"/>
      <c r="BA44" s="171"/>
      <c r="BB44" s="171"/>
      <c r="BC44" s="349"/>
      <c r="BD44" s="171"/>
      <c r="BE44" s="171"/>
      <c r="BF44" s="171"/>
      <c r="BN44" s="361" t="s">
        <v>3</v>
      </c>
      <c r="BO44" s="468">
        <v>4</v>
      </c>
      <c r="BP44" s="145">
        <v>1</v>
      </c>
      <c r="CU44" s="528"/>
      <c r="CV44" s="528"/>
      <c r="DF44" s="161"/>
    </row>
    <row r="45" spans="1:129" ht="14.25" customHeight="1" thickTop="1" thickBot="1" x14ac:dyDescent="0.25">
      <c r="A45" s="780" t="s">
        <v>87</v>
      </c>
      <c r="B45" s="764" t="s">
        <v>88</v>
      </c>
      <c r="C45" s="766"/>
      <c r="D45" s="770" t="s">
        <v>0</v>
      </c>
      <c r="E45" s="623" t="s">
        <v>1</v>
      </c>
      <c r="F45" s="623"/>
      <c r="G45" s="624"/>
      <c r="H45" s="738" t="s">
        <v>141</v>
      </c>
      <c r="I45" s="739"/>
      <c r="J45" s="740"/>
      <c r="K45" s="745" t="s">
        <v>114</v>
      </c>
      <c r="L45" s="746"/>
      <c r="M45" s="46"/>
      <c r="N45" s="58"/>
      <c r="O45" s="59"/>
      <c r="P45" s="60"/>
      <c r="Q45" s="61"/>
      <c r="S45" s="58"/>
      <c r="T45" s="59"/>
      <c r="U45" s="60"/>
      <c r="Y45" s="137"/>
      <c r="Z45" s="137"/>
      <c r="AA45" s="137"/>
      <c r="AB45" s="36"/>
      <c r="AC45" s="36"/>
      <c r="AD45" s="157"/>
      <c r="AE45" s="157"/>
      <c r="AF45" s="157"/>
      <c r="AG45" s="176"/>
      <c r="AH45" s="171"/>
      <c r="AI45" s="460"/>
      <c r="AJ45" s="460"/>
      <c r="AK45" s="171">
        <v>4</v>
      </c>
      <c r="AL45" s="460"/>
      <c r="AM45" s="492"/>
      <c r="AN45" s="492"/>
      <c r="AO45" s="460">
        <v>0</v>
      </c>
      <c r="AP45" s="463"/>
      <c r="AQ45" s="463"/>
      <c r="AR45" s="463"/>
      <c r="AS45" s="463"/>
      <c r="AT45" s="463"/>
      <c r="AU45" s="463" t="s">
        <v>30</v>
      </c>
      <c r="AV45" s="463"/>
      <c r="AW45" s="463"/>
      <c r="AX45" s="463"/>
      <c r="AY45" s="171"/>
      <c r="AZ45" s="171"/>
      <c r="BA45" s="496"/>
      <c r="BB45" s="171"/>
      <c r="BC45" s="349"/>
      <c r="BD45" s="171"/>
      <c r="BE45" s="171"/>
      <c r="BF45" s="171"/>
      <c r="BN45" s="327" t="s">
        <v>141</v>
      </c>
      <c r="CU45" s="528"/>
      <c r="CV45" s="528"/>
      <c r="CX45" s="490" t="s">
        <v>0</v>
      </c>
      <c r="DF45" s="161"/>
      <c r="DN45" s="169" t="s">
        <v>42</v>
      </c>
      <c r="DP45" s="490" t="s">
        <v>6</v>
      </c>
      <c r="DR45" s="490" t="s">
        <v>4</v>
      </c>
      <c r="DT45" s="169" t="s">
        <v>0</v>
      </c>
      <c r="DU45" s="169" t="s">
        <v>42</v>
      </c>
    </row>
    <row r="46" spans="1:129" ht="14.25" customHeight="1" thickTop="1" thickBot="1" x14ac:dyDescent="0.25">
      <c r="A46" s="781"/>
      <c r="B46" s="765"/>
      <c r="C46" s="767"/>
      <c r="D46" s="771"/>
      <c r="E46" s="612"/>
      <c r="F46" s="612"/>
      <c r="G46" s="769"/>
      <c r="H46" s="84" t="s">
        <v>11</v>
      </c>
      <c r="I46" s="47" t="s">
        <v>111</v>
      </c>
      <c r="J46" s="74" t="s">
        <v>142</v>
      </c>
      <c r="K46" s="745"/>
      <c r="L46" s="746"/>
      <c r="M46" s="46"/>
      <c r="N46" s="58"/>
      <c r="O46" s="59"/>
      <c r="P46" s="60"/>
      <c r="Q46" s="61"/>
      <c r="S46" s="58"/>
      <c r="T46" s="59"/>
      <c r="U46" s="60"/>
      <c r="Y46" s="137"/>
      <c r="Z46" s="137"/>
      <c r="AA46" s="137"/>
      <c r="AB46" s="36"/>
      <c r="AC46" s="36"/>
      <c r="AD46" s="157"/>
      <c r="AE46" s="157"/>
      <c r="AF46" s="157"/>
      <c r="AG46" s="156"/>
      <c r="AH46" s="171"/>
      <c r="AI46" s="460"/>
      <c r="AJ46" s="460"/>
      <c r="AK46" s="171">
        <v>1</v>
      </c>
      <c r="AL46" s="460">
        <v>1</v>
      </c>
      <c r="AM46" s="492">
        <v>0</v>
      </c>
      <c r="AN46" s="492">
        <v>0</v>
      </c>
      <c r="AO46" s="460">
        <v>1</v>
      </c>
      <c r="AP46" s="463"/>
      <c r="AQ46" s="463">
        <v>0</v>
      </c>
      <c r="AR46" s="463"/>
      <c r="AS46" s="463"/>
      <c r="AT46" s="463"/>
      <c r="AU46" s="532">
        <v>4</v>
      </c>
      <c r="AV46" s="463"/>
      <c r="AW46" s="463"/>
      <c r="AX46" s="463"/>
      <c r="AY46" s="171"/>
      <c r="AZ46" s="171"/>
      <c r="BA46" s="171"/>
      <c r="BB46" s="171"/>
      <c r="BC46" s="349"/>
      <c r="BD46" s="171"/>
      <c r="BE46" s="171"/>
      <c r="BF46" s="171"/>
      <c r="CU46" s="528"/>
      <c r="CV46" s="528"/>
      <c r="CW46" s="490">
        <v>1</v>
      </c>
      <c r="CX46" s="490">
        <v>1</v>
      </c>
      <c r="DF46" s="161"/>
      <c r="DN46" s="169">
        <v>0</v>
      </c>
      <c r="DP46" s="169">
        <v>1</v>
      </c>
      <c r="DR46" s="169">
        <v>1</v>
      </c>
      <c r="DT46" s="169">
        <v>1</v>
      </c>
      <c r="DU46" s="169">
        <v>0</v>
      </c>
    </row>
    <row r="47" spans="1:129" ht="14.25" customHeight="1" thickTop="1" thickBot="1" x14ac:dyDescent="0.25">
      <c r="A47" s="779" t="s">
        <v>73</v>
      </c>
      <c r="B47" s="773" t="s">
        <v>66</v>
      </c>
      <c r="C47" s="774"/>
      <c r="D47" s="776">
        <v>3</v>
      </c>
      <c r="E47" s="657" t="s">
        <v>148</v>
      </c>
      <c r="F47" s="24">
        <v>5</v>
      </c>
      <c r="G47" s="25"/>
      <c r="H47" s="760">
        <v>5</v>
      </c>
      <c r="I47" s="733">
        <v>10</v>
      </c>
      <c r="J47" s="735">
        <v>0</v>
      </c>
      <c r="K47" s="749">
        <v>1</v>
      </c>
      <c r="L47" s="750"/>
      <c r="M47" s="46"/>
      <c r="N47" s="58"/>
      <c r="O47" s="59"/>
      <c r="P47" s="60"/>
      <c r="Q47" s="61"/>
      <c r="S47" s="58"/>
      <c r="T47" s="59"/>
      <c r="U47" s="60"/>
      <c r="Y47" s="137"/>
      <c r="Z47" s="137"/>
      <c r="AA47" s="137"/>
      <c r="AB47" s="36"/>
      <c r="AC47" s="36"/>
      <c r="AD47" s="157"/>
      <c r="AE47" s="157"/>
      <c r="AF47" s="157"/>
      <c r="AG47" s="156"/>
      <c r="AH47" s="171"/>
      <c r="AI47" s="460"/>
      <c r="AJ47" s="460"/>
      <c r="AK47" s="507">
        <v>1</v>
      </c>
      <c r="AL47" s="460">
        <v>5</v>
      </c>
      <c r="AM47" s="530">
        <v>0</v>
      </c>
      <c r="AN47" s="506">
        <v>0</v>
      </c>
      <c r="AO47" s="460">
        <v>2</v>
      </c>
      <c r="AP47" s="463"/>
      <c r="AQ47" s="499">
        <v>0</v>
      </c>
      <c r="AR47" s="463"/>
      <c r="AS47" s="463"/>
      <c r="AT47" s="463"/>
      <c r="AU47" s="463">
        <v>1</v>
      </c>
      <c r="AV47" s="463"/>
      <c r="AW47" s="463"/>
      <c r="AX47" s="463"/>
      <c r="AY47" s="171"/>
      <c r="AZ47" s="171"/>
      <c r="BA47" s="171"/>
      <c r="BB47" s="171"/>
      <c r="BC47" s="349"/>
      <c r="BD47" s="171"/>
      <c r="BE47" s="171"/>
      <c r="BF47" s="171"/>
      <c r="BN47" s="145">
        <v>5</v>
      </c>
      <c r="BO47" s="145">
        <v>1</v>
      </c>
      <c r="CU47" s="528">
        <v>3</v>
      </c>
      <c r="CV47" s="528">
        <v>0</v>
      </c>
      <c r="CW47" s="490">
        <v>2</v>
      </c>
      <c r="CX47" s="490">
        <v>0</v>
      </c>
      <c r="DA47" s="490"/>
      <c r="DE47" s="490"/>
      <c r="DF47" s="490"/>
      <c r="DK47" s="490"/>
      <c r="DL47" s="490"/>
      <c r="DM47" s="490"/>
      <c r="DN47" s="490">
        <v>0</v>
      </c>
      <c r="DP47" s="490">
        <v>99</v>
      </c>
      <c r="DR47" s="490">
        <v>3</v>
      </c>
      <c r="DT47" s="490">
        <v>2</v>
      </c>
      <c r="DU47" s="490">
        <v>0</v>
      </c>
    </row>
    <row r="48" spans="1:129" ht="14.25" customHeight="1" thickBot="1" x14ac:dyDescent="0.25">
      <c r="A48" s="744"/>
      <c r="B48" s="756"/>
      <c r="C48" s="775"/>
      <c r="D48" s="777"/>
      <c r="E48" s="658"/>
      <c r="F48" s="27">
        <v>10</v>
      </c>
      <c r="G48" s="28"/>
      <c r="H48" s="761"/>
      <c r="I48" s="734"/>
      <c r="J48" s="736"/>
      <c r="K48" s="751"/>
      <c r="L48" s="752"/>
      <c r="M48" s="46"/>
      <c r="N48" s="58"/>
      <c r="O48" s="59"/>
      <c r="P48" s="60"/>
      <c r="Q48" s="61"/>
      <c r="S48" s="58"/>
      <c r="T48" s="59"/>
      <c r="U48" s="60"/>
      <c r="Y48" s="137"/>
      <c r="Z48" s="137"/>
      <c r="AA48" s="137"/>
      <c r="AB48" s="36"/>
      <c r="AC48" s="36"/>
      <c r="AD48" s="157"/>
      <c r="AE48" s="157"/>
      <c r="AF48" s="157"/>
      <c r="AG48" s="157"/>
      <c r="AH48" s="171"/>
      <c r="AI48" s="460"/>
      <c r="AJ48" s="460"/>
      <c r="AK48" s="507">
        <v>1</v>
      </c>
      <c r="AL48" s="460">
        <v>2</v>
      </c>
      <c r="AM48" s="530">
        <v>0</v>
      </c>
      <c r="AN48" s="506">
        <v>0</v>
      </c>
      <c r="AO48" s="460">
        <v>4</v>
      </c>
      <c r="AP48" s="463"/>
      <c r="AQ48" s="499">
        <v>0</v>
      </c>
      <c r="AR48" s="463"/>
      <c r="AS48" s="463"/>
      <c r="AT48" s="463"/>
      <c r="AU48" s="527">
        <v>1</v>
      </c>
      <c r="AV48" s="463"/>
      <c r="AW48" s="463"/>
      <c r="AX48" s="463"/>
      <c r="AY48" s="171"/>
      <c r="AZ48" s="171"/>
      <c r="BA48" s="171"/>
      <c r="BB48" s="171"/>
      <c r="BC48" s="349"/>
      <c r="BD48" s="171"/>
      <c r="BE48" s="171"/>
      <c r="BF48" s="171"/>
      <c r="BN48" s="381">
        <v>10</v>
      </c>
      <c r="BO48" s="361">
        <v>1</v>
      </c>
      <c r="CU48" s="528"/>
      <c r="CV48" s="533"/>
      <c r="CW48" s="490">
        <v>3</v>
      </c>
      <c r="CX48" s="490">
        <v>2</v>
      </c>
      <c r="DA48" s="490"/>
      <c r="DE48" s="490"/>
      <c r="DF48" s="490"/>
      <c r="DK48" s="490"/>
      <c r="DL48" s="490"/>
      <c r="DM48" s="490"/>
      <c r="DN48" s="490">
        <v>0</v>
      </c>
      <c r="DO48"/>
      <c r="DP48" s="490">
        <v>3</v>
      </c>
      <c r="DQ48"/>
      <c r="DR48" s="490">
        <v>5</v>
      </c>
      <c r="DS48"/>
      <c r="DT48" s="490">
        <v>3</v>
      </c>
      <c r="DU48" s="490">
        <v>0</v>
      </c>
      <c r="DV48"/>
      <c r="DW48"/>
      <c r="DY48"/>
    </row>
    <row r="49" spans="1:169" ht="14.25" customHeight="1" thickBot="1" x14ac:dyDescent="0.25">
      <c r="A49" s="744" t="s">
        <v>78</v>
      </c>
      <c r="B49" s="756" t="s">
        <v>66</v>
      </c>
      <c r="C49" s="758"/>
      <c r="D49" s="777">
        <v>6</v>
      </c>
      <c r="E49" s="682" t="s">
        <v>149</v>
      </c>
      <c r="F49" s="31">
        <v>0</v>
      </c>
      <c r="G49" s="32"/>
      <c r="H49" s="786">
        <v>0</v>
      </c>
      <c r="I49" s="788">
        <v>4</v>
      </c>
      <c r="J49" s="784">
        <v>0</v>
      </c>
      <c r="K49" s="751">
        <v>2</v>
      </c>
      <c r="L49" s="752"/>
      <c r="M49" s="46"/>
      <c r="N49" s="58"/>
      <c r="O49" s="59"/>
      <c r="P49" s="60"/>
      <c r="Q49" s="61"/>
      <c r="S49" s="58"/>
      <c r="T49" s="59"/>
      <c r="U49" s="60"/>
      <c r="Y49" s="137"/>
      <c r="Z49" s="137"/>
      <c r="AA49" s="137"/>
      <c r="AB49" s="36"/>
      <c r="AC49" s="36"/>
      <c r="AD49" s="157"/>
      <c r="AE49" s="157"/>
      <c r="AF49" s="157"/>
      <c r="AG49" s="157"/>
      <c r="AH49" s="171"/>
      <c r="AI49" s="460"/>
      <c r="AJ49" s="460"/>
      <c r="AK49" s="507">
        <v>1</v>
      </c>
      <c r="AL49" s="460">
        <v>4</v>
      </c>
      <c r="AM49" s="530">
        <v>0</v>
      </c>
      <c r="AN49" s="506">
        <v>0</v>
      </c>
      <c r="AO49" s="460">
        <v>8</v>
      </c>
      <c r="AP49" s="463"/>
      <c r="AQ49" s="499">
        <v>0</v>
      </c>
      <c r="AR49" s="463"/>
      <c r="AS49" s="463"/>
      <c r="AT49" s="463"/>
      <c r="AU49" s="527">
        <v>1</v>
      </c>
      <c r="AV49" s="463"/>
      <c r="AW49" s="463"/>
      <c r="AX49" s="463"/>
      <c r="AY49" s="171"/>
      <c r="AZ49" s="171"/>
      <c r="BA49" s="171"/>
      <c r="BB49" s="171"/>
      <c r="BC49" s="349"/>
      <c r="BD49" s="171"/>
      <c r="BE49" s="171"/>
      <c r="BF49" s="171"/>
      <c r="BN49" s="381">
        <v>0</v>
      </c>
      <c r="BO49" s="361">
        <v>1</v>
      </c>
      <c r="CU49" s="528">
        <v>6</v>
      </c>
      <c r="CV49" s="528">
        <v>0</v>
      </c>
      <c r="CW49" s="490">
        <v>4</v>
      </c>
      <c r="CX49" s="490">
        <v>0</v>
      </c>
      <c r="DA49" s="490"/>
      <c r="DE49" s="490"/>
      <c r="DF49" s="490"/>
      <c r="DK49" s="490"/>
      <c r="DL49" s="490"/>
      <c r="DM49" s="490"/>
      <c r="DN49" s="490">
        <v>0</v>
      </c>
      <c r="DO49"/>
      <c r="DP49" s="490">
        <v>99</v>
      </c>
      <c r="DQ49"/>
      <c r="DR49" s="490">
        <v>33</v>
      </c>
      <c r="DS49"/>
      <c r="DT49" s="490">
        <v>0</v>
      </c>
      <c r="DU49" s="490">
        <v>0</v>
      </c>
      <c r="DV49"/>
      <c r="DW49"/>
      <c r="DY49"/>
    </row>
    <row r="50" spans="1:169" ht="14.25" customHeight="1" thickBot="1" x14ac:dyDescent="0.25">
      <c r="A50" s="783"/>
      <c r="B50" s="757"/>
      <c r="C50" s="759"/>
      <c r="D50" s="778"/>
      <c r="E50" s="689"/>
      <c r="F50" s="34">
        <v>4</v>
      </c>
      <c r="G50" s="35"/>
      <c r="H50" s="787"/>
      <c r="I50" s="789"/>
      <c r="J50" s="785"/>
      <c r="K50" s="754"/>
      <c r="L50" s="755"/>
      <c r="M50" s="46"/>
      <c r="N50" s="58"/>
      <c r="O50" s="59"/>
      <c r="P50" s="60"/>
      <c r="Q50" s="61"/>
      <c r="S50" s="58"/>
      <c r="T50" s="59"/>
      <c r="U50" s="60"/>
      <c r="Y50" s="137"/>
      <c r="Z50" s="137"/>
      <c r="AA50" s="137"/>
      <c r="AB50" s="36"/>
      <c r="AC50" s="36"/>
      <c r="AD50" s="157"/>
      <c r="AE50" s="157"/>
      <c r="AF50" s="157"/>
      <c r="AG50" s="157"/>
      <c r="AH50" s="171"/>
      <c r="AI50" s="460"/>
      <c r="AJ50" s="460"/>
      <c r="AK50" s="171"/>
      <c r="AL50" s="460">
        <v>3</v>
      </c>
      <c r="AM50" s="530">
        <v>0</v>
      </c>
      <c r="AN50" s="506">
        <v>0</v>
      </c>
      <c r="AO50" s="460">
        <v>16</v>
      </c>
      <c r="AP50" s="463"/>
      <c r="AQ50" s="499">
        <v>0</v>
      </c>
      <c r="AR50" s="463"/>
      <c r="AS50" s="463"/>
      <c r="AT50" s="463"/>
      <c r="AU50" s="527">
        <v>1</v>
      </c>
      <c r="AV50" s="463"/>
      <c r="AW50" s="463"/>
      <c r="AX50" s="463"/>
      <c r="AY50" s="171"/>
      <c r="AZ50" s="171"/>
      <c r="BA50" s="171"/>
      <c r="BB50" s="171"/>
      <c r="BC50" s="349"/>
      <c r="BD50" s="171"/>
      <c r="BE50" s="171"/>
      <c r="BF50" s="171"/>
      <c r="BN50" s="381">
        <v>4</v>
      </c>
      <c r="BO50" s="361">
        <v>1</v>
      </c>
      <c r="CU50" s="529"/>
      <c r="CV50" s="529"/>
      <c r="CW50" s="490">
        <v>5</v>
      </c>
      <c r="CX50" s="490">
        <v>3</v>
      </c>
      <c r="DA50" s="490"/>
      <c r="DE50" s="490"/>
      <c r="DF50" s="490"/>
      <c r="DK50" s="490"/>
      <c r="DL50" s="490"/>
      <c r="DM50" s="490"/>
      <c r="DN50" s="490">
        <v>0</v>
      </c>
      <c r="DO50"/>
      <c r="DP50" s="490">
        <v>5</v>
      </c>
      <c r="DQ50"/>
      <c r="DR50" s="490">
        <v>35</v>
      </c>
      <c r="DS50"/>
      <c r="DT50" s="490" t="s">
        <v>67</v>
      </c>
      <c r="DU50" s="490">
        <v>0</v>
      </c>
      <c r="DV50"/>
      <c r="DW50"/>
      <c r="DY50"/>
    </row>
    <row r="51" spans="1:169" ht="14.25" customHeight="1" thickTop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7"/>
      <c r="Z51" s="137"/>
      <c r="AA51" s="137"/>
      <c r="AB51" s="36"/>
      <c r="AC51" s="36"/>
      <c r="AD51" s="157"/>
      <c r="AE51" s="157"/>
      <c r="AF51" s="157"/>
      <c r="AG51" s="157"/>
      <c r="AH51" s="171"/>
      <c r="AI51" s="460"/>
      <c r="AJ51" s="460"/>
      <c r="AK51" s="171"/>
      <c r="AL51" s="460">
        <v>6</v>
      </c>
      <c r="AM51" s="530">
        <v>0</v>
      </c>
      <c r="AN51" s="506">
        <v>0</v>
      </c>
      <c r="AO51" s="460">
        <v>32</v>
      </c>
      <c r="AP51" s="463"/>
      <c r="AQ51" s="499">
        <v>0</v>
      </c>
      <c r="AR51" s="463"/>
      <c r="AS51" s="463"/>
      <c r="AT51" s="463"/>
      <c r="AU51" s="463"/>
      <c r="AV51" s="463"/>
      <c r="AW51" s="463"/>
      <c r="AX51" s="463"/>
      <c r="AY51" s="171"/>
      <c r="AZ51" s="171"/>
      <c r="BA51" s="171"/>
      <c r="BB51" s="171"/>
      <c r="BC51" s="349"/>
      <c r="BD51" s="171"/>
      <c r="BE51" s="171"/>
      <c r="BF51" s="171"/>
      <c r="CW51" s="490">
        <v>6</v>
      </c>
      <c r="CX51" s="490">
        <v>0</v>
      </c>
      <c r="DA51" s="490"/>
      <c r="DE51" s="490"/>
      <c r="DF51" s="490"/>
      <c r="DK51" s="490"/>
      <c r="DL51" s="490"/>
      <c r="DM51" s="490"/>
      <c r="DN51" s="490">
        <v>0</v>
      </c>
      <c r="DO51"/>
      <c r="DP51" s="490">
        <v>99</v>
      </c>
      <c r="DQ51"/>
      <c r="DR51" s="490">
        <v>37</v>
      </c>
      <c r="DS51"/>
      <c r="DT51" s="490" t="s">
        <v>67</v>
      </c>
      <c r="DU51" s="490">
        <v>0</v>
      </c>
      <c r="DV51"/>
      <c r="DW51"/>
      <c r="DY51"/>
    </row>
    <row r="52" spans="1:169" ht="14.2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60"/>
      <c r="Q52" s="61"/>
      <c r="S52" s="58"/>
      <c r="T52" s="59"/>
      <c r="U52" s="60"/>
      <c r="Y52" s="137"/>
      <c r="Z52" s="137"/>
      <c r="AA52" s="137"/>
      <c r="AB52" s="36"/>
      <c r="AC52" s="36"/>
      <c r="AD52" s="157"/>
      <c r="AE52" s="157"/>
      <c r="AF52" s="157"/>
      <c r="AG52" s="157"/>
      <c r="AH52" s="171"/>
      <c r="AI52" s="460"/>
      <c r="AJ52" s="460"/>
      <c r="AK52" s="171"/>
      <c r="AL52" s="460"/>
      <c r="AM52" s="492"/>
      <c r="AN52" s="492"/>
      <c r="AO52" s="460"/>
      <c r="AP52" s="463"/>
      <c r="AQ52" s="463"/>
      <c r="AR52" s="463"/>
      <c r="AS52" s="463"/>
      <c r="AT52" s="463"/>
      <c r="AU52" s="463"/>
      <c r="AV52" s="463"/>
      <c r="AW52" s="463"/>
      <c r="AX52" s="463"/>
      <c r="AY52" s="171"/>
      <c r="AZ52" s="171"/>
      <c r="BA52" s="171"/>
      <c r="BB52" s="171"/>
      <c r="BC52" s="349"/>
      <c r="BD52" s="171"/>
      <c r="BE52" s="171"/>
      <c r="BF52" s="171"/>
      <c r="CW52" s="490">
        <v>7</v>
      </c>
      <c r="CX52" s="490" t="s">
        <v>67</v>
      </c>
      <c r="DA52" s="490"/>
      <c r="DE52" s="490"/>
      <c r="DF52" s="490"/>
      <c r="DK52" s="490"/>
      <c r="DL52" s="490"/>
      <c r="DM52" s="490"/>
      <c r="DN52" s="490">
        <v>0</v>
      </c>
      <c r="DO52"/>
      <c r="DP52" s="490">
        <v>99</v>
      </c>
      <c r="DQ52"/>
      <c r="DR52" s="490">
        <v>99</v>
      </c>
      <c r="DS52"/>
      <c r="DT52" s="490" t="s">
        <v>67</v>
      </c>
      <c r="DU52" s="490" t="s">
        <v>67</v>
      </c>
      <c r="DV52"/>
      <c r="DW52"/>
      <c r="DY52"/>
    </row>
    <row r="53" spans="1:169" ht="14.25" customHeight="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60"/>
      <c r="Q53" s="61"/>
      <c r="S53" s="58"/>
      <c r="T53" s="59"/>
      <c r="U53" s="60"/>
      <c r="Y53" s="137"/>
      <c r="Z53" s="137"/>
      <c r="AA53" s="137"/>
      <c r="AB53" s="36"/>
      <c r="AC53" s="36"/>
      <c r="AD53" s="157"/>
      <c r="AE53" s="157"/>
      <c r="AF53" s="157"/>
      <c r="AG53" s="157"/>
      <c r="AH53" s="171"/>
      <c r="AI53" s="460"/>
      <c r="AJ53" s="460"/>
      <c r="AK53" s="171"/>
      <c r="AL53" s="460"/>
      <c r="AM53" s="492"/>
      <c r="AN53" s="492"/>
      <c r="AO53" s="496" t="s">
        <v>3</v>
      </c>
      <c r="AP53" s="463"/>
      <c r="AQ53" s="463">
        <v>0</v>
      </c>
      <c r="AR53" s="463"/>
      <c r="AS53" s="463"/>
      <c r="AT53" s="463"/>
      <c r="AU53" s="463"/>
      <c r="AV53" s="463"/>
      <c r="AW53" s="463"/>
      <c r="AX53" s="463"/>
      <c r="AY53" s="171"/>
      <c r="AZ53" s="171"/>
      <c r="BA53" s="496"/>
      <c r="BB53" s="171"/>
      <c r="BC53" s="349"/>
      <c r="BD53" s="171"/>
      <c r="BE53" s="171"/>
      <c r="BF53" s="171"/>
      <c r="CW53" s="490">
        <v>8</v>
      </c>
      <c r="CX53" s="490">
        <v>0</v>
      </c>
      <c r="DA53" s="490"/>
      <c r="DE53" s="490"/>
      <c r="DF53" s="490"/>
      <c r="DK53" s="490"/>
      <c r="DL53" s="490"/>
      <c r="DM53" s="490"/>
      <c r="DN53" s="490">
        <v>0</v>
      </c>
      <c r="DO53"/>
      <c r="DP53" s="490">
        <v>99</v>
      </c>
      <c r="DQ53"/>
      <c r="DR53" s="490">
        <v>99</v>
      </c>
      <c r="DS53"/>
      <c r="DT53" s="490" t="s">
        <v>67</v>
      </c>
      <c r="DU53" s="490" t="s">
        <v>67</v>
      </c>
      <c r="DV53"/>
      <c r="DW53"/>
      <c r="DY53"/>
    </row>
    <row r="54" spans="1:169" ht="14.25" customHeight="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60"/>
      <c r="Q54" s="61"/>
      <c r="S54" s="58"/>
      <c r="T54" s="59"/>
      <c r="U54" s="60"/>
      <c r="Y54" s="137"/>
      <c r="Z54" s="137"/>
      <c r="AA54" s="137"/>
      <c r="AB54" s="36"/>
      <c r="AC54" s="36"/>
      <c r="AD54" s="157"/>
      <c r="AE54" s="157"/>
      <c r="AF54" s="157"/>
      <c r="AG54" s="157"/>
      <c r="AH54" s="171"/>
      <c r="AI54" s="460"/>
      <c r="AJ54" s="460"/>
      <c r="AK54" s="171"/>
      <c r="AL54" s="460"/>
      <c r="AM54" s="492"/>
      <c r="AN54" s="492"/>
      <c r="AO54" s="460"/>
      <c r="AP54" s="463"/>
      <c r="AQ54" s="463"/>
      <c r="AR54" s="463"/>
      <c r="AS54" s="463"/>
      <c r="AT54" s="463"/>
      <c r="AU54" s="463"/>
      <c r="AV54" s="463"/>
      <c r="AW54" s="463"/>
      <c r="AX54" s="463"/>
      <c r="AY54" s="171"/>
      <c r="AZ54" s="171"/>
      <c r="BA54" s="171"/>
      <c r="BB54" s="171"/>
      <c r="BC54" s="349"/>
      <c r="BD54" s="171"/>
      <c r="BE54" s="171"/>
      <c r="BF54" s="171"/>
      <c r="CW54" s="490">
        <v>9</v>
      </c>
      <c r="CX54" s="490" t="s">
        <v>67</v>
      </c>
      <c r="DA54" s="490"/>
      <c r="DE54" s="490"/>
      <c r="DF54" s="490"/>
      <c r="DK54" s="490"/>
      <c r="DL54" s="490"/>
      <c r="DM54" s="490"/>
      <c r="DN54" s="490">
        <v>0</v>
      </c>
      <c r="DO54"/>
      <c r="DP54" s="490">
        <v>99</v>
      </c>
      <c r="DQ54"/>
      <c r="DR54" s="490">
        <v>99</v>
      </c>
      <c r="DS54"/>
      <c r="DT54" s="490" t="s">
        <v>67</v>
      </c>
      <c r="DU54" s="490" t="s">
        <v>67</v>
      </c>
      <c r="DV54"/>
      <c r="DW54"/>
      <c r="DY54"/>
    </row>
    <row r="55" spans="1:169" ht="14.25" customHeight="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60"/>
      <c r="Q55" s="61"/>
      <c r="S55" s="58"/>
      <c r="T55" s="59"/>
      <c r="U55" s="60"/>
      <c r="Y55" s="137"/>
      <c r="Z55" s="137"/>
      <c r="AA55" s="137"/>
      <c r="AB55" s="36"/>
      <c r="AC55" s="36"/>
      <c r="AD55" s="157"/>
      <c r="AE55" s="157"/>
      <c r="AF55" s="157"/>
      <c r="AG55" s="157"/>
      <c r="AH55" s="171"/>
      <c r="AI55" s="460"/>
      <c r="AJ55" s="460"/>
      <c r="AK55" s="171"/>
      <c r="AL55" s="460"/>
      <c r="AM55" s="492"/>
      <c r="AN55" s="492"/>
      <c r="AO55" s="460"/>
      <c r="AP55" s="463"/>
      <c r="AQ55" s="463"/>
      <c r="AR55" s="463"/>
      <c r="AS55" s="463"/>
      <c r="AT55" s="463"/>
      <c r="AU55" s="463"/>
      <c r="AV55" s="463"/>
      <c r="AW55" s="463"/>
      <c r="AX55" s="463"/>
      <c r="AY55" s="171"/>
      <c r="AZ55" s="171"/>
      <c r="BA55" s="171"/>
      <c r="BB55" s="171"/>
      <c r="BC55" s="349"/>
      <c r="BD55" s="171"/>
      <c r="BE55" s="171"/>
      <c r="BF55" s="171"/>
      <c r="CW55" s="490">
        <v>10</v>
      </c>
      <c r="CX55" s="490">
        <v>0</v>
      </c>
      <c r="DA55" s="490"/>
      <c r="DE55" s="490"/>
      <c r="DF55" s="490"/>
      <c r="DK55" s="490"/>
      <c r="DL55" s="490"/>
      <c r="DM55" s="490"/>
      <c r="DN55" s="490">
        <v>0</v>
      </c>
      <c r="DO55"/>
      <c r="DP55" s="490">
        <v>99</v>
      </c>
      <c r="DQ55"/>
      <c r="DR55" s="490">
        <v>99</v>
      </c>
      <c r="DS55"/>
      <c r="DT55" s="490" t="s">
        <v>67</v>
      </c>
      <c r="DU55" s="490" t="s">
        <v>67</v>
      </c>
      <c r="DV55"/>
      <c r="DW55"/>
      <c r="DY55"/>
    </row>
    <row r="56" spans="1:169" ht="14.25" customHeight="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60"/>
      <c r="Q56" s="61"/>
      <c r="S56" s="58"/>
      <c r="T56" s="59"/>
      <c r="U56" s="60"/>
      <c r="Y56" s="137"/>
      <c r="Z56" s="137"/>
      <c r="AA56" s="137"/>
      <c r="AB56" s="36"/>
      <c r="AC56" s="36"/>
      <c r="AD56" s="157"/>
      <c r="AE56" s="157"/>
      <c r="AF56" s="157"/>
      <c r="AG56" s="157"/>
      <c r="AH56" s="171"/>
      <c r="AI56" s="460"/>
      <c r="AJ56" s="460"/>
      <c r="AK56" s="171"/>
      <c r="AL56" s="460"/>
      <c r="AM56" s="492"/>
      <c r="AN56" s="492"/>
      <c r="AO56" s="460"/>
      <c r="AP56" s="463"/>
      <c r="AQ56" s="463"/>
      <c r="AR56" s="463"/>
      <c r="AS56" s="463"/>
      <c r="AT56" s="463"/>
      <c r="AU56" s="463"/>
      <c r="AV56" s="463"/>
      <c r="AW56" s="463"/>
      <c r="AX56" s="463"/>
      <c r="AY56" s="171"/>
      <c r="AZ56" s="171"/>
      <c r="BA56" s="171"/>
      <c r="BB56" s="171"/>
      <c r="BC56" s="349"/>
      <c r="BD56" s="171"/>
      <c r="BE56" s="171"/>
      <c r="BF56" s="171"/>
      <c r="CW56" s="490">
        <v>11</v>
      </c>
      <c r="CX56" s="490" t="s">
        <v>67</v>
      </c>
      <c r="DA56" s="490"/>
      <c r="DE56" s="490"/>
      <c r="DF56" s="490"/>
      <c r="DK56" s="490"/>
      <c r="DL56" s="490"/>
      <c r="DM56" s="490"/>
      <c r="DN56" s="490">
        <v>0</v>
      </c>
      <c r="DO56"/>
      <c r="DP56" s="490">
        <v>99</v>
      </c>
      <c r="DQ56"/>
      <c r="DR56" s="490">
        <v>99</v>
      </c>
      <c r="DS56"/>
      <c r="DT56" s="490" t="s">
        <v>67</v>
      </c>
      <c r="DU56" s="490" t="s">
        <v>67</v>
      </c>
      <c r="DV56"/>
      <c r="DW56"/>
      <c r="DY56"/>
    </row>
    <row r="57" spans="1:169" ht="14.25" hidden="1" customHeight="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60"/>
      <c r="Q57" s="61"/>
      <c r="S57" s="58"/>
      <c r="T57" s="59"/>
      <c r="U57" s="60"/>
      <c r="Y57" s="137"/>
      <c r="Z57" s="137"/>
      <c r="AA57" s="137"/>
      <c r="AB57" s="36"/>
      <c r="AC57" s="36"/>
      <c r="AD57" s="157"/>
      <c r="AE57" s="157"/>
      <c r="AF57" s="157"/>
      <c r="AG57" s="157"/>
      <c r="AH57" s="171"/>
      <c r="AI57" s="460"/>
      <c r="AJ57" s="460"/>
      <c r="AK57" s="171"/>
      <c r="AL57" s="460"/>
      <c r="AM57" s="492"/>
      <c r="AN57" s="492"/>
      <c r="AO57" s="460"/>
      <c r="AP57" s="463"/>
      <c r="AQ57" s="463"/>
      <c r="AR57" s="463"/>
      <c r="AS57" s="463"/>
      <c r="AT57" s="463"/>
      <c r="AU57" s="463"/>
      <c r="AV57" s="463"/>
      <c r="AW57" s="463"/>
      <c r="AX57" s="463"/>
      <c r="AY57" s="171"/>
      <c r="AZ57" s="171"/>
      <c r="BA57" s="171"/>
      <c r="BB57" s="171"/>
      <c r="BC57" s="349"/>
      <c r="BD57" s="171"/>
      <c r="BE57" s="171"/>
      <c r="BF57" s="171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 s="78"/>
      <c r="BY57" s="78"/>
      <c r="BZ57" s="78"/>
      <c r="CA57"/>
      <c r="CB57"/>
      <c r="CC57" s="168"/>
      <c r="CD57"/>
      <c r="CE57" s="168"/>
      <c r="CF57"/>
      <c r="CS57" s="361"/>
      <c r="CW57" s="490">
        <v>12</v>
      </c>
      <c r="CX57" s="490">
        <v>0</v>
      </c>
      <c r="DA57" s="490"/>
      <c r="DE57" s="490"/>
      <c r="DF57" s="490"/>
      <c r="DK57" s="490"/>
      <c r="DL57" s="490"/>
      <c r="DM57" s="490"/>
      <c r="DN57" s="490">
        <v>0</v>
      </c>
      <c r="DO57"/>
      <c r="DP57" s="490">
        <v>99</v>
      </c>
      <c r="DQ57"/>
      <c r="DR57" s="490">
        <v>99</v>
      </c>
      <c r="DS57"/>
      <c r="DT57" s="490" t="s">
        <v>67</v>
      </c>
      <c r="DU57" s="490" t="s">
        <v>67</v>
      </c>
      <c r="DV57"/>
      <c r="DW57"/>
      <c r="DY57"/>
    </row>
    <row r="58" spans="1:169" ht="14.25" hidden="1" customHeight="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60"/>
      <c r="Q58" s="61"/>
      <c r="S58" s="58"/>
      <c r="T58" s="59"/>
      <c r="U58" s="60"/>
      <c r="Y58" s="137"/>
      <c r="Z58" s="137"/>
      <c r="AA58" s="137"/>
      <c r="AB58" s="36"/>
      <c r="AC58" s="36"/>
      <c r="AD58" s="157"/>
      <c r="AE58" s="157"/>
      <c r="AF58" s="157"/>
      <c r="AG58" s="157"/>
      <c r="AH58" s="171"/>
      <c r="AI58" s="460"/>
      <c r="AJ58" s="607" t="s">
        <v>48</v>
      </c>
      <c r="AK58" s="171"/>
      <c r="AL58" s="460"/>
      <c r="AM58" s="492"/>
      <c r="AN58" s="492">
        <v>999</v>
      </c>
      <c r="AO58" s="460"/>
      <c r="AP58" s="463"/>
      <c r="AQ58" s="463"/>
      <c r="AR58" s="463"/>
      <c r="AS58" s="463"/>
      <c r="AT58" s="463"/>
      <c r="AU58" s="463"/>
      <c r="AV58" s="463"/>
      <c r="AW58" s="463"/>
      <c r="AX58" s="463"/>
      <c r="AY58" s="171"/>
      <c r="AZ58" s="171"/>
      <c r="BA58" s="171"/>
      <c r="BB58" s="171"/>
      <c r="BC58" s="349"/>
      <c r="BD58" s="171"/>
      <c r="BE58" s="171"/>
      <c r="BF58" s="171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 s="78"/>
      <c r="BY58" s="78"/>
      <c r="BZ58" s="78"/>
      <c r="CA58"/>
      <c r="CB58"/>
      <c r="CC58" s="168"/>
      <c r="CD58"/>
      <c r="CE58" s="168"/>
      <c r="CF58"/>
      <c r="CS58" s="361"/>
      <c r="CW58" s="490">
        <v>13</v>
      </c>
      <c r="CX58" s="490" t="s">
        <v>67</v>
      </c>
      <c r="DA58" s="490"/>
      <c r="DE58" s="490"/>
      <c r="DF58" s="490"/>
      <c r="DK58" s="490"/>
      <c r="DL58" s="490"/>
      <c r="DM58" s="490"/>
      <c r="DN58" s="490">
        <v>0</v>
      </c>
      <c r="DO58"/>
      <c r="DP58" s="490">
        <v>99</v>
      </c>
      <c r="DQ58"/>
      <c r="DR58" s="490">
        <v>99</v>
      </c>
      <c r="DS58"/>
      <c r="DT58" s="490" t="s">
        <v>67</v>
      </c>
      <c r="DU58" s="490" t="s">
        <v>67</v>
      </c>
      <c r="DV58"/>
      <c r="DW58"/>
      <c r="DY58"/>
    </row>
    <row r="59" spans="1:169" ht="12.75" hidden="1" customHeight="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Y59" s="137"/>
      <c r="Z59" s="137"/>
      <c r="AA59" s="137"/>
      <c r="AB59" s="36"/>
      <c r="AC59" s="36"/>
      <c r="AD59" s="157"/>
      <c r="AE59" s="157"/>
      <c r="AF59" s="157"/>
      <c r="AG59" s="157"/>
      <c r="AH59" s="171"/>
      <c r="AI59" s="460"/>
      <c r="AJ59" s="460"/>
      <c r="AK59" s="171"/>
      <c r="AL59" s="460"/>
      <c r="AM59" s="460"/>
      <c r="AN59" s="460"/>
      <c r="AO59" s="460"/>
      <c r="AP59" s="463"/>
      <c r="AQ59" s="463"/>
      <c r="AR59" s="463"/>
      <c r="AS59" s="463"/>
      <c r="AT59" s="463"/>
      <c r="AU59" s="463"/>
      <c r="AV59" s="463"/>
      <c r="AW59" s="463"/>
      <c r="AX59" s="463"/>
      <c r="AY59" s="171"/>
      <c r="AZ59" s="171"/>
      <c r="BA59" s="171"/>
      <c r="BB59" s="171"/>
      <c r="BC59" s="349"/>
      <c r="BD59" s="171"/>
      <c r="BE59" s="171"/>
      <c r="BF59" s="171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 s="78"/>
      <c r="BY59" s="78"/>
      <c r="BZ59" s="78"/>
      <c r="CA59"/>
      <c r="CB59"/>
      <c r="CC59" s="168"/>
      <c r="CD59"/>
      <c r="CE59" s="168"/>
      <c r="CF59"/>
      <c r="CS59" s="361"/>
      <c r="CW59" s="490">
        <v>14</v>
      </c>
      <c r="CX59" s="490">
        <v>0</v>
      </c>
      <c r="DA59" s="490"/>
      <c r="DE59" s="490"/>
      <c r="DF59" s="490"/>
      <c r="DK59" s="490"/>
      <c r="DL59" s="490"/>
      <c r="DM59" s="490"/>
      <c r="DN59" s="490">
        <v>0</v>
      </c>
      <c r="DO59"/>
      <c r="DP59" s="490">
        <v>99</v>
      </c>
      <c r="DQ59"/>
      <c r="DR59" s="490">
        <v>99</v>
      </c>
      <c r="DS59"/>
      <c r="DT59" s="490" t="s">
        <v>67</v>
      </c>
      <c r="DU59" s="490" t="s">
        <v>67</v>
      </c>
      <c r="DV59"/>
      <c r="DW59"/>
      <c r="DY59"/>
    </row>
    <row r="60" spans="1:169" ht="12.75" hidden="1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Y60" s="137"/>
      <c r="Z60" s="137"/>
      <c r="AA60" s="137"/>
      <c r="AB60" s="36"/>
      <c r="AC60" s="36"/>
      <c r="AD60" s="157"/>
      <c r="AE60" s="157"/>
      <c r="AF60" s="157"/>
      <c r="AG60" s="157"/>
      <c r="AH60" s="171"/>
      <c r="AI60" s="460"/>
      <c r="AJ60" s="460"/>
      <c r="AK60" s="171"/>
      <c r="AL60" s="460"/>
      <c r="AM60" s="460" t="s">
        <v>0</v>
      </c>
      <c r="AN60" s="460" t="s">
        <v>42</v>
      </c>
      <c r="AO60" s="460"/>
      <c r="AP60" s="499" t="s">
        <v>6</v>
      </c>
      <c r="AQ60" s="463"/>
      <c r="AR60" s="499" t="s">
        <v>4</v>
      </c>
      <c r="AS60" s="463"/>
      <c r="AT60" s="463"/>
      <c r="AU60" s="463" t="s">
        <v>0</v>
      </c>
      <c r="AV60" s="463" t="s">
        <v>42</v>
      </c>
      <c r="AW60" s="463"/>
      <c r="AX60" s="463"/>
      <c r="AY60" s="171"/>
      <c r="AZ60" s="171"/>
      <c r="BA60" s="171"/>
      <c r="BB60" s="171"/>
      <c r="BC60" s="349"/>
      <c r="BD60" s="171"/>
      <c r="BE60" s="171"/>
      <c r="BF60" s="171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 s="78"/>
      <c r="BY60" s="78"/>
      <c r="BZ60" s="78"/>
      <c r="CA60"/>
      <c r="CB60"/>
      <c r="CC60" s="168"/>
      <c r="CD60"/>
      <c r="CE60" s="168"/>
      <c r="CF60"/>
      <c r="CS60" s="361"/>
      <c r="CW60" s="490">
        <v>15</v>
      </c>
      <c r="CX60" s="490" t="s">
        <v>67</v>
      </c>
      <c r="DA60" s="490"/>
      <c r="DE60" s="490"/>
      <c r="DF60" s="490"/>
      <c r="DK60" s="490"/>
      <c r="DL60" s="490"/>
      <c r="DM60" s="490"/>
      <c r="DN60" s="490">
        <v>0</v>
      </c>
      <c r="DO60"/>
      <c r="DP60" s="490">
        <v>99</v>
      </c>
      <c r="DQ60"/>
      <c r="DR60" s="490">
        <v>99</v>
      </c>
      <c r="DS60"/>
      <c r="DT60" s="490" t="s">
        <v>67</v>
      </c>
      <c r="DU60" s="490" t="s">
        <v>67</v>
      </c>
      <c r="DV60"/>
      <c r="DW60"/>
      <c r="DY60"/>
      <c r="FK60" s="569" t="s">
        <v>47</v>
      </c>
      <c r="FL60" s="569" t="s">
        <v>45</v>
      </c>
      <c r="FM60" s="569" t="s">
        <v>46</v>
      </c>
    </row>
    <row r="61" spans="1:169" hidden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Y61" s="137"/>
      <c r="Z61" s="137"/>
      <c r="AA61" s="137"/>
      <c r="AB61" s="36"/>
      <c r="AC61" s="36"/>
      <c r="AD61" s="157"/>
      <c r="AE61" s="157"/>
      <c r="AF61" s="157"/>
      <c r="AG61" s="157"/>
      <c r="AH61" s="171"/>
      <c r="AI61" s="460"/>
      <c r="AJ61" s="179" t="s">
        <v>143</v>
      </c>
      <c r="AK61" s="171"/>
      <c r="AL61" s="460">
        <v>1</v>
      </c>
      <c r="AM61" s="460">
        <v>1</v>
      </c>
      <c r="AN61" s="460">
        <v>0</v>
      </c>
      <c r="AO61" s="460"/>
      <c r="AP61" s="463">
        <v>1</v>
      </c>
      <c r="AQ61" s="463"/>
      <c r="AR61" s="463">
        <v>1</v>
      </c>
      <c r="AS61" s="463"/>
      <c r="AT61" s="463"/>
      <c r="AU61" s="463">
        <v>1</v>
      </c>
      <c r="AV61" s="463">
        <v>0</v>
      </c>
      <c r="AW61" s="463"/>
      <c r="AX61" s="463"/>
      <c r="AY61" s="171"/>
      <c r="AZ61" s="171"/>
      <c r="BA61" s="171"/>
      <c r="BB61" s="171"/>
      <c r="BC61" s="349"/>
      <c r="BD61" s="171"/>
      <c r="BE61" s="171"/>
      <c r="BF61" s="17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 s="78"/>
      <c r="BY61" s="78"/>
      <c r="BZ61" s="78"/>
      <c r="CA61"/>
      <c r="CB61"/>
      <c r="CC61" s="168"/>
      <c r="CD61"/>
      <c r="CE61" s="168"/>
      <c r="CF61"/>
      <c r="CS61" s="361"/>
      <c r="CW61" s="490">
        <v>16</v>
      </c>
      <c r="CX61" s="490">
        <v>0</v>
      </c>
      <c r="DA61" s="490"/>
      <c r="DE61" s="490"/>
      <c r="DF61" s="490"/>
      <c r="DK61" s="490"/>
      <c r="DL61" s="490"/>
      <c r="DM61" s="490"/>
      <c r="DN61" s="490">
        <v>0</v>
      </c>
      <c r="DO61"/>
      <c r="DP61" s="490">
        <v>99</v>
      </c>
      <c r="DQ61"/>
      <c r="DR61" s="490">
        <v>99</v>
      </c>
      <c r="DS61"/>
      <c r="DT61" s="490" t="s">
        <v>67</v>
      </c>
      <c r="DU61" s="490" t="s">
        <v>67</v>
      </c>
      <c r="DV61"/>
      <c r="DW61"/>
      <c r="DY61"/>
      <c r="FK61" s="569">
        <v>0</v>
      </c>
      <c r="FL61" s="569">
        <v>1</v>
      </c>
      <c r="FM61" s="569">
        <v>0</v>
      </c>
    </row>
    <row r="62" spans="1:169" hidden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Y62" s="137"/>
      <c r="Z62" s="137"/>
      <c r="AA62" s="137"/>
      <c r="AB62" s="36"/>
      <c r="AC62" s="36"/>
      <c r="AD62" s="157"/>
      <c r="AE62" s="157"/>
      <c r="AF62" s="157"/>
      <c r="AG62" s="157"/>
      <c r="AH62" s="171"/>
      <c r="AI62" s="460"/>
      <c r="AJ62" s="460"/>
      <c r="AK62" s="171"/>
      <c r="AL62" s="460">
        <v>2</v>
      </c>
      <c r="AM62" s="496">
        <v>0</v>
      </c>
      <c r="AN62" s="496">
        <v>0</v>
      </c>
      <c r="AO62" s="460"/>
      <c r="AP62" s="499">
        <v>999</v>
      </c>
      <c r="AQ62" s="463"/>
      <c r="AR62" s="499">
        <v>3</v>
      </c>
      <c r="AS62" s="463"/>
      <c r="AT62" s="463"/>
      <c r="AU62" s="499">
        <v>0</v>
      </c>
      <c r="AV62" s="499">
        <v>0</v>
      </c>
      <c r="AW62" s="463"/>
      <c r="AX62" s="463"/>
      <c r="AY62" s="171"/>
      <c r="AZ62" s="171"/>
      <c r="BA62" s="171"/>
      <c r="BB62" s="171"/>
      <c r="BC62" s="349"/>
      <c r="BD62" s="171"/>
      <c r="BE62" s="171"/>
      <c r="BF62" s="171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 s="78"/>
      <c r="BY62" s="78"/>
      <c r="BZ62" s="78"/>
      <c r="CA62"/>
      <c r="CB62"/>
      <c r="CC62" s="168"/>
      <c r="CD62"/>
      <c r="CE62" s="168"/>
      <c r="CF62"/>
      <c r="CS62" s="361"/>
      <c r="CW62" s="490">
        <v>17</v>
      </c>
      <c r="CX62" s="490" t="s">
        <v>67</v>
      </c>
      <c r="DA62" s="490"/>
      <c r="DE62" s="490"/>
      <c r="DF62" s="490"/>
      <c r="DK62" s="490"/>
      <c r="DL62" s="490"/>
      <c r="DM62" s="490"/>
      <c r="DN62" s="490">
        <v>0</v>
      </c>
      <c r="DO62"/>
      <c r="DP62" s="490">
        <v>99</v>
      </c>
      <c r="DQ62"/>
      <c r="DR62" s="490">
        <v>99</v>
      </c>
      <c r="DS62"/>
      <c r="DT62" s="490" t="s">
        <v>67</v>
      </c>
      <c r="DU62" s="490" t="s">
        <v>67</v>
      </c>
      <c r="DV62"/>
      <c r="DW62"/>
      <c r="DY62"/>
      <c r="FK62" s="569"/>
      <c r="FL62" s="569"/>
      <c r="FM62" s="569"/>
    </row>
    <row r="63" spans="1:169" hidden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R63" s="570"/>
      <c r="V63" s="570"/>
      <c r="W63" s="570"/>
      <c r="X63" s="570"/>
      <c r="Y63" s="574"/>
      <c r="Z63" s="574"/>
      <c r="AA63" s="574"/>
      <c r="AB63" s="36"/>
      <c r="AC63" s="36"/>
      <c r="AD63" s="157"/>
      <c r="AE63" s="157"/>
      <c r="AF63" s="157"/>
      <c r="AG63" s="157"/>
      <c r="AH63" s="572"/>
      <c r="AI63" s="572"/>
      <c r="AJ63" s="572"/>
      <c r="AK63" s="572"/>
      <c r="AL63" s="572"/>
      <c r="AM63" s="572"/>
      <c r="AN63" s="572"/>
      <c r="AO63" s="572"/>
      <c r="AP63" s="574"/>
      <c r="AQ63" s="574"/>
      <c r="AR63" s="574"/>
      <c r="AS63" s="574"/>
      <c r="AT63" s="574"/>
      <c r="AU63" s="574"/>
      <c r="AV63" s="574"/>
      <c r="AW63" s="574"/>
      <c r="AX63" s="574"/>
      <c r="AY63" s="572"/>
      <c r="AZ63" s="572"/>
      <c r="BA63" s="572"/>
      <c r="BB63" s="572"/>
      <c r="BC63" s="572"/>
      <c r="BD63" s="572"/>
      <c r="BE63" s="572"/>
      <c r="BF63" s="572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 s="78"/>
      <c r="BY63" s="78"/>
      <c r="BZ63" s="78"/>
      <c r="CA63"/>
      <c r="CB63"/>
      <c r="CC63" s="168"/>
      <c r="CD63"/>
      <c r="CE63" s="168"/>
      <c r="CF63"/>
      <c r="CK63" s="569"/>
      <c r="CL63" s="569"/>
      <c r="CM63" s="569"/>
      <c r="CN63" s="569"/>
      <c r="CO63" s="569"/>
      <c r="CP63" s="569"/>
      <c r="CQ63" s="569"/>
      <c r="CR63" s="569"/>
      <c r="CS63" s="569"/>
      <c r="CT63" s="569"/>
      <c r="CU63" s="569"/>
      <c r="CV63" s="569"/>
      <c r="CW63" s="569"/>
      <c r="CX63" s="569"/>
      <c r="DA63" s="569"/>
      <c r="DE63" s="569"/>
      <c r="DF63" s="569"/>
      <c r="DK63" s="569"/>
      <c r="DL63" s="569"/>
      <c r="DM63" s="569"/>
      <c r="DN63" s="569"/>
      <c r="DO63"/>
      <c r="DP63" s="569"/>
      <c r="DQ63"/>
      <c r="DR63" s="569"/>
      <c r="DS63"/>
      <c r="DT63" s="569"/>
      <c r="DU63" s="569"/>
      <c r="DV63"/>
      <c r="DW63"/>
      <c r="DY63"/>
      <c r="FK63" s="569"/>
      <c r="FL63" s="569"/>
      <c r="FM63" s="569"/>
    </row>
    <row r="64" spans="1:169" hidden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Y64" s="137"/>
      <c r="Z64" s="137"/>
      <c r="AA64" s="137"/>
      <c r="AB64" s="36"/>
      <c r="AC64" s="36"/>
      <c r="AD64" s="157"/>
      <c r="AE64" s="157"/>
      <c r="AF64" s="157"/>
      <c r="AG64" s="157"/>
      <c r="AH64" s="171"/>
      <c r="AI64" s="460"/>
      <c r="AJ64" s="581" t="s">
        <v>139</v>
      </c>
      <c r="AK64" s="171"/>
      <c r="AL64" s="496">
        <v>3</v>
      </c>
      <c r="AM64" s="496">
        <v>2</v>
      </c>
      <c r="AN64" s="496">
        <v>0</v>
      </c>
      <c r="AO64" s="460"/>
      <c r="AP64" s="499">
        <v>3</v>
      </c>
      <c r="AQ64" s="463"/>
      <c r="AR64" s="499">
        <v>5</v>
      </c>
      <c r="AS64" s="463"/>
      <c r="AT64" s="463"/>
      <c r="AU64" s="499">
        <v>0</v>
      </c>
      <c r="AV64" s="499">
        <v>0</v>
      </c>
      <c r="AW64" s="463"/>
      <c r="AX64" s="463"/>
      <c r="AY64" s="171"/>
      <c r="AZ64" s="171"/>
      <c r="BA64" s="171"/>
      <c r="BB64" s="171"/>
      <c r="BC64" s="349"/>
      <c r="BD64" s="171"/>
      <c r="BE64" s="171"/>
      <c r="BF64" s="171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 s="78"/>
      <c r="BY64" s="78"/>
      <c r="BZ64" s="78"/>
      <c r="CA64"/>
      <c r="CB64"/>
      <c r="CC64" s="168"/>
      <c r="CD64"/>
      <c r="CE64" s="168"/>
      <c r="CF64"/>
      <c r="CS64" s="361"/>
      <c r="CW64" s="490">
        <v>18</v>
      </c>
      <c r="CX64" s="490">
        <v>0</v>
      </c>
      <c r="DA64" s="490"/>
      <c r="DE64" s="490"/>
      <c r="DF64" s="490"/>
      <c r="DK64" s="490"/>
      <c r="DL64" s="490"/>
      <c r="DM64" s="490"/>
      <c r="DN64" s="490">
        <v>0</v>
      </c>
      <c r="DO64"/>
      <c r="DP64" s="490">
        <v>99</v>
      </c>
      <c r="DQ64"/>
      <c r="DR64" s="490">
        <v>99</v>
      </c>
      <c r="DS64"/>
      <c r="DT64" s="490" t="s">
        <v>67</v>
      </c>
      <c r="DU64" s="490" t="s">
        <v>67</v>
      </c>
      <c r="DV64"/>
      <c r="DW64"/>
      <c r="DY64"/>
    </row>
    <row r="65" spans="1:326" hidden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R65" s="570"/>
      <c r="V65" s="570"/>
      <c r="W65" s="570"/>
      <c r="X65" s="570"/>
      <c r="Y65" s="574"/>
      <c r="Z65" s="574"/>
      <c r="AA65" s="574"/>
      <c r="AB65" s="36"/>
      <c r="AC65" s="36"/>
      <c r="AD65" s="157"/>
      <c r="AE65" s="157"/>
      <c r="AF65" s="157"/>
      <c r="AG65" s="157"/>
      <c r="AH65" s="572"/>
      <c r="AI65" s="572"/>
      <c r="AJ65" s="581"/>
      <c r="AK65" s="572"/>
      <c r="AL65" s="572"/>
      <c r="AM65" s="572"/>
      <c r="AN65" s="572"/>
      <c r="AO65" s="572"/>
      <c r="AP65" s="574"/>
      <c r="AQ65" s="574"/>
      <c r="AR65" s="574"/>
      <c r="AS65" s="574"/>
      <c r="AT65" s="574"/>
      <c r="AU65" s="574"/>
      <c r="AV65" s="574"/>
      <c r="AW65" s="574"/>
      <c r="AX65" s="574"/>
      <c r="AY65" s="572"/>
      <c r="AZ65" s="572"/>
      <c r="BA65" s="572"/>
      <c r="BB65" s="572"/>
      <c r="BC65" s="572"/>
      <c r="BD65" s="572"/>
      <c r="BE65" s="572"/>
      <c r="BF65" s="572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 s="78"/>
      <c r="BY65" s="78"/>
      <c r="BZ65" s="78"/>
      <c r="CA65"/>
      <c r="CB65"/>
      <c r="CC65" s="168"/>
      <c r="CD65"/>
      <c r="CE65" s="168"/>
      <c r="CF65"/>
      <c r="CK65" s="569"/>
      <c r="CL65" s="569"/>
      <c r="CM65" s="569"/>
      <c r="CN65" s="569"/>
      <c r="CO65" s="569"/>
      <c r="CP65" s="569"/>
      <c r="CQ65" s="569"/>
      <c r="CR65" s="569"/>
      <c r="CS65" s="569"/>
      <c r="CT65" s="569"/>
      <c r="CU65" s="569"/>
      <c r="CV65" s="569"/>
      <c r="CW65" s="569"/>
      <c r="CX65" s="569"/>
      <c r="DA65" s="569"/>
      <c r="DE65" s="569"/>
      <c r="DF65" s="569"/>
      <c r="DK65" s="569"/>
      <c r="DL65" s="569"/>
      <c r="DM65" s="569"/>
      <c r="DN65" s="569"/>
      <c r="DO65"/>
      <c r="DP65" s="569"/>
      <c r="DQ65"/>
      <c r="DR65" s="569"/>
      <c r="DS65"/>
      <c r="DT65" s="569"/>
      <c r="DU65" s="569"/>
      <c r="DV65"/>
      <c r="DW65"/>
      <c r="DY65"/>
      <c r="FL65" s="725" t="s">
        <v>50</v>
      </c>
      <c r="FM65" s="725"/>
      <c r="FN65" s="725"/>
      <c r="FO65" s="725"/>
      <c r="FP65" s="725"/>
      <c r="FW65" s="576" t="s">
        <v>56</v>
      </c>
      <c r="FX65" s="575">
        <v>1</v>
      </c>
      <c r="FY65" s="575">
        <v>1</v>
      </c>
    </row>
    <row r="66" spans="1:326" hidden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R66" s="570"/>
      <c r="V66" s="570"/>
      <c r="W66" s="570"/>
      <c r="X66" s="570"/>
      <c r="Y66" s="574"/>
      <c r="Z66" s="574"/>
      <c r="AA66" s="574"/>
      <c r="AB66" s="36"/>
      <c r="AC66" s="36"/>
      <c r="AD66" s="157"/>
      <c r="AE66" s="157"/>
      <c r="AF66" s="157"/>
      <c r="AG66" s="157"/>
      <c r="AH66" s="572"/>
      <c r="AI66" s="572"/>
      <c r="AJ66" s="581"/>
      <c r="AK66" s="572"/>
      <c r="AL66" s="572"/>
      <c r="AM66" s="572"/>
      <c r="AN66" s="572"/>
      <c r="AO66" s="572"/>
      <c r="AP66" s="574"/>
      <c r="AQ66" s="574"/>
      <c r="AR66" s="574"/>
      <c r="AS66" s="574"/>
      <c r="AT66" s="574"/>
      <c r="AU66" s="574"/>
      <c r="AV66" s="574"/>
      <c r="AW66" s="574"/>
      <c r="AX66" s="574"/>
      <c r="AY66" s="572"/>
      <c r="AZ66" s="572"/>
      <c r="BA66" s="572"/>
      <c r="BB66" s="572"/>
      <c r="BC66" s="572"/>
      <c r="BD66" s="572"/>
      <c r="BE66" s="572"/>
      <c r="BF66" s="572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 s="78"/>
      <c r="BY66" s="78"/>
      <c r="BZ66" s="78"/>
      <c r="CA66"/>
      <c r="CB66"/>
      <c r="CC66" s="168"/>
      <c r="CD66"/>
      <c r="CE66" s="168"/>
      <c r="CF66"/>
      <c r="CK66" s="569"/>
      <c r="CL66" s="569"/>
      <c r="CM66" s="569"/>
      <c r="CN66" s="569"/>
      <c r="CO66" s="569"/>
      <c r="CP66" s="569"/>
      <c r="CQ66" s="569"/>
      <c r="CR66" s="569"/>
      <c r="CS66" s="569"/>
      <c r="CT66" s="569"/>
      <c r="CU66" s="569"/>
      <c r="CV66" s="569"/>
      <c r="CW66" s="569"/>
      <c r="CX66" s="569"/>
      <c r="DA66" s="569"/>
      <c r="DE66" s="569"/>
      <c r="DF66" s="569"/>
      <c r="DK66" s="569"/>
      <c r="DL66" s="569"/>
      <c r="DM66" s="569"/>
      <c r="DN66" s="569"/>
      <c r="DO66"/>
      <c r="DP66" s="569"/>
      <c r="DQ66"/>
      <c r="DR66" s="569"/>
      <c r="DS66"/>
      <c r="DT66" s="569"/>
      <c r="DU66" s="569"/>
      <c r="DV66"/>
      <c r="DW66"/>
      <c r="DY66"/>
      <c r="FK66" s="718" t="s">
        <v>0</v>
      </c>
      <c r="FL66" s="718" t="s">
        <v>125</v>
      </c>
      <c r="FM66" s="718" t="s">
        <v>126</v>
      </c>
      <c r="FN66" s="718" t="s">
        <v>127</v>
      </c>
      <c r="FO66" s="718" t="s">
        <v>128</v>
      </c>
      <c r="FP66" s="718" t="s">
        <v>57</v>
      </c>
      <c r="FQ66" s="718" t="s">
        <v>52</v>
      </c>
      <c r="FW66" s="576" t="s">
        <v>56</v>
      </c>
      <c r="FX66" s="575">
        <v>5</v>
      </c>
      <c r="FY66" s="575">
        <v>1</v>
      </c>
    </row>
    <row r="67" spans="1:326" hidden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R67" s="570"/>
      <c r="V67" s="570"/>
      <c r="W67" s="570"/>
      <c r="X67" s="570"/>
      <c r="Y67" s="574"/>
      <c r="Z67" s="574"/>
      <c r="AA67" s="574"/>
      <c r="AB67" s="36"/>
      <c r="AC67" s="36"/>
      <c r="AD67" s="157"/>
      <c r="AE67" s="157"/>
      <c r="AF67" s="157"/>
      <c r="AG67" s="157"/>
      <c r="AH67" s="572"/>
      <c r="AI67" s="572"/>
      <c r="AJ67" s="581"/>
      <c r="AK67" s="572"/>
      <c r="AL67" s="572"/>
      <c r="AM67" s="572"/>
      <c r="AN67" s="572"/>
      <c r="AO67" s="572"/>
      <c r="AP67" s="574"/>
      <c r="AQ67" s="574"/>
      <c r="AR67" s="574"/>
      <c r="AS67" s="574"/>
      <c r="AT67" s="574"/>
      <c r="AU67" s="574"/>
      <c r="AV67" s="574"/>
      <c r="AW67" s="574"/>
      <c r="AX67" s="574"/>
      <c r="AY67" s="572"/>
      <c r="AZ67" s="572"/>
      <c r="BA67" s="572"/>
      <c r="BB67" s="572"/>
      <c r="BC67" s="572"/>
      <c r="BD67" s="572"/>
      <c r="BE67" s="572"/>
      <c r="BF67" s="572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 s="78"/>
      <c r="BY67" s="78"/>
      <c r="BZ67" s="78"/>
      <c r="CA67"/>
      <c r="CB67"/>
      <c r="CC67" s="168"/>
      <c r="CD67"/>
      <c r="CE67" s="168"/>
      <c r="CF67"/>
      <c r="CK67" s="569"/>
      <c r="CL67" s="569"/>
      <c r="CM67" s="569"/>
      <c r="CN67" s="569"/>
      <c r="CO67" s="569"/>
      <c r="CP67" s="569"/>
      <c r="CQ67" s="569"/>
      <c r="CR67" s="569"/>
      <c r="CS67" s="569"/>
      <c r="CT67" s="569"/>
      <c r="CU67" s="569"/>
      <c r="CV67" s="569"/>
      <c r="CW67" s="569"/>
      <c r="CX67" s="569"/>
      <c r="DA67" s="569"/>
      <c r="DE67" s="569"/>
      <c r="DF67" s="569"/>
      <c r="DK67" s="569"/>
      <c r="DL67" s="569"/>
      <c r="DM67" s="569"/>
      <c r="DN67" s="569"/>
      <c r="DO67"/>
      <c r="DP67" s="569"/>
      <c r="DQ67"/>
      <c r="DR67" s="569"/>
      <c r="DS67"/>
      <c r="DT67" s="569"/>
      <c r="DU67" s="569"/>
      <c r="DV67"/>
      <c r="DW67"/>
      <c r="DY67"/>
      <c r="FK67" s="718"/>
      <c r="FL67" s="718"/>
      <c r="FM67" s="718"/>
      <c r="FN67" s="718"/>
      <c r="FO67" s="718"/>
      <c r="FP67" s="718"/>
      <c r="FQ67" s="718"/>
      <c r="FW67" s="576" t="s">
        <v>55</v>
      </c>
      <c r="FX67" s="575">
        <v>2</v>
      </c>
      <c r="FY67" s="575">
        <v>2</v>
      </c>
    </row>
    <row r="68" spans="1:326" hidden="1" x14ac:dyDescent="0.2">
      <c r="Y68" s="137"/>
      <c r="Z68" s="137"/>
      <c r="AA68" s="137"/>
      <c r="AB68" s="36"/>
      <c r="AC68" s="36"/>
      <c r="AD68" s="157"/>
      <c r="AE68" s="157"/>
      <c r="AF68" s="157"/>
      <c r="AG68" s="157"/>
      <c r="AH68" s="171"/>
      <c r="AI68" s="460"/>
      <c r="AJ68" s="460"/>
      <c r="AK68" s="171"/>
      <c r="AL68" s="496">
        <v>4</v>
      </c>
      <c r="AM68" s="496">
        <v>0</v>
      </c>
      <c r="AN68" s="496">
        <v>0</v>
      </c>
      <c r="AO68" s="460"/>
      <c r="AP68" s="499">
        <v>999</v>
      </c>
      <c r="AQ68" s="463"/>
      <c r="AR68" s="499">
        <v>33</v>
      </c>
      <c r="AS68" s="463"/>
      <c r="AT68" s="463"/>
      <c r="AU68" s="499" t="s">
        <v>67</v>
      </c>
      <c r="AV68" s="499">
        <v>0</v>
      </c>
      <c r="AW68" s="463"/>
      <c r="AX68" s="463"/>
      <c r="AY68" s="171"/>
      <c r="AZ68" s="171"/>
      <c r="BA68" s="171"/>
      <c r="BB68" s="171"/>
      <c r="BC68" s="349"/>
      <c r="BD68" s="171"/>
      <c r="BE68" s="171"/>
      <c r="BF68" s="171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 s="78"/>
      <c r="BY68" s="78"/>
      <c r="BZ68" s="78"/>
      <c r="CA68"/>
      <c r="CB68"/>
      <c r="CC68" s="168"/>
      <c r="CD68"/>
      <c r="CE68" s="168"/>
      <c r="CF68"/>
      <c r="CS68" s="361"/>
      <c r="CW68" s="490">
        <v>19</v>
      </c>
      <c r="CX68" s="490" t="s">
        <v>67</v>
      </c>
      <c r="DA68" s="490"/>
      <c r="DE68" s="490"/>
      <c r="DF68" s="490"/>
      <c r="DK68" s="490"/>
      <c r="DL68" s="490"/>
      <c r="DM68" s="490"/>
      <c r="DN68" s="490">
        <v>0</v>
      </c>
      <c r="DO68"/>
      <c r="DP68" s="490">
        <v>99</v>
      </c>
      <c r="DQ68"/>
      <c r="DR68" s="490">
        <v>99</v>
      </c>
      <c r="DS68"/>
      <c r="DT68" s="490" t="s">
        <v>67</v>
      </c>
      <c r="DU68" s="490" t="s">
        <v>67</v>
      </c>
      <c r="DV68"/>
      <c r="DW68"/>
      <c r="DY68"/>
      <c r="FK68" s="718"/>
      <c r="FL68" s="718"/>
      <c r="FM68" s="718"/>
      <c r="FN68" s="718"/>
      <c r="FO68" s="718"/>
      <c r="FP68" s="718"/>
      <c r="FQ68" s="718"/>
      <c r="FW68" s="576" t="s">
        <v>55</v>
      </c>
      <c r="FX68" s="575">
        <v>4</v>
      </c>
      <c r="FY68" s="575">
        <v>2</v>
      </c>
    </row>
    <row r="69" spans="1:326" ht="12.75" hidden="1" customHeight="1" x14ac:dyDescent="0.2">
      <c r="Y69" s="137"/>
      <c r="Z69" s="137"/>
      <c r="AA69" s="137"/>
      <c r="AB69" s="36"/>
      <c r="AC69" s="36"/>
      <c r="AD69" s="157"/>
      <c r="AE69" s="157"/>
      <c r="AF69" s="157"/>
      <c r="AG69" s="157"/>
      <c r="AH69" s="171"/>
      <c r="AI69" s="460"/>
      <c r="AJ69" s="460"/>
      <c r="AK69" s="171"/>
      <c r="AL69" s="496">
        <v>5</v>
      </c>
      <c r="AM69" s="496">
        <v>3</v>
      </c>
      <c r="AN69" s="496">
        <v>0</v>
      </c>
      <c r="AO69" s="460"/>
      <c r="AP69" s="499">
        <v>5</v>
      </c>
      <c r="AQ69" s="463"/>
      <c r="AR69" s="499">
        <v>35</v>
      </c>
      <c r="AS69" s="463"/>
      <c r="AT69" s="463"/>
      <c r="AU69" s="499" t="s">
        <v>67</v>
      </c>
      <c r="AV69" s="499">
        <v>0</v>
      </c>
      <c r="AW69" s="463"/>
      <c r="AX69" s="463"/>
      <c r="AY69" s="171"/>
      <c r="AZ69" s="171"/>
      <c r="BA69" s="171"/>
      <c r="BB69" s="171"/>
      <c r="BC69" s="349"/>
      <c r="BD69" s="171"/>
      <c r="BE69" s="171"/>
      <c r="BF69" s="171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 s="78"/>
      <c r="BY69" s="78"/>
      <c r="BZ69" s="78"/>
      <c r="CA69"/>
      <c r="CB69"/>
      <c r="CC69" s="168"/>
      <c r="CD69"/>
      <c r="CE69" s="168"/>
      <c r="CF69"/>
      <c r="CS69" s="361"/>
      <c r="CW69" s="490">
        <v>20</v>
      </c>
      <c r="CX69" s="490">
        <v>0</v>
      </c>
      <c r="DA69" s="490"/>
      <c r="DE69" s="490"/>
      <c r="DF69" s="490"/>
      <c r="DK69" s="490"/>
      <c r="DL69" s="490"/>
      <c r="DM69" s="490"/>
      <c r="DN69" s="490">
        <v>0</v>
      </c>
      <c r="DO69"/>
      <c r="DP69" s="490">
        <v>99</v>
      </c>
      <c r="DQ69"/>
      <c r="DR69" s="490">
        <v>99</v>
      </c>
      <c r="DS69"/>
      <c r="DT69" s="490" t="s">
        <v>67</v>
      </c>
      <c r="DU69" s="490" t="s">
        <v>67</v>
      </c>
      <c r="DV69"/>
      <c r="DW69"/>
      <c r="DY69"/>
      <c r="FK69" s="718"/>
      <c r="FL69" s="718"/>
      <c r="FM69" s="718"/>
      <c r="FN69" s="718"/>
      <c r="FO69" s="718"/>
      <c r="FP69" s="718"/>
      <c r="FQ69" s="718"/>
      <c r="FW69" s="576" t="s">
        <v>54</v>
      </c>
      <c r="FX69" s="575">
        <v>3</v>
      </c>
      <c r="FY69" s="575">
        <v>4</v>
      </c>
    </row>
    <row r="70" spans="1:326" hidden="1" x14ac:dyDescent="0.2">
      <c r="Y70" s="137"/>
      <c r="Z70" s="137"/>
      <c r="AA70" s="137"/>
      <c r="AB70" s="36"/>
      <c r="AC70" s="36"/>
      <c r="AD70" s="157"/>
      <c r="AE70" s="157"/>
      <c r="AF70" s="157"/>
      <c r="AG70" s="157"/>
      <c r="AH70" s="171"/>
      <c r="AI70" s="460"/>
      <c r="AJ70" s="460"/>
      <c r="AK70" s="171"/>
      <c r="AL70" s="496">
        <v>6</v>
      </c>
      <c r="AM70" s="496">
        <v>0</v>
      </c>
      <c r="AN70" s="496">
        <v>0</v>
      </c>
      <c r="AO70" s="460"/>
      <c r="AP70" s="499">
        <v>999</v>
      </c>
      <c r="AQ70" s="463"/>
      <c r="AR70" s="499">
        <v>37</v>
      </c>
      <c r="AS70" s="463"/>
      <c r="AT70" s="463"/>
      <c r="AU70" s="499" t="s">
        <v>67</v>
      </c>
      <c r="AV70" s="499">
        <v>0</v>
      </c>
      <c r="AW70" s="463"/>
      <c r="AX70" s="463"/>
      <c r="AY70" s="171"/>
      <c r="AZ70" s="171"/>
      <c r="BA70" s="171"/>
      <c r="BB70" s="171"/>
      <c r="BC70" s="349"/>
      <c r="BD70" s="171"/>
      <c r="BE70" s="171"/>
      <c r="BF70" s="171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 s="78"/>
      <c r="BY70" s="78"/>
      <c r="BZ70" s="78"/>
      <c r="CA70"/>
      <c r="CB70"/>
      <c r="CC70" s="168"/>
      <c r="CD70"/>
      <c r="CE70" s="168"/>
      <c r="CF70"/>
      <c r="CS70" s="361"/>
      <c r="CW70" s="490">
        <v>21</v>
      </c>
      <c r="CX70" s="490" t="s">
        <v>67</v>
      </c>
      <c r="DA70" s="490"/>
      <c r="DE70" s="490"/>
      <c r="DF70" s="490"/>
      <c r="DK70" s="490"/>
      <c r="DL70" s="490"/>
      <c r="DM70" s="490"/>
      <c r="DN70" s="490">
        <v>0</v>
      </c>
      <c r="DO70"/>
      <c r="DP70" s="490">
        <v>99</v>
      </c>
      <c r="DQ70"/>
      <c r="DR70" s="490">
        <v>99</v>
      </c>
      <c r="DS70"/>
      <c r="DT70" s="490" t="s">
        <v>67</v>
      </c>
      <c r="DU70" s="490" t="s">
        <v>67</v>
      </c>
      <c r="DV70"/>
      <c r="DW70"/>
      <c r="DY70"/>
      <c r="FK70" s="718"/>
      <c r="FL70" s="718"/>
      <c r="FM70" s="718"/>
      <c r="FN70" s="718"/>
      <c r="FO70" s="718"/>
      <c r="FP70" s="718"/>
      <c r="FQ70" s="718"/>
      <c r="FW70" s="576" t="s">
        <v>54</v>
      </c>
      <c r="FX70" s="575">
        <v>6</v>
      </c>
      <c r="FY70" s="575">
        <v>4</v>
      </c>
    </row>
    <row r="71" spans="1:326" hidden="1" x14ac:dyDescent="0.2">
      <c r="Y71" s="137"/>
      <c r="Z71" s="137"/>
      <c r="AA71" s="137"/>
      <c r="AB71" s="36"/>
      <c r="AC71" s="36"/>
      <c r="AD71" s="157"/>
      <c r="AE71" s="157"/>
      <c r="AF71" s="157"/>
      <c r="AG71" s="157"/>
      <c r="AH71" s="171"/>
      <c r="AI71" s="460"/>
      <c r="AJ71" s="460"/>
      <c r="AK71" s="171"/>
      <c r="AL71" s="496">
        <v>7</v>
      </c>
      <c r="AM71" s="496" t="s">
        <v>67</v>
      </c>
      <c r="AN71" s="496">
        <v>0</v>
      </c>
      <c r="AO71" s="460"/>
      <c r="AP71" s="499">
        <v>999</v>
      </c>
      <c r="AQ71" s="463"/>
      <c r="AR71" s="499">
        <v>999</v>
      </c>
      <c r="AS71" s="463"/>
      <c r="AT71" s="463"/>
      <c r="AU71" s="499" t="s">
        <v>67</v>
      </c>
      <c r="AV71" s="499" t="s">
        <v>67</v>
      </c>
      <c r="AW71" s="463"/>
      <c r="AX71" s="463"/>
      <c r="AY71" s="171"/>
      <c r="AZ71" s="171"/>
      <c r="BA71" s="171"/>
      <c r="BB71" s="171"/>
      <c r="BC71" s="349"/>
      <c r="BD71" s="171"/>
      <c r="BE71" s="171"/>
      <c r="BF71" s="1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 s="78"/>
      <c r="BY71" s="78"/>
      <c r="BZ71" s="78"/>
      <c r="CA71"/>
      <c r="CB71"/>
      <c r="CC71" s="168"/>
      <c r="CD71"/>
      <c r="CE71" s="168"/>
      <c r="CF71"/>
      <c r="CS71" s="361"/>
      <c r="CW71" s="490">
        <v>22</v>
      </c>
      <c r="CX71" s="490">
        <v>0</v>
      </c>
      <c r="DA71" s="490"/>
      <c r="DE71" s="490"/>
      <c r="DF71" s="490"/>
      <c r="DK71" s="490"/>
      <c r="DL71" s="490"/>
      <c r="DM71" s="490"/>
      <c r="DN71" s="490">
        <v>0</v>
      </c>
      <c r="DO71"/>
      <c r="DP71" s="490">
        <v>99</v>
      </c>
      <c r="DQ71"/>
      <c r="DR71" s="490">
        <v>99</v>
      </c>
      <c r="DS71"/>
      <c r="DT71" s="490" t="s">
        <v>67</v>
      </c>
      <c r="DU71" s="490" t="s">
        <v>67</v>
      </c>
      <c r="DV71"/>
      <c r="DW71"/>
      <c r="DY71"/>
      <c r="FK71" s="582">
        <v>1</v>
      </c>
      <c r="FL71" s="569">
        <v>0</v>
      </c>
      <c r="FM71" s="569">
        <v>0</v>
      </c>
      <c r="FN71" s="569">
        <v>0</v>
      </c>
      <c r="FO71" s="569">
        <v>0</v>
      </c>
      <c r="FP71" s="569">
        <v>0</v>
      </c>
      <c r="FQ71" s="569">
        <v>0</v>
      </c>
    </row>
    <row r="72" spans="1:326" hidden="1" x14ac:dyDescent="0.2">
      <c r="Y72" s="137"/>
      <c r="Z72" s="137"/>
      <c r="AA72" s="137"/>
      <c r="AB72" s="36"/>
      <c r="AC72" s="36"/>
      <c r="AD72" s="157"/>
      <c r="AE72" s="157"/>
      <c r="AF72" s="157"/>
      <c r="AG72" s="157"/>
      <c r="AH72" s="171"/>
      <c r="AI72" s="460"/>
      <c r="AJ72" s="460"/>
      <c r="AK72" s="171"/>
      <c r="AL72" s="496">
        <v>8</v>
      </c>
      <c r="AM72" s="496">
        <v>0</v>
      </c>
      <c r="AN72" s="496">
        <v>0</v>
      </c>
      <c r="AO72" s="460"/>
      <c r="AP72" s="499">
        <v>999</v>
      </c>
      <c r="AQ72" s="463"/>
      <c r="AR72" s="499">
        <v>999</v>
      </c>
      <c r="AS72" s="463"/>
      <c r="AT72" s="463"/>
      <c r="AU72" s="499" t="s">
        <v>67</v>
      </c>
      <c r="AV72" s="499" t="s">
        <v>67</v>
      </c>
      <c r="AW72" s="463"/>
      <c r="AX72" s="463"/>
      <c r="AY72" s="171"/>
      <c r="AZ72" s="171"/>
      <c r="BA72" s="171"/>
      <c r="BB72" s="171"/>
      <c r="BC72" s="349"/>
      <c r="BD72" s="171"/>
      <c r="BE72" s="171"/>
      <c r="BF72" s="171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 s="78"/>
      <c r="BY72" s="78"/>
      <c r="BZ72" s="78"/>
      <c r="CA72"/>
      <c r="CB72"/>
      <c r="CC72" s="168"/>
      <c r="CD72"/>
      <c r="CE72" s="168"/>
      <c r="CF72"/>
      <c r="CS72" s="361"/>
      <c r="CW72" s="490">
        <v>23</v>
      </c>
      <c r="CX72" s="490" t="s">
        <v>67</v>
      </c>
      <c r="DA72" s="490"/>
      <c r="DE72" s="490"/>
      <c r="DF72" s="490"/>
      <c r="DK72" s="490"/>
      <c r="DL72" s="490"/>
      <c r="DM72" s="490"/>
      <c r="DN72" s="490">
        <v>0</v>
      </c>
      <c r="DO72"/>
      <c r="DP72" s="490">
        <v>99</v>
      </c>
      <c r="DQ72"/>
      <c r="DR72" s="490">
        <v>99</v>
      </c>
      <c r="DS72"/>
      <c r="DT72" s="490" t="s">
        <v>67</v>
      </c>
      <c r="DU72" s="490" t="s">
        <v>67</v>
      </c>
      <c r="DV72"/>
      <c r="DW72"/>
      <c r="DY72"/>
      <c r="FK72" s="582">
        <v>2</v>
      </c>
      <c r="FL72" s="569">
        <v>0</v>
      </c>
      <c r="FM72" s="569">
        <v>0</v>
      </c>
      <c r="FN72" s="569">
        <v>0</v>
      </c>
      <c r="FO72" s="569">
        <v>0</v>
      </c>
      <c r="FP72" s="569">
        <v>0</v>
      </c>
      <c r="FQ72" s="569">
        <v>0</v>
      </c>
    </row>
    <row r="73" spans="1:326" hidden="1" x14ac:dyDescent="0.2">
      <c r="Y73" s="137"/>
      <c r="Z73" s="137"/>
      <c r="AA73" s="137"/>
      <c r="AB73" s="36"/>
      <c r="AC73" s="36"/>
      <c r="AD73" s="157"/>
      <c r="AE73" s="157"/>
      <c r="AF73" s="157"/>
      <c r="AG73" s="157"/>
      <c r="AH73" s="171"/>
      <c r="AI73" s="460"/>
      <c r="AJ73" s="460"/>
      <c r="AK73" s="171"/>
      <c r="AL73" s="496">
        <v>9</v>
      </c>
      <c r="AM73" s="496" t="s">
        <v>67</v>
      </c>
      <c r="AN73" s="496">
        <v>0</v>
      </c>
      <c r="AO73" s="460"/>
      <c r="AP73" s="499">
        <v>999</v>
      </c>
      <c r="AQ73" s="463"/>
      <c r="AR73" s="499">
        <v>999</v>
      </c>
      <c r="AS73" s="463"/>
      <c r="AT73" s="463"/>
      <c r="AU73" s="499" t="s">
        <v>67</v>
      </c>
      <c r="AV73" s="499" t="s">
        <v>67</v>
      </c>
      <c r="AW73" s="463"/>
      <c r="AX73" s="463"/>
      <c r="AY73" s="171"/>
      <c r="AZ73" s="171"/>
      <c r="BA73" s="171"/>
      <c r="BB73" s="171"/>
      <c r="BC73" s="349"/>
      <c r="BD73" s="171"/>
      <c r="BE73" s="171"/>
      <c r="BF73" s="171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 s="78"/>
      <c r="BY73" s="78"/>
      <c r="BZ73" s="78"/>
      <c r="CA73"/>
      <c r="CB73"/>
      <c r="CC73" s="168"/>
      <c r="CD73"/>
      <c r="CE73" s="168"/>
      <c r="CF73"/>
      <c r="CS73" s="361"/>
      <c r="CW73" s="490">
        <v>24</v>
      </c>
      <c r="CX73" s="490">
        <v>0</v>
      </c>
      <c r="DA73" s="490"/>
      <c r="DE73" s="490"/>
      <c r="DF73" s="490"/>
      <c r="DK73" s="490"/>
      <c r="DL73" s="490"/>
      <c r="DM73" s="490"/>
      <c r="DN73" s="490">
        <v>0</v>
      </c>
      <c r="DO73"/>
      <c r="DP73" s="490">
        <v>99</v>
      </c>
      <c r="DQ73"/>
      <c r="DR73" s="490">
        <v>99</v>
      </c>
      <c r="DS73"/>
      <c r="DT73" s="490" t="s">
        <v>67</v>
      </c>
      <c r="DU73" s="490" t="s">
        <v>67</v>
      </c>
      <c r="DV73"/>
      <c r="DW73"/>
      <c r="DY73"/>
      <c r="FK73" s="582">
        <v>3</v>
      </c>
      <c r="FL73" s="569">
        <v>0</v>
      </c>
      <c r="FM73" s="569">
        <v>0</v>
      </c>
      <c r="FN73" s="569">
        <v>0</v>
      </c>
      <c r="FO73" s="569">
        <v>0</v>
      </c>
      <c r="FP73" s="569">
        <v>0</v>
      </c>
      <c r="FQ73" s="569">
        <v>0</v>
      </c>
    </row>
    <row r="74" spans="1:326" hidden="1" x14ac:dyDescent="0.2">
      <c r="Y74" s="137"/>
      <c r="Z74" s="137"/>
      <c r="AA74" s="137"/>
      <c r="AB74" s="36"/>
      <c r="AC74" s="36"/>
      <c r="AD74" s="157"/>
      <c r="AE74" s="157"/>
      <c r="AF74" s="157"/>
      <c r="AG74" s="157"/>
      <c r="AH74" s="171"/>
      <c r="AI74" s="460"/>
      <c r="AJ74" s="460"/>
      <c r="AK74" s="171"/>
      <c r="AL74" s="496">
        <v>10</v>
      </c>
      <c r="AM74" s="496">
        <v>0</v>
      </c>
      <c r="AN74" s="496">
        <v>0</v>
      </c>
      <c r="AO74" s="460"/>
      <c r="AP74" s="499">
        <v>999</v>
      </c>
      <c r="AQ74" s="463"/>
      <c r="AR74" s="499">
        <v>999</v>
      </c>
      <c r="AS74" s="463"/>
      <c r="AT74" s="463"/>
      <c r="AU74" s="499" t="s">
        <v>67</v>
      </c>
      <c r="AV74" s="499" t="s">
        <v>67</v>
      </c>
      <c r="AW74" s="463"/>
      <c r="AX74" s="463"/>
      <c r="AY74" s="171"/>
      <c r="AZ74" s="171"/>
      <c r="BA74" s="171"/>
      <c r="BB74" s="171"/>
      <c r="BC74" s="349"/>
      <c r="BD74" s="171"/>
      <c r="BE74" s="171"/>
      <c r="BF74" s="171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 s="78"/>
      <c r="BY74" s="78"/>
      <c r="BZ74" s="78"/>
      <c r="CA74"/>
      <c r="CB74"/>
      <c r="CC74" s="168"/>
      <c r="CD74"/>
      <c r="CE74" s="168"/>
      <c r="CF74"/>
      <c r="CS74" s="361"/>
      <c r="CW74" s="490">
        <v>25</v>
      </c>
      <c r="CX74" s="490" t="s">
        <v>67</v>
      </c>
      <c r="DA74" s="490"/>
      <c r="DE74" s="490"/>
      <c r="DF74" s="490"/>
      <c r="DK74" s="490"/>
      <c r="DL74" s="490"/>
      <c r="DM74" s="490"/>
      <c r="DN74" s="490">
        <v>0</v>
      </c>
      <c r="DO74"/>
      <c r="DP74" s="490">
        <v>99</v>
      </c>
      <c r="DQ74"/>
      <c r="DR74" s="490">
        <v>99</v>
      </c>
      <c r="DS74"/>
      <c r="DT74" s="490" t="s">
        <v>67</v>
      </c>
      <c r="DU74" s="490" t="s">
        <v>67</v>
      </c>
      <c r="DV74"/>
      <c r="DW74"/>
      <c r="DY74"/>
      <c r="FK74" s="582">
        <v>4</v>
      </c>
      <c r="FL74" s="569">
        <v>0</v>
      </c>
      <c r="FM74" s="569">
        <v>0</v>
      </c>
      <c r="FN74" s="569">
        <v>0</v>
      </c>
      <c r="FO74" s="569">
        <v>0</v>
      </c>
      <c r="FP74" s="569">
        <v>0</v>
      </c>
      <c r="FQ74" s="569">
        <v>0</v>
      </c>
    </row>
    <row r="75" spans="1:326" hidden="1" x14ac:dyDescent="0.2">
      <c r="Y75" s="137"/>
      <c r="Z75" s="137"/>
      <c r="AA75" s="137"/>
      <c r="AB75" s="36"/>
      <c r="AC75" s="36"/>
      <c r="AD75" s="157"/>
      <c r="AE75" s="157"/>
      <c r="AF75" s="157"/>
      <c r="AG75" s="157"/>
      <c r="AH75" s="171"/>
      <c r="AI75" s="460"/>
      <c r="AJ75" s="460"/>
      <c r="AK75" s="171"/>
      <c r="AL75" s="496">
        <v>11</v>
      </c>
      <c r="AM75" s="496" t="s">
        <v>67</v>
      </c>
      <c r="AN75" s="496">
        <v>0</v>
      </c>
      <c r="AO75" s="460"/>
      <c r="AP75" s="499">
        <v>999</v>
      </c>
      <c r="AQ75" s="463"/>
      <c r="AR75" s="499">
        <v>999</v>
      </c>
      <c r="AS75" s="463"/>
      <c r="AT75" s="463"/>
      <c r="AU75" s="499" t="s">
        <v>67</v>
      </c>
      <c r="AV75" s="499" t="s">
        <v>67</v>
      </c>
      <c r="AW75" s="463"/>
      <c r="AX75" s="463"/>
      <c r="AY75" s="171"/>
      <c r="AZ75" s="171"/>
      <c r="BA75" s="171"/>
      <c r="BB75" s="171"/>
      <c r="BC75" s="349"/>
      <c r="BD75" s="171"/>
      <c r="BE75" s="171"/>
      <c r="BF75" s="171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 s="78"/>
      <c r="BY75" s="78"/>
      <c r="BZ75" s="78"/>
      <c r="CA75"/>
      <c r="CB75"/>
      <c r="CC75" s="168"/>
      <c r="CD75"/>
      <c r="CE75" s="168"/>
      <c r="CF75"/>
      <c r="CS75" s="361"/>
      <c r="CW75" s="490">
        <v>26</v>
      </c>
      <c r="CX75" s="490">
        <v>0</v>
      </c>
      <c r="DA75" s="490"/>
      <c r="DE75" s="490"/>
      <c r="DF75" s="490"/>
      <c r="DK75" s="490"/>
      <c r="DL75" s="490"/>
      <c r="DM75" s="490"/>
      <c r="DN75" s="490">
        <v>0</v>
      </c>
      <c r="DO75"/>
      <c r="DP75" s="490">
        <v>99</v>
      </c>
      <c r="DQ75"/>
      <c r="DR75" s="490">
        <v>99</v>
      </c>
      <c r="DS75"/>
      <c r="DT75" s="490" t="s">
        <v>67</v>
      </c>
      <c r="DU75" s="490" t="s">
        <v>67</v>
      </c>
      <c r="DV75"/>
      <c r="DW75"/>
      <c r="DY75"/>
      <c r="FK75" s="582">
        <v>5</v>
      </c>
      <c r="FL75" s="569">
        <v>0</v>
      </c>
      <c r="FM75" s="569">
        <v>0</v>
      </c>
      <c r="FN75" s="569">
        <v>0</v>
      </c>
      <c r="FO75" s="569">
        <v>0</v>
      </c>
      <c r="FP75" s="569">
        <v>0</v>
      </c>
      <c r="FQ75" s="569">
        <v>0</v>
      </c>
      <c r="HC75" s="609" t="s">
        <v>63</v>
      </c>
      <c r="HD75" s="609"/>
    </row>
    <row r="76" spans="1:326" hidden="1" x14ac:dyDescent="0.2">
      <c r="Y76" s="137"/>
      <c r="Z76" s="137"/>
      <c r="AA76" s="137"/>
      <c r="AB76" s="36"/>
      <c r="AC76" s="36"/>
      <c r="AD76" s="157"/>
      <c r="AE76" s="157"/>
      <c r="AF76" s="157"/>
      <c r="AG76" s="157"/>
      <c r="AH76" s="171"/>
      <c r="AI76" s="460"/>
      <c r="AJ76" s="460"/>
      <c r="AK76" s="171"/>
      <c r="AL76" s="496">
        <v>12</v>
      </c>
      <c r="AM76" s="496">
        <v>0</v>
      </c>
      <c r="AN76" s="496">
        <v>0</v>
      </c>
      <c r="AO76" s="460"/>
      <c r="AP76" s="499">
        <v>999</v>
      </c>
      <c r="AQ76" s="463"/>
      <c r="AR76" s="499">
        <v>999</v>
      </c>
      <c r="AS76" s="463"/>
      <c r="AT76" s="463"/>
      <c r="AU76" s="499" t="s">
        <v>67</v>
      </c>
      <c r="AV76" s="499" t="s">
        <v>67</v>
      </c>
      <c r="AW76" s="463"/>
      <c r="AX76" s="463"/>
      <c r="AY76" s="171"/>
      <c r="AZ76" s="171"/>
      <c r="BA76" s="171"/>
      <c r="BB76" s="171"/>
      <c r="BC76" s="349"/>
      <c r="BD76" s="171"/>
      <c r="BE76" s="171"/>
      <c r="BF76" s="171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 s="78"/>
      <c r="BY76" s="78"/>
      <c r="BZ76" s="78"/>
      <c r="CA76"/>
      <c r="CB76"/>
      <c r="CC76" s="168"/>
      <c r="CD76"/>
      <c r="CE76" s="168"/>
      <c r="CF76"/>
      <c r="CS76" s="361"/>
      <c r="CW76" s="490">
        <v>27</v>
      </c>
      <c r="CX76" s="490" t="s">
        <v>67</v>
      </c>
      <c r="DA76" s="490"/>
      <c r="DE76" s="490"/>
      <c r="DF76" s="490"/>
      <c r="DK76" s="490"/>
      <c r="DL76" s="490"/>
      <c r="DM76" s="490"/>
      <c r="DN76" s="490">
        <v>0</v>
      </c>
      <c r="DO76"/>
      <c r="DP76" s="490">
        <v>99</v>
      </c>
      <c r="DQ76"/>
      <c r="DR76" s="490">
        <v>99</v>
      </c>
      <c r="DS76"/>
      <c r="DT76" s="490" t="s">
        <v>67</v>
      </c>
      <c r="DU76" s="490" t="s">
        <v>67</v>
      </c>
      <c r="DV76"/>
      <c r="DW76"/>
      <c r="DY76"/>
      <c r="FK76" s="582">
        <v>6</v>
      </c>
      <c r="FL76" s="569">
        <v>0</v>
      </c>
      <c r="FM76" s="569">
        <v>0</v>
      </c>
      <c r="FN76" s="569">
        <v>0</v>
      </c>
      <c r="FO76" s="569">
        <v>0</v>
      </c>
      <c r="FP76" s="569">
        <v>0</v>
      </c>
      <c r="FQ76" s="569">
        <v>0</v>
      </c>
      <c r="HC76" s="609" t="s">
        <v>64</v>
      </c>
      <c r="HD76" s="609"/>
    </row>
    <row r="77" spans="1:326" hidden="1" x14ac:dyDescent="0.2">
      <c r="R77" s="570"/>
      <c r="V77" s="570"/>
      <c r="W77" s="570"/>
      <c r="X77" s="570"/>
      <c r="Y77" s="574"/>
      <c r="Z77" s="574"/>
      <c r="AA77" s="574"/>
      <c r="AB77" s="36"/>
      <c r="AC77" s="36"/>
      <c r="AD77" s="157"/>
      <c r="AE77" s="157"/>
      <c r="AF77" s="157"/>
      <c r="AG77" s="157"/>
      <c r="AH77" s="572"/>
      <c r="AI77" s="572"/>
      <c r="AJ77" s="572"/>
      <c r="AK77" s="572"/>
      <c r="AL77" s="572"/>
      <c r="AM77" s="572"/>
      <c r="AN77" s="572"/>
      <c r="AO77" s="572"/>
      <c r="AP77" s="574"/>
      <c r="AQ77" s="574"/>
      <c r="AR77" s="574"/>
      <c r="AS77" s="574"/>
      <c r="AT77" s="574"/>
      <c r="AU77" s="574"/>
      <c r="AV77" s="574"/>
      <c r="AW77" s="574"/>
      <c r="AX77" s="574"/>
      <c r="AY77" s="572"/>
      <c r="AZ77" s="572"/>
      <c r="BA77" s="572"/>
      <c r="BB77" s="572"/>
      <c r="BC77" s="572"/>
      <c r="BD77" s="572"/>
      <c r="BE77" s="572"/>
      <c r="BF77" s="572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 s="78"/>
      <c r="BY77" s="78"/>
      <c r="BZ77" s="78"/>
      <c r="CA77"/>
      <c r="CB77"/>
      <c r="CC77" s="168"/>
      <c r="CD77"/>
      <c r="CE77" s="168"/>
      <c r="CF77"/>
      <c r="CK77" s="569"/>
      <c r="CL77" s="569"/>
      <c r="CM77" s="569"/>
      <c r="CN77" s="569"/>
      <c r="CO77" s="569"/>
      <c r="CP77" s="569"/>
      <c r="CQ77" s="569"/>
      <c r="CR77" s="569"/>
      <c r="CS77" s="569"/>
      <c r="CT77" s="569"/>
      <c r="CU77" s="569"/>
      <c r="CV77" s="569"/>
      <c r="CW77" s="569"/>
      <c r="CX77" s="569"/>
      <c r="DA77" s="569"/>
      <c r="DE77" s="569"/>
      <c r="DF77" s="569"/>
      <c r="DK77" s="569"/>
      <c r="DL77" s="569"/>
      <c r="DM77" s="569"/>
      <c r="DN77" s="569"/>
      <c r="DO77"/>
      <c r="DP77" s="569"/>
      <c r="DQ77"/>
      <c r="DR77" s="569"/>
      <c r="DS77"/>
      <c r="DT77" s="569"/>
      <c r="DU77" s="569"/>
      <c r="DV77"/>
      <c r="DW77"/>
      <c r="DY77"/>
      <c r="FL77" s="569"/>
      <c r="FM77" s="569"/>
      <c r="FN77" s="569"/>
      <c r="FO77" s="569"/>
      <c r="FP77" s="569"/>
      <c r="HC77" s="590" t="s">
        <v>140</v>
      </c>
      <c r="HD77" s="589">
        <v>0</v>
      </c>
    </row>
    <row r="78" spans="1:326" hidden="1" x14ac:dyDescent="0.2">
      <c r="R78" s="570"/>
      <c r="V78" s="570"/>
      <c r="W78" s="570"/>
      <c r="X78" s="570"/>
      <c r="Y78" s="574"/>
      <c r="Z78" s="574"/>
      <c r="AA78" s="574"/>
      <c r="AB78" s="36"/>
      <c r="AC78" s="36"/>
      <c r="AD78" s="157"/>
      <c r="AE78" s="157"/>
      <c r="AF78" s="157"/>
      <c r="AG78" s="157"/>
      <c r="AH78" s="572"/>
      <c r="AI78" s="572"/>
      <c r="AJ78" s="572"/>
      <c r="AK78" s="616"/>
      <c r="AL78" s="616"/>
      <c r="AM78" s="616"/>
      <c r="AN78" s="616"/>
      <c r="AO78" s="616"/>
      <c r="AP78" s="616"/>
      <c r="AQ78" s="616"/>
      <c r="AR78" s="616"/>
      <c r="AS78" s="616"/>
      <c r="AT78" s="616"/>
      <c r="AU78" s="616"/>
      <c r="AV78" s="616"/>
      <c r="AW78" s="616"/>
      <c r="AX78" s="616"/>
      <c r="AY78" s="616"/>
      <c r="AZ78" s="616"/>
      <c r="BA78" s="616"/>
      <c r="BB78" s="616"/>
      <c r="BC78" s="616"/>
      <c r="BD78" s="616"/>
      <c r="BE78" s="616"/>
      <c r="BF78" s="616"/>
      <c r="BG78" s="616"/>
      <c r="BH78" s="616"/>
      <c r="BI78" s="616"/>
      <c r="BJ78" s="616"/>
      <c r="BK78" s="616"/>
      <c r="BL78" s="616"/>
      <c r="BM78" s="616"/>
      <c r="BN78" s="616"/>
      <c r="BO78" s="616"/>
      <c r="BP78" s="616"/>
      <c r="BQ78" s="616"/>
      <c r="BR78" s="616"/>
      <c r="BS78" s="616"/>
      <c r="BT78" s="616"/>
      <c r="BU78" s="616"/>
      <c r="BV78" s="616"/>
      <c r="BW78" s="616"/>
      <c r="BX78" s="616"/>
      <c r="BY78" s="616"/>
      <c r="BZ78" s="616"/>
      <c r="CA78" s="616"/>
      <c r="CB78" s="616"/>
      <c r="CC78" s="616"/>
      <c r="CD78" s="616"/>
      <c r="CE78" s="616"/>
      <c r="CF78" s="616"/>
      <c r="CG78" s="616"/>
      <c r="CH78" s="616"/>
      <c r="CI78" s="616"/>
      <c r="CJ78" s="616"/>
      <c r="CK78" s="616"/>
      <c r="CL78" s="616"/>
      <c r="CM78" s="616"/>
      <c r="CN78" s="616"/>
      <c r="CO78" s="616"/>
      <c r="CP78" s="616"/>
      <c r="CQ78" s="616"/>
      <c r="CR78" s="616"/>
      <c r="CS78" s="616"/>
      <c r="CT78" s="616"/>
      <c r="CU78" s="616"/>
      <c r="CV78" s="616"/>
      <c r="CW78" s="616"/>
      <c r="CX78" s="616"/>
      <c r="CY78" s="616"/>
      <c r="CZ78" s="616"/>
      <c r="DA78" s="616"/>
      <c r="DB78" s="616"/>
      <c r="DC78" s="616"/>
      <c r="DD78" s="616"/>
      <c r="DE78" s="616"/>
      <c r="DF78" s="616"/>
      <c r="DG78" s="616"/>
      <c r="DH78" s="616"/>
      <c r="DI78" s="616"/>
      <c r="DJ78" s="616"/>
      <c r="DK78" s="616"/>
      <c r="DL78" s="616"/>
      <c r="DM78" s="616"/>
      <c r="DN78" s="616"/>
      <c r="DO78" s="616"/>
      <c r="DP78" s="616"/>
      <c r="DQ78" s="616"/>
      <c r="DR78" s="616"/>
      <c r="DS78" s="616"/>
      <c r="DT78" s="616"/>
      <c r="DU78" s="616"/>
      <c r="DV78" s="616"/>
      <c r="DW78" s="616"/>
      <c r="DX78" s="616"/>
      <c r="DY78" s="616"/>
      <c r="DZ78" s="616"/>
      <c r="EA78" s="616"/>
      <c r="EB78" s="616"/>
      <c r="EC78" s="616"/>
      <c r="ED78" s="616"/>
      <c r="EE78" s="616"/>
      <c r="EF78" s="616"/>
      <c r="EG78" s="616"/>
      <c r="EH78" s="616"/>
      <c r="EI78" s="616"/>
      <c r="EJ78" s="616"/>
      <c r="EK78" s="616"/>
      <c r="EL78" s="616"/>
      <c r="EM78" s="616"/>
      <c r="EN78" s="616"/>
      <c r="EO78" s="616"/>
      <c r="EP78" s="616"/>
      <c r="EQ78" s="616"/>
      <c r="ER78" s="616"/>
      <c r="ES78" s="616"/>
      <c r="ET78" s="616"/>
      <c r="EU78" s="616"/>
      <c r="EV78" s="616"/>
      <c r="EW78" s="616"/>
      <c r="EX78" s="616"/>
      <c r="EY78" s="616"/>
      <c r="EZ78" s="616"/>
      <c r="FA78" s="616"/>
      <c r="FB78" s="616"/>
      <c r="FC78" s="616"/>
      <c r="FD78" s="616"/>
      <c r="FE78" s="616"/>
      <c r="FF78" s="616"/>
      <c r="FG78" s="616"/>
      <c r="FH78" s="616"/>
      <c r="FI78" s="616"/>
      <c r="FJ78" s="616"/>
      <c r="FK78" s="616"/>
      <c r="FL78" s="616"/>
      <c r="FM78" s="616"/>
      <c r="FN78" s="616"/>
      <c r="FO78" s="616"/>
      <c r="FP78" s="616"/>
      <c r="FQ78" s="616"/>
      <c r="FS78" s="725" t="s">
        <v>49</v>
      </c>
      <c r="FT78" s="725"/>
      <c r="FU78" s="725"/>
      <c r="FV78" s="725"/>
      <c r="FW78" s="725"/>
      <c r="FX78" s="725"/>
      <c r="FY78" s="725"/>
      <c r="GB78" s="616" t="s">
        <v>51</v>
      </c>
      <c r="GC78" s="616"/>
      <c r="GD78" s="616"/>
      <c r="GE78" s="616"/>
      <c r="GF78" s="616"/>
      <c r="GG78" s="616"/>
      <c r="GH78" s="616"/>
      <c r="GI78" s="616"/>
      <c r="GJ78" s="58"/>
      <c r="GK78" s="58"/>
      <c r="GL78" s="58"/>
      <c r="GM78" s="58"/>
      <c r="GN78" s="58"/>
      <c r="GO78" s="58"/>
      <c r="GP78" s="58"/>
      <c r="GQ78" s="58"/>
      <c r="GR78" s="58"/>
      <c r="GS78" s="58"/>
      <c r="GT78" s="58"/>
      <c r="GU78" s="58"/>
      <c r="GV78" s="58"/>
      <c r="GW78" s="58"/>
      <c r="GX78" s="58"/>
      <c r="GY78" s="58"/>
      <c r="GZ78" s="58"/>
      <c r="HA78" s="58"/>
      <c r="HB78" s="58"/>
      <c r="HC78" s="58"/>
      <c r="HD78" s="58"/>
      <c r="HE78" s="58"/>
      <c r="HF78" s="58"/>
      <c r="HG78" s="58"/>
      <c r="HH78" s="58"/>
      <c r="HI78" s="58"/>
      <c r="HJ78" s="58"/>
      <c r="HK78" s="58"/>
      <c r="HL78" s="58"/>
      <c r="HM78" s="58"/>
      <c r="HN78" s="58"/>
      <c r="HO78" s="58"/>
      <c r="HP78" s="58"/>
      <c r="HQ78" s="58"/>
      <c r="HR78" s="58"/>
      <c r="HS78" s="58"/>
      <c r="HT78" s="58"/>
      <c r="HU78" s="58"/>
      <c r="HV78" s="58"/>
      <c r="HW78" s="58"/>
      <c r="HX78" s="58"/>
      <c r="HY78" s="58"/>
      <c r="HZ78" s="58"/>
      <c r="IA78" s="58"/>
      <c r="IB78" s="58"/>
      <c r="IC78" s="58"/>
      <c r="ID78" s="58"/>
      <c r="IE78" s="58"/>
      <c r="IF78" s="58"/>
      <c r="IG78" s="58"/>
      <c r="IH78" s="58"/>
      <c r="II78" s="58"/>
      <c r="IJ78" s="58"/>
      <c r="IK78" s="58"/>
      <c r="IL78" s="58"/>
      <c r="IM78" s="58"/>
      <c r="IN78" s="58"/>
      <c r="IO78" s="58"/>
      <c r="IP78" s="58"/>
      <c r="IQ78" s="58"/>
      <c r="IR78" s="58"/>
      <c r="IS78" s="58"/>
      <c r="IT78" s="58"/>
      <c r="IU78" s="58"/>
      <c r="IV78" s="58"/>
      <c r="IW78" s="58"/>
      <c r="IX78" s="58"/>
      <c r="IY78" s="58"/>
      <c r="IZ78" s="58"/>
      <c r="JA78" s="58"/>
      <c r="JB78" s="58"/>
      <c r="JC78" s="58"/>
      <c r="JD78" s="58"/>
      <c r="JE78" s="58"/>
      <c r="JF78" s="58"/>
      <c r="JG78" s="58"/>
      <c r="JH78" s="58"/>
      <c r="JI78" s="58"/>
      <c r="JJ78" s="58"/>
      <c r="JK78" s="58"/>
      <c r="JL78" s="58"/>
      <c r="JM78" s="58"/>
      <c r="JN78" s="58"/>
      <c r="JO78" s="58"/>
      <c r="JP78" s="58"/>
      <c r="JQ78" s="58"/>
      <c r="JR78" s="58"/>
      <c r="JS78" s="58"/>
      <c r="JT78" s="58"/>
      <c r="JU78" s="58"/>
      <c r="JV78" s="58"/>
      <c r="JW78" s="58"/>
      <c r="JX78" s="58"/>
      <c r="JY78" s="58"/>
      <c r="JZ78" s="58"/>
      <c r="KA78" s="58"/>
      <c r="KB78" s="58"/>
      <c r="KC78" s="58"/>
      <c r="KD78" s="58"/>
      <c r="KE78" s="58"/>
      <c r="KF78" s="58"/>
      <c r="KG78" s="58"/>
      <c r="KH78" s="58"/>
      <c r="KI78" s="58"/>
      <c r="KJ78" s="58"/>
      <c r="KK78" s="58"/>
      <c r="KL78" s="58"/>
      <c r="KM78" s="58"/>
      <c r="KN78" s="58"/>
      <c r="KO78" s="58"/>
      <c r="KP78" s="58"/>
      <c r="KQ78" s="58"/>
      <c r="KR78" s="58"/>
      <c r="KS78" s="58"/>
      <c r="KT78" s="58"/>
      <c r="KU78" s="58"/>
      <c r="KV78" s="58"/>
      <c r="KW78" s="58"/>
      <c r="KX78" s="58"/>
      <c r="KY78" s="58"/>
      <c r="KZ78" s="58"/>
      <c r="LA78" s="58"/>
      <c r="LB78" s="58"/>
      <c r="LC78" s="58"/>
      <c r="LD78" s="58"/>
      <c r="LE78" s="58"/>
      <c r="LF78" s="58"/>
      <c r="LG78" s="58"/>
      <c r="LH78" s="58"/>
      <c r="LI78" s="58"/>
      <c r="LJ78" s="58"/>
      <c r="LK78" s="58"/>
      <c r="LL78" s="58"/>
      <c r="LM78" s="58"/>
      <c r="LN78" s="58"/>
    </row>
    <row r="79" spans="1:326" ht="12.75" hidden="1" customHeight="1" x14ac:dyDescent="0.2">
      <c r="D79"/>
      <c r="R79"/>
      <c r="V79"/>
      <c r="W79"/>
      <c r="X79"/>
      <c r="Y79" s="137"/>
      <c r="Z79" s="137"/>
      <c r="AA79" s="137"/>
      <c r="AB79" s="36"/>
      <c r="AC79" s="36"/>
      <c r="AD79" s="157"/>
      <c r="AE79" s="157"/>
      <c r="AF79" s="157"/>
      <c r="AG79" s="157"/>
      <c r="AH79" s="171"/>
      <c r="AI79" s="460"/>
      <c r="AJ79" s="460"/>
      <c r="AK79" s="171"/>
      <c r="AL79" s="496">
        <v>13</v>
      </c>
      <c r="AM79" s="496" t="s">
        <v>67</v>
      </c>
      <c r="AN79" s="496">
        <v>0</v>
      </c>
      <c r="AO79" s="460"/>
      <c r="AP79" s="499">
        <v>999</v>
      </c>
      <c r="AQ79" s="463"/>
      <c r="AR79" s="499">
        <v>999</v>
      </c>
      <c r="AS79" s="463"/>
      <c r="AT79" s="463"/>
      <c r="AU79" s="499" t="s">
        <v>67</v>
      </c>
      <c r="AV79" s="499" t="s">
        <v>67</v>
      </c>
      <c r="AW79" s="463"/>
      <c r="AX79" s="463"/>
      <c r="AY79" s="171"/>
      <c r="AZ79" s="171"/>
      <c r="BA79" s="171"/>
      <c r="BB79" s="171"/>
      <c r="BC79" s="349"/>
      <c r="BD79" s="171"/>
      <c r="BE79" s="171"/>
      <c r="BF79" s="171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 s="78"/>
      <c r="BY79" s="78"/>
      <c r="BZ79" s="78"/>
      <c r="CA79"/>
      <c r="CB79"/>
      <c r="CC79" s="168"/>
      <c r="CD79"/>
      <c r="CE79" s="168"/>
      <c r="CF79"/>
      <c r="CS79" s="361"/>
      <c r="CW79" s="490">
        <v>28</v>
      </c>
      <c r="CX79" s="490">
        <v>0</v>
      </c>
      <c r="DA79" s="490"/>
      <c r="DE79" s="490"/>
      <c r="DF79" s="490"/>
      <c r="DK79" s="490"/>
      <c r="DL79" s="490"/>
      <c r="DM79" s="490"/>
      <c r="DN79" s="490">
        <v>0</v>
      </c>
      <c r="DO79"/>
      <c r="DP79" s="490">
        <v>99</v>
      </c>
      <c r="DQ79"/>
      <c r="DR79" s="490">
        <v>99</v>
      </c>
      <c r="DS79"/>
      <c r="DT79" s="490" t="s">
        <v>67</v>
      </c>
      <c r="DU79" s="490" t="s">
        <v>67</v>
      </c>
      <c r="DV79"/>
      <c r="DW79"/>
      <c r="DY79"/>
      <c r="FK79" s="718" t="s">
        <v>0</v>
      </c>
      <c r="FL79" s="718" t="s">
        <v>125</v>
      </c>
      <c r="FM79" s="718" t="s">
        <v>126</v>
      </c>
      <c r="FN79" s="718" t="s">
        <v>127</v>
      </c>
      <c r="FO79" s="718" t="s">
        <v>128</v>
      </c>
      <c r="FP79" s="718" t="s">
        <v>57</v>
      </c>
      <c r="FQ79" s="718" t="s">
        <v>36</v>
      </c>
      <c r="FR79" s="718" t="s">
        <v>41</v>
      </c>
      <c r="FS79" s="723" t="s">
        <v>1</v>
      </c>
      <c r="FT79" s="726" t="s">
        <v>1</v>
      </c>
      <c r="FU79" s="724" t="s">
        <v>125</v>
      </c>
      <c r="FV79" s="718" t="s">
        <v>126</v>
      </c>
      <c r="FW79" s="718" t="s">
        <v>127</v>
      </c>
      <c r="FX79" s="718" t="s">
        <v>128</v>
      </c>
      <c r="FY79" s="718" t="s">
        <v>57</v>
      </c>
      <c r="FZ79" s="723" t="s">
        <v>52</v>
      </c>
      <c r="GA79" s="726" t="s">
        <v>1</v>
      </c>
      <c r="GB79" s="571"/>
      <c r="GC79" s="572"/>
      <c r="GD79" s="727" t="s">
        <v>0</v>
      </c>
      <c r="GE79" s="727" t="s">
        <v>125</v>
      </c>
      <c r="GF79" s="727" t="s">
        <v>126</v>
      </c>
      <c r="GG79" s="727" t="s">
        <v>127</v>
      </c>
      <c r="GH79" s="727" t="s">
        <v>128</v>
      </c>
      <c r="GI79" s="727" t="s">
        <v>57</v>
      </c>
      <c r="GJ79" s="727" t="s">
        <v>52</v>
      </c>
      <c r="GK79" s="583">
        <v>10000000000</v>
      </c>
      <c r="GL79" s="583"/>
      <c r="GM79" s="574"/>
      <c r="GN79" s="574"/>
      <c r="GO79" s="574"/>
      <c r="GP79" s="574"/>
      <c r="GQ79" s="574"/>
      <c r="GR79" s="572"/>
      <c r="GS79" s="572"/>
      <c r="GT79" s="578"/>
      <c r="GU79" s="578"/>
      <c r="GV79" s="578"/>
      <c r="GW79" s="572"/>
      <c r="GX79" s="572"/>
      <c r="GY79" s="572"/>
      <c r="GZ79" s="578"/>
      <c r="HA79" s="572"/>
      <c r="HB79" s="572"/>
      <c r="HC79" s="572"/>
      <c r="HG79" s="725" t="s">
        <v>59</v>
      </c>
      <c r="HH79" s="725"/>
      <c r="HI79" s="725"/>
      <c r="HU79" s="78"/>
      <c r="HV79" s="78"/>
      <c r="HW79" s="78"/>
      <c r="IH79" s="569"/>
      <c r="II79" s="569"/>
      <c r="IJ79" s="569"/>
      <c r="IK79" s="569"/>
      <c r="IL79" s="569"/>
      <c r="IM79" s="569"/>
      <c r="IN79" s="569"/>
      <c r="IO79" s="569"/>
      <c r="IP79" s="569"/>
      <c r="IQ79" s="569"/>
      <c r="IR79" s="569"/>
      <c r="IS79" s="569"/>
      <c r="IT79" s="569">
        <v>1</v>
      </c>
      <c r="IU79" s="569">
        <v>0</v>
      </c>
      <c r="IX79" s="569"/>
      <c r="JB79" s="569"/>
      <c r="JC79" s="569"/>
      <c r="JE79" s="168"/>
      <c r="JH79" s="569"/>
      <c r="JI79" s="569"/>
      <c r="JJ79" s="569"/>
      <c r="JK79" s="569">
        <v>0</v>
      </c>
      <c r="JM79" s="569">
        <v>99</v>
      </c>
      <c r="JO79" s="569">
        <v>1</v>
      </c>
      <c r="JQ79" s="569">
        <v>1</v>
      </c>
      <c r="JR79" s="569">
        <v>0</v>
      </c>
      <c r="LH79" s="718">
        <v>0</v>
      </c>
      <c r="LI79" s="718">
        <v>0</v>
      </c>
      <c r="LJ79" s="718">
        <v>0</v>
      </c>
      <c r="LK79" s="718">
        <v>0</v>
      </c>
      <c r="LL79" s="718">
        <v>0</v>
      </c>
      <c r="LM79" s="718">
        <v>0</v>
      </c>
      <c r="LN79" s="718">
        <v>23</v>
      </c>
    </row>
    <row r="80" spans="1:326" hidden="1" x14ac:dyDescent="0.2">
      <c r="D80"/>
      <c r="R80"/>
      <c r="V80"/>
      <c r="W80"/>
      <c r="X80"/>
      <c r="Y80" s="137"/>
      <c r="Z80" s="137"/>
      <c r="AA80" s="137"/>
      <c r="AB80" s="36"/>
      <c r="AC80" s="36"/>
      <c r="AD80" s="157"/>
      <c r="AE80" s="157"/>
      <c r="AF80" s="157"/>
      <c r="AG80" s="156"/>
      <c r="AH80" s="171"/>
      <c r="AI80" s="460"/>
      <c r="AJ80" s="460"/>
      <c r="AK80" s="171"/>
      <c r="AL80" s="496">
        <v>14</v>
      </c>
      <c r="AM80" s="496">
        <v>0</v>
      </c>
      <c r="AN80" s="496">
        <v>0</v>
      </c>
      <c r="AO80" s="460"/>
      <c r="AP80" s="499">
        <v>999</v>
      </c>
      <c r="AQ80" s="463"/>
      <c r="AR80" s="499">
        <v>999</v>
      </c>
      <c r="AS80" s="463"/>
      <c r="AT80" s="463"/>
      <c r="AU80" s="499" t="s">
        <v>67</v>
      </c>
      <c r="AV80" s="499" t="s">
        <v>67</v>
      </c>
      <c r="AW80" s="463"/>
      <c r="AX80" s="463"/>
      <c r="AY80" s="171"/>
      <c r="AZ80" s="171"/>
      <c r="BA80" s="171"/>
      <c r="BB80" s="171"/>
      <c r="BC80" s="349"/>
      <c r="BD80" s="171"/>
      <c r="BE80" s="171"/>
      <c r="BF80" s="171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 s="78"/>
      <c r="BY80" s="78"/>
      <c r="BZ80" s="78"/>
      <c r="CA80"/>
      <c r="CB80"/>
      <c r="CC80" s="168"/>
      <c r="CD80"/>
      <c r="CE80" s="168"/>
      <c r="CF80"/>
      <c r="CS80" s="361"/>
      <c r="CW80" s="490">
        <v>29</v>
      </c>
      <c r="CX80" s="490" t="s">
        <v>67</v>
      </c>
      <c r="DA80" s="490"/>
      <c r="DE80" s="490"/>
      <c r="DF80" s="490"/>
      <c r="DK80" s="490"/>
      <c r="DL80" s="490"/>
      <c r="DM80" s="490"/>
      <c r="DN80" s="490">
        <v>0</v>
      </c>
      <c r="DO80"/>
      <c r="DP80" s="490">
        <v>99</v>
      </c>
      <c r="DQ80"/>
      <c r="DR80" s="490">
        <v>99</v>
      </c>
      <c r="DS80"/>
      <c r="DT80" s="490" t="s">
        <v>67</v>
      </c>
      <c r="DU80" s="490" t="s">
        <v>67</v>
      </c>
      <c r="DV80"/>
      <c r="DW80"/>
      <c r="DY80"/>
      <c r="FK80" s="718"/>
      <c r="FL80" s="718"/>
      <c r="FM80" s="718"/>
      <c r="FN80" s="718"/>
      <c r="FO80" s="718"/>
      <c r="FP80" s="718"/>
      <c r="FQ80" s="718"/>
      <c r="FR80" s="718"/>
      <c r="FS80" s="723"/>
      <c r="FT80" s="726"/>
      <c r="FU80" s="724"/>
      <c r="FV80" s="718"/>
      <c r="FW80" s="718"/>
      <c r="FX80" s="718"/>
      <c r="FY80" s="718"/>
      <c r="FZ80" s="723"/>
      <c r="GA80" s="726"/>
      <c r="GB80" s="571"/>
      <c r="GC80" s="572"/>
      <c r="GD80" s="727"/>
      <c r="GE80" s="727"/>
      <c r="GF80" s="727"/>
      <c r="GG80" s="727"/>
      <c r="GH80" s="727"/>
      <c r="GI80" s="727"/>
      <c r="GJ80" s="727"/>
      <c r="GK80" s="574"/>
      <c r="GL80" s="574"/>
      <c r="GM80" s="574"/>
      <c r="GN80" s="574"/>
      <c r="GO80" s="574"/>
      <c r="GP80" s="574"/>
      <c r="GQ80" s="574"/>
      <c r="GR80" s="572"/>
      <c r="GS80" s="572"/>
      <c r="GT80" s="578"/>
      <c r="GU80" s="578"/>
      <c r="GV80" s="578"/>
      <c r="GW80" s="572"/>
      <c r="GX80" s="572"/>
      <c r="GY80" s="572"/>
      <c r="GZ80" s="578"/>
      <c r="HA80" s="572"/>
      <c r="HB80" s="572"/>
      <c r="HC80" s="572"/>
      <c r="HU80" s="78"/>
      <c r="HV80" s="78"/>
      <c r="HW80" s="78"/>
      <c r="IH80" s="569"/>
      <c r="II80" s="569"/>
      <c r="IJ80" s="569"/>
      <c r="IK80" s="569"/>
      <c r="IL80" s="569"/>
      <c r="IM80" s="569"/>
      <c r="IN80" s="569"/>
      <c r="IO80" s="569"/>
      <c r="IP80" s="569"/>
      <c r="IQ80" s="569"/>
      <c r="IR80" s="569"/>
      <c r="IS80" s="569"/>
      <c r="IT80" s="569">
        <v>2</v>
      </c>
      <c r="IU80" s="569">
        <v>0</v>
      </c>
      <c r="IX80" s="569"/>
      <c r="JB80" s="569"/>
      <c r="JC80" s="569"/>
      <c r="JE80" s="168"/>
      <c r="JH80" s="569"/>
      <c r="JI80" s="569"/>
      <c r="JJ80" s="569"/>
      <c r="JK80" s="569">
        <v>0</v>
      </c>
      <c r="JM80" s="569">
        <v>99</v>
      </c>
      <c r="JO80" s="569">
        <v>3</v>
      </c>
      <c r="JQ80" s="569">
        <v>2</v>
      </c>
      <c r="JR80" s="569">
        <v>0</v>
      </c>
      <c r="LH80" s="718"/>
      <c r="LI80" s="718"/>
      <c r="LJ80" s="718"/>
      <c r="LK80" s="718"/>
      <c r="LL80" s="718"/>
      <c r="LM80" s="718"/>
      <c r="LN80" s="718"/>
    </row>
    <row r="81" spans="4:326" hidden="1" x14ac:dyDescent="0.2">
      <c r="D81"/>
      <c r="R81"/>
      <c r="V81"/>
      <c r="W81"/>
      <c r="X81"/>
      <c r="Y81" s="137"/>
      <c r="Z81" s="137"/>
      <c r="AA81" s="137"/>
      <c r="AB81" s="36"/>
      <c r="AC81" s="36"/>
      <c r="AD81" s="157"/>
      <c r="AE81" s="157"/>
      <c r="AF81" s="157"/>
      <c r="AG81" s="156"/>
      <c r="AH81" s="171"/>
      <c r="AI81" s="460"/>
      <c r="AJ81" s="460"/>
      <c r="AK81" s="171"/>
      <c r="AL81" s="496">
        <v>15</v>
      </c>
      <c r="AM81" s="496" t="s">
        <v>67</v>
      </c>
      <c r="AN81" s="496">
        <v>0</v>
      </c>
      <c r="AO81" s="460"/>
      <c r="AP81" s="499">
        <v>999</v>
      </c>
      <c r="AQ81" s="463"/>
      <c r="AR81" s="499">
        <v>999</v>
      </c>
      <c r="AS81" s="463"/>
      <c r="AT81" s="463"/>
      <c r="AU81" s="499" t="s">
        <v>67</v>
      </c>
      <c r="AV81" s="499" t="s">
        <v>67</v>
      </c>
      <c r="AW81" s="463"/>
      <c r="AX81" s="463"/>
      <c r="AY81" s="171"/>
      <c r="AZ81" s="171"/>
      <c r="BA81" s="171"/>
      <c r="BB81" s="171"/>
      <c r="BC81" s="349"/>
      <c r="BD81" s="171"/>
      <c r="BE81" s="171"/>
      <c r="BF81" s="17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 s="78"/>
      <c r="BY81" s="78"/>
      <c r="BZ81" s="78"/>
      <c r="CA81"/>
      <c r="CB81"/>
      <c r="CC81" s="168"/>
      <c r="CD81"/>
      <c r="CE81" s="168"/>
      <c r="CF81"/>
      <c r="CS81" s="361"/>
      <c r="CW81" s="490">
        <v>30</v>
      </c>
      <c r="CX81" s="490">
        <v>0</v>
      </c>
      <c r="DA81" s="490"/>
      <c r="DE81" s="490"/>
      <c r="DF81" s="490"/>
      <c r="DK81" s="490"/>
      <c r="DL81" s="490"/>
      <c r="DM81" s="490"/>
      <c r="DN81" s="490">
        <v>0</v>
      </c>
      <c r="DO81"/>
      <c r="DP81" s="490">
        <v>99</v>
      </c>
      <c r="DQ81"/>
      <c r="DR81" s="490">
        <v>99</v>
      </c>
      <c r="DS81"/>
      <c r="DT81" s="490" t="s">
        <v>67</v>
      </c>
      <c r="DU81" s="490" t="s">
        <v>67</v>
      </c>
      <c r="DV81"/>
      <c r="DW81"/>
      <c r="DY81"/>
      <c r="FK81" s="718"/>
      <c r="FL81" s="718"/>
      <c r="FM81" s="718"/>
      <c r="FN81" s="718"/>
      <c r="FO81" s="718"/>
      <c r="FP81" s="718"/>
      <c r="FQ81" s="718"/>
      <c r="FR81" s="718"/>
      <c r="FS81" s="723"/>
      <c r="FT81" s="726"/>
      <c r="FU81" s="724"/>
      <c r="FV81" s="718"/>
      <c r="FW81" s="718"/>
      <c r="FX81" s="718"/>
      <c r="FY81" s="718"/>
      <c r="FZ81" s="723"/>
      <c r="GA81" s="726"/>
      <c r="GB81" s="571"/>
      <c r="GC81" s="572"/>
      <c r="GD81" s="727"/>
      <c r="GE81" s="727"/>
      <c r="GF81" s="727"/>
      <c r="GG81" s="727"/>
      <c r="GH81" s="727"/>
      <c r="GI81" s="727"/>
      <c r="GJ81" s="727"/>
      <c r="GK81" s="574"/>
      <c r="GL81" s="574"/>
      <c r="GM81" s="574"/>
      <c r="GN81" s="574"/>
      <c r="GO81" s="574"/>
      <c r="GP81" s="574"/>
      <c r="GQ81" s="574"/>
      <c r="GR81" s="572"/>
      <c r="GS81" s="572"/>
      <c r="GT81" s="578"/>
      <c r="GU81" s="578"/>
      <c r="GV81" s="578"/>
      <c r="GW81" s="577">
        <v>10000</v>
      </c>
      <c r="GX81" s="572"/>
      <c r="GY81" s="572"/>
      <c r="GZ81" s="578"/>
      <c r="HA81" s="572"/>
      <c r="HB81" s="572"/>
      <c r="HC81" s="572"/>
      <c r="HG81" s="575" t="s">
        <v>47</v>
      </c>
      <c r="HH81" s="575" t="s">
        <v>45</v>
      </c>
      <c r="HI81" s="575" t="s">
        <v>46</v>
      </c>
      <c r="HK81" s="575" t="s">
        <v>60</v>
      </c>
      <c r="HU81" s="78"/>
      <c r="HV81" s="78"/>
      <c r="HW81" s="78"/>
      <c r="IH81" s="569"/>
      <c r="II81" s="569"/>
      <c r="IJ81" s="569"/>
      <c r="IK81" s="569"/>
      <c r="IL81" s="569"/>
      <c r="IM81" s="569"/>
      <c r="IN81" s="569"/>
      <c r="IO81" s="569"/>
      <c r="IP81" s="569"/>
      <c r="IQ81" s="569"/>
      <c r="IR81" s="569"/>
      <c r="IS81" s="569"/>
      <c r="IT81" s="569">
        <v>3</v>
      </c>
      <c r="IU81" s="569">
        <v>0</v>
      </c>
      <c r="IX81" s="569"/>
      <c r="JB81" s="569"/>
      <c r="JC81" s="569"/>
      <c r="JE81" s="168"/>
      <c r="JH81" s="569"/>
      <c r="JI81" s="569"/>
      <c r="JJ81" s="569"/>
      <c r="JK81" s="569">
        <v>0</v>
      </c>
      <c r="JM81" s="569">
        <v>99</v>
      </c>
      <c r="JO81" s="569">
        <v>5</v>
      </c>
      <c r="JQ81" s="569">
        <v>3</v>
      </c>
      <c r="JR81" s="569">
        <v>0</v>
      </c>
      <c r="LH81" s="718"/>
      <c r="LI81" s="718"/>
      <c r="LJ81" s="718"/>
      <c r="LK81" s="718"/>
      <c r="LL81" s="718"/>
      <c r="LM81" s="718"/>
      <c r="LN81" s="718"/>
    </row>
    <row r="82" spans="4:326" hidden="1" x14ac:dyDescent="0.2">
      <c r="D82"/>
      <c r="R82"/>
      <c r="V82"/>
      <c r="W82"/>
      <c r="X82"/>
      <c r="Y82" s="137"/>
      <c r="Z82" s="137"/>
      <c r="AA82" s="137"/>
      <c r="AB82" s="36"/>
      <c r="AC82" s="36"/>
      <c r="AD82" s="157"/>
      <c r="AE82" s="157"/>
      <c r="AF82" s="157"/>
      <c r="AG82" s="156"/>
      <c r="AH82" s="171"/>
      <c r="AI82" s="460"/>
      <c r="AJ82" s="55"/>
      <c r="AK82" s="171"/>
      <c r="AL82" s="496">
        <v>16</v>
      </c>
      <c r="AM82" s="496">
        <v>0</v>
      </c>
      <c r="AN82" s="496">
        <v>0</v>
      </c>
      <c r="AO82" s="460"/>
      <c r="AP82" s="499">
        <v>999</v>
      </c>
      <c r="AQ82" s="463"/>
      <c r="AR82" s="499">
        <v>999</v>
      </c>
      <c r="AS82" s="463"/>
      <c r="AT82" s="463"/>
      <c r="AU82" s="499" t="s">
        <v>67</v>
      </c>
      <c r="AV82" s="499" t="s">
        <v>67</v>
      </c>
      <c r="AW82" s="463"/>
      <c r="AX82" s="463"/>
      <c r="AY82" s="171"/>
      <c r="AZ82" s="171"/>
      <c r="BA82" s="171"/>
      <c r="BB82" s="171"/>
      <c r="BC82" s="349"/>
      <c r="BD82" s="171"/>
      <c r="BE82" s="171"/>
      <c r="BF82" s="171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 s="78"/>
      <c r="BY82" s="78"/>
      <c r="BZ82" s="78"/>
      <c r="CA82"/>
      <c r="CB82"/>
      <c r="CC82" s="168"/>
      <c r="CD82"/>
      <c r="CE82" s="168"/>
      <c r="CF82"/>
      <c r="CS82" s="361"/>
      <c r="CW82" s="490">
        <v>31</v>
      </c>
      <c r="CX82" s="490" t="s">
        <v>67</v>
      </c>
      <c r="DA82" s="490"/>
      <c r="DE82" s="490"/>
      <c r="DF82" s="490"/>
      <c r="DK82" s="490"/>
      <c r="DL82" s="490"/>
      <c r="DM82" s="490"/>
      <c r="DN82" s="490">
        <v>0</v>
      </c>
      <c r="DO82"/>
      <c r="DP82" s="490">
        <v>99</v>
      </c>
      <c r="DQ82"/>
      <c r="DR82" s="490">
        <v>99</v>
      </c>
      <c r="DS82"/>
      <c r="DT82" s="490" t="s">
        <v>67</v>
      </c>
      <c r="DU82" s="490" t="s">
        <v>67</v>
      </c>
      <c r="DV82"/>
      <c r="DW82"/>
      <c r="DY82"/>
      <c r="FK82" s="718"/>
      <c r="FL82" s="718"/>
      <c r="FM82" s="718"/>
      <c r="FN82" s="718"/>
      <c r="FO82" s="718"/>
      <c r="FP82" s="718"/>
      <c r="FQ82" s="718"/>
      <c r="FR82" s="718"/>
      <c r="FS82" s="723"/>
      <c r="FT82" s="726"/>
      <c r="FU82" s="724"/>
      <c r="FV82" s="718"/>
      <c r="FW82" s="718"/>
      <c r="FX82" s="718"/>
      <c r="FY82" s="718"/>
      <c r="FZ82" s="723"/>
      <c r="GA82" s="726"/>
      <c r="GB82" s="328"/>
      <c r="GC82" s="55"/>
      <c r="GD82" s="727"/>
      <c r="GE82" s="727"/>
      <c r="GF82" s="727"/>
      <c r="GG82" s="727"/>
      <c r="GH82" s="727"/>
      <c r="GI82" s="727"/>
      <c r="GJ82" s="727"/>
      <c r="GK82" s="574"/>
      <c r="GL82" s="574"/>
      <c r="GM82" s="574"/>
      <c r="GN82" s="574"/>
      <c r="GO82" s="574"/>
      <c r="GP82" s="574"/>
      <c r="GQ82" s="574"/>
      <c r="GR82" s="572"/>
      <c r="GS82" s="572"/>
      <c r="GT82" s="578"/>
      <c r="GU82" s="578"/>
      <c r="GV82" s="578"/>
      <c r="GW82" s="572"/>
      <c r="GX82" s="572"/>
      <c r="GY82" s="572"/>
      <c r="GZ82" s="578"/>
      <c r="HA82" s="572"/>
      <c r="HB82" s="572"/>
      <c r="HC82" s="672" t="s">
        <v>58</v>
      </c>
      <c r="HD82" s="672"/>
      <c r="HG82" s="575">
        <v>0</v>
      </c>
      <c r="HH82" s="575">
        <v>1</v>
      </c>
      <c r="HI82" s="575">
        <v>0</v>
      </c>
      <c r="HU82" s="78"/>
      <c r="HV82" s="78"/>
      <c r="HW82" s="78"/>
      <c r="IH82" s="569"/>
      <c r="II82" s="569"/>
      <c r="IJ82" s="569"/>
      <c r="IK82" s="569"/>
      <c r="IL82" s="569"/>
      <c r="IM82" s="569"/>
      <c r="IN82" s="569"/>
      <c r="IO82" s="569"/>
      <c r="IP82" s="569"/>
      <c r="IQ82" s="569"/>
      <c r="IR82" s="569"/>
      <c r="IS82" s="569"/>
      <c r="IT82" s="569">
        <v>4</v>
      </c>
      <c r="IU82" s="569">
        <v>0</v>
      </c>
      <c r="IX82" s="569"/>
      <c r="JB82" s="569"/>
      <c r="JC82" s="569"/>
      <c r="JE82" s="168"/>
      <c r="JH82" s="569"/>
      <c r="JI82" s="569"/>
      <c r="JJ82" s="569"/>
      <c r="JK82" s="569">
        <v>0</v>
      </c>
      <c r="JM82" s="569">
        <v>99</v>
      </c>
      <c r="JO82" s="569">
        <v>33</v>
      </c>
      <c r="JQ82" s="569">
        <v>0</v>
      </c>
      <c r="JR82" s="569">
        <v>0</v>
      </c>
      <c r="LH82" s="718"/>
      <c r="LI82" s="718"/>
      <c r="LJ82" s="718"/>
      <c r="LK82" s="718"/>
      <c r="LL82" s="718"/>
      <c r="LM82" s="718"/>
      <c r="LN82" s="718"/>
    </row>
    <row r="83" spans="4:326" hidden="1" x14ac:dyDescent="0.2">
      <c r="D83"/>
      <c r="R83"/>
      <c r="V83"/>
      <c r="W83"/>
      <c r="X83"/>
      <c r="Y83" s="137"/>
      <c r="Z83" s="137"/>
      <c r="AA83" s="137"/>
      <c r="AB83" s="36"/>
      <c r="AC83" s="36"/>
      <c r="AD83" s="157"/>
      <c r="AE83" s="157"/>
      <c r="AF83" s="157"/>
      <c r="AG83" s="156"/>
      <c r="AH83" s="171"/>
      <c r="AI83" s="460"/>
      <c r="AJ83" s="460"/>
      <c r="AK83" s="171"/>
      <c r="AL83" s="496">
        <v>17</v>
      </c>
      <c r="AM83" s="496" t="s">
        <v>67</v>
      </c>
      <c r="AN83" s="496">
        <v>0</v>
      </c>
      <c r="AO83" s="460"/>
      <c r="AP83" s="499">
        <v>999</v>
      </c>
      <c r="AQ83" s="463"/>
      <c r="AR83" s="499">
        <v>999</v>
      </c>
      <c r="AS83" s="463"/>
      <c r="AT83" s="463"/>
      <c r="AU83" s="499" t="s">
        <v>67</v>
      </c>
      <c r="AV83" s="499" t="s">
        <v>67</v>
      </c>
      <c r="AW83" s="463"/>
      <c r="AX83" s="463"/>
      <c r="AY83" s="171"/>
      <c r="AZ83" s="171"/>
      <c r="BA83" s="171"/>
      <c r="BB83" s="171"/>
      <c r="BC83" s="349"/>
      <c r="BD83" s="171"/>
      <c r="BE83" s="171"/>
      <c r="BF83" s="171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 s="78"/>
      <c r="BY83" s="78"/>
      <c r="BZ83" s="78"/>
      <c r="CA83"/>
      <c r="CB83"/>
      <c r="CC83" s="168"/>
      <c r="CD83"/>
      <c r="CE83" s="168"/>
      <c r="CF83"/>
      <c r="CS83" s="361"/>
      <c r="CW83" s="490">
        <v>32</v>
      </c>
      <c r="CX83" s="490">
        <v>0</v>
      </c>
      <c r="DA83" s="490"/>
      <c r="DE83" s="490"/>
      <c r="DF83" s="490"/>
      <c r="DK83" s="490"/>
      <c r="DL83" s="490"/>
      <c r="DM83" s="490"/>
      <c r="DN83" s="490">
        <v>0</v>
      </c>
      <c r="DO83"/>
      <c r="DP83" s="490">
        <v>99</v>
      </c>
      <c r="DQ83"/>
      <c r="DR83" s="490">
        <v>99</v>
      </c>
      <c r="DS83"/>
      <c r="DT83" s="490" t="s">
        <v>67</v>
      </c>
      <c r="DU83" s="490" t="s">
        <v>67</v>
      </c>
      <c r="DV83"/>
      <c r="DW83"/>
      <c r="DY83"/>
      <c r="FK83" s="718"/>
      <c r="FL83" s="718"/>
      <c r="FM83" s="718"/>
      <c r="FN83" s="718"/>
      <c r="FO83" s="718"/>
      <c r="FP83" s="718"/>
      <c r="FQ83" s="718"/>
      <c r="FR83" s="718"/>
      <c r="FS83" s="723"/>
      <c r="FT83" s="726"/>
      <c r="FU83" s="724"/>
      <c r="FV83" s="718"/>
      <c r="FW83" s="718"/>
      <c r="FX83" s="718"/>
      <c r="FY83" s="718"/>
      <c r="FZ83" s="723"/>
      <c r="GA83" s="726"/>
      <c r="GB83" s="571"/>
      <c r="GC83" s="572">
        <v>999</v>
      </c>
      <c r="GD83" s="727"/>
      <c r="GE83" s="727"/>
      <c r="GF83" s="727"/>
      <c r="GG83" s="727"/>
      <c r="GH83" s="727"/>
      <c r="GI83" s="727"/>
      <c r="GJ83" s="727"/>
      <c r="GK83" s="712" t="s">
        <v>6</v>
      </c>
      <c r="GL83" s="712"/>
      <c r="GM83" s="574"/>
      <c r="GN83" s="574"/>
      <c r="GO83" s="574" t="s">
        <v>25</v>
      </c>
      <c r="GP83" s="574"/>
      <c r="GQ83" s="574"/>
      <c r="GR83" s="578" t="s">
        <v>0</v>
      </c>
      <c r="GS83" s="578" t="s">
        <v>53</v>
      </c>
      <c r="GT83" s="578"/>
      <c r="GU83" s="578"/>
      <c r="GV83" s="578"/>
      <c r="GW83" s="578" t="s">
        <v>6</v>
      </c>
      <c r="GX83" s="578" t="s">
        <v>4</v>
      </c>
      <c r="GY83" s="578" t="s">
        <v>5</v>
      </c>
      <c r="GZ83" s="578" t="s">
        <v>0</v>
      </c>
      <c r="HA83" s="578" t="s">
        <v>53</v>
      </c>
      <c r="HB83" s="572"/>
      <c r="HC83" s="572"/>
      <c r="HE83" s="575" t="s">
        <v>16</v>
      </c>
      <c r="HU83" s="78"/>
      <c r="HV83" s="78"/>
      <c r="HW83" s="78"/>
      <c r="IH83" s="569"/>
      <c r="II83" s="569"/>
      <c r="IJ83" s="569"/>
      <c r="IK83" s="569"/>
      <c r="IL83" s="569"/>
      <c r="IM83" s="569"/>
      <c r="IN83" s="569"/>
      <c r="IO83" s="569"/>
      <c r="IP83" s="569"/>
      <c r="IQ83" s="569"/>
      <c r="IR83" s="569"/>
      <c r="IS83" s="569"/>
      <c r="IT83" s="569">
        <v>5</v>
      </c>
      <c r="IU83" s="569">
        <v>0</v>
      </c>
      <c r="IX83" s="569"/>
      <c r="JB83" s="569"/>
      <c r="JC83" s="569"/>
      <c r="JE83" s="168"/>
      <c r="JH83" s="569"/>
      <c r="JI83" s="569"/>
      <c r="JJ83" s="569"/>
      <c r="JK83" s="569">
        <v>0</v>
      </c>
      <c r="JM83" s="569">
        <v>99</v>
      </c>
      <c r="JO83" s="569">
        <v>35</v>
      </c>
      <c r="JQ83" s="569" t="s">
        <v>67</v>
      </c>
      <c r="JR83" s="569">
        <v>0</v>
      </c>
      <c r="LH83" s="718"/>
      <c r="LI83" s="718"/>
      <c r="LJ83" s="718"/>
      <c r="LK83" s="718"/>
      <c r="LL83" s="718"/>
      <c r="LM83" s="718"/>
      <c r="LN83" s="718"/>
    </row>
    <row r="84" spans="4:326" hidden="1" x14ac:dyDescent="0.2">
      <c r="AL84" s="496">
        <v>18</v>
      </c>
      <c r="AM84" s="496">
        <v>0</v>
      </c>
      <c r="AN84" s="496">
        <v>0</v>
      </c>
      <c r="AP84" s="499">
        <v>999</v>
      </c>
      <c r="AR84" s="499">
        <v>999</v>
      </c>
      <c r="AU84" s="499" t="s">
        <v>67</v>
      </c>
      <c r="AV84" s="499" t="s">
        <v>67</v>
      </c>
      <c r="CW84" s="490">
        <v>33</v>
      </c>
      <c r="CX84" s="490">
        <v>4</v>
      </c>
      <c r="DA84" s="490"/>
      <c r="DE84" s="490"/>
      <c r="DF84" s="490"/>
      <c r="DK84" s="490"/>
      <c r="DL84" s="490"/>
      <c r="DM84" s="490"/>
      <c r="DN84" s="490">
        <v>0</v>
      </c>
      <c r="DP84" s="490">
        <v>33</v>
      </c>
      <c r="DR84" s="490">
        <v>99</v>
      </c>
      <c r="DT84" s="490" t="s">
        <v>67</v>
      </c>
      <c r="DU84" s="490" t="s">
        <v>67</v>
      </c>
      <c r="FK84" s="569">
        <v>1</v>
      </c>
      <c r="FL84" s="569">
        <v>0</v>
      </c>
      <c r="FM84" s="569">
        <v>6</v>
      </c>
      <c r="FN84" s="569">
        <v>0</v>
      </c>
      <c r="FO84" s="569">
        <v>0</v>
      </c>
      <c r="FP84" s="569">
        <v>0</v>
      </c>
      <c r="FQ84" s="569">
        <v>5</v>
      </c>
      <c r="FR84" s="569">
        <v>1</v>
      </c>
      <c r="FS84" s="579" t="s">
        <v>115</v>
      </c>
      <c r="FT84" s="170">
        <v>10000000000</v>
      </c>
      <c r="FU84" s="580">
        <v>0</v>
      </c>
      <c r="FV84" s="569">
        <v>0</v>
      </c>
      <c r="FW84" s="569">
        <v>0</v>
      </c>
      <c r="FX84" s="569">
        <v>0</v>
      </c>
      <c r="FY84" s="569">
        <v>0</v>
      </c>
      <c r="FZ84" s="573">
        <v>0</v>
      </c>
      <c r="GA84" s="578">
        <v>10000000000</v>
      </c>
      <c r="GB84" s="571">
        <v>1</v>
      </c>
      <c r="GC84" s="569">
        <v>1</v>
      </c>
      <c r="GD84" s="569">
        <v>1</v>
      </c>
      <c r="GE84" s="569">
        <v>0</v>
      </c>
      <c r="GF84" s="569">
        <v>6</v>
      </c>
      <c r="GG84" s="569">
        <v>0</v>
      </c>
      <c r="GH84" s="569">
        <v>0</v>
      </c>
      <c r="GI84" s="569">
        <v>0</v>
      </c>
      <c r="GJ84" s="569">
        <v>1</v>
      </c>
      <c r="GK84" s="722">
        <v>50050600001</v>
      </c>
      <c r="GL84" s="609"/>
      <c r="GM84" s="569">
        <v>11</v>
      </c>
      <c r="GO84">
        <v>81070810003</v>
      </c>
      <c r="GP84" s="569">
        <v>11</v>
      </c>
      <c r="GQ84" s="569">
        <v>8</v>
      </c>
      <c r="GR84" s="569">
        <v>3</v>
      </c>
      <c r="GS84" s="569">
        <v>1</v>
      </c>
      <c r="GT84" s="575"/>
      <c r="GU84" s="575"/>
      <c r="GV84" s="575"/>
      <c r="GW84">
        <v>10301</v>
      </c>
      <c r="GX84">
        <v>10106</v>
      </c>
      <c r="GY84" s="575">
        <v>5</v>
      </c>
      <c r="GZ84" s="575">
        <v>1</v>
      </c>
      <c r="HA84" s="575">
        <v>6</v>
      </c>
      <c r="HC84" s="575" t="s">
        <v>54</v>
      </c>
      <c r="HD84" s="575">
        <v>3</v>
      </c>
      <c r="HE84" s="575">
        <v>1</v>
      </c>
      <c r="HK84" s="575">
        <v>1</v>
      </c>
    </row>
    <row r="85" spans="4:326" hidden="1" x14ac:dyDescent="0.2">
      <c r="AL85" s="496">
        <v>19</v>
      </c>
      <c r="AM85" s="496" t="s">
        <v>67</v>
      </c>
      <c r="AN85" s="496">
        <v>0</v>
      </c>
      <c r="AP85" s="499">
        <v>999</v>
      </c>
      <c r="AR85" s="499">
        <v>999</v>
      </c>
      <c r="AU85" s="499" t="s">
        <v>67</v>
      </c>
      <c r="AV85" s="499" t="s">
        <v>67</v>
      </c>
      <c r="CW85" s="490">
        <v>34</v>
      </c>
      <c r="CX85" s="490">
        <v>0</v>
      </c>
      <c r="DA85" s="490"/>
      <c r="DE85" s="490"/>
      <c r="DF85" s="490"/>
      <c r="DK85" s="490"/>
      <c r="DL85" s="490"/>
      <c r="DM85" s="490"/>
      <c r="DN85" s="490">
        <v>0</v>
      </c>
      <c r="DP85" s="490">
        <v>99</v>
      </c>
      <c r="DR85" s="490">
        <v>99</v>
      </c>
      <c r="DT85" s="490" t="s">
        <v>67</v>
      </c>
      <c r="DU85" s="490" t="s">
        <v>67</v>
      </c>
      <c r="FK85" s="569">
        <v>2</v>
      </c>
      <c r="FL85" s="569">
        <v>5</v>
      </c>
      <c r="FM85" s="569">
        <v>8</v>
      </c>
      <c r="FN85" s="569">
        <v>1</v>
      </c>
      <c r="FO85" s="569">
        <v>0</v>
      </c>
      <c r="FP85" s="569">
        <v>0</v>
      </c>
      <c r="FQ85" s="569">
        <v>6</v>
      </c>
      <c r="FR85" s="569">
        <v>0</v>
      </c>
      <c r="FS85" s="579" t="s">
        <v>115</v>
      </c>
      <c r="FT85" s="170">
        <v>10000000000</v>
      </c>
      <c r="FU85" s="580">
        <v>0</v>
      </c>
      <c r="FV85" s="569">
        <v>0</v>
      </c>
      <c r="FW85" s="569">
        <v>0</v>
      </c>
      <c r="FX85" s="569">
        <v>0</v>
      </c>
      <c r="FY85" s="569">
        <v>0</v>
      </c>
      <c r="FZ85" s="573">
        <v>0</v>
      </c>
      <c r="GA85" s="578">
        <v>20000000000</v>
      </c>
      <c r="GB85" s="571">
        <v>2</v>
      </c>
      <c r="GC85" s="569">
        <v>2</v>
      </c>
      <c r="GD85" s="569">
        <v>2</v>
      </c>
      <c r="GE85" s="569">
        <v>5</v>
      </c>
      <c r="GF85" s="569">
        <v>8</v>
      </c>
      <c r="GG85" s="569">
        <v>1</v>
      </c>
      <c r="GH85" s="569">
        <v>0</v>
      </c>
      <c r="GI85" s="569">
        <v>0</v>
      </c>
      <c r="GJ85" s="569">
        <v>0</v>
      </c>
      <c r="GK85" s="722">
        <v>60560810002</v>
      </c>
      <c r="GL85" s="609"/>
      <c r="GM85" s="569">
        <v>11</v>
      </c>
      <c r="GO85">
        <v>80873001006</v>
      </c>
      <c r="GP85" s="569">
        <v>11</v>
      </c>
      <c r="GQ85" s="569">
        <v>8</v>
      </c>
      <c r="GR85" s="569">
        <v>6</v>
      </c>
      <c r="GS85" s="569">
        <v>2</v>
      </c>
      <c r="GT85" s="575"/>
      <c r="GU85" s="575"/>
      <c r="GV85" s="575"/>
      <c r="GW85">
        <v>10602</v>
      </c>
      <c r="GX85">
        <v>10204</v>
      </c>
      <c r="GY85" s="575">
        <v>5</v>
      </c>
      <c r="GZ85" s="575">
        <v>2</v>
      </c>
      <c r="HA85" s="575">
        <v>4</v>
      </c>
      <c r="HC85" s="575" t="s">
        <v>54</v>
      </c>
      <c r="HD85" s="575">
        <v>6</v>
      </c>
      <c r="HE85" s="575">
        <v>2</v>
      </c>
      <c r="HK85" s="575">
        <v>2</v>
      </c>
    </row>
    <row r="86" spans="4:326" hidden="1" x14ac:dyDescent="0.2">
      <c r="AL86" s="496">
        <v>20</v>
      </c>
      <c r="AM86" s="496">
        <v>0</v>
      </c>
      <c r="AN86" s="496">
        <v>0</v>
      </c>
      <c r="AP86" s="499">
        <v>999</v>
      </c>
      <c r="AR86" s="499">
        <v>999</v>
      </c>
      <c r="AU86" s="499" t="s">
        <v>67</v>
      </c>
      <c r="AV86" s="499" t="s">
        <v>67</v>
      </c>
      <c r="CW86" s="490">
        <v>35</v>
      </c>
      <c r="CX86" s="490">
        <v>5</v>
      </c>
      <c r="DA86" s="490"/>
      <c r="DE86" s="490"/>
      <c r="DF86" s="490"/>
      <c r="DK86" s="490"/>
      <c r="DL86" s="490"/>
      <c r="DM86" s="490"/>
      <c r="DN86" s="490">
        <v>0</v>
      </c>
      <c r="DP86" s="490">
        <v>35</v>
      </c>
      <c r="DR86" s="490">
        <v>99</v>
      </c>
      <c r="DT86" s="490" t="s">
        <v>67</v>
      </c>
      <c r="DU86" s="490" t="s">
        <v>67</v>
      </c>
      <c r="FK86" s="569">
        <v>3</v>
      </c>
      <c r="FL86" s="569">
        <v>10</v>
      </c>
      <c r="FM86" s="569">
        <v>8</v>
      </c>
      <c r="FN86" s="569">
        <v>1</v>
      </c>
      <c r="FO86" s="569">
        <v>0</v>
      </c>
      <c r="FP86" s="569">
        <v>0</v>
      </c>
      <c r="FQ86" s="569">
        <v>7</v>
      </c>
      <c r="FR86" s="569">
        <v>0</v>
      </c>
      <c r="FS86" s="579" t="s">
        <v>115</v>
      </c>
      <c r="FT86" s="170">
        <v>10000000000</v>
      </c>
      <c r="FU86" s="580">
        <v>0</v>
      </c>
      <c r="FV86" s="569">
        <v>0</v>
      </c>
      <c r="FW86" s="569">
        <v>0</v>
      </c>
      <c r="FX86" s="569">
        <v>0</v>
      </c>
      <c r="FY86" s="569">
        <v>0</v>
      </c>
      <c r="FZ86" s="573">
        <v>0</v>
      </c>
      <c r="GA86" s="578">
        <v>40000000000</v>
      </c>
      <c r="GB86" s="571">
        <v>3</v>
      </c>
      <c r="GC86" s="569">
        <v>3</v>
      </c>
      <c r="GD86" s="569">
        <v>3</v>
      </c>
      <c r="GE86" s="569">
        <v>10</v>
      </c>
      <c r="GF86" s="569">
        <v>8</v>
      </c>
      <c r="GG86" s="569">
        <v>1</v>
      </c>
      <c r="GH86" s="569">
        <v>0</v>
      </c>
      <c r="GI86" s="569">
        <v>0</v>
      </c>
      <c r="GJ86" s="569">
        <v>0</v>
      </c>
      <c r="GK86" s="722">
        <v>81070810003</v>
      </c>
      <c r="GL86" s="609"/>
      <c r="GM86" s="569">
        <v>11</v>
      </c>
      <c r="GO86">
        <v>60661610004</v>
      </c>
      <c r="GP86" s="569">
        <v>11</v>
      </c>
      <c r="GQ86" s="569">
        <v>6</v>
      </c>
      <c r="GR86" s="569">
        <v>4</v>
      </c>
      <c r="GS86" s="575">
        <v>3</v>
      </c>
      <c r="GT86" s="575">
        <v>606616100</v>
      </c>
      <c r="GU86" s="575">
        <v>3</v>
      </c>
      <c r="GV86" s="575"/>
      <c r="GW86">
        <v>10403</v>
      </c>
      <c r="GX86">
        <v>10301</v>
      </c>
      <c r="GY86" s="575">
        <v>5</v>
      </c>
      <c r="GZ86" s="578">
        <v>3</v>
      </c>
      <c r="HA86" s="578">
        <v>1</v>
      </c>
      <c r="HC86" s="575" t="s">
        <v>55</v>
      </c>
      <c r="HD86" s="575">
        <v>2</v>
      </c>
      <c r="HE86" s="575">
        <v>4</v>
      </c>
      <c r="HG86" s="575">
        <v>4</v>
      </c>
      <c r="HK86" s="575"/>
    </row>
    <row r="87" spans="4:326" hidden="1" x14ac:dyDescent="0.2">
      <c r="AL87" s="496">
        <v>21</v>
      </c>
      <c r="AM87" s="496" t="s">
        <v>67</v>
      </c>
      <c r="AN87" s="496">
        <v>0</v>
      </c>
      <c r="AP87" s="499">
        <v>999</v>
      </c>
      <c r="AR87" s="499">
        <v>999</v>
      </c>
      <c r="AU87" s="499" t="s">
        <v>67</v>
      </c>
      <c r="AV87" s="499" t="s">
        <v>67</v>
      </c>
      <c r="CW87" s="490">
        <v>36</v>
      </c>
      <c r="CX87" s="490">
        <v>0</v>
      </c>
      <c r="DA87" s="490"/>
      <c r="DE87" s="490"/>
      <c r="DF87" s="490"/>
      <c r="DK87" s="490"/>
      <c r="DL87" s="490"/>
      <c r="DM87" s="490"/>
      <c r="DN87" s="490">
        <v>0</v>
      </c>
      <c r="DP87" s="490">
        <v>99</v>
      </c>
      <c r="DR87" s="490">
        <v>99</v>
      </c>
      <c r="DT87" s="490" t="s">
        <v>67</v>
      </c>
      <c r="DU87" s="490" t="s">
        <v>67</v>
      </c>
      <c r="FK87" s="569" t="s">
        <v>67</v>
      </c>
      <c r="FL87" s="569">
        <v>0</v>
      </c>
      <c r="FM87" s="569">
        <v>0</v>
      </c>
      <c r="FN87" s="569">
        <v>0</v>
      </c>
      <c r="FO87" s="569">
        <v>0</v>
      </c>
      <c r="FP87" s="569">
        <v>0</v>
      </c>
      <c r="FQ87" s="569">
        <v>0</v>
      </c>
      <c r="FR87" s="569">
        <v>0</v>
      </c>
      <c r="FS87" s="579" t="s">
        <v>67</v>
      </c>
      <c r="FT87" s="170">
        <v>0</v>
      </c>
      <c r="FU87" s="580">
        <v>0</v>
      </c>
      <c r="FV87" s="569">
        <v>0</v>
      </c>
      <c r="FW87" s="569">
        <v>0</v>
      </c>
      <c r="FX87" s="569">
        <v>0</v>
      </c>
      <c r="FY87" s="569">
        <v>0</v>
      </c>
      <c r="FZ87" s="573">
        <v>0</v>
      </c>
      <c r="GA87" s="578">
        <v>0</v>
      </c>
      <c r="GB87" s="571">
        <v>4</v>
      </c>
      <c r="GC87" s="569">
        <v>999</v>
      </c>
      <c r="GD87" s="569" t="s">
        <v>67</v>
      </c>
      <c r="GE87" s="569">
        <v>0</v>
      </c>
      <c r="GF87" s="569">
        <v>0</v>
      </c>
      <c r="GG87" s="569">
        <v>0</v>
      </c>
      <c r="GH87" s="569">
        <v>0</v>
      </c>
      <c r="GI87" s="569">
        <v>0</v>
      </c>
      <c r="GJ87" s="569">
        <v>0</v>
      </c>
      <c r="GK87" s="722">
        <v>10000000000</v>
      </c>
      <c r="GL87" s="609"/>
      <c r="GM87" s="569">
        <v>11</v>
      </c>
      <c r="GO87">
        <v>60560810002</v>
      </c>
      <c r="GP87" s="569">
        <v>11</v>
      </c>
      <c r="GQ87" s="569">
        <v>6</v>
      </c>
      <c r="GR87" s="569">
        <v>2</v>
      </c>
      <c r="GS87" s="575">
        <v>4</v>
      </c>
      <c r="GT87" s="575">
        <v>605608100</v>
      </c>
      <c r="GU87" s="575">
        <v>4</v>
      </c>
      <c r="GV87" s="575"/>
      <c r="GW87">
        <v>10204</v>
      </c>
      <c r="GX87">
        <v>10403</v>
      </c>
      <c r="GY87" s="575">
        <v>5</v>
      </c>
      <c r="GZ87" s="578">
        <v>4</v>
      </c>
      <c r="HA87" s="578">
        <v>3</v>
      </c>
      <c r="HC87" s="575" t="s">
        <v>55</v>
      </c>
      <c r="HD87" s="575">
        <v>4</v>
      </c>
      <c r="HE87" s="575">
        <v>3</v>
      </c>
      <c r="HG87" s="575">
        <v>3</v>
      </c>
      <c r="HK87" s="575"/>
    </row>
    <row r="88" spans="4:326" hidden="1" x14ac:dyDescent="0.2">
      <c r="AL88" s="496">
        <v>22</v>
      </c>
      <c r="AM88" s="496">
        <v>0</v>
      </c>
      <c r="AN88" s="496">
        <v>0</v>
      </c>
      <c r="AP88" s="499">
        <v>999</v>
      </c>
      <c r="AR88" s="499">
        <v>999</v>
      </c>
      <c r="AU88" s="499" t="s">
        <v>67</v>
      </c>
      <c r="AV88" s="499" t="s">
        <v>67</v>
      </c>
      <c r="CW88" s="490">
        <v>37</v>
      </c>
      <c r="CX88" s="490">
        <v>6</v>
      </c>
      <c r="DA88" s="490"/>
      <c r="DE88" s="490"/>
      <c r="DF88" s="490"/>
      <c r="DK88" s="490"/>
      <c r="DL88" s="490"/>
      <c r="DM88" s="490"/>
      <c r="DN88" s="490">
        <v>0</v>
      </c>
      <c r="DP88" s="490">
        <v>37</v>
      </c>
      <c r="DR88" s="490">
        <v>99</v>
      </c>
      <c r="DT88" s="490" t="s">
        <v>67</v>
      </c>
      <c r="DU88" s="490" t="s">
        <v>67</v>
      </c>
      <c r="FK88" s="569" t="s">
        <v>67</v>
      </c>
      <c r="FL88" s="569">
        <v>0</v>
      </c>
      <c r="FM88" s="569">
        <v>0</v>
      </c>
      <c r="FN88" s="569">
        <v>0</v>
      </c>
      <c r="FO88" s="569">
        <v>0</v>
      </c>
      <c r="FP88" s="569">
        <v>0</v>
      </c>
      <c r="FQ88" s="569">
        <v>0</v>
      </c>
      <c r="FR88" s="569">
        <v>0</v>
      </c>
      <c r="FS88" s="579" t="s">
        <v>67</v>
      </c>
      <c r="FT88" s="170">
        <v>0</v>
      </c>
      <c r="FU88" s="580">
        <v>0</v>
      </c>
      <c r="FV88" s="569">
        <v>0</v>
      </c>
      <c r="FW88" s="569">
        <v>0</v>
      </c>
      <c r="FX88" s="569">
        <v>0</v>
      </c>
      <c r="FY88" s="569">
        <v>0</v>
      </c>
      <c r="FZ88" s="573">
        <v>0</v>
      </c>
      <c r="GA88" s="578">
        <v>0</v>
      </c>
      <c r="GB88" s="571">
        <v>5</v>
      </c>
      <c r="GC88" s="569">
        <v>999</v>
      </c>
      <c r="GD88" s="569" t="s">
        <v>67</v>
      </c>
      <c r="GE88" s="569">
        <v>0</v>
      </c>
      <c r="GF88" s="569">
        <v>0</v>
      </c>
      <c r="GG88" s="569">
        <v>0</v>
      </c>
      <c r="GH88" s="569">
        <v>0</v>
      </c>
      <c r="GI88" s="569">
        <v>0</v>
      </c>
      <c r="GJ88" s="569">
        <v>0</v>
      </c>
      <c r="GK88" s="722">
        <v>10000000000</v>
      </c>
      <c r="GL88" s="609"/>
      <c r="GM88" s="569">
        <v>11</v>
      </c>
      <c r="GO88">
        <v>50150600005</v>
      </c>
      <c r="GP88" s="569">
        <v>11</v>
      </c>
      <c r="GQ88" s="569">
        <v>5</v>
      </c>
      <c r="GR88" s="569">
        <v>5</v>
      </c>
      <c r="GS88" s="575">
        <v>5</v>
      </c>
      <c r="GT88" s="575">
        <v>501506000</v>
      </c>
      <c r="GU88" s="575">
        <v>5</v>
      </c>
      <c r="GV88" s="575"/>
      <c r="GW88">
        <v>10505</v>
      </c>
      <c r="GX88">
        <v>10505</v>
      </c>
      <c r="GY88" s="575">
        <v>5</v>
      </c>
      <c r="GZ88" s="578">
        <v>5</v>
      </c>
      <c r="HA88" s="578">
        <v>5</v>
      </c>
      <c r="HC88" s="575" t="s">
        <v>56</v>
      </c>
      <c r="HD88" s="575">
        <v>1</v>
      </c>
      <c r="HE88" s="575">
        <v>5</v>
      </c>
      <c r="HG88" s="575">
        <v>5</v>
      </c>
      <c r="HH88" s="576">
        <v>5</v>
      </c>
      <c r="HK88" s="575"/>
    </row>
    <row r="89" spans="4:326" hidden="1" x14ac:dyDescent="0.2">
      <c r="AL89" s="496">
        <v>23</v>
      </c>
      <c r="AM89" s="496" t="s">
        <v>67</v>
      </c>
      <c r="AN89" s="496">
        <v>0</v>
      </c>
      <c r="AP89" s="499">
        <v>999</v>
      </c>
      <c r="AR89" s="499">
        <v>999</v>
      </c>
      <c r="AU89" s="499" t="s">
        <v>67</v>
      </c>
      <c r="AV89" s="499" t="s">
        <v>67</v>
      </c>
      <c r="CW89" s="490">
        <v>38</v>
      </c>
      <c r="CX89" s="490">
        <v>0</v>
      </c>
      <c r="DA89" s="490"/>
      <c r="DE89" s="490"/>
      <c r="DF89" s="490"/>
      <c r="DK89" s="490"/>
      <c r="DL89" s="490"/>
      <c r="DM89" s="490"/>
      <c r="DN89" s="490">
        <v>0</v>
      </c>
      <c r="DP89" s="490">
        <v>99</v>
      </c>
      <c r="DR89" s="490">
        <v>99</v>
      </c>
      <c r="DT89" s="490" t="s">
        <v>67</v>
      </c>
      <c r="DU89" s="490" t="s">
        <v>67</v>
      </c>
      <c r="FK89" s="569" t="s">
        <v>67</v>
      </c>
      <c r="FL89" s="569">
        <v>0</v>
      </c>
      <c r="FM89" s="569">
        <v>0</v>
      </c>
      <c r="FN89" s="569">
        <v>0</v>
      </c>
      <c r="FO89" s="569">
        <v>0</v>
      </c>
      <c r="FP89" s="569">
        <v>0</v>
      </c>
      <c r="FQ89" s="569">
        <v>0</v>
      </c>
      <c r="FR89" s="569">
        <v>0</v>
      </c>
      <c r="FS89" s="579" t="s">
        <v>67</v>
      </c>
      <c r="FT89" s="170">
        <v>0</v>
      </c>
      <c r="FU89" s="580">
        <v>0</v>
      </c>
      <c r="FV89" s="569">
        <v>0</v>
      </c>
      <c r="FW89" s="569">
        <v>0</v>
      </c>
      <c r="FX89" s="569">
        <v>0</v>
      </c>
      <c r="FY89" s="569">
        <v>0</v>
      </c>
      <c r="FZ89" s="573">
        <v>0</v>
      </c>
      <c r="GA89" s="578">
        <v>0</v>
      </c>
      <c r="GB89" s="571">
        <v>6</v>
      </c>
      <c r="GC89" s="569">
        <v>999</v>
      </c>
      <c r="GD89" s="569" t="s">
        <v>67</v>
      </c>
      <c r="GE89" s="569">
        <v>0</v>
      </c>
      <c r="GF89" s="569">
        <v>0</v>
      </c>
      <c r="GG89" s="569">
        <v>0</v>
      </c>
      <c r="GH89" s="569">
        <v>0</v>
      </c>
      <c r="GI89" s="569">
        <v>0</v>
      </c>
      <c r="GJ89" s="569">
        <v>0</v>
      </c>
      <c r="GK89" s="722">
        <v>10000000000</v>
      </c>
      <c r="GL89" s="609"/>
      <c r="GM89" s="569">
        <v>11</v>
      </c>
      <c r="GO89">
        <v>50050600001</v>
      </c>
      <c r="GP89" s="569">
        <v>11</v>
      </c>
      <c r="GQ89" s="569">
        <v>5</v>
      </c>
      <c r="GR89" s="569">
        <v>1</v>
      </c>
      <c r="GS89" s="575">
        <v>6</v>
      </c>
      <c r="GT89" s="575">
        <v>500506000</v>
      </c>
      <c r="GU89" s="575">
        <v>6</v>
      </c>
      <c r="GV89" s="575"/>
      <c r="GW89">
        <v>10106</v>
      </c>
      <c r="GX89">
        <v>10602</v>
      </c>
      <c r="GY89" s="575">
        <v>5</v>
      </c>
      <c r="GZ89" s="578">
        <v>6</v>
      </c>
      <c r="HA89" s="578">
        <v>2</v>
      </c>
      <c r="HC89" s="575" t="s">
        <v>56</v>
      </c>
      <c r="HD89" s="575">
        <v>5</v>
      </c>
      <c r="HE89" s="575">
        <v>6</v>
      </c>
      <c r="HG89" s="575">
        <v>6</v>
      </c>
      <c r="HH89" s="576">
        <v>6</v>
      </c>
      <c r="HK89" s="575"/>
    </row>
    <row r="90" spans="4:326" hidden="1" x14ac:dyDescent="0.2">
      <c r="AL90" s="496">
        <v>24</v>
      </c>
      <c r="AM90" s="496">
        <v>0</v>
      </c>
      <c r="AN90" s="496">
        <v>0</v>
      </c>
      <c r="AP90" s="499">
        <v>999</v>
      </c>
      <c r="AR90" s="499">
        <v>999</v>
      </c>
      <c r="AU90" s="499" t="s">
        <v>67</v>
      </c>
      <c r="AV90" s="499" t="s">
        <v>67</v>
      </c>
      <c r="CW90" s="490">
        <v>39</v>
      </c>
      <c r="CX90" s="490" t="s">
        <v>67</v>
      </c>
      <c r="DA90" s="490"/>
      <c r="DE90" s="490"/>
      <c r="DF90" s="490"/>
      <c r="DK90" s="490"/>
      <c r="DL90" s="490"/>
      <c r="DM90" s="490"/>
      <c r="DN90" s="490">
        <v>0</v>
      </c>
      <c r="DP90" s="490">
        <v>99</v>
      </c>
      <c r="DR90" s="490">
        <v>99</v>
      </c>
      <c r="DT90" s="490" t="s">
        <v>67</v>
      </c>
      <c r="DU90" s="490" t="s">
        <v>67</v>
      </c>
      <c r="FK90" s="569" t="s">
        <v>67</v>
      </c>
      <c r="FL90" s="569">
        <v>0</v>
      </c>
      <c r="FM90" s="569">
        <v>0</v>
      </c>
      <c r="FN90" s="569">
        <v>0</v>
      </c>
      <c r="FO90" s="569">
        <v>0</v>
      </c>
      <c r="FP90" s="569">
        <v>0</v>
      </c>
      <c r="FQ90" s="569">
        <v>0</v>
      </c>
      <c r="FR90" s="569">
        <v>0</v>
      </c>
      <c r="FS90" s="579" t="s">
        <v>67</v>
      </c>
      <c r="FT90" s="170">
        <v>0</v>
      </c>
      <c r="FU90" s="580">
        <v>0</v>
      </c>
      <c r="FV90" s="569">
        <v>0</v>
      </c>
      <c r="FW90" s="569">
        <v>0</v>
      </c>
      <c r="FX90" s="569">
        <v>0</v>
      </c>
      <c r="FY90" s="569">
        <v>0</v>
      </c>
      <c r="FZ90" s="573">
        <v>0</v>
      </c>
      <c r="GA90" s="578">
        <v>0</v>
      </c>
      <c r="GB90" s="571">
        <v>7</v>
      </c>
      <c r="GC90" s="569">
        <v>999</v>
      </c>
      <c r="GD90" s="569" t="s">
        <v>67</v>
      </c>
      <c r="GE90" s="569">
        <v>0</v>
      </c>
      <c r="GF90" s="569">
        <v>0</v>
      </c>
      <c r="GG90" s="569">
        <v>0</v>
      </c>
      <c r="GH90" s="569">
        <v>0</v>
      </c>
      <c r="GI90" s="569">
        <v>0</v>
      </c>
      <c r="GJ90" s="569">
        <v>0</v>
      </c>
      <c r="GK90" s="722">
        <v>10000000000</v>
      </c>
      <c r="GL90" s="609"/>
      <c r="GM90" s="569">
        <v>11</v>
      </c>
      <c r="GO90">
        <v>10000000000</v>
      </c>
      <c r="GP90" s="569">
        <v>11</v>
      </c>
      <c r="GQ90" s="569">
        <v>1</v>
      </c>
      <c r="GR90" s="569" t="s">
        <v>67</v>
      </c>
      <c r="GS90" s="575">
        <v>7</v>
      </c>
      <c r="GT90" s="575"/>
      <c r="GU90" s="575"/>
      <c r="GV90" s="575"/>
      <c r="GW90">
        <v>20000</v>
      </c>
      <c r="GX90">
        <v>20000</v>
      </c>
      <c r="GY90" s="575">
        <v>5</v>
      </c>
      <c r="GZ90" s="578" t="s">
        <v>67</v>
      </c>
      <c r="HA90" s="578" t="s">
        <v>67</v>
      </c>
      <c r="HE90" s="575"/>
    </row>
    <row r="91" spans="4:326" hidden="1" x14ac:dyDescent="0.2">
      <c r="AL91" s="496">
        <v>25</v>
      </c>
      <c r="AM91" s="496" t="s">
        <v>67</v>
      </c>
      <c r="AN91" s="496">
        <v>0</v>
      </c>
      <c r="AP91" s="499">
        <v>999</v>
      </c>
      <c r="AR91" s="499">
        <v>999</v>
      </c>
      <c r="AU91" s="499" t="s">
        <v>67</v>
      </c>
      <c r="AV91" s="499" t="s">
        <v>67</v>
      </c>
      <c r="CW91" s="490">
        <v>40</v>
      </c>
      <c r="CX91" s="490">
        <v>0</v>
      </c>
      <c r="DA91" s="490"/>
      <c r="DE91" s="490"/>
      <c r="DF91" s="490"/>
      <c r="DK91" s="490"/>
      <c r="DL91" s="490"/>
      <c r="DM91" s="490"/>
      <c r="DN91" s="490">
        <v>0</v>
      </c>
      <c r="DP91" s="490">
        <v>99</v>
      </c>
      <c r="DR91" s="490">
        <v>99</v>
      </c>
      <c r="DT91" s="490" t="s">
        <v>67</v>
      </c>
      <c r="DU91" s="490" t="s">
        <v>67</v>
      </c>
      <c r="FK91" s="569" t="s">
        <v>67</v>
      </c>
      <c r="FL91" s="569">
        <v>0</v>
      </c>
      <c r="FM91" s="569">
        <v>0</v>
      </c>
      <c r="FN91" s="569">
        <v>0</v>
      </c>
      <c r="FO91" s="569">
        <v>0</v>
      </c>
      <c r="FP91" s="569">
        <v>0</v>
      </c>
      <c r="FQ91" s="569">
        <v>0</v>
      </c>
      <c r="FR91" s="569">
        <v>0</v>
      </c>
      <c r="FS91" s="579" t="s">
        <v>67</v>
      </c>
      <c r="FT91" s="170">
        <v>0</v>
      </c>
      <c r="FU91" s="580">
        <v>0</v>
      </c>
      <c r="FV91" s="569">
        <v>0</v>
      </c>
      <c r="FW91" s="569">
        <v>0</v>
      </c>
      <c r="FX91" s="569">
        <v>0</v>
      </c>
      <c r="FY91" s="569">
        <v>0</v>
      </c>
      <c r="FZ91" s="573">
        <v>0</v>
      </c>
      <c r="GA91" s="578">
        <v>0</v>
      </c>
      <c r="GB91" s="571">
        <v>8</v>
      </c>
      <c r="GC91" s="569">
        <v>999</v>
      </c>
      <c r="GD91" s="569" t="s">
        <v>67</v>
      </c>
      <c r="GE91" s="569">
        <v>0</v>
      </c>
      <c r="GF91" s="569">
        <v>0</v>
      </c>
      <c r="GG91" s="569">
        <v>0</v>
      </c>
      <c r="GH91" s="569">
        <v>0</v>
      </c>
      <c r="GI91" s="569">
        <v>0</v>
      </c>
      <c r="GJ91" s="569">
        <v>0</v>
      </c>
      <c r="GK91" s="722">
        <v>10000000000</v>
      </c>
      <c r="GL91" s="609"/>
      <c r="GM91" s="569">
        <v>11</v>
      </c>
      <c r="GO91">
        <v>10000000000</v>
      </c>
      <c r="GP91" s="569">
        <v>11</v>
      </c>
      <c r="GQ91" s="569">
        <v>1</v>
      </c>
      <c r="GR91" s="569" t="s">
        <v>67</v>
      </c>
      <c r="GS91" s="575">
        <v>8</v>
      </c>
      <c r="GT91" s="575"/>
      <c r="GU91" s="575"/>
      <c r="GV91" s="575"/>
      <c r="GW91">
        <v>20000</v>
      </c>
      <c r="GX91">
        <v>20000</v>
      </c>
      <c r="GY91" s="575">
        <v>5</v>
      </c>
      <c r="GZ91" s="578" t="s">
        <v>67</v>
      </c>
      <c r="HA91" s="578" t="s">
        <v>67</v>
      </c>
      <c r="HE91" s="575"/>
    </row>
    <row r="92" spans="4:326" hidden="1" x14ac:dyDescent="0.2">
      <c r="AL92" s="496">
        <v>26</v>
      </c>
      <c r="AM92" s="496">
        <v>0</v>
      </c>
      <c r="AN92" s="496">
        <v>0</v>
      </c>
      <c r="AP92" s="499">
        <v>999</v>
      </c>
      <c r="AR92" s="499">
        <v>999</v>
      </c>
      <c r="AU92" s="499" t="s">
        <v>67</v>
      </c>
      <c r="AV92" s="499" t="s">
        <v>67</v>
      </c>
      <c r="CW92" s="490">
        <v>41</v>
      </c>
      <c r="CX92" s="490" t="s">
        <v>67</v>
      </c>
      <c r="DA92" s="490"/>
      <c r="DE92" s="490"/>
      <c r="DF92" s="490"/>
      <c r="DK92" s="490"/>
      <c r="DL92" s="490"/>
      <c r="DM92" s="490"/>
      <c r="DN92" s="490">
        <v>0</v>
      </c>
      <c r="DP92" s="490">
        <v>99</v>
      </c>
      <c r="DR92" s="490">
        <v>99</v>
      </c>
      <c r="DT92" s="490" t="s">
        <v>67</v>
      </c>
      <c r="DU92" s="490" t="s">
        <v>67</v>
      </c>
      <c r="FK92" s="569" t="s">
        <v>67</v>
      </c>
      <c r="FL92" s="569">
        <v>0</v>
      </c>
      <c r="FM92" s="569">
        <v>0</v>
      </c>
      <c r="FN92" s="569">
        <v>0</v>
      </c>
      <c r="FO92" s="569">
        <v>0</v>
      </c>
      <c r="FP92" s="569">
        <v>0</v>
      </c>
      <c r="FQ92" s="569">
        <v>0</v>
      </c>
      <c r="FR92" s="569">
        <v>0</v>
      </c>
      <c r="FS92" s="579" t="s">
        <v>67</v>
      </c>
      <c r="FT92" s="170">
        <v>0</v>
      </c>
      <c r="FU92" s="580">
        <v>0</v>
      </c>
      <c r="FV92" s="569">
        <v>0</v>
      </c>
      <c r="FW92" s="569">
        <v>0</v>
      </c>
      <c r="FX92" s="569">
        <v>0</v>
      </c>
      <c r="FY92" s="569">
        <v>0</v>
      </c>
      <c r="FZ92" s="573">
        <v>0</v>
      </c>
      <c r="GA92" s="578">
        <v>0</v>
      </c>
      <c r="GB92" s="571">
        <v>9</v>
      </c>
      <c r="GC92" s="569">
        <v>999</v>
      </c>
      <c r="GD92" s="569" t="s">
        <v>67</v>
      </c>
      <c r="GE92" s="569">
        <v>0</v>
      </c>
      <c r="GF92" s="569">
        <v>0</v>
      </c>
      <c r="GG92" s="569">
        <v>0</v>
      </c>
      <c r="GH92" s="569">
        <v>0</v>
      </c>
      <c r="GI92" s="569">
        <v>0</v>
      </c>
      <c r="GJ92" s="569">
        <v>0</v>
      </c>
      <c r="GK92" s="722">
        <v>10000000000</v>
      </c>
      <c r="GL92" s="609"/>
      <c r="GM92" s="569">
        <v>11</v>
      </c>
      <c r="GO92">
        <v>10000000000</v>
      </c>
      <c r="GP92" s="569">
        <v>11</v>
      </c>
      <c r="GQ92" s="569">
        <v>1</v>
      </c>
      <c r="GR92" s="569" t="s">
        <v>67</v>
      </c>
      <c r="GS92" s="575">
        <v>9</v>
      </c>
      <c r="GT92" s="575"/>
      <c r="GU92" s="575"/>
      <c r="GV92" s="575"/>
      <c r="GW92">
        <v>20000</v>
      </c>
      <c r="GX92">
        <v>20000</v>
      </c>
      <c r="GY92" s="575">
        <v>5</v>
      </c>
      <c r="GZ92" s="578" t="s">
        <v>67</v>
      </c>
      <c r="HA92" s="578" t="s">
        <v>67</v>
      </c>
      <c r="HE92" s="575"/>
    </row>
    <row r="93" spans="4:326" hidden="1" x14ac:dyDescent="0.2">
      <c r="AL93" s="496">
        <v>27</v>
      </c>
      <c r="AM93" s="496" t="s">
        <v>67</v>
      </c>
      <c r="AN93" s="496">
        <v>0</v>
      </c>
      <c r="AP93" s="499">
        <v>999</v>
      </c>
      <c r="AR93" s="499">
        <v>999</v>
      </c>
      <c r="AU93" s="499" t="s">
        <v>67</v>
      </c>
      <c r="AV93" s="499" t="s">
        <v>67</v>
      </c>
      <c r="CW93" s="490">
        <v>42</v>
      </c>
      <c r="CX93" s="490">
        <v>0</v>
      </c>
      <c r="DA93" s="490"/>
      <c r="DE93" s="490"/>
      <c r="DF93" s="490"/>
      <c r="DK93" s="490"/>
      <c r="DL93" s="490"/>
      <c r="DM93" s="490"/>
      <c r="DN93" s="490">
        <v>0</v>
      </c>
      <c r="DP93" s="490">
        <v>99</v>
      </c>
      <c r="DR93" s="490">
        <v>99</v>
      </c>
      <c r="DT93" s="490" t="s">
        <v>67</v>
      </c>
      <c r="DU93" s="490" t="s">
        <v>67</v>
      </c>
      <c r="FK93" s="569" t="s">
        <v>67</v>
      </c>
      <c r="FL93" s="569">
        <v>0</v>
      </c>
      <c r="FM93" s="569">
        <v>0</v>
      </c>
      <c r="FN93" s="569">
        <v>0</v>
      </c>
      <c r="FO93" s="569">
        <v>0</v>
      </c>
      <c r="FP93" s="569">
        <v>0</v>
      </c>
      <c r="FQ93" s="569">
        <v>0</v>
      </c>
      <c r="FR93" s="569">
        <v>0</v>
      </c>
      <c r="FS93" s="579" t="s">
        <v>67</v>
      </c>
      <c r="FT93" s="170">
        <v>0</v>
      </c>
      <c r="FU93" s="580">
        <v>0</v>
      </c>
      <c r="FV93" s="569">
        <v>0</v>
      </c>
      <c r="FW93" s="569">
        <v>0</v>
      </c>
      <c r="FX93" s="569">
        <v>0</v>
      </c>
      <c r="FY93" s="569">
        <v>0</v>
      </c>
      <c r="FZ93" s="573">
        <v>0</v>
      </c>
      <c r="GA93" s="578">
        <v>0</v>
      </c>
      <c r="GB93" s="571">
        <v>10</v>
      </c>
      <c r="GC93" s="569">
        <v>999</v>
      </c>
      <c r="GD93" s="569" t="s">
        <v>67</v>
      </c>
      <c r="GE93" s="569">
        <v>0</v>
      </c>
      <c r="GF93" s="569">
        <v>0</v>
      </c>
      <c r="GG93" s="569">
        <v>0</v>
      </c>
      <c r="GH93" s="569">
        <v>0</v>
      </c>
      <c r="GI93" s="569">
        <v>0</v>
      </c>
      <c r="GJ93" s="569">
        <v>0</v>
      </c>
      <c r="GK93" s="722">
        <v>10000000000</v>
      </c>
      <c r="GL93" s="609"/>
      <c r="GM93" s="569">
        <v>11</v>
      </c>
      <c r="GO93">
        <v>10000000000</v>
      </c>
      <c r="GP93" s="569">
        <v>11</v>
      </c>
      <c r="GQ93" s="569">
        <v>1</v>
      </c>
      <c r="GR93" s="569" t="s">
        <v>67</v>
      </c>
      <c r="GS93" s="575">
        <v>10</v>
      </c>
      <c r="GT93" s="575"/>
      <c r="GU93" s="575"/>
      <c r="GV93" s="575"/>
      <c r="GW93">
        <v>20000</v>
      </c>
      <c r="GX93">
        <v>20000</v>
      </c>
      <c r="GY93" s="575">
        <v>5</v>
      </c>
      <c r="GZ93" s="578" t="s">
        <v>67</v>
      </c>
      <c r="HA93" s="578" t="s">
        <v>67</v>
      </c>
      <c r="HE93" s="575"/>
    </row>
    <row r="94" spans="4:326" hidden="1" x14ac:dyDescent="0.2">
      <c r="AL94" s="496">
        <v>28</v>
      </c>
      <c r="AM94" s="496">
        <v>0</v>
      </c>
      <c r="AN94" s="496">
        <v>0</v>
      </c>
      <c r="AP94" s="499">
        <v>999</v>
      </c>
      <c r="AR94" s="499">
        <v>999</v>
      </c>
      <c r="AU94" s="499" t="s">
        <v>67</v>
      </c>
      <c r="AV94" s="499" t="s">
        <v>67</v>
      </c>
      <c r="CW94" s="490">
        <v>43</v>
      </c>
      <c r="CX94" s="490" t="s">
        <v>67</v>
      </c>
      <c r="DA94" s="490"/>
      <c r="DE94" s="490"/>
      <c r="DF94" s="490"/>
      <c r="DK94" s="490"/>
      <c r="DL94" s="490"/>
      <c r="DM94" s="490"/>
      <c r="DN94" s="490">
        <v>0</v>
      </c>
      <c r="DP94" s="490">
        <v>99</v>
      </c>
      <c r="DR94" s="490">
        <v>99</v>
      </c>
      <c r="DT94" s="490" t="s">
        <v>67</v>
      </c>
      <c r="DU94" s="490" t="s">
        <v>67</v>
      </c>
      <c r="FK94" s="569" t="s">
        <v>67</v>
      </c>
      <c r="FL94" s="569">
        <v>0</v>
      </c>
      <c r="FM94" s="569">
        <v>0</v>
      </c>
      <c r="FN94" s="569">
        <v>0</v>
      </c>
      <c r="FO94" s="569">
        <v>0</v>
      </c>
      <c r="FP94" s="569">
        <v>0</v>
      </c>
      <c r="FQ94" s="569">
        <v>0</v>
      </c>
      <c r="FR94" s="569">
        <v>0</v>
      </c>
      <c r="FS94" s="579" t="s">
        <v>67</v>
      </c>
      <c r="FT94" s="170">
        <v>0</v>
      </c>
      <c r="FU94" s="580">
        <v>0</v>
      </c>
      <c r="FV94" s="569">
        <v>0</v>
      </c>
      <c r="FW94" s="569">
        <v>0</v>
      </c>
      <c r="FX94" s="569">
        <v>0</v>
      </c>
      <c r="FY94" s="569">
        <v>0</v>
      </c>
      <c r="FZ94" s="573">
        <v>0</v>
      </c>
      <c r="GA94" s="578">
        <v>0</v>
      </c>
      <c r="GB94" s="571">
        <v>11</v>
      </c>
      <c r="GC94" s="569">
        <v>999</v>
      </c>
      <c r="GD94" s="569" t="s">
        <v>67</v>
      </c>
      <c r="GE94" s="569">
        <v>0</v>
      </c>
      <c r="GF94" s="569">
        <v>0</v>
      </c>
      <c r="GG94" s="569">
        <v>0</v>
      </c>
      <c r="GH94" s="569">
        <v>0</v>
      </c>
      <c r="GI94" s="569">
        <v>0</v>
      </c>
      <c r="GJ94" s="569">
        <v>0</v>
      </c>
      <c r="GK94" s="722">
        <v>10000000000</v>
      </c>
      <c r="GL94" s="609"/>
      <c r="GM94" s="569">
        <v>11</v>
      </c>
      <c r="GO94">
        <v>10000000000</v>
      </c>
      <c r="GP94" s="569">
        <v>11</v>
      </c>
      <c r="GQ94" s="569">
        <v>1</v>
      </c>
      <c r="GR94" s="569" t="s">
        <v>67</v>
      </c>
      <c r="GS94" s="575">
        <v>11</v>
      </c>
      <c r="GT94" s="575"/>
      <c r="GU94" s="575"/>
      <c r="GV94" s="575"/>
      <c r="GW94">
        <v>20000</v>
      </c>
      <c r="GX94">
        <v>20000</v>
      </c>
      <c r="GY94" s="575">
        <v>5</v>
      </c>
      <c r="GZ94" s="578" t="s">
        <v>67</v>
      </c>
      <c r="HA94" s="578" t="s">
        <v>67</v>
      </c>
      <c r="HE94" s="575"/>
    </row>
    <row r="95" spans="4:326" hidden="1" x14ac:dyDescent="0.2">
      <c r="AL95" s="496">
        <v>29</v>
      </c>
      <c r="AM95" s="496" t="s">
        <v>67</v>
      </c>
      <c r="AN95" s="496">
        <v>0</v>
      </c>
      <c r="AP95" s="499">
        <v>999</v>
      </c>
      <c r="AR95" s="499">
        <v>999</v>
      </c>
      <c r="AU95" s="499" t="s">
        <v>67</v>
      </c>
      <c r="AV95" s="499" t="s">
        <v>67</v>
      </c>
      <c r="CW95" s="490">
        <v>44</v>
      </c>
      <c r="CX95" s="490">
        <v>0</v>
      </c>
      <c r="DA95" s="490"/>
      <c r="DE95" s="490"/>
      <c r="DF95" s="490"/>
      <c r="DK95" s="490"/>
      <c r="DL95" s="490"/>
      <c r="DM95" s="490"/>
      <c r="DN95" s="490">
        <v>0</v>
      </c>
      <c r="DP95" s="490">
        <v>99</v>
      </c>
      <c r="DR95" s="490">
        <v>99</v>
      </c>
      <c r="DT95" s="490" t="s">
        <v>67</v>
      </c>
      <c r="DU95" s="490" t="s">
        <v>67</v>
      </c>
      <c r="FK95" s="569" t="s">
        <v>67</v>
      </c>
      <c r="FL95" s="569">
        <v>0</v>
      </c>
      <c r="FM95" s="569">
        <v>0</v>
      </c>
      <c r="FN95" s="569">
        <v>0</v>
      </c>
      <c r="FO95" s="569">
        <v>0</v>
      </c>
      <c r="FP95" s="569">
        <v>0</v>
      </c>
      <c r="FQ95" s="569">
        <v>0</v>
      </c>
      <c r="FR95" s="569">
        <v>0</v>
      </c>
      <c r="FS95" s="579" t="s">
        <v>67</v>
      </c>
      <c r="FT95" s="170">
        <v>0</v>
      </c>
      <c r="FU95" s="580">
        <v>0</v>
      </c>
      <c r="FV95" s="569">
        <v>0</v>
      </c>
      <c r="FW95" s="569">
        <v>0</v>
      </c>
      <c r="FX95" s="569">
        <v>0</v>
      </c>
      <c r="FY95" s="569">
        <v>0</v>
      </c>
      <c r="FZ95" s="573">
        <v>0</v>
      </c>
      <c r="GA95" s="578">
        <v>0</v>
      </c>
      <c r="GB95" s="571">
        <v>12</v>
      </c>
      <c r="GC95" s="569">
        <v>999</v>
      </c>
      <c r="GD95" s="569" t="s">
        <v>67</v>
      </c>
      <c r="GE95" s="569">
        <v>0</v>
      </c>
      <c r="GF95" s="569">
        <v>0</v>
      </c>
      <c r="GG95" s="569">
        <v>0</v>
      </c>
      <c r="GH95" s="569">
        <v>0</v>
      </c>
      <c r="GI95" s="569">
        <v>0</v>
      </c>
      <c r="GJ95" s="569">
        <v>0</v>
      </c>
      <c r="GK95" s="722">
        <v>10000000000</v>
      </c>
      <c r="GL95" s="609"/>
      <c r="GM95" s="569">
        <v>11</v>
      </c>
      <c r="GO95">
        <v>10000000000</v>
      </c>
      <c r="GP95" s="569">
        <v>11</v>
      </c>
      <c r="GQ95" s="569">
        <v>1</v>
      </c>
      <c r="GR95" s="569" t="s">
        <v>67</v>
      </c>
      <c r="GS95" s="575">
        <v>12</v>
      </c>
      <c r="GT95" s="575"/>
      <c r="GU95" s="575"/>
      <c r="GV95" s="575"/>
      <c r="GW95">
        <v>20000</v>
      </c>
      <c r="GX95">
        <v>20000</v>
      </c>
      <c r="GY95" s="575">
        <v>5</v>
      </c>
      <c r="GZ95" s="578" t="s">
        <v>67</v>
      </c>
      <c r="HA95" s="578" t="s">
        <v>67</v>
      </c>
      <c r="HE95" s="575"/>
    </row>
    <row r="96" spans="4:326" hidden="1" x14ac:dyDescent="0.2">
      <c r="AL96" s="496">
        <v>30</v>
      </c>
      <c r="AM96" s="496">
        <v>0</v>
      </c>
      <c r="AN96" s="496">
        <v>0</v>
      </c>
      <c r="AP96" s="499">
        <v>999</v>
      </c>
      <c r="AR96" s="499">
        <v>999</v>
      </c>
      <c r="AU96" s="499" t="s">
        <v>67</v>
      </c>
      <c r="AV96" s="499" t="s">
        <v>67</v>
      </c>
      <c r="CW96" s="490">
        <v>45</v>
      </c>
      <c r="CX96" s="490" t="s">
        <v>67</v>
      </c>
      <c r="DA96" s="490"/>
      <c r="DE96" s="490"/>
      <c r="DF96" s="490"/>
      <c r="DK96" s="490"/>
      <c r="DL96" s="490"/>
      <c r="DM96" s="490"/>
      <c r="DN96" s="490">
        <v>0</v>
      </c>
      <c r="DP96" s="490">
        <v>99</v>
      </c>
      <c r="DR96" s="490">
        <v>99</v>
      </c>
      <c r="DT96" s="490" t="s">
        <v>67</v>
      </c>
      <c r="DU96" s="490" t="s">
        <v>67</v>
      </c>
      <c r="FK96" s="569" t="s">
        <v>67</v>
      </c>
      <c r="FL96" s="569">
        <v>0</v>
      </c>
      <c r="FM96" s="569">
        <v>0</v>
      </c>
      <c r="FN96" s="569">
        <v>0</v>
      </c>
      <c r="FO96" s="569">
        <v>0</v>
      </c>
      <c r="FP96" s="569">
        <v>0</v>
      </c>
      <c r="FQ96" s="569">
        <v>0</v>
      </c>
      <c r="FR96" s="569">
        <v>0</v>
      </c>
      <c r="FS96" s="579" t="s">
        <v>67</v>
      </c>
      <c r="FT96" s="170">
        <v>0</v>
      </c>
      <c r="FU96" s="580">
        <v>0</v>
      </c>
      <c r="FV96" s="569">
        <v>0</v>
      </c>
      <c r="FW96" s="569">
        <v>0</v>
      </c>
      <c r="FX96" s="569">
        <v>0</v>
      </c>
      <c r="FY96" s="569">
        <v>0</v>
      </c>
      <c r="FZ96" s="573">
        <v>0</v>
      </c>
      <c r="GA96" s="578">
        <v>0</v>
      </c>
      <c r="GB96" s="571">
        <v>13</v>
      </c>
      <c r="GC96" s="569">
        <v>999</v>
      </c>
      <c r="GD96" s="569" t="s">
        <v>67</v>
      </c>
      <c r="GE96" s="569">
        <v>0</v>
      </c>
      <c r="GF96" s="569">
        <v>0</v>
      </c>
      <c r="GG96" s="569">
        <v>0</v>
      </c>
      <c r="GH96" s="569">
        <v>0</v>
      </c>
      <c r="GI96" s="569">
        <v>0</v>
      </c>
      <c r="GJ96" s="569">
        <v>0</v>
      </c>
      <c r="GK96" s="722">
        <v>10000000000</v>
      </c>
      <c r="GL96" s="609"/>
      <c r="GM96" s="569">
        <v>11</v>
      </c>
      <c r="GO96">
        <v>10000000000</v>
      </c>
      <c r="GP96" s="569">
        <v>11</v>
      </c>
      <c r="GQ96" s="569">
        <v>1</v>
      </c>
      <c r="GR96" s="569" t="s">
        <v>67</v>
      </c>
      <c r="GS96" s="575">
        <v>13</v>
      </c>
      <c r="GT96" s="575"/>
      <c r="GU96" s="575"/>
      <c r="GV96" s="575"/>
      <c r="GW96">
        <v>20000</v>
      </c>
      <c r="GX96">
        <v>20000</v>
      </c>
      <c r="GY96" s="575">
        <v>5</v>
      </c>
      <c r="GZ96" s="578" t="s">
        <v>67</v>
      </c>
      <c r="HA96" s="578" t="s">
        <v>67</v>
      </c>
      <c r="HE96" s="575"/>
    </row>
    <row r="97" spans="38:213" hidden="1" x14ac:dyDescent="0.2">
      <c r="AL97" s="496">
        <v>31</v>
      </c>
      <c r="AM97" s="496" t="s">
        <v>67</v>
      </c>
      <c r="AN97" s="496">
        <v>0</v>
      </c>
      <c r="AP97" s="499">
        <v>999</v>
      </c>
      <c r="AR97" s="499">
        <v>999</v>
      </c>
      <c r="AU97" s="499" t="s">
        <v>67</v>
      </c>
      <c r="AV97" s="499" t="s">
        <v>67</v>
      </c>
      <c r="CW97" s="490">
        <v>46</v>
      </c>
      <c r="CX97" s="490">
        <v>0</v>
      </c>
      <c r="DA97" s="490"/>
      <c r="DE97" s="490"/>
      <c r="DF97" s="490"/>
      <c r="DK97" s="490"/>
      <c r="DL97" s="490"/>
      <c r="DM97" s="490"/>
      <c r="DN97" s="490">
        <v>0</v>
      </c>
      <c r="DP97" s="490">
        <v>99</v>
      </c>
      <c r="DR97" s="490">
        <v>99</v>
      </c>
      <c r="DT97" s="490" t="s">
        <v>67</v>
      </c>
      <c r="DU97" s="490" t="s">
        <v>67</v>
      </c>
      <c r="FK97" s="569" t="s">
        <v>67</v>
      </c>
      <c r="FL97" s="569">
        <v>0</v>
      </c>
      <c r="FM97" s="569">
        <v>0</v>
      </c>
      <c r="FN97" s="569">
        <v>0</v>
      </c>
      <c r="FO97" s="569">
        <v>0</v>
      </c>
      <c r="FP97" s="569">
        <v>0</v>
      </c>
      <c r="FQ97" s="569">
        <v>0</v>
      </c>
      <c r="FR97" s="569">
        <v>0</v>
      </c>
      <c r="FS97" s="579" t="s">
        <v>67</v>
      </c>
      <c r="FT97" s="170">
        <v>0</v>
      </c>
      <c r="FU97" s="580">
        <v>0</v>
      </c>
      <c r="FV97" s="569">
        <v>0</v>
      </c>
      <c r="FW97" s="569">
        <v>0</v>
      </c>
      <c r="FX97" s="569">
        <v>0</v>
      </c>
      <c r="FY97" s="569">
        <v>0</v>
      </c>
      <c r="FZ97" s="573">
        <v>0</v>
      </c>
      <c r="GA97" s="578">
        <v>0</v>
      </c>
      <c r="GB97" s="571">
        <v>14</v>
      </c>
      <c r="GC97" s="569">
        <v>999</v>
      </c>
      <c r="GD97" s="569" t="s">
        <v>67</v>
      </c>
      <c r="GE97" s="569">
        <v>0</v>
      </c>
      <c r="GF97" s="569">
        <v>0</v>
      </c>
      <c r="GG97" s="569">
        <v>0</v>
      </c>
      <c r="GH97" s="569">
        <v>0</v>
      </c>
      <c r="GI97" s="569">
        <v>0</v>
      </c>
      <c r="GJ97" s="569">
        <v>0</v>
      </c>
      <c r="GK97" s="722">
        <v>10000000000</v>
      </c>
      <c r="GL97" s="609"/>
      <c r="GM97" s="569">
        <v>11</v>
      </c>
      <c r="GO97">
        <v>10000000000</v>
      </c>
      <c r="GP97" s="569">
        <v>11</v>
      </c>
      <c r="GQ97" s="569">
        <v>1</v>
      </c>
      <c r="GR97" s="569" t="s">
        <v>67</v>
      </c>
      <c r="GS97" s="575">
        <v>14</v>
      </c>
      <c r="GT97" s="575"/>
      <c r="GU97" s="575"/>
      <c r="GV97" s="575"/>
      <c r="GW97">
        <v>20000</v>
      </c>
      <c r="GX97">
        <v>20000</v>
      </c>
      <c r="GY97" s="575">
        <v>5</v>
      </c>
      <c r="GZ97" s="578" t="s">
        <v>67</v>
      </c>
      <c r="HA97" s="578" t="s">
        <v>67</v>
      </c>
      <c r="HE97" s="575"/>
    </row>
    <row r="98" spans="38:213" hidden="1" x14ac:dyDescent="0.2">
      <c r="AL98" s="496">
        <v>32</v>
      </c>
      <c r="AM98" s="496">
        <v>0</v>
      </c>
      <c r="AN98" s="496">
        <v>0</v>
      </c>
      <c r="AP98" s="499">
        <v>999</v>
      </c>
      <c r="AR98" s="499">
        <v>999</v>
      </c>
      <c r="AU98" s="499" t="s">
        <v>67</v>
      </c>
      <c r="AV98" s="499" t="s">
        <v>67</v>
      </c>
      <c r="CW98" s="490">
        <v>47</v>
      </c>
      <c r="CX98" s="490" t="s">
        <v>67</v>
      </c>
      <c r="DA98" s="490"/>
      <c r="DE98" s="490"/>
      <c r="DF98" s="490"/>
      <c r="DK98" s="490"/>
      <c r="DL98" s="490"/>
      <c r="DM98" s="490"/>
      <c r="DN98" s="490">
        <v>0</v>
      </c>
      <c r="DP98" s="490">
        <v>99</v>
      </c>
      <c r="DR98" s="490">
        <v>99</v>
      </c>
      <c r="DT98" s="490" t="s">
        <v>67</v>
      </c>
      <c r="DU98" s="490" t="s">
        <v>67</v>
      </c>
      <c r="FK98" s="569" t="s">
        <v>67</v>
      </c>
      <c r="FL98" s="569">
        <v>0</v>
      </c>
      <c r="FM98" s="569">
        <v>0</v>
      </c>
      <c r="FN98" s="569">
        <v>0</v>
      </c>
      <c r="FO98" s="569">
        <v>0</v>
      </c>
      <c r="FP98" s="569">
        <v>0</v>
      </c>
      <c r="FQ98" s="569">
        <v>0</v>
      </c>
      <c r="FR98" s="569">
        <v>0</v>
      </c>
      <c r="FS98" s="579" t="s">
        <v>67</v>
      </c>
      <c r="FT98" s="170">
        <v>0</v>
      </c>
      <c r="FU98" s="580">
        <v>0</v>
      </c>
      <c r="FV98" s="569">
        <v>0</v>
      </c>
      <c r="FW98" s="569">
        <v>0</v>
      </c>
      <c r="FX98" s="569">
        <v>0</v>
      </c>
      <c r="FY98" s="569">
        <v>0</v>
      </c>
      <c r="FZ98" s="573">
        <v>0</v>
      </c>
      <c r="GA98" s="578">
        <v>0</v>
      </c>
      <c r="GB98" s="571">
        <v>15</v>
      </c>
      <c r="GC98" s="569">
        <v>999</v>
      </c>
      <c r="GD98" s="569" t="s">
        <v>67</v>
      </c>
      <c r="GE98" s="569">
        <v>0</v>
      </c>
      <c r="GF98" s="569">
        <v>0</v>
      </c>
      <c r="GG98" s="569">
        <v>0</v>
      </c>
      <c r="GH98" s="569">
        <v>0</v>
      </c>
      <c r="GI98" s="569">
        <v>0</v>
      </c>
      <c r="GJ98" s="569">
        <v>0</v>
      </c>
      <c r="GK98" s="722">
        <v>10000000000</v>
      </c>
      <c r="GL98" s="609"/>
      <c r="GM98" s="569">
        <v>11</v>
      </c>
      <c r="GO98">
        <v>10000000000</v>
      </c>
      <c r="GP98" s="569">
        <v>11</v>
      </c>
      <c r="GQ98" s="569">
        <v>1</v>
      </c>
      <c r="GR98" s="569" t="s">
        <v>67</v>
      </c>
      <c r="GS98" s="575">
        <v>15</v>
      </c>
      <c r="GT98" s="575"/>
      <c r="GU98" s="575"/>
      <c r="GV98" s="575"/>
      <c r="GW98">
        <v>20000</v>
      </c>
      <c r="GX98">
        <v>20000</v>
      </c>
      <c r="GY98" s="575">
        <v>5</v>
      </c>
      <c r="GZ98" s="578" t="s">
        <v>67</v>
      </c>
      <c r="HA98" s="578" t="s">
        <v>67</v>
      </c>
      <c r="HE98" s="575"/>
    </row>
    <row r="99" spans="38:213" hidden="1" x14ac:dyDescent="0.2">
      <c r="AL99" s="496">
        <v>33</v>
      </c>
      <c r="AM99" s="496">
        <v>4</v>
      </c>
      <c r="AN99" s="496">
        <v>0</v>
      </c>
      <c r="AP99" s="499">
        <v>33</v>
      </c>
      <c r="AR99" s="499">
        <v>999</v>
      </c>
      <c r="AU99" s="499" t="s">
        <v>67</v>
      </c>
      <c r="AV99" s="499" t="s">
        <v>67</v>
      </c>
      <c r="CW99" s="490">
        <v>48</v>
      </c>
      <c r="CX99" s="490">
        <v>0</v>
      </c>
      <c r="DA99" s="490"/>
      <c r="DE99" s="490"/>
      <c r="DF99" s="490"/>
      <c r="DK99" s="490"/>
      <c r="DL99" s="490"/>
      <c r="DM99" s="490"/>
      <c r="DN99" s="490">
        <v>0</v>
      </c>
      <c r="DP99" s="490">
        <v>99</v>
      </c>
      <c r="DR99" s="490">
        <v>99</v>
      </c>
      <c r="DT99" s="490" t="s">
        <v>67</v>
      </c>
      <c r="DU99" s="490" t="s">
        <v>67</v>
      </c>
      <c r="FK99" s="569" t="s">
        <v>67</v>
      </c>
      <c r="FL99" s="569">
        <v>0</v>
      </c>
      <c r="FM99" s="569">
        <v>0</v>
      </c>
      <c r="FN99" s="569">
        <v>0</v>
      </c>
      <c r="FO99" s="569">
        <v>0</v>
      </c>
      <c r="FP99" s="569">
        <v>0</v>
      </c>
      <c r="FQ99" s="569">
        <v>0</v>
      </c>
      <c r="FR99" s="569">
        <v>0</v>
      </c>
      <c r="FS99" s="579" t="s">
        <v>67</v>
      </c>
      <c r="FT99" s="170">
        <v>0</v>
      </c>
      <c r="FU99" s="580">
        <v>0</v>
      </c>
      <c r="FV99" s="569">
        <v>0</v>
      </c>
      <c r="FW99" s="569">
        <v>0</v>
      </c>
      <c r="FX99" s="569">
        <v>0</v>
      </c>
      <c r="FY99" s="569">
        <v>0</v>
      </c>
      <c r="FZ99" s="573">
        <v>0</v>
      </c>
      <c r="GA99" s="578">
        <v>0</v>
      </c>
      <c r="GB99" s="571">
        <v>16</v>
      </c>
      <c r="GC99" s="569">
        <v>999</v>
      </c>
      <c r="GD99" s="569" t="s">
        <v>67</v>
      </c>
      <c r="GE99" s="569">
        <v>0</v>
      </c>
      <c r="GF99" s="569">
        <v>0</v>
      </c>
      <c r="GG99" s="569">
        <v>0</v>
      </c>
      <c r="GH99" s="569">
        <v>0</v>
      </c>
      <c r="GI99" s="569">
        <v>0</v>
      </c>
      <c r="GJ99" s="569">
        <v>0</v>
      </c>
      <c r="GK99" s="722">
        <v>10000000000</v>
      </c>
      <c r="GL99" s="609"/>
      <c r="GM99" s="569">
        <v>11</v>
      </c>
      <c r="GO99">
        <v>10000000000</v>
      </c>
      <c r="GP99" s="569">
        <v>11</v>
      </c>
      <c r="GQ99" s="569">
        <v>1</v>
      </c>
      <c r="GR99" s="569" t="s">
        <v>67</v>
      </c>
      <c r="GS99" s="575">
        <v>16</v>
      </c>
      <c r="GT99" s="575"/>
      <c r="GU99" s="575"/>
      <c r="GV99" s="575"/>
      <c r="GW99">
        <v>20000</v>
      </c>
      <c r="GX99">
        <v>20000</v>
      </c>
      <c r="GY99" s="575">
        <v>5</v>
      </c>
      <c r="GZ99" s="578" t="s">
        <v>67</v>
      </c>
      <c r="HA99" s="578" t="s">
        <v>67</v>
      </c>
      <c r="HE99" s="575"/>
    </row>
    <row r="100" spans="38:213" hidden="1" x14ac:dyDescent="0.2">
      <c r="AL100" s="496">
        <v>34</v>
      </c>
      <c r="AM100" s="496">
        <v>0</v>
      </c>
      <c r="AN100" s="496">
        <v>0</v>
      </c>
      <c r="AP100" s="499">
        <v>999</v>
      </c>
      <c r="AR100" s="499">
        <v>999</v>
      </c>
      <c r="AU100" s="499" t="s">
        <v>67</v>
      </c>
      <c r="AV100" s="499" t="s">
        <v>67</v>
      </c>
      <c r="CW100" s="490">
        <v>49</v>
      </c>
      <c r="CX100" s="490" t="s">
        <v>67</v>
      </c>
      <c r="DA100" s="490"/>
      <c r="DE100" s="490"/>
      <c r="DF100" s="490"/>
      <c r="DK100" s="490"/>
      <c r="DL100" s="490"/>
      <c r="DM100" s="490"/>
      <c r="DN100" s="490">
        <v>0</v>
      </c>
      <c r="DP100" s="490">
        <v>99</v>
      </c>
      <c r="DR100" s="490">
        <v>99</v>
      </c>
      <c r="DT100" s="490" t="s">
        <v>67</v>
      </c>
      <c r="DU100" s="490" t="s">
        <v>67</v>
      </c>
      <c r="FK100" s="569">
        <v>4</v>
      </c>
      <c r="FL100" s="569">
        <v>6</v>
      </c>
      <c r="FM100" s="569">
        <v>16</v>
      </c>
      <c r="FN100" s="569">
        <v>1</v>
      </c>
      <c r="FO100" s="569">
        <v>0</v>
      </c>
      <c r="FP100" s="569">
        <v>0</v>
      </c>
      <c r="FQ100" s="569">
        <v>6</v>
      </c>
      <c r="FR100" s="569">
        <v>0</v>
      </c>
      <c r="FS100" s="579" t="s">
        <v>115</v>
      </c>
      <c r="FT100" s="170">
        <v>10000000000</v>
      </c>
      <c r="FU100" s="580">
        <v>0</v>
      </c>
      <c r="FV100" s="569">
        <v>0</v>
      </c>
      <c r="FW100" s="569">
        <v>0</v>
      </c>
      <c r="FX100" s="569">
        <v>0</v>
      </c>
      <c r="FY100" s="569">
        <v>0</v>
      </c>
      <c r="FZ100" s="573">
        <v>0</v>
      </c>
      <c r="GA100" s="578">
        <v>20000000000</v>
      </c>
      <c r="GB100" s="571">
        <v>17</v>
      </c>
      <c r="GC100" s="569">
        <v>4</v>
      </c>
      <c r="GD100" s="569">
        <v>4</v>
      </c>
      <c r="GE100" s="569">
        <v>6</v>
      </c>
      <c r="GF100" s="569">
        <v>16</v>
      </c>
      <c r="GG100" s="569">
        <v>1</v>
      </c>
      <c r="GH100" s="569">
        <v>0</v>
      </c>
      <c r="GI100" s="569">
        <v>0</v>
      </c>
      <c r="GJ100" s="569">
        <v>0</v>
      </c>
      <c r="GK100" s="722">
        <v>60661610004</v>
      </c>
      <c r="GL100" s="609"/>
      <c r="GM100" s="569">
        <v>11</v>
      </c>
      <c r="GO100">
        <v>10000000000</v>
      </c>
      <c r="GP100" s="569">
        <v>11</v>
      </c>
      <c r="GQ100" s="569">
        <v>1</v>
      </c>
      <c r="GR100" s="569" t="s">
        <v>67</v>
      </c>
      <c r="GS100" s="575">
        <v>17</v>
      </c>
      <c r="GT100" s="575"/>
      <c r="GU100" s="575"/>
      <c r="GV100" s="575"/>
      <c r="GW100">
        <v>20000</v>
      </c>
      <c r="GX100">
        <v>20000</v>
      </c>
      <c r="GY100" s="575">
        <v>5</v>
      </c>
      <c r="GZ100" s="578" t="s">
        <v>67</v>
      </c>
      <c r="HA100" s="578" t="s">
        <v>67</v>
      </c>
      <c r="HE100" s="575"/>
    </row>
    <row r="101" spans="38:213" hidden="1" x14ac:dyDescent="0.2">
      <c r="AL101" s="496">
        <v>35</v>
      </c>
      <c r="AM101" s="496">
        <v>5</v>
      </c>
      <c r="AN101" s="496">
        <v>0</v>
      </c>
      <c r="AP101" s="499">
        <v>35</v>
      </c>
      <c r="AR101" s="499">
        <v>999</v>
      </c>
      <c r="AU101" s="499" t="s">
        <v>67</v>
      </c>
      <c r="AV101" s="499" t="s">
        <v>67</v>
      </c>
      <c r="CW101" s="490">
        <v>50</v>
      </c>
      <c r="CX101" s="490">
        <v>0</v>
      </c>
      <c r="DA101" s="490"/>
      <c r="DE101" s="490"/>
      <c r="DF101" s="490"/>
      <c r="DK101" s="490"/>
      <c r="DL101" s="490"/>
      <c r="DM101" s="490"/>
      <c r="DN101" s="490">
        <v>0</v>
      </c>
      <c r="DP101" s="490">
        <v>99</v>
      </c>
      <c r="DR101" s="490">
        <v>99</v>
      </c>
      <c r="DT101" s="490" t="s">
        <v>67</v>
      </c>
      <c r="DU101" s="490" t="s">
        <v>67</v>
      </c>
      <c r="FK101" s="569">
        <v>5</v>
      </c>
      <c r="FL101" s="569">
        <v>1</v>
      </c>
      <c r="FM101" s="569">
        <v>6</v>
      </c>
      <c r="FN101" s="569">
        <v>0</v>
      </c>
      <c r="FO101" s="569">
        <v>0</v>
      </c>
      <c r="FP101" s="569">
        <v>0</v>
      </c>
      <c r="FQ101" s="569">
        <v>5</v>
      </c>
      <c r="FR101" s="569">
        <v>1</v>
      </c>
      <c r="FS101" s="579" t="s">
        <v>115</v>
      </c>
      <c r="FT101" s="170">
        <v>10000000000</v>
      </c>
      <c r="FU101" s="580">
        <v>0</v>
      </c>
      <c r="FV101" s="569">
        <v>0</v>
      </c>
      <c r="FW101" s="569">
        <v>0</v>
      </c>
      <c r="FX101" s="569">
        <v>0</v>
      </c>
      <c r="FY101" s="569">
        <v>0</v>
      </c>
      <c r="FZ101" s="573">
        <v>0</v>
      </c>
      <c r="GA101" s="578">
        <v>10000000000</v>
      </c>
      <c r="GB101" s="571">
        <v>18</v>
      </c>
      <c r="GC101" s="569">
        <v>5</v>
      </c>
      <c r="GD101" s="569">
        <v>5</v>
      </c>
      <c r="GE101" s="569">
        <v>1</v>
      </c>
      <c r="GF101" s="569">
        <v>6</v>
      </c>
      <c r="GG101" s="569">
        <v>0</v>
      </c>
      <c r="GH101" s="569">
        <v>0</v>
      </c>
      <c r="GI101" s="569">
        <v>0</v>
      </c>
      <c r="GJ101" s="569">
        <v>1</v>
      </c>
      <c r="GK101" s="722">
        <v>50150600005</v>
      </c>
      <c r="GL101" s="609"/>
      <c r="GM101" s="569">
        <v>11</v>
      </c>
      <c r="GO101">
        <v>10000000000</v>
      </c>
      <c r="GP101" s="569">
        <v>11</v>
      </c>
      <c r="GQ101" s="569">
        <v>1</v>
      </c>
      <c r="GR101" s="569" t="s">
        <v>67</v>
      </c>
      <c r="GS101" s="575">
        <v>18</v>
      </c>
      <c r="GT101" s="575"/>
      <c r="GU101" s="575"/>
      <c r="GV101" s="575"/>
      <c r="GW101">
        <v>20000</v>
      </c>
      <c r="GX101">
        <v>20000</v>
      </c>
      <c r="GY101" s="575">
        <v>5</v>
      </c>
      <c r="GZ101" s="578" t="s">
        <v>67</v>
      </c>
      <c r="HA101" s="578" t="s">
        <v>67</v>
      </c>
      <c r="HE101" s="575"/>
    </row>
    <row r="102" spans="38:213" hidden="1" x14ac:dyDescent="0.2">
      <c r="AL102" s="496">
        <v>36</v>
      </c>
      <c r="AM102" s="496">
        <v>0</v>
      </c>
      <c r="AN102" s="496">
        <v>0</v>
      </c>
      <c r="AP102" s="499">
        <v>999</v>
      </c>
      <c r="AR102" s="499">
        <v>999</v>
      </c>
      <c r="AU102" s="499" t="s">
        <v>67</v>
      </c>
      <c r="AV102" s="499" t="s">
        <v>67</v>
      </c>
      <c r="CW102" s="490">
        <v>51</v>
      </c>
      <c r="CX102" s="490" t="s">
        <v>67</v>
      </c>
      <c r="DA102" s="490"/>
      <c r="DE102" s="490"/>
      <c r="DF102" s="490"/>
      <c r="DK102" s="490"/>
      <c r="DL102" s="490"/>
      <c r="DM102" s="490"/>
      <c r="DN102" s="490">
        <v>0</v>
      </c>
      <c r="DP102" s="490">
        <v>99</v>
      </c>
      <c r="DR102" s="490">
        <v>99</v>
      </c>
      <c r="DT102" s="490" t="s">
        <v>67</v>
      </c>
      <c r="DU102" s="490" t="s">
        <v>67</v>
      </c>
      <c r="FK102" s="569">
        <v>6</v>
      </c>
      <c r="FL102" s="569">
        <v>8</v>
      </c>
      <c r="FM102" s="569">
        <v>30</v>
      </c>
      <c r="FN102" s="569">
        <v>0</v>
      </c>
      <c r="FO102" s="569">
        <v>1</v>
      </c>
      <c r="FP102" s="569">
        <v>0</v>
      </c>
      <c r="FQ102" s="569">
        <v>7</v>
      </c>
      <c r="FR102" s="569">
        <v>0</v>
      </c>
      <c r="FS102" s="579" t="s">
        <v>115</v>
      </c>
      <c r="FT102" s="170">
        <v>10000000000</v>
      </c>
      <c r="FU102" s="580">
        <v>0</v>
      </c>
      <c r="FV102" s="569">
        <v>0</v>
      </c>
      <c r="FW102" s="569">
        <v>0</v>
      </c>
      <c r="FX102" s="569">
        <v>0</v>
      </c>
      <c r="FY102" s="569">
        <v>0</v>
      </c>
      <c r="FZ102" s="573">
        <v>0</v>
      </c>
      <c r="GA102" s="578">
        <v>40000000000</v>
      </c>
      <c r="GB102" s="571">
        <v>19</v>
      </c>
      <c r="GC102" s="569">
        <v>6</v>
      </c>
      <c r="GD102" s="569">
        <v>6</v>
      </c>
      <c r="GE102" s="569">
        <v>8</v>
      </c>
      <c r="GF102" s="569">
        <v>30</v>
      </c>
      <c r="GG102" s="569">
        <v>0</v>
      </c>
      <c r="GH102" s="569">
        <v>1</v>
      </c>
      <c r="GI102" s="569">
        <v>0</v>
      </c>
      <c r="GJ102" s="569">
        <v>0</v>
      </c>
      <c r="GK102" s="722">
        <v>80873001006</v>
      </c>
      <c r="GL102" s="609"/>
      <c r="GM102" s="569">
        <v>11</v>
      </c>
      <c r="GO102">
        <v>10000000000</v>
      </c>
      <c r="GP102" s="569">
        <v>11</v>
      </c>
      <c r="GQ102" s="569">
        <v>1</v>
      </c>
      <c r="GR102" s="569" t="s">
        <v>67</v>
      </c>
      <c r="GS102" s="575">
        <v>19</v>
      </c>
      <c r="GT102" s="575"/>
      <c r="GU102" s="575"/>
      <c r="GV102" s="575"/>
      <c r="GW102">
        <v>20000</v>
      </c>
      <c r="GX102">
        <v>20000</v>
      </c>
      <c r="GY102" s="575">
        <v>5</v>
      </c>
      <c r="GZ102" s="578" t="s">
        <v>67</v>
      </c>
      <c r="HA102" s="578" t="s">
        <v>67</v>
      </c>
      <c r="HE102" s="575"/>
    </row>
    <row r="103" spans="38:213" hidden="1" x14ac:dyDescent="0.2">
      <c r="AL103" s="496">
        <v>37</v>
      </c>
      <c r="AM103" s="496">
        <v>6</v>
      </c>
      <c r="AN103" s="496">
        <v>0</v>
      </c>
      <c r="AP103" s="499">
        <v>37</v>
      </c>
      <c r="AR103" s="499">
        <v>999</v>
      </c>
      <c r="AU103" s="499" t="s">
        <v>67</v>
      </c>
      <c r="AV103" s="499" t="s">
        <v>67</v>
      </c>
      <c r="CW103" s="490">
        <v>52</v>
      </c>
      <c r="CX103" s="490">
        <v>0</v>
      </c>
      <c r="DA103" s="490"/>
      <c r="DE103" s="490"/>
      <c r="DF103" s="490"/>
      <c r="DK103" s="490"/>
      <c r="DL103" s="490"/>
      <c r="DM103" s="490"/>
      <c r="DN103" s="490">
        <v>0</v>
      </c>
      <c r="DP103" s="490">
        <v>99</v>
      </c>
      <c r="DR103" s="490">
        <v>99</v>
      </c>
      <c r="DT103" s="490" t="s">
        <v>67</v>
      </c>
      <c r="DU103" s="490" t="s">
        <v>67</v>
      </c>
      <c r="FK103" s="569" t="s">
        <v>67</v>
      </c>
      <c r="FL103" s="569">
        <v>0</v>
      </c>
      <c r="FM103" s="569">
        <v>0</v>
      </c>
      <c r="FN103" s="569">
        <v>0</v>
      </c>
      <c r="FO103" s="569">
        <v>0</v>
      </c>
      <c r="FP103" s="569">
        <v>0</v>
      </c>
      <c r="FQ103" s="569">
        <v>0</v>
      </c>
      <c r="FR103" s="569">
        <v>0</v>
      </c>
      <c r="FS103" s="579" t="s">
        <v>67</v>
      </c>
      <c r="FT103" s="170">
        <v>0</v>
      </c>
      <c r="FU103" s="580">
        <v>0</v>
      </c>
      <c r="FV103" s="569">
        <v>0</v>
      </c>
      <c r="FW103" s="569">
        <v>0</v>
      </c>
      <c r="FX103" s="569">
        <v>0</v>
      </c>
      <c r="FY103" s="569">
        <v>0</v>
      </c>
      <c r="FZ103" s="573">
        <v>0</v>
      </c>
      <c r="GA103" s="578">
        <v>0</v>
      </c>
      <c r="GB103" s="571">
        <v>20</v>
      </c>
      <c r="GC103" s="569">
        <v>999</v>
      </c>
      <c r="GD103" s="569" t="s">
        <v>67</v>
      </c>
      <c r="GE103" s="569">
        <v>0</v>
      </c>
      <c r="GF103" s="569">
        <v>0</v>
      </c>
      <c r="GG103" s="569">
        <v>0</v>
      </c>
      <c r="GH103" s="569">
        <v>0</v>
      </c>
      <c r="GI103" s="569">
        <v>0</v>
      </c>
      <c r="GJ103" s="569">
        <v>0</v>
      </c>
      <c r="GK103" s="722">
        <v>10000000000</v>
      </c>
      <c r="GL103" s="609"/>
      <c r="GM103" s="569">
        <v>11</v>
      </c>
      <c r="GO103">
        <v>10000000000</v>
      </c>
      <c r="GP103" s="569">
        <v>11</v>
      </c>
      <c r="GQ103" s="569">
        <v>1</v>
      </c>
      <c r="GR103" s="569" t="s">
        <v>67</v>
      </c>
      <c r="GS103" s="575">
        <v>20</v>
      </c>
      <c r="GT103" s="575"/>
      <c r="GU103" s="575"/>
      <c r="GV103" s="575"/>
      <c r="GW103">
        <v>20000</v>
      </c>
      <c r="GX103">
        <v>20000</v>
      </c>
      <c r="GY103" s="575">
        <v>5</v>
      </c>
      <c r="GZ103" s="578" t="s">
        <v>67</v>
      </c>
      <c r="HA103" s="578" t="s">
        <v>67</v>
      </c>
      <c r="HE103" s="575"/>
    </row>
    <row r="104" spans="38:213" hidden="1" x14ac:dyDescent="0.2">
      <c r="AL104" s="496">
        <v>38</v>
      </c>
      <c r="AM104" s="496">
        <v>0</v>
      </c>
      <c r="AN104" s="496">
        <v>0</v>
      </c>
      <c r="AP104" s="499">
        <v>999</v>
      </c>
      <c r="AR104" s="499">
        <v>999</v>
      </c>
      <c r="AU104" s="499" t="s">
        <v>67</v>
      </c>
      <c r="AV104" s="499" t="s">
        <v>67</v>
      </c>
      <c r="CW104" s="490">
        <v>53</v>
      </c>
      <c r="CX104" s="490" t="s">
        <v>67</v>
      </c>
      <c r="DA104" s="490"/>
      <c r="DE104" s="490"/>
      <c r="DF104" s="490"/>
      <c r="DK104" s="490"/>
      <c r="DL104" s="490"/>
      <c r="DM104" s="490"/>
      <c r="DN104" s="490">
        <v>0</v>
      </c>
      <c r="DP104" s="490">
        <v>99</v>
      </c>
      <c r="DR104" s="490">
        <v>99</v>
      </c>
      <c r="DT104" s="490" t="s">
        <v>67</v>
      </c>
      <c r="DU104" s="490" t="s">
        <v>67</v>
      </c>
      <c r="FK104" s="569" t="s">
        <v>67</v>
      </c>
      <c r="FL104" s="569">
        <v>0</v>
      </c>
      <c r="FM104" s="569">
        <v>0</v>
      </c>
      <c r="FN104" s="569">
        <v>0</v>
      </c>
      <c r="FO104" s="569">
        <v>0</v>
      </c>
      <c r="FP104" s="569">
        <v>0</v>
      </c>
      <c r="FQ104" s="569">
        <v>0</v>
      </c>
      <c r="FR104" s="569">
        <v>0</v>
      </c>
      <c r="FS104" s="579" t="s">
        <v>67</v>
      </c>
      <c r="FT104" s="170">
        <v>0</v>
      </c>
      <c r="FU104" s="580">
        <v>0</v>
      </c>
      <c r="FV104" s="569">
        <v>0</v>
      </c>
      <c r="FW104" s="569">
        <v>0</v>
      </c>
      <c r="FX104" s="569">
        <v>0</v>
      </c>
      <c r="FY104" s="569">
        <v>0</v>
      </c>
      <c r="FZ104" s="573">
        <v>0</v>
      </c>
      <c r="GA104" s="578">
        <v>0</v>
      </c>
      <c r="GB104" s="571">
        <v>21</v>
      </c>
      <c r="GC104" s="569">
        <v>999</v>
      </c>
      <c r="GD104" s="569" t="s">
        <v>67</v>
      </c>
      <c r="GE104" s="569">
        <v>0</v>
      </c>
      <c r="GF104" s="569">
        <v>0</v>
      </c>
      <c r="GG104" s="569">
        <v>0</v>
      </c>
      <c r="GH104" s="569">
        <v>0</v>
      </c>
      <c r="GI104" s="569">
        <v>0</v>
      </c>
      <c r="GJ104" s="569">
        <v>0</v>
      </c>
      <c r="GK104" s="722">
        <v>10000000000</v>
      </c>
      <c r="GL104" s="609"/>
      <c r="GM104" s="569">
        <v>11</v>
      </c>
      <c r="GO104">
        <v>10000000000</v>
      </c>
      <c r="GP104" s="569">
        <v>11</v>
      </c>
      <c r="GQ104" s="569">
        <v>1</v>
      </c>
      <c r="GR104" s="569" t="s">
        <v>67</v>
      </c>
      <c r="GS104" s="575">
        <v>21</v>
      </c>
      <c r="GT104" s="575"/>
      <c r="GU104" s="575"/>
      <c r="GV104" s="575"/>
      <c r="GW104">
        <v>20000</v>
      </c>
      <c r="GX104">
        <v>20000</v>
      </c>
      <c r="GY104" s="575">
        <v>5</v>
      </c>
      <c r="GZ104" s="578" t="s">
        <v>67</v>
      </c>
      <c r="HA104" s="578" t="s">
        <v>67</v>
      </c>
      <c r="HE104" s="575"/>
    </row>
    <row r="105" spans="38:213" hidden="1" x14ac:dyDescent="0.2">
      <c r="AL105" s="496">
        <v>39</v>
      </c>
      <c r="AM105" s="496" t="s">
        <v>67</v>
      </c>
      <c r="AN105" s="496">
        <v>0</v>
      </c>
      <c r="AP105" s="499">
        <v>999</v>
      </c>
      <c r="AR105" s="499">
        <v>999</v>
      </c>
      <c r="AU105" s="499" t="s">
        <v>67</v>
      </c>
      <c r="AV105" s="499" t="s">
        <v>67</v>
      </c>
      <c r="CW105" s="490">
        <v>54</v>
      </c>
      <c r="CX105" s="490">
        <v>0</v>
      </c>
      <c r="DA105" s="490"/>
      <c r="DE105" s="490"/>
      <c r="DF105" s="490"/>
      <c r="DK105" s="490"/>
      <c r="DL105" s="490"/>
      <c r="DM105" s="490"/>
      <c r="DN105" s="490">
        <v>0</v>
      </c>
      <c r="DP105" s="490">
        <v>99</v>
      </c>
      <c r="DR105" s="490">
        <v>99</v>
      </c>
      <c r="DT105" s="490" t="s">
        <v>67</v>
      </c>
      <c r="DU105" s="490" t="s">
        <v>67</v>
      </c>
      <c r="FK105" s="569" t="s">
        <v>67</v>
      </c>
      <c r="FL105" s="569">
        <v>0</v>
      </c>
      <c r="FM105" s="569">
        <v>0</v>
      </c>
      <c r="FN105" s="569">
        <v>0</v>
      </c>
      <c r="FO105" s="569">
        <v>0</v>
      </c>
      <c r="FP105" s="569">
        <v>0</v>
      </c>
      <c r="FQ105" s="569">
        <v>0</v>
      </c>
      <c r="FR105" s="569">
        <v>0</v>
      </c>
      <c r="FS105" s="579" t="s">
        <v>67</v>
      </c>
      <c r="FT105" s="170">
        <v>0</v>
      </c>
      <c r="FU105" s="580">
        <v>0</v>
      </c>
      <c r="FV105" s="569">
        <v>0</v>
      </c>
      <c r="FW105" s="569">
        <v>0</v>
      </c>
      <c r="FX105" s="569">
        <v>0</v>
      </c>
      <c r="FY105" s="569">
        <v>0</v>
      </c>
      <c r="FZ105" s="573">
        <v>0</v>
      </c>
      <c r="GA105" s="578">
        <v>0</v>
      </c>
      <c r="GB105" s="571">
        <v>22</v>
      </c>
      <c r="GC105" s="569">
        <v>999</v>
      </c>
      <c r="GD105" s="569" t="s">
        <v>67</v>
      </c>
      <c r="GE105" s="569">
        <v>0</v>
      </c>
      <c r="GF105" s="569">
        <v>0</v>
      </c>
      <c r="GG105" s="569">
        <v>0</v>
      </c>
      <c r="GH105" s="569">
        <v>0</v>
      </c>
      <c r="GI105" s="569">
        <v>0</v>
      </c>
      <c r="GJ105" s="569">
        <v>0</v>
      </c>
      <c r="GK105" s="722">
        <v>10000000000</v>
      </c>
      <c r="GL105" s="609"/>
      <c r="GM105" s="569">
        <v>11</v>
      </c>
      <c r="GO105">
        <v>10000000000</v>
      </c>
      <c r="GP105" s="569">
        <v>11</v>
      </c>
      <c r="GQ105" s="569">
        <v>1</v>
      </c>
      <c r="GR105" s="569" t="s">
        <v>67</v>
      </c>
      <c r="GS105" s="575">
        <v>22</v>
      </c>
      <c r="GT105" s="575"/>
      <c r="GU105" s="575"/>
      <c r="GV105" s="575"/>
      <c r="GW105">
        <v>20000</v>
      </c>
      <c r="GX105">
        <v>20000</v>
      </c>
      <c r="GY105" s="575">
        <v>5</v>
      </c>
      <c r="GZ105" s="578" t="s">
        <v>67</v>
      </c>
      <c r="HA105" s="578" t="s">
        <v>67</v>
      </c>
      <c r="HE105" s="575"/>
    </row>
    <row r="106" spans="38:213" hidden="1" x14ac:dyDescent="0.2">
      <c r="AL106" s="496">
        <v>40</v>
      </c>
      <c r="AM106" s="496">
        <v>0</v>
      </c>
      <c r="AN106" s="496">
        <v>0</v>
      </c>
      <c r="AP106" s="499">
        <v>999</v>
      </c>
      <c r="AR106" s="499">
        <v>999</v>
      </c>
      <c r="AU106" s="499" t="s">
        <v>67</v>
      </c>
      <c r="AV106" s="499" t="s">
        <v>67</v>
      </c>
      <c r="CW106" s="490">
        <v>55</v>
      </c>
      <c r="CX106" s="490" t="s">
        <v>67</v>
      </c>
      <c r="DA106" s="490"/>
      <c r="DE106" s="490"/>
      <c r="DF106" s="490"/>
      <c r="DK106" s="490"/>
      <c r="DL106" s="490"/>
      <c r="DM106" s="490"/>
      <c r="DN106" s="490">
        <v>0</v>
      </c>
      <c r="DP106" s="490">
        <v>99</v>
      </c>
      <c r="DR106" s="490">
        <v>99</v>
      </c>
      <c r="DT106" s="490" t="s">
        <v>67</v>
      </c>
      <c r="DU106" s="490" t="s">
        <v>67</v>
      </c>
      <c r="FK106" s="569" t="s">
        <v>67</v>
      </c>
      <c r="FL106" s="569">
        <v>0</v>
      </c>
      <c r="FM106" s="569">
        <v>0</v>
      </c>
      <c r="FN106" s="569">
        <v>0</v>
      </c>
      <c r="FO106" s="569">
        <v>0</v>
      </c>
      <c r="FP106" s="569">
        <v>0</v>
      </c>
      <c r="FQ106" s="569">
        <v>0</v>
      </c>
      <c r="FR106" s="569">
        <v>0</v>
      </c>
      <c r="FS106" s="579" t="s">
        <v>67</v>
      </c>
      <c r="FT106" s="170">
        <v>0</v>
      </c>
      <c r="FU106" s="580">
        <v>0</v>
      </c>
      <c r="FV106" s="569">
        <v>0</v>
      </c>
      <c r="FW106" s="569">
        <v>0</v>
      </c>
      <c r="FX106" s="569">
        <v>0</v>
      </c>
      <c r="FY106" s="569">
        <v>0</v>
      </c>
      <c r="FZ106" s="573">
        <v>0</v>
      </c>
      <c r="GA106" s="578">
        <v>0</v>
      </c>
      <c r="GB106" s="571">
        <v>23</v>
      </c>
      <c r="GC106" s="569">
        <v>999</v>
      </c>
      <c r="GD106" s="569" t="s">
        <v>67</v>
      </c>
      <c r="GE106" s="569">
        <v>0</v>
      </c>
      <c r="GF106" s="569">
        <v>0</v>
      </c>
      <c r="GG106" s="569">
        <v>0</v>
      </c>
      <c r="GH106" s="569">
        <v>0</v>
      </c>
      <c r="GI106" s="569">
        <v>0</v>
      </c>
      <c r="GJ106" s="569">
        <v>0</v>
      </c>
      <c r="GK106" s="722">
        <v>10000000000</v>
      </c>
      <c r="GL106" s="609"/>
      <c r="GM106" s="569">
        <v>11</v>
      </c>
      <c r="GO106">
        <v>10000000000</v>
      </c>
      <c r="GP106" s="569">
        <v>11</v>
      </c>
      <c r="GQ106" s="569">
        <v>1</v>
      </c>
      <c r="GR106" s="569" t="s">
        <v>67</v>
      </c>
      <c r="GS106" s="575">
        <v>23</v>
      </c>
      <c r="GT106" s="575"/>
      <c r="GU106" s="575"/>
      <c r="GV106" s="575"/>
      <c r="GW106">
        <v>20000</v>
      </c>
      <c r="GX106">
        <v>20000</v>
      </c>
      <c r="GY106" s="575">
        <v>5</v>
      </c>
      <c r="GZ106" s="578" t="s">
        <v>67</v>
      </c>
      <c r="HA106" s="578" t="s">
        <v>67</v>
      </c>
      <c r="HE106" s="575"/>
    </row>
    <row r="107" spans="38:213" hidden="1" x14ac:dyDescent="0.2">
      <c r="AL107" s="496">
        <v>41</v>
      </c>
      <c r="AM107" s="496" t="s">
        <v>67</v>
      </c>
      <c r="AN107" s="496">
        <v>0</v>
      </c>
      <c r="AP107" s="499">
        <v>999</v>
      </c>
      <c r="AR107" s="499">
        <v>999</v>
      </c>
      <c r="AU107" s="499" t="s">
        <v>67</v>
      </c>
      <c r="AV107" s="499" t="s">
        <v>67</v>
      </c>
      <c r="CW107" s="490">
        <v>56</v>
      </c>
      <c r="CX107" s="490">
        <v>0</v>
      </c>
      <c r="DA107" s="490"/>
      <c r="DE107" s="490"/>
      <c r="DF107" s="490"/>
      <c r="DK107" s="490"/>
      <c r="DL107" s="490"/>
      <c r="DM107" s="490"/>
      <c r="DN107" s="490">
        <v>0</v>
      </c>
      <c r="DP107" s="490">
        <v>99</v>
      </c>
      <c r="DR107" s="490">
        <v>99</v>
      </c>
      <c r="DT107" s="490" t="s">
        <v>67</v>
      </c>
      <c r="DU107" s="490" t="s">
        <v>67</v>
      </c>
      <c r="FK107" s="569" t="s">
        <v>67</v>
      </c>
      <c r="FL107" s="569">
        <v>0</v>
      </c>
      <c r="FM107" s="569">
        <v>0</v>
      </c>
      <c r="FN107" s="569">
        <v>0</v>
      </c>
      <c r="FO107" s="569">
        <v>0</v>
      </c>
      <c r="FP107" s="569">
        <v>0</v>
      </c>
      <c r="FQ107" s="569">
        <v>0</v>
      </c>
      <c r="FR107" s="569">
        <v>0</v>
      </c>
      <c r="FS107" s="579" t="s">
        <v>67</v>
      </c>
      <c r="FT107" s="170">
        <v>0</v>
      </c>
      <c r="FU107" s="580">
        <v>0</v>
      </c>
      <c r="FV107" s="569">
        <v>0</v>
      </c>
      <c r="FW107" s="569">
        <v>0</v>
      </c>
      <c r="FX107" s="569">
        <v>0</v>
      </c>
      <c r="FY107" s="569">
        <v>0</v>
      </c>
      <c r="FZ107" s="573">
        <v>0</v>
      </c>
      <c r="GA107" s="578">
        <v>0</v>
      </c>
      <c r="GB107" s="571">
        <v>24</v>
      </c>
      <c r="GC107" s="569">
        <v>999</v>
      </c>
      <c r="GD107" s="569" t="s">
        <v>67</v>
      </c>
      <c r="GE107" s="569">
        <v>0</v>
      </c>
      <c r="GF107" s="569">
        <v>0</v>
      </c>
      <c r="GG107" s="569">
        <v>0</v>
      </c>
      <c r="GH107" s="569">
        <v>0</v>
      </c>
      <c r="GI107" s="569">
        <v>0</v>
      </c>
      <c r="GJ107" s="569">
        <v>0</v>
      </c>
      <c r="GK107" s="722">
        <v>10000000000</v>
      </c>
      <c r="GL107" s="609"/>
      <c r="GM107" s="569">
        <v>11</v>
      </c>
      <c r="GO107">
        <v>10000000000</v>
      </c>
      <c r="GP107" s="569">
        <v>11</v>
      </c>
      <c r="GQ107" s="569">
        <v>1</v>
      </c>
      <c r="GR107" s="569" t="s">
        <v>67</v>
      </c>
      <c r="GS107" s="575">
        <v>24</v>
      </c>
      <c r="GT107" s="575"/>
      <c r="GU107" s="575"/>
      <c r="GV107" s="575"/>
      <c r="GW107">
        <v>20000</v>
      </c>
      <c r="GX107">
        <v>20000</v>
      </c>
      <c r="GY107" s="575">
        <v>5</v>
      </c>
      <c r="GZ107" s="578" t="s">
        <v>67</v>
      </c>
      <c r="HA107" s="578" t="s">
        <v>67</v>
      </c>
      <c r="HE107" s="575"/>
    </row>
    <row r="108" spans="38:213" hidden="1" x14ac:dyDescent="0.2">
      <c r="AL108" s="496">
        <v>42</v>
      </c>
      <c r="AM108" s="496">
        <v>0</v>
      </c>
      <c r="AN108" s="496">
        <v>0</v>
      </c>
      <c r="AP108" s="499">
        <v>999</v>
      </c>
      <c r="AR108" s="499">
        <v>999</v>
      </c>
      <c r="AU108" s="499" t="s">
        <v>67</v>
      </c>
      <c r="AV108" s="499" t="s">
        <v>67</v>
      </c>
      <c r="CW108" s="490">
        <v>57</v>
      </c>
      <c r="CX108" s="490" t="s">
        <v>67</v>
      </c>
      <c r="DA108" s="490"/>
      <c r="DE108" s="490"/>
      <c r="DF108" s="490"/>
      <c r="DK108" s="490"/>
      <c r="DL108" s="490"/>
      <c r="DM108" s="490"/>
      <c r="DN108" s="490">
        <v>0</v>
      </c>
      <c r="DP108" s="490">
        <v>99</v>
      </c>
      <c r="DR108" s="490">
        <v>99</v>
      </c>
      <c r="DT108" s="490" t="s">
        <v>67</v>
      </c>
      <c r="DU108" s="490" t="s">
        <v>67</v>
      </c>
      <c r="FK108" s="569" t="s">
        <v>67</v>
      </c>
      <c r="FL108" s="569">
        <v>0</v>
      </c>
      <c r="FM108" s="569">
        <v>0</v>
      </c>
      <c r="FN108" s="569">
        <v>0</v>
      </c>
      <c r="FO108" s="569">
        <v>0</v>
      </c>
      <c r="FP108" s="569">
        <v>0</v>
      </c>
      <c r="FQ108" s="569">
        <v>0</v>
      </c>
      <c r="FR108" s="569">
        <v>0</v>
      </c>
      <c r="FS108" s="579" t="s">
        <v>67</v>
      </c>
      <c r="FT108" s="170">
        <v>0</v>
      </c>
      <c r="FU108" s="580">
        <v>0</v>
      </c>
      <c r="FV108" s="569">
        <v>0</v>
      </c>
      <c r="FW108" s="569">
        <v>0</v>
      </c>
      <c r="FX108" s="569">
        <v>0</v>
      </c>
      <c r="FY108" s="569">
        <v>0</v>
      </c>
      <c r="FZ108" s="573">
        <v>0</v>
      </c>
      <c r="GA108" s="578">
        <v>0</v>
      </c>
      <c r="GB108" s="571">
        <v>25</v>
      </c>
      <c r="GC108" s="569">
        <v>999</v>
      </c>
      <c r="GD108" s="569" t="s">
        <v>67</v>
      </c>
      <c r="GE108" s="569">
        <v>0</v>
      </c>
      <c r="GF108" s="569">
        <v>0</v>
      </c>
      <c r="GG108" s="569">
        <v>0</v>
      </c>
      <c r="GH108" s="569">
        <v>0</v>
      </c>
      <c r="GI108" s="569">
        <v>0</v>
      </c>
      <c r="GJ108" s="569">
        <v>0</v>
      </c>
      <c r="GK108" s="722">
        <v>10000000000</v>
      </c>
      <c r="GL108" s="609"/>
      <c r="GM108" s="569">
        <v>11</v>
      </c>
      <c r="GO108">
        <v>10000000000</v>
      </c>
      <c r="GP108" s="569">
        <v>11</v>
      </c>
      <c r="GQ108" s="569">
        <v>1</v>
      </c>
      <c r="GR108" s="569" t="s">
        <v>67</v>
      </c>
      <c r="GS108" s="575">
        <v>25</v>
      </c>
      <c r="GT108" s="575"/>
      <c r="GU108" s="575"/>
      <c r="GV108" s="575"/>
      <c r="GW108">
        <v>20000</v>
      </c>
      <c r="GX108">
        <v>20000</v>
      </c>
      <c r="GY108" s="575">
        <v>5</v>
      </c>
      <c r="GZ108" s="578" t="s">
        <v>67</v>
      </c>
      <c r="HA108" s="578" t="s">
        <v>67</v>
      </c>
      <c r="HE108" s="575"/>
    </row>
    <row r="109" spans="38:213" hidden="1" x14ac:dyDescent="0.2">
      <c r="AL109" s="496">
        <v>43</v>
      </c>
      <c r="AM109" s="496" t="s">
        <v>67</v>
      </c>
      <c r="AN109" s="496">
        <v>0</v>
      </c>
      <c r="AP109" s="499">
        <v>999</v>
      </c>
      <c r="AR109" s="499">
        <v>999</v>
      </c>
      <c r="AU109" s="499" t="s">
        <v>67</v>
      </c>
      <c r="AV109" s="499" t="s">
        <v>67</v>
      </c>
      <c r="CW109" s="490">
        <v>58</v>
      </c>
      <c r="CX109" s="490">
        <v>0</v>
      </c>
      <c r="DA109" s="490"/>
      <c r="DE109" s="490"/>
      <c r="DF109" s="490"/>
      <c r="DK109" s="490"/>
      <c r="DL109" s="490"/>
      <c r="DM109" s="490"/>
      <c r="DN109" s="490">
        <v>0</v>
      </c>
      <c r="DP109" s="490">
        <v>99</v>
      </c>
      <c r="DR109" s="490">
        <v>99</v>
      </c>
      <c r="DT109" s="490" t="s">
        <v>67</v>
      </c>
      <c r="DU109" s="490" t="s">
        <v>67</v>
      </c>
      <c r="FK109" s="569" t="s">
        <v>67</v>
      </c>
      <c r="FL109" s="569">
        <v>0</v>
      </c>
      <c r="FM109" s="569">
        <v>0</v>
      </c>
      <c r="FN109" s="569">
        <v>0</v>
      </c>
      <c r="FO109" s="569">
        <v>0</v>
      </c>
      <c r="FP109" s="569">
        <v>0</v>
      </c>
      <c r="FQ109" s="569">
        <v>0</v>
      </c>
      <c r="FR109" s="569">
        <v>0</v>
      </c>
      <c r="FS109" s="579" t="s">
        <v>67</v>
      </c>
      <c r="FT109" s="170">
        <v>0</v>
      </c>
      <c r="FU109" s="580">
        <v>0</v>
      </c>
      <c r="FV109" s="569">
        <v>0</v>
      </c>
      <c r="FW109" s="569">
        <v>0</v>
      </c>
      <c r="FX109" s="569">
        <v>0</v>
      </c>
      <c r="FY109" s="569">
        <v>0</v>
      </c>
      <c r="FZ109" s="573">
        <v>0</v>
      </c>
      <c r="GA109" s="578">
        <v>0</v>
      </c>
      <c r="GB109" s="571">
        <v>26</v>
      </c>
      <c r="GC109" s="569">
        <v>999</v>
      </c>
      <c r="GD109" s="569" t="s">
        <v>67</v>
      </c>
      <c r="GE109" s="569">
        <v>0</v>
      </c>
      <c r="GF109" s="569">
        <v>0</v>
      </c>
      <c r="GG109" s="569">
        <v>0</v>
      </c>
      <c r="GH109" s="569">
        <v>0</v>
      </c>
      <c r="GI109" s="569">
        <v>0</v>
      </c>
      <c r="GJ109" s="569">
        <v>0</v>
      </c>
      <c r="GK109" s="722">
        <v>10000000000</v>
      </c>
      <c r="GL109" s="609"/>
      <c r="GM109" s="569">
        <v>11</v>
      </c>
      <c r="GO109">
        <v>10000000000</v>
      </c>
      <c r="GP109" s="569">
        <v>11</v>
      </c>
      <c r="GQ109" s="569">
        <v>1</v>
      </c>
      <c r="GR109" s="569" t="s">
        <v>67</v>
      </c>
      <c r="GS109" s="575">
        <v>26</v>
      </c>
      <c r="GT109" s="575"/>
      <c r="GU109" s="575"/>
      <c r="GV109" s="575"/>
      <c r="GW109">
        <v>20000</v>
      </c>
      <c r="GX109">
        <v>20000</v>
      </c>
      <c r="GY109" s="575">
        <v>5</v>
      </c>
      <c r="GZ109" s="578" t="s">
        <v>67</v>
      </c>
      <c r="HA109" s="578" t="s">
        <v>67</v>
      </c>
      <c r="HE109" s="575"/>
    </row>
    <row r="110" spans="38:213" hidden="1" x14ac:dyDescent="0.2">
      <c r="AL110" s="496">
        <v>44</v>
      </c>
      <c r="AM110" s="496">
        <v>0</v>
      </c>
      <c r="AN110" s="496">
        <v>0</v>
      </c>
      <c r="AP110" s="499">
        <v>999</v>
      </c>
      <c r="AR110" s="499">
        <v>999</v>
      </c>
      <c r="AU110" s="499" t="s">
        <v>67</v>
      </c>
      <c r="AV110" s="499" t="s">
        <v>67</v>
      </c>
      <c r="CW110" s="490">
        <v>59</v>
      </c>
      <c r="CX110" s="490" t="s">
        <v>67</v>
      </c>
      <c r="DA110" s="490"/>
      <c r="DE110" s="490"/>
      <c r="DF110" s="490"/>
      <c r="DK110" s="490"/>
      <c r="DL110" s="490"/>
      <c r="DM110" s="490"/>
      <c r="DN110" s="490">
        <v>0</v>
      </c>
      <c r="DP110" s="490">
        <v>99</v>
      </c>
      <c r="DR110" s="490">
        <v>99</v>
      </c>
      <c r="DT110" s="490" t="s">
        <v>67</v>
      </c>
      <c r="DU110" s="490" t="s">
        <v>67</v>
      </c>
      <c r="FK110" s="569" t="s">
        <v>67</v>
      </c>
      <c r="FL110" s="569">
        <v>0</v>
      </c>
      <c r="FM110" s="569">
        <v>0</v>
      </c>
      <c r="FN110" s="569">
        <v>0</v>
      </c>
      <c r="FO110" s="569">
        <v>0</v>
      </c>
      <c r="FP110" s="569">
        <v>0</v>
      </c>
      <c r="FQ110" s="569">
        <v>0</v>
      </c>
      <c r="FR110" s="569">
        <v>0</v>
      </c>
      <c r="FS110" s="579" t="s">
        <v>67</v>
      </c>
      <c r="FT110" s="170">
        <v>0</v>
      </c>
      <c r="FU110" s="580">
        <v>0</v>
      </c>
      <c r="FV110" s="569">
        <v>0</v>
      </c>
      <c r="FW110" s="569">
        <v>0</v>
      </c>
      <c r="FX110" s="569">
        <v>0</v>
      </c>
      <c r="FY110" s="569">
        <v>0</v>
      </c>
      <c r="FZ110" s="573">
        <v>0</v>
      </c>
      <c r="GA110" s="578">
        <v>0</v>
      </c>
      <c r="GB110" s="571">
        <v>27</v>
      </c>
      <c r="GC110" s="569">
        <v>999</v>
      </c>
      <c r="GD110" s="569" t="s">
        <v>67</v>
      </c>
      <c r="GE110" s="569">
        <v>0</v>
      </c>
      <c r="GF110" s="569">
        <v>0</v>
      </c>
      <c r="GG110" s="569">
        <v>0</v>
      </c>
      <c r="GH110" s="569">
        <v>0</v>
      </c>
      <c r="GI110" s="569">
        <v>0</v>
      </c>
      <c r="GJ110" s="569">
        <v>0</v>
      </c>
      <c r="GK110" s="722">
        <v>10000000000</v>
      </c>
      <c r="GL110" s="609"/>
      <c r="GM110" s="569">
        <v>11</v>
      </c>
      <c r="GO110">
        <v>10000000000</v>
      </c>
      <c r="GP110" s="569">
        <v>11</v>
      </c>
      <c r="GQ110" s="569">
        <v>1</v>
      </c>
      <c r="GR110" s="569" t="s">
        <v>67</v>
      </c>
      <c r="GS110" s="575">
        <v>27</v>
      </c>
      <c r="GT110" s="575"/>
      <c r="GU110" s="575"/>
      <c r="GV110" s="575"/>
      <c r="GW110">
        <v>20000</v>
      </c>
      <c r="GX110">
        <v>20000</v>
      </c>
      <c r="GY110" s="575">
        <v>5</v>
      </c>
      <c r="GZ110" s="578" t="s">
        <v>67</v>
      </c>
      <c r="HA110" s="578" t="s">
        <v>67</v>
      </c>
      <c r="HE110" s="575"/>
    </row>
    <row r="111" spans="38:213" hidden="1" x14ac:dyDescent="0.2">
      <c r="AL111" s="496">
        <v>45</v>
      </c>
      <c r="AM111" s="496" t="s">
        <v>67</v>
      </c>
      <c r="AN111" s="496">
        <v>0</v>
      </c>
      <c r="AP111" s="499">
        <v>999</v>
      </c>
      <c r="AR111" s="499">
        <v>999</v>
      </c>
      <c r="AU111" s="499" t="s">
        <v>67</v>
      </c>
      <c r="AV111" s="499" t="s">
        <v>67</v>
      </c>
      <c r="CW111" s="490">
        <v>60</v>
      </c>
      <c r="CX111" s="490">
        <v>0</v>
      </c>
      <c r="DA111" s="490"/>
      <c r="DE111" s="490"/>
      <c r="DF111" s="490"/>
      <c r="DK111" s="490"/>
      <c r="DL111" s="490"/>
      <c r="DM111" s="490"/>
      <c r="DN111" s="490">
        <v>0</v>
      </c>
      <c r="DP111" s="490">
        <v>99</v>
      </c>
      <c r="DR111" s="490">
        <v>99</v>
      </c>
      <c r="DT111" s="490" t="s">
        <v>67</v>
      </c>
      <c r="DU111" s="490" t="s">
        <v>67</v>
      </c>
      <c r="FK111" s="569" t="s">
        <v>67</v>
      </c>
      <c r="FL111" s="569">
        <v>0</v>
      </c>
      <c r="FM111" s="569">
        <v>0</v>
      </c>
      <c r="FN111" s="569">
        <v>0</v>
      </c>
      <c r="FO111" s="569">
        <v>0</v>
      </c>
      <c r="FP111" s="569">
        <v>0</v>
      </c>
      <c r="FQ111" s="569">
        <v>0</v>
      </c>
      <c r="FR111" s="569">
        <v>0</v>
      </c>
      <c r="FS111" s="579" t="s">
        <v>67</v>
      </c>
      <c r="FT111" s="170">
        <v>0</v>
      </c>
      <c r="FU111" s="580">
        <v>0</v>
      </c>
      <c r="FV111" s="569">
        <v>0</v>
      </c>
      <c r="FW111" s="569">
        <v>0</v>
      </c>
      <c r="FX111" s="569">
        <v>0</v>
      </c>
      <c r="FY111" s="569">
        <v>0</v>
      </c>
      <c r="FZ111" s="573">
        <v>0</v>
      </c>
      <c r="GA111" s="578">
        <v>0</v>
      </c>
      <c r="GB111" s="571">
        <v>28</v>
      </c>
      <c r="GC111" s="569">
        <v>999</v>
      </c>
      <c r="GD111" s="569" t="s">
        <v>67</v>
      </c>
      <c r="GE111" s="569">
        <v>0</v>
      </c>
      <c r="GF111" s="569">
        <v>0</v>
      </c>
      <c r="GG111" s="569">
        <v>0</v>
      </c>
      <c r="GH111" s="569">
        <v>0</v>
      </c>
      <c r="GI111" s="569">
        <v>0</v>
      </c>
      <c r="GJ111" s="569">
        <v>0</v>
      </c>
      <c r="GK111" s="722">
        <v>10000000000</v>
      </c>
      <c r="GL111" s="609"/>
      <c r="GM111" s="569">
        <v>11</v>
      </c>
      <c r="GO111">
        <v>10000000000</v>
      </c>
      <c r="GP111" s="569">
        <v>11</v>
      </c>
      <c r="GQ111" s="569">
        <v>1</v>
      </c>
      <c r="GR111" s="569" t="s">
        <v>67</v>
      </c>
      <c r="GS111" s="575">
        <v>28</v>
      </c>
      <c r="GT111" s="575"/>
      <c r="GU111" s="575"/>
      <c r="GV111" s="575"/>
      <c r="GW111">
        <v>20000</v>
      </c>
      <c r="GX111">
        <v>20000</v>
      </c>
      <c r="GY111" s="575">
        <v>5</v>
      </c>
      <c r="GZ111" s="578" t="s">
        <v>67</v>
      </c>
      <c r="HA111" s="578" t="s">
        <v>67</v>
      </c>
      <c r="HE111" s="575"/>
    </row>
    <row r="112" spans="38:213" hidden="1" x14ac:dyDescent="0.2">
      <c r="AL112" s="496">
        <v>46</v>
      </c>
      <c r="AM112" s="496">
        <v>0</v>
      </c>
      <c r="AN112" s="496">
        <v>0</v>
      </c>
      <c r="AP112" s="499">
        <v>999</v>
      </c>
      <c r="AR112" s="499">
        <v>999</v>
      </c>
      <c r="AU112" s="499" t="s">
        <v>67</v>
      </c>
      <c r="AV112" s="499" t="s">
        <v>67</v>
      </c>
      <c r="CW112" s="490">
        <v>61</v>
      </c>
      <c r="CX112" s="490" t="s">
        <v>67</v>
      </c>
      <c r="DA112" s="490"/>
      <c r="DE112" s="490"/>
      <c r="DF112" s="490"/>
      <c r="DK112" s="490"/>
      <c r="DL112" s="490"/>
      <c r="DM112" s="490"/>
      <c r="DN112" s="490">
        <v>0</v>
      </c>
      <c r="DP112" s="490">
        <v>99</v>
      </c>
      <c r="DR112" s="490">
        <v>99</v>
      </c>
      <c r="DT112" s="490" t="s">
        <v>67</v>
      </c>
      <c r="DU112" s="490" t="s">
        <v>67</v>
      </c>
      <c r="FK112" s="569" t="s">
        <v>67</v>
      </c>
      <c r="FL112" s="569">
        <v>0</v>
      </c>
      <c r="FM112" s="569">
        <v>0</v>
      </c>
      <c r="FN112" s="569">
        <v>0</v>
      </c>
      <c r="FO112" s="569">
        <v>0</v>
      </c>
      <c r="FP112" s="569">
        <v>0</v>
      </c>
      <c r="FQ112" s="569">
        <v>0</v>
      </c>
      <c r="FR112" s="569">
        <v>0</v>
      </c>
      <c r="FS112" s="579" t="s">
        <v>67</v>
      </c>
      <c r="FT112" s="170">
        <v>0</v>
      </c>
      <c r="FU112" s="580">
        <v>0</v>
      </c>
      <c r="FV112" s="569">
        <v>0</v>
      </c>
      <c r="FW112" s="569">
        <v>0</v>
      </c>
      <c r="FX112" s="569">
        <v>0</v>
      </c>
      <c r="FY112" s="569">
        <v>0</v>
      </c>
      <c r="FZ112" s="573">
        <v>0</v>
      </c>
      <c r="GA112" s="578">
        <v>0</v>
      </c>
      <c r="GB112" s="571">
        <v>29</v>
      </c>
      <c r="GC112" s="569">
        <v>999</v>
      </c>
      <c r="GD112" s="569" t="s">
        <v>67</v>
      </c>
      <c r="GE112" s="569">
        <v>0</v>
      </c>
      <c r="GF112" s="569">
        <v>0</v>
      </c>
      <c r="GG112" s="569">
        <v>0</v>
      </c>
      <c r="GH112" s="569">
        <v>0</v>
      </c>
      <c r="GI112" s="569">
        <v>0</v>
      </c>
      <c r="GJ112" s="569">
        <v>0</v>
      </c>
      <c r="GK112" s="722">
        <v>10000000000</v>
      </c>
      <c r="GL112" s="609"/>
      <c r="GM112" s="569">
        <v>11</v>
      </c>
      <c r="GO112">
        <v>10000000000</v>
      </c>
      <c r="GP112" s="569">
        <v>11</v>
      </c>
      <c r="GQ112" s="569">
        <v>1</v>
      </c>
      <c r="GR112" s="569" t="s">
        <v>67</v>
      </c>
      <c r="GS112" s="575">
        <v>29</v>
      </c>
      <c r="GT112" s="575"/>
      <c r="GU112" s="575"/>
      <c r="GV112" s="575"/>
      <c r="GW112">
        <v>20000</v>
      </c>
      <c r="GX112">
        <v>20000</v>
      </c>
      <c r="GY112" s="575">
        <v>5</v>
      </c>
      <c r="GZ112" s="578" t="s">
        <v>67</v>
      </c>
      <c r="HA112" s="578" t="s">
        <v>67</v>
      </c>
      <c r="HE112" s="575"/>
    </row>
    <row r="113" spans="38:213" hidden="1" x14ac:dyDescent="0.2">
      <c r="AL113" s="496">
        <v>47</v>
      </c>
      <c r="AM113" s="496" t="s">
        <v>67</v>
      </c>
      <c r="AN113" s="496">
        <v>0</v>
      </c>
      <c r="AP113" s="499">
        <v>999</v>
      </c>
      <c r="AR113" s="499">
        <v>999</v>
      </c>
      <c r="AU113" s="499" t="s">
        <v>67</v>
      </c>
      <c r="AV113" s="499" t="s">
        <v>67</v>
      </c>
      <c r="CW113" s="490">
        <v>62</v>
      </c>
      <c r="CX113" s="490">
        <v>0</v>
      </c>
      <c r="DA113" s="490"/>
      <c r="DE113" s="490"/>
      <c r="DF113" s="490"/>
      <c r="DK113" s="490"/>
      <c r="DL113" s="490"/>
      <c r="DM113" s="490"/>
      <c r="DN113" s="490">
        <v>0</v>
      </c>
      <c r="DP113" s="490">
        <v>99</v>
      </c>
      <c r="DR113" s="490">
        <v>99</v>
      </c>
      <c r="DT113" s="490" t="s">
        <v>67</v>
      </c>
      <c r="DU113" s="490" t="s">
        <v>67</v>
      </c>
      <c r="FK113" s="569" t="s">
        <v>67</v>
      </c>
      <c r="FL113" s="569">
        <v>0</v>
      </c>
      <c r="FM113" s="569">
        <v>0</v>
      </c>
      <c r="FN113" s="569">
        <v>0</v>
      </c>
      <c r="FO113" s="569">
        <v>0</v>
      </c>
      <c r="FP113" s="569">
        <v>0</v>
      </c>
      <c r="FQ113" s="569">
        <v>0</v>
      </c>
      <c r="FR113" s="569">
        <v>0</v>
      </c>
      <c r="FS113" s="579" t="s">
        <v>67</v>
      </c>
      <c r="FT113" s="170">
        <v>0</v>
      </c>
      <c r="FU113" s="580">
        <v>0</v>
      </c>
      <c r="FV113" s="569">
        <v>0</v>
      </c>
      <c r="FW113" s="569">
        <v>0</v>
      </c>
      <c r="FX113" s="569">
        <v>0</v>
      </c>
      <c r="FY113" s="569">
        <v>0</v>
      </c>
      <c r="FZ113" s="573">
        <v>0</v>
      </c>
      <c r="GA113" s="578">
        <v>0</v>
      </c>
      <c r="GB113" s="571">
        <v>30</v>
      </c>
      <c r="GC113" s="569">
        <v>999</v>
      </c>
      <c r="GD113" s="569" t="s">
        <v>67</v>
      </c>
      <c r="GE113" s="569">
        <v>0</v>
      </c>
      <c r="GF113" s="569">
        <v>0</v>
      </c>
      <c r="GG113" s="569">
        <v>0</v>
      </c>
      <c r="GH113" s="569">
        <v>0</v>
      </c>
      <c r="GI113" s="569">
        <v>0</v>
      </c>
      <c r="GJ113" s="569">
        <v>0</v>
      </c>
      <c r="GK113" s="722">
        <v>10000000000</v>
      </c>
      <c r="GL113" s="609"/>
      <c r="GM113" s="569">
        <v>11</v>
      </c>
      <c r="GO113">
        <v>10000000000</v>
      </c>
      <c r="GP113" s="569">
        <v>11</v>
      </c>
      <c r="GQ113" s="569">
        <v>1</v>
      </c>
      <c r="GR113" s="569" t="s">
        <v>67</v>
      </c>
      <c r="GS113" s="575">
        <v>30</v>
      </c>
      <c r="GT113" s="575"/>
      <c r="GU113" s="575"/>
      <c r="GV113" s="575"/>
      <c r="GW113">
        <v>20000</v>
      </c>
      <c r="GX113">
        <v>20000</v>
      </c>
      <c r="GY113" s="575">
        <v>5</v>
      </c>
      <c r="GZ113" s="578" t="s">
        <v>67</v>
      </c>
      <c r="HA113" s="578" t="s">
        <v>67</v>
      </c>
      <c r="HE113" s="575"/>
    </row>
    <row r="114" spans="38:213" hidden="1" x14ac:dyDescent="0.2">
      <c r="AL114" s="496">
        <v>48</v>
      </c>
      <c r="AM114" s="496">
        <v>0</v>
      </c>
      <c r="AN114" s="496">
        <v>0</v>
      </c>
      <c r="AP114" s="499">
        <v>999</v>
      </c>
      <c r="AR114" s="499">
        <v>999</v>
      </c>
      <c r="AU114" s="499" t="s">
        <v>67</v>
      </c>
      <c r="AV114" s="499" t="s">
        <v>67</v>
      </c>
      <c r="CW114" s="490">
        <v>63</v>
      </c>
      <c r="CX114" s="490" t="s">
        <v>67</v>
      </c>
      <c r="DA114" s="490"/>
      <c r="DE114" s="490"/>
      <c r="DF114" s="490"/>
      <c r="DK114" s="490"/>
      <c r="DL114" s="490"/>
      <c r="DM114" s="490"/>
      <c r="DN114" s="490">
        <v>0</v>
      </c>
      <c r="DP114" s="490">
        <v>99</v>
      </c>
      <c r="DR114" s="490">
        <v>99</v>
      </c>
      <c r="DT114" s="490" t="s">
        <v>67</v>
      </c>
      <c r="DU114" s="490" t="s">
        <v>67</v>
      </c>
      <c r="FK114" s="569" t="s">
        <v>67</v>
      </c>
      <c r="FL114" s="569">
        <v>0</v>
      </c>
      <c r="FM114" s="569">
        <v>0</v>
      </c>
      <c r="FN114" s="569">
        <v>0</v>
      </c>
      <c r="FO114" s="569">
        <v>0</v>
      </c>
      <c r="FP114" s="569">
        <v>0</v>
      </c>
      <c r="FQ114" s="569">
        <v>0</v>
      </c>
      <c r="FR114" s="569">
        <v>0</v>
      </c>
      <c r="FS114" s="579" t="s">
        <v>67</v>
      </c>
      <c r="FT114" s="170">
        <v>0</v>
      </c>
      <c r="FU114" s="580">
        <v>0</v>
      </c>
      <c r="FV114" s="569">
        <v>0</v>
      </c>
      <c r="FW114" s="569">
        <v>0</v>
      </c>
      <c r="FX114" s="569">
        <v>0</v>
      </c>
      <c r="FY114" s="569">
        <v>0</v>
      </c>
      <c r="FZ114" s="573">
        <v>0</v>
      </c>
      <c r="GA114" s="578">
        <v>0</v>
      </c>
      <c r="GB114" s="571">
        <v>31</v>
      </c>
      <c r="GC114" s="569">
        <v>999</v>
      </c>
      <c r="GD114" s="569" t="s">
        <v>67</v>
      </c>
      <c r="GE114" s="569">
        <v>0</v>
      </c>
      <c r="GF114" s="569">
        <v>0</v>
      </c>
      <c r="GG114" s="569">
        <v>0</v>
      </c>
      <c r="GH114" s="569">
        <v>0</v>
      </c>
      <c r="GI114" s="569">
        <v>0</v>
      </c>
      <c r="GJ114" s="569">
        <v>0</v>
      </c>
      <c r="GK114" s="722">
        <v>10000000000</v>
      </c>
      <c r="GL114" s="609"/>
      <c r="GM114" s="569">
        <v>11</v>
      </c>
      <c r="GO114">
        <v>10000000000</v>
      </c>
      <c r="GP114" s="569">
        <v>11</v>
      </c>
      <c r="GQ114" s="569">
        <v>1</v>
      </c>
      <c r="GR114" s="569" t="s">
        <v>67</v>
      </c>
      <c r="GS114" s="575">
        <v>31</v>
      </c>
      <c r="GT114" s="575"/>
      <c r="GU114" s="575"/>
      <c r="GV114" s="575"/>
      <c r="GW114">
        <v>20000</v>
      </c>
      <c r="GX114">
        <v>20000</v>
      </c>
      <c r="GY114" s="575">
        <v>5</v>
      </c>
      <c r="GZ114" s="578" t="s">
        <v>67</v>
      </c>
      <c r="HA114" s="578" t="s">
        <v>67</v>
      </c>
      <c r="HE114" s="575"/>
    </row>
    <row r="115" spans="38:213" hidden="1" x14ac:dyDescent="0.2">
      <c r="AL115" s="496">
        <v>49</v>
      </c>
      <c r="AM115" s="496" t="s">
        <v>67</v>
      </c>
      <c r="AN115" s="496">
        <v>0</v>
      </c>
      <c r="AP115" s="499">
        <v>999</v>
      </c>
      <c r="AR115" s="499">
        <v>999</v>
      </c>
      <c r="AU115" s="499" t="s">
        <v>67</v>
      </c>
      <c r="AV115" s="499" t="s">
        <v>67</v>
      </c>
      <c r="CW115" s="490">
        <v>64</v>
      </c>
      <c r="CX115" s="490">
        <v>0</v>
      </c>
      <c r="DA115" s="490"/>
      <c r="DE115" s="490"/>
      <c r="DF115" s="490"/>
      <c r="DK115" s="490"/>
      <c r="DL115" s="490"/>
      <c r="DM115" s="490"/>
      <c r="DN115" s="490">
        <v>0</v>
      </c>
      <c r="DP115" s="490">
        <v>99</v>
      </c>
      <c r="DR115" s="490">
        <v>99</v>
      </c>
      <c r="DT115" s="490" t="s">
        <v>67</v>
      </c>
      <c r="DU115" s="490" t="s">
        <v>67</v>
      </c>
      <c r="FK115" s="569" t="s">
        <v>67</v>
      </c>
      <c r="FL115" s="569">
        <v>0</v>
      </c>
      <c r="FM115" s="569">
        <v>0</v>
      </c>
      <c r="FN115" s="569">
        <v>0</v>
      </c>
      <c r="FO115" s="569">
        <v>0</v>
      </c>
      <c r="FP115" s="569">
        <v>0</v>
      </c>
      <c r="FQ115" s="569">
        <v>0</v>
      </c>
      <c r="FR115" s="569">
        <v>0</v>
      </c>
      <c r="FS115" s="579" t="s">
        <v>67</v>
      </c>
      <c r="FT115" s="170">
        <v>0</v>
      </c>
      <c r="FU115" s="580">
        <v>0</v>
      </c>
      <c r="FV115" s="569">
        <v>0</v>
      </c>
      <c r="FW115" s="569">
        <v>0</v>
      </c>
      <c r="FX115" s="569">
        <v>0</v>
      </c>
      <c r="FY115" s="569">
        <v>0</v>
      </c>
      <c r="FZ115" s="573">
        <v>0</v>
      </c>
      <c r="GA115" s="578">
        <v>0</v>
      </c>
      <c r="GB115" s="571">
        <v>32</v>
      </c>
      <c r="GC115" s="569">
        <v>999</v>
      </c>
      <c r="GD115" s="569" t="s">
        <v>67</v>
      </c>
      <c r="GE115" s="569">
        <v>0</v>
      </c>
      <c r="GF115" s="569">
        <v>0</v>
      </c>
      <c r="GG115" s="569">
        <v>0</v>
      </c>
      <c r="GH115" s="569">
        <v>0</v>
      </c>
      <c r="GI115" s="569">
        <v>0</v>
      </c>
      <c r="GJ115" s="569">
        <v>0</v>
      </c>
      <c r="GK115" s="722">
        <v>10000000000</v>
      </c>
      <c r="GL115" s="609"/>
      <c r="GM115" s="569">
        <v>11</v>
      </c>
      <c r="GO115">
        <v>10000000000</v>
      </c>
      <c r="GP115" s="569">
        <v>11</v>
      </c>
      <c r="GQ115" s="569">
        <v>1</v>
      </c>
      <c r="GR115" s="569" t="s">
        <v>67</v>
      </c>
      <c r="GS115" s="575">
        <v>32</v>
      </c>
      <c r="GT115" s="575"/>
      <c r="GU115" s="575"/>
      <c r="GV115" s="575"/>
      <c r="GW115">
        <v>20000</v>
      </c>
      <c r="GX115">
        <v>20000</v>
      </c>
      <c r="GY115" s="575">
        <v>5</v>
      </c>
      <c r="GZ115" s="578" t="s">
        <v>67</v>
      </c>
      <c r="HA115" s="578" t="s">
        <v>67</v>
      </c>
      <c r="HE115" s="575"/>
    </row>
    <row r="116" spans="38:213" hidden="1" x14ac:dyDescent="0.2">
      <c r="AL116" s="496">
        <v>50</v>
      </c>
      <c r="AM116" s="496">
        <v>0</v>
      </c>
      <c r="AN116" s="496">
        <v>0</v>
      </c>
      <c r="AP116" s="499">
        <v>999</v>
      </c>
      <c r="AR116" s="499">
        <v>999</v>
      </c>
      <c r="AU116" s="499" t="s">
        <v>67</v>
      </c>
      <c r="AV116" s="499" t="s">
        <v>67</v>
      </c>
      <c r="DA116" s="490"/>
      <c r="DE116" s="490"/>
      <c r="DF116" s="490"/>
      <c r="DK116" s="490"/>
      <c r="DL116" s="490"/>
      <c r="DM116" s="490"/>
      <c r="DN116" s="490"/>
    </row>
    <row r="117" spans="38:213" hidden="1" x14ac:dyDescent="0.2">
      <c r="AL117" s="496">
        <v>51</v>
      </c>
      <c r="AM117" s="496" t="s">
        <v>67</v>
      </c>
      <c r="AN117" s="496">
        <v>0</v>
      </c>
      <c r="AP117" s="499">
        <v>999</v>
      </c>
      <c r="AR117" s="499">
        <v>999</v>
      </c>
      <c r="AU117" s="499" t="s">
        <v>67</v>
      </c>
      <c r="AV117" s="499" t="s">
        <v>67</v>
      </c>
      <c r="DA117" s="490"/>
      <c r="DE117" s="490"/>
      <c r="DF117" s="490"/>
      <c r="DK117" s="490"/>
      <c r="DL117" s="490"/>
      <c r="DM117" s="490"/>
      <c r="DN117" s="490"/>
    </row>
    <row r="118" spans="38:213" hidden="1" x14ac:dyDescent="0.2">
      <c r="AL118" s="496">
        <v>52</v>
      </c>
      <c r="AM118" s="496">
        <v>0</v>
      </c>
      <c r="AN118" s="496">
        <v>0</v>
      </c>
      <c r="AP118" s="499">
        <v>999</v>
      </c>
      <c r="AR118" s="499">
        <v>999</v>
      </c>
      <c r="AU118" s="499" t="s">
        <v>67</v>
      </c>
      <c r="AV118" s="499" t="s">
        <v>67</v>
      </c>
      <c r="DA118" s="490"/>
      <c r="DE118" s="490"/>
      <c r="DF118" s="490"/>
      <c r="DK118" s="490"/>
      <c r="DL118" s="490"/>
      <c r="DM118" s="490"/>
      <c r="DN118" s="490"/>
    </row>
    <row r="119" spans="38:213" hidden="1" x14ac:dyDescent="0.2">
      <c r="AL119" s="496">
        <v>53</v>
      </c>
      <c r="AM119" s="496" t="s">
        <v>67</v>
      </c>
      <c r="AN119" s="496">
        <v>0</v>
      </c>
      <c r="AP119" s="499">
        <v>999</v>
      </c>
      <c r="AR119" s="499">
        <v>999</v>
      </c>
      <c r="AU119" s="499" t="s">
        <v>67</v>
      </c>
      <c r="AV119" s="499" t="s">
        <v>67</v>
      </c>
      <c r="DA119" s="490"/>
      <c r="DE119" s="490"/>
      <c r="DF119" s="490"/>
      <c r="DK119" s="490"/>
      <c r="DL119" s="490"/>
      <c r="DM119" s="490"/>
      <c r="DN119" s="490"/>
    </row>
    <row r="120" spans="38:213" hidden="1" x14ac:dyDescent="0.2">
      <c r="AL120" s="496">
        <v>54</v>
      </c>
      <c r="AM120" s="496">
        <v>0</v>
      </c>
      <c r="AN120" s="496">
        <v>0</v>
      </c>
      <c r="AP120" s="499">
        <v>999</v>
      </c>
      <c r="AR120" s="499">
        <v>999</v>
      </c>
      <c r="AU120" s="499" t="s">
        <v>67</v>
      </c>
      <c r="AV120" s="499" t="s">
        <v>67</v>
      </c>
      <c r="DA120" s="490"/>
      <c r="DE120" s="490"/>
      <c r="DF120" s="490"/>
      <c r="DK120" s="490"/>
      <c r="DL120" s="490"/>
      <c r="DM120" s="490"/>
      <c r="DN120" s="490"/>
    </row>
    <row r="121" spans="38:213" hidden="1" x14ac:dyDescent="0.2">
      <c r="AL121" s="496">
        <v>55</v>
      </c>
      <c r="AM121" s="496" t="s">
        <v>67</v>
      </c>
      <c r="AN121" s="496">
        <v>0</v>
      </c>
      <c r="AP121" s="499">
        <v>999</v>
      </c>
      <c r="AR121" s="499">
        <v>999</v>
      </c>
      <c r="AU121" s="499" t="s">
        <v>67</v>
      </c>
      <c r="AV121" s="499" t="s">
        <v>67</v>
      </c>
    </row>
    <row r="122" spans="38:213" hidden="1" x14ac:dyDescent="0.2">
      <c r="AL122" s="496">
        <v>56</v>
      </c>
      <c r="AM122" s="496">
        <v>0</v>
      </c>
      <c r="AN122" s="496">
        <v>0</v>
      </c>
      <c r="AP122" s="499">
        <v>999</v>
      </c>
      <c r="AR122" s="499">
        <v>999</v>
      </c>
      <c r="AU122" s="499" t="s">
        <v>67</v>
      </c>
      <c r="AV122" s="499" t="s">
        <v>67</v>
      </c>
    </row>
    <row r="123" spans="38:213" hidden="1" x14ac:dyDescent="0.2">
      <c r="AL123" s="496">
        <v>57</v>
      </c>
      <c r="AM123" s="496" t="s">
        <v>67</v>
      </c>
      <c r="AN123" s="496">
        <v>0</v>
      </c>
      <c r="AP123" s="499">
        <v>999</v>
      </c>
      <c r="AR123" s="499">
        <v>999</v>
      </c>
      <c r="AU123" s="499" t="s">
        <v>67</v>
      </c>
      <c r="AV123" s="499" t="s">
        <v>67</v>
      </c>
    </row>
    <row r="124" spans="38:213" hidden="1" x14ac:dyDescent="0.2">
      <c r="AL124" s="496">
        <v>58</v>
      </c>
      <c r="AM124" s="496">
        <v>0</v>
      </c>
      <c r="AN124" s="496">
        <v>0</v>
      </c>
      <c r="AP124" s="499">
        <v>999</v>
      </c>
      <c r="AR124" s="499">
        <v>999</v>
      </c>
      <c r="AU124" s="499" t="s">
        <v>67</v>
      </c>
      <c r="AV124" s="499" t="s">
        <v>67</v>
      </c>
    </row>
    <row r="125" spans="38:213" hidden="1" x14ac:dyDescent="0.2">
      <c r="AL125" s="496">
        <v>59</v>
      </c>
      <c r="AM125" s="496" t="s">
        <v>67</v>
      </c>
      <c r="AN125" s="496">
        <v>0</v>
      </c>
      <c r="AP125" s="499">
        <v>999</v>
      </c>
      <c r="AR125" s="499">
        <v>999</v>
      </c>
      <c r="AU125" s="499" t="s">
        <v>67</v>
      </c>
      <c r="AV125" s="499" t="s">
        <v>67</v>
      </c>
    </row>
    <row r="126" spans="38:213" hidden="1" x14ac:dyDescent="0.2">
      <c r="AL126" s="496">
        <v>60</v>
      </c>
      <c r="AM126" s="496">
        <v>0</v>
      </c>
      <c r="AN126" s="496">
        <v>0</v>
      </c>
      <c r="AP126" s="499">
        <v>999</v>
      </c>
      <c r="AR126" s="499">
        <v>999</v>
      </c>
      <c r="AU126" s="499" t="s">
        <v>67</v>
      </c>
      <c r="AV126" s="499" t="s">
        <v>67</v>
      </c>
    </row>
    <row r="127" spans="38:213" hidden="1" x14ac:dyDescent="0.2">
      <c r="AL127" s="496">
        <v>61</v>
      </c>
      <c r="AM127" s="496" t="s">
        <v>67</v>
      </c>
      <c r="AN127" s="496">
        <v>0</v>
      </c>
      <c r="AP127" s="499">
        <v>999</v>
      </c>
      <c r="AR127" s="499">
        <v>999</v>
      </c>
      <c r="AU127" s="499" t="s">
        <v>67</v>
      </c>
      <c r="AV127" s="499" t="s">
        <v>67</v>
      </c>
    </row>
    <row r="128" spans="38:213" hidden="1" x14ac:dyDescent="0.2">
      <c r="AL128" s="496">
        <v>62</v>
      </c>
      <c r="AM128" s="496">
        <v>0</v>
      </c>
      <c r="AN128" s="496">
        <v>0</v>
      </c>
      <c r="AP128" s="499">
        <v>999</v>
      </c>
      <c r="AR128" s="499">
        <v>999</v>
      </c>
      <c r="AU128" s="499" t="s">
        <v>67</v>
      </c>
      <c r="AV128" s="499" t="s">
        <v>67</v>
      </c>
    </row>
    <row r="129" spans="37:101" hidden="1" x14ac:dyDescent="0.2">
      <c r="AL129" s="496">
        <v>63</v>
      </c>
      <c r="AM129" s="496" t="s">
        <v>67</v>
      </c>
      <c r="AN129" s="496">
        <v>0</v>
      </c>
      <c r="AP129" s="499">
        <v>999</v>
      </c>
      <c r="AR129" s="499">
        <v>999</v>
      </c>
      <c r="AU129" s="499" t="s">
        <v>67</v>
      </c>
      <c r="AV129" s="499" t="s">
        <v>67</v>
      </c>
    </row>
    <row r="130" spans="37:101" hidden="1" x14ac:dyDescent="0.2">
      <c r="AL130" s="496">
        <v>64</v>
      </c>
      <c r="AM130" s="496">
        <v>0</v>
      </c>
      <c r="AN130" s="496">
        <v>0</v>
      </c>
      <c r="AP130" s="499">
        <v>999</v>
      </c>
      <c r="AR130" s="499">
        <v>999</v>
      </c>
      <c r="AU130" s="499" t="s">
        <v>67</v>
      </c>
      <c r="AV130" s="499" t="s">
        <v>67</v>
      </c>
    </row>
    <row r="131" spans="37:101" hidden="1" x14ac:dyDescent="0.2">
      <c r="AM131" s="496"/>
      <c r="AN131" s="496"/>
    </row>
    <row r="132" spans="37:101" hidden="1" x14ac:dyDescent="0.2">
      <c r="AM132" s="496"/>
      <c r="AN132" s="496"/>
    </row>
    <row r="133" spans="37:101" hidden="1" x14ac:dyDescent="0.2">
      <c r="AM133" s="496"/>
      <c r="AN133" s="496"/>
    </row>
    <row r="134" spans="37:101" hidden="1" x14ac:dyDescent="0.2">
      <c r="AM134" s="496"/>
      <c r="AN134" s="496"/>
    </row>
    <row r="135" spans="37:101" hidden="1" x14ac:dyDescent="0.2">
      <c r="AK135" s="161">
        <v>0</v>
      </c>
      <c r="AM135" s="496"/>
      <c r="AN135" s="496"/>
    </row>
    <row r="136" spans="37:101" hidden="1" x14ac:dyDescent="0.2">
      <c r="AM136" s="496"/>
      <c r="AN136" s="496"/>
    </row>
    <row r="137" spans="37:101" hidden="1" x14ac:dyDescent="0.2">
      <c r="AK137" s="492"/>
      <c r="AL137" s="449">
        <v>0</v>
      </c>
      <c r="AM137" s="496">
        <v>1</v>
      </c>
      <c r="AN137" s="496">
        <v>2</v>
      </c>
      <c r="AO137" s="496">
        <v>3</v>
      </c>
      <c r="AP137" s="496">
        <v>4</v>
      </c>
      <c r="AQ137" s="496">
        <v>5</v>
      </c>
      <c r="AR137" s="496">
        <v>6</v>
      </c>
      <c r="AS137" s="496">
        <v>7</v>
      </c>
      <c r="AT137" s="496">
        <v>8</v>
      </c>
      <c r="AU137" s="496">
        <v>9</v>
      </c>
      <c r="AV137" s="496">
        <v>10</v>
      </c>
      <c r="AW137" s="496">
        <v>11</v>
      </c>
      <c r="AX137" s="496">
        <v>12</v>
      </c>
      <c r="AY137" s="496">
        <v>13</v>
      </c>
      <c r="AZ137" s="496">
        <v>14</v>
      </c>
      <c r="BA137" s="496">
        <v>15</v>
      </c>
      <c r="BB137" s="496">
        <v>16</v>
      </c>
      <c r="BC137" s="496">
        <v>17</v>
      </c>
      <c r="BD137" s="496">
        <v>18</v>
      </c>
      <c r="BE137" s="496">
        <v>19</v>
      </c>
      <c r="BF137" s="496">
        <v>20</v>
      </c>
      <c r="BG137" s="496">
        <v>21</v>
      </c>
      <c r="BH137" s="496">
        <v>22</v>
      </c>
      <c r="BI137" s="496">
        <v>23</v>
      </c>
      <c r="BJ137" s="496">
        <v>24</v>
      </c>
      <c r="BK137" s="496">
        <v>25</v>
      </c>
      <c r="BL137" s="496">
        <v>26</v>
      </c>
      <c r="BM137" s="496">
        <v>27</v>
      </c>
      <c r="BN137" s="496">
        <v>28</v>
      </c>
      <c r="BO137" s="496">
        <v>29</v>
      </c>
      <c r="BP137" s="496">
        <v>30</v>
      </c>
      <c r="BQ137" s="496">
        <v>31</v>
      </c>
      <c r="BR137" s="496">
        <v>32</v>
      </c>
      <c r="BS137" s="496">
        <v>33</v>
      </c>
      <c r="BT137" s="496">
        <v>34</v>
      </c>
      <c r="BU137" s="496">
        <v>35</v>
      </c>
      <c r="BV137" s="496">
        <v>36</v>
      </c>
      <c r="BW137" s="496">
        <v>37</v>
      </c>
      <c r="BX137" s="496">
        <v>38</v>
      </c>
      <c r="BY137" s="496">
        <v>39</v>
      </c>
      <c r="BZ137" s="496">
        <v>40</v>
      </c>
      <c r="CA137" s="496">
        <v>41</v>
      </c>
      <c r="CB137" s="496">
        <v>42</v>
      </c>
      <c r="CC137" s="591">
        <v>43</v>
      </c>
      <c r="CD137" s="496">
        <v>44</v>
      </c>
      <c r="CE137" s="591">
        <v>45</v>
      </c>
      <c r="CF137" s="496">
        <v>46</v>
      </c>
      <c r="CG137" s="496">
        <v>47</v>
      </c>
      <c r="CH137" s="496">
        <v>48</v>
      </c>
      <c r="CI137" s="496">
        <v>49</v>
      </c>
      <c r="CJ137" s="496">
        <v>50</v>
      </c>
      <c r="CK137" s="496">
        <v>51</v>
      </c>
      <c r="CL137" s="496">
        <v>52</v>
      </c>
      <c r="CM137" s="496">
        <v>53</v>
      </c>
      <c r="CN137" s="496">
        <v>54</v>
      </c>
      <c r="CO137" s="496">
        <v>55</v>
      </c>
      <c r="CP137" s="496">
        <v>56</v>
      </c>
      <c r="CQ137" s="496">
        <v>57</v>
      </c>
      <c r="CR137" s="496">
        <v>58</v>
      </c>
      <c r="CS137" s="496">
        <v>59</v>
      </c>
      <c r="CT137" s="496">
        <v>60</v>
      </c>
      <c r="CU137" s="496">
        <v>61</v>
      </c>
      <c r="CV137" s="496">
        <v>62</v>
      </c>
      <c r="CW137" s="496">
        <v>63</v>
      </c>
    </row>
    <row r="138" spans="37:101" hidden="1" x14ac:dyDescent="0.2">
      <c r="AM138" s="496"/>
      <c r="AN138" s="496"/>
    </row>
    <row r="139" spans="37:101" hidden="1" x14ac:dyDescent="0.2">
      <c r="AK139" s="161">
        <v>1</v>
      </c>
      <c r="AL139" s="493">
        <v>6</v>
      </c>
      <c r="AM139" s="494">
        <v>5</v>
      </c>
      <c r="AN139" s="494">
        <v>5</v>
      </c>
      <c r="AO139" s="494">
        <v>5</v>
      </c>
      <c r="AP139" s="494">
        <v>5</v>
      </c>
      <c r="AQ139" s="500">
        <v>4</v>
      </c>
      <c r="AR139" s="500">
        <v>4</v>
      </c>
      <c r="AS139" s="500">
        <v>4</v>
      </c>
      <c r="AT139" s="500">
        <v>5</v>
      </c>
      <c r="AU139" s="500">
        <v>4</v>
      </c>
      <c r="AV139" s="500">
        <v>4</v>
      </c>
      <c r="AW139" s="500">
        <v>4</v>
      </c>
      <c r="AX139" s="500">
        <v>4</v>
      </c>
      <c r="AY139" s="494">
        <v>4</v>
      </c>
      <c r="AZ139" s="494">
        <v>4</v>
      </c>
      <c r="BA139" s="494">
        <v>4</v>
      </c>
      <c r="BB139" s="494">
        <v>5</v>
      </c>
      <c r="BC139" s="494">
        <v>4</v>
      </c>
      <c r="BD139" s="494">
        <v>4</v>
      </c>
      <c r="BE139" s="494"/>
      <c r="BF139" s="494">
        <v>4</v>
      </c>
      <c r="BG139" s="500">
        <v>3</v>
      </c>
      <c r="BH139" s="500">
        <v>3</v>
      </c>
      <c r="BI139" s="500"/>
      <c r="BJ139" s="500">
        <v>4</v>
      </c>
      <c r="BK139" s="500">
        <v>3</v>
      </c>
      <c r="BL139" s="500">
        <v>3</v>
      </c>
      <c r="BM139" s="500"/>
      <c r="BN139" s="500">
        <v>3</v>
      </c>
      <c r="BO139" s="494">
        <v>2</v>
      </c>
      <c r="BP139" s="494">
        <v>2</v>
      </c>
      <c r="BQ139" s="494"/>
      <c r="BR139" s="494">
        <v>5</v>
      </c>
      <c r="BS139" s="494">
        <v>4</v>
      </c>
      <c r="BT139" s="494">
        <v>4</v>
      </c>
      <c r="BU139" s="494"/>
      <c r="BV139" s="494">
        <v>4</v>
      </c>
      <c r="BW139" s="494">
        <v>3</v>
      </c>
      <c r="BX139" s="494">
        <v>3</v>
      </c>
      <c r="BY139" s="504"/>
      <c r="BZ139" s="504">
        <v>4</v>
      </c>
      <c r="CA139" s="494">
        <v>3</v>
      </c>
      <c r="CB139" s="494">
        <v>3</v>
      </c>
      <c r="CC139" s="592"/>
      <c r="CD139" s="494">
        <v>3</v>
      </c>
      <c r="CE139" s="592">
        <v>2</v>
      </c>
      <c r="CF139" s="494">
        <v>2</v>
      </c>
      <c r="CG139" s="494"/>
      <c r="CH139" s="494">
        <v>4</v>
      </c>
      <c r="CI139" s="494">
        <v>3</v>
      </c>
      <c r="CJ139" s="494">
        <v>3</v>
      </c>
      <c r="CK139" s="494"/>
      <c r="CL139" s="494">
        <v>3</v>
      </c>
      <c r="CM139" s="494">
        <v>2</v>
      </c>
      <c r="CN139" s="494">
        <v>2</v>
      </c>
      <c r="CO139" s="494"/>
      <c r="CP139" s="494">
        <v>3</v>
      </c>
      <c r="CQ139" s="494">
        <v>2</v>
      </c>
      <c r="CR139" s="494">
        <v>2</v>
      </c>
      <c r="CS139" s="505"/>
      <c r="CT139" s="494">
        <v>2</v>
      </c>
      <c r="CU139" s="494">
        <v>1</v>
      </c>
      <c r="CV139" s="494">
        <v>1</v>
      </c>
      <c r="CW139" s="495"/>
    </row>
    <row r="140" spans="37:101" hidden="1" x14ac:dyDescent="0.2">
      <c r="AK140" s="161">
        <v>2</v>
      </c>
      <c r="AL140" s="498">
        <v>5</v>
      </c>
      <c r="AM140" s="496">
        <v>5</v>
      </c>
      <c r="AN140" s="496">
        <v>5</v>
      </c>
      <c r="AO140" s="496">
        <v>5</v>
      </c>
      <c r="AP140" s="496">
        <v>4</v>
      </c>
      <c r="AQ140" s="499">
        <v>4</v>
      </c>
      <c r="AR140" s="499">
        <v>4</v>
      </c>
      <c r="AS140" s="499">
        <v>4</v>
      </c>
      <c r="AT140" s="499">
        <v>4</v>
      </c>
      <c r="AU140" s="499">
        <v>4</v>
      </c>
      <c r="AV140" s="499">
        <v>4</v>
      </c>
      <c r="AW140" s="499">
        <v>4</v>
      </c>
      <c r="AX140" s="499">
        <v>3</v>
      </c>
      <c r="AY140" s="496">
        <v>3</v>
      </c>
      <c r="AZ140" s="496">
        <v>3</v>
      </c>
      <c r="BA140" s="496">
        <v>3</v>
      </c>
      <c r="BB140" s="496">
        <v>4</v>
      </c>
      <c r="BC140" s="496">
        <v>4</v>
      </c>
      <c r="BD140" s="496">
        <v>4</v>
      </c>
      <c r="BE140" s="496"/>
      <c r="BF140" s="496">
        <v>3</v>
      </c>
      <c r="BG140" s="499">
        <v>3</v>
      </c>
      <c r="BH140" s="499">
        <v>3</v>
      </c>
      <c r="BI140" s="499"/>
      <c r="BJ140" s="499">
        <v>3</v>
      </c>
      <c r="BK140" s="499">
        <v>3</v>
      </c>
      <c r="BL140" s="499">
        <v>3</v>
      </c>
      <c r="BM140" s="499"/>
      <c r="BN140" s="499">
        <v>2</v>
      </c>
      <c r="BO140" s="496">
        <v>2</v>
      </c>
      <c r="BP140" s="496">
        <v>2</v>
      </c>
      <c r="BQ140" s="496"/>
      <c r="BR140" s="496">
        <v>4</v>
      </c>
      <c r="BS140" s="496">
        <v>4</v>
      </c>
      <c r="BT140" s="496">
        <v>4</v>
      </c>
      <c r="BU140" s="496"/>
      <c r="BV140" s="496">
        <v>3</v>
      </c>
      <c r="BW140" s="496">
        <v>3</v>
      </c>
      <c r="BX140" s="496">
        <v>3</v>
      </c>
      <c r="BY140" s="174"/>
      <c r="BZ140" s="174">
        <v>3</v>
      </c>
      <c r="CA140" s="496">
        <v>3</v>
      </c>
      <c r="CB140" s="496">
        <v>3</v>
      </c>
      <c r="CC140" s="591"/>
      <c r="CD140" s="496">
        <v>2</v>
      </c>
      <c r="CE140" s="591">
        <v>2</v>
      </c>
      <c r="CF140" s="496">
        <v>2</v>
      </c>
      <c r="CG140" s="496"/>
      <c r="CH140" s="496">
        <v>3</v>
      </c>
      <c r="CI140" s="496">
        <v>3</v>
      </c>
      <c r="CJ140" s="496">
        <v>3</v>
      </c>
      <c r="CK140" s="496"/>
      <c r="CL140" s="496">
        <v>2</v>
      </c>
      <c r="CM140" s="496">
        <v>2</v>
      </c>
      <c r="CN140" s="496">
        <v>2</v>
      </c>
      <c r="CO140" s="496"/>
      <c r="CP140" s="496">
        <v>2</v>
      </c>
      <c r="CQ140" s="496">
        <v>2</v>
      </c>
      <c r="CR140" s="496">
        <v>2</v>
      </c>
      <c r="CS140" s="156"/>
      <c r="CT140" s="496">
        <v>1</v>
      </c>
      <c r="CU140" s="496">
        <v>1</v>
      </c>
      <c r="CV140" s="496">
        <v>1</v>
      </c>
      <c r="CW140" s="497"/>
    </row>
    <row r="141" spans="37:101" hidden="1" x14ac:dyDescent="0.2">
      <c r="AK141" s="161">
        <v>3</v>
      </c>
      <c r="AL141" s="493">
        <v>4</v>
      </c>
      <c r="AM141" s="494">
        <v>4</v>
      </c>
      <c r="AN141" s="494">
        <v>4</v>
      </c>
      <c r="AO141" s="494">
        <v>4</v>
      </c>
      <c r="AP141" s="494">
        <v>3</v>
      </c>
      <c r="AQ141" s="500">
        <v>3</v>
      </c>
      <c r="AR141" s="500">
        <v>3</v>
      </c>
      <c r="AS141" s="500">
        <v>3</v>
      </c>
      <c r="AT141" s="500">
        <v>3</v>
      </c>
      <c r="AU141" s="500">
        <v>3</v>
      </c>
      <c r="AV141" s="500">
        <v>3</v>
      </c>
      <c r="AW141" s="500">
        <v>3</v>
      </c>
      <c r="AX141" s="500"/>
      <c r="AY141" s="494"/>
      <c r="AZ141" s="494"/>
      <c r="BA141" s="494"/>
      <c r="BB141" s="494">
        <v>3</v>
      </c>
      <c r="BC141" s="494">
        <v>3</v>
      </c>
      <c r="BD141" s="494">
        <v>3</v>
      </c>
      <c r="BE141" s="494">
        <v>3</v>
      </c>
      <c r="BF141" s="494">
        <v>2</v>
      </c>
      <c r="BG141" s="494">
        <v>2</v>
      </c>
      <c r="BH141" s="494">
        <v>2</v>
      </c>
      <c r="BI141" s="494">
        <v>2</v>
      </c>
      <c r="BJ141" s="494">
        <v>2</v>
      </c>
      <c r="BK141" s="494">
        <v>2</v>
      </c>
      <c r="BL141" s="494">
        <v>2</v>
      </c>
      <c r="BM141" s="494">
        <v>2</v>
      </c>
      <c r="BN141" s="500"/>
      <c r="BO141" s="494"/>
      <c r="BP141" s="494"/>
      <c r="BQ141" s="494"/>
      <c r="BR141" s="494">
        <v>3</v>
      </c>
      <c r="BS141" s="494">
        <v>3</v>
      </c>
      <c r="BT141" s="494">
        <v>3</v>
      </c>
      <c r="BU141" s="494">
        <v>3</v>
      </c>
      <c r="BV141" s="494">
        <v>2</v>
      </c>
      <c r="BW141" s="494">
        <v>2</v>
      </c>
      <c r="BX141" s="494">
        <v>2</v>
      </c>
      <c r="BY141" s="494">
        <v>2</v>
      </c>
      <c r="BZ141" s="494">
        <v>2</v>
      </c>
      <c r="CA141" s="494">
        <v>2</v>
      </c>
      <c r="CB141" s="494">
        <v>2</v>
      </c>
      <c r="CC141" s="592">
        <v>2</v>
      </c>
      <c r="CD141" s="494"/>
      <c r="CE141" s="592"/>
      <c r="CF141" s="494"/>
      <c r="CG141" s="494"/>
      <c r="CH141" s="494">
        <v>2</v>
      </c>
      <c r="CI141" s="494">
        <v>2</v>
      </c>
      <c r="CJ141" s="494">
        <v>2</v>
      </c>
      <c r="CK141" s="494">
        <v>2</v>
      </c>
      <c r="CL141" s="494">
        <v>1</v>
      </c>
      <c r="CM141" s="494">
        <v>1</v>
      </c>
      <c r="CN141" s="494">
        <v>1</v>
      </c>
      <c r="CO141" s="494">
        <v>1</v>
      </c>
      <c r="CP141" s="494">
        <v>1</v>
      </c>
      <c r="CQ141" s="494">
        <v>1</v>
      </c>
      <c r="CR141" s="494">
        <v>1</v>
      </c>
      <c r="CS141" s="494">
        <v>1</v>
      </c>
      <c r="CT141" s="494"/>
      <c r="CU141" s="494"/>
      <c r="CV141" s="494"/>
      <c r="CW141" s="495"/>
    </row>
    <row r="142" spans="37:101" hidden="1" x14ac:dyDescent="0.2">
      <c r="AK142" s="161">
        <v>4</v>
      </c>
      <c r="AL142" s="183">
        <v>3</v>
      </c>
      <c r="AM142" s="97">
        <v>3</v>
      </c>
      <c r="AN142" s="97">
        <v>3</v>
      </c>
      <c r="AO142" s="97">
        <v>3</v>
      </c>
      <c r="AP142" s="97">
        <v>3</v>
      </c>
      <c r="AQ142" s="503">
        <v>3</v>
      </c>
      <c r="AR142" s="503">
        <v>3</v>
      </c>
      <c r="AS142" s="503">
        <v>3</v>
      </c>
      <c r="AT142" s="503">
        <v>3</v>
      </c>
      <c r="AU142" s="503">
        <v>3</v>
      </c>
      <c r="AV142" s="503">
        <v>3</v>
      </c>
      <c r="AW142" s="503">
        <v>3</v>
      </c>
      <c r="AX142" s="503"/>
      <c r="AY142" s="97"/>
      <c r="AZ142" s="97"/>
      <c r="BA142" s="97"/>
      <c r="BB142" s="97">
        <v>2</v>
      </c>
      <c r="BC142" s="97">
        <v>2</v>
      </c>
      <c r="BD142" s="97">
        <v>2</v>
      </c>
      <c r="BE142" s="97">
        <v>2</v>
      </c>
      <c r="BF142" s="97">
        <v>2</v>
      </c>
      <c r="BG142" s="97">
        <v>2</v>
      </c>
      <c r="BH142" s="97">
        <v>2</v>
      </c>
      <c r="BI142" s="97">
        <v>2</v>
      </c>
      <c r="BJ142" s="97">
        <v>2</v>
      </c>
      <c r="BK142" s="97">
        <v>2</v>
      </c>
      <c r="BL142" s="97">
        <v>2</v>
      </c>
      <c r="BM142" s="97">
        <v>2</v>
      </c>
      <c r="BN142" s="503"/>
      <c r="BO142" s="97"/>
      <c r="BP142" s="97"/>
      <c r="BQ142" s="97"/>
      <c r="BR142" s="97">
        <v>2</v>
      </c>
      <c r="BS142" s="97">
        <v>2</v>
      </c>
      <c r="BT142" s="97">
        <v>2</v>
      </c>
      <c r="BU142" s="97">
        <v>2</v>
      </c>
      <c r="BV142" s="97">
        <v>2</v>
      </c>
      <c r="BW142" s="97">
        <v>2</v>
      </c>
      <c r="BX142" s="97">
        <v>2</v>
      </c>
      <c r="BY142" s="97">
        <v>2</v>
      </c>
      <c r="BZ142" s="97">
        <v>2</v>
      </c>
      <c r="CA142" s="97">
        <v>2</v>
      </c>
      <c r="CB142" s="97">
        <v>2</v>
      </c>
      <c r="CC142" s="593">
        <v>2</v>
      </c>
      <c r="CD142" s="97"/>
      <c r="CE142" s="593"/>
      <c r="CF142" s="97"/>
      <c r="CG142" s="97"/>
      <c r="CH142" s="97">
        <v>1</v>
      </c>
      <c r="CI142" s="97">
        <v>1</v>
      </c>
      <c r="CJ142" s="97">
        <v>1</v>
      </c>
      <c r="CK142" s="97">
        <v>1</v>
      </c>
      <c r="CL142" s="97">
        <v>1</v>
      </c>
      <c r="CM142" s="97">
        <v>1</v>
      </c>
      <c r="CN142" s="97">
        <v>1</v>
      </c>
      <c r="CO142" s="97">
        <v>1</v>
      </c>
      <c r="CP142" s="97">
        <v>1</v>
      </c>
      <c r="CQ142" s="97">
        <v>1</v>
      </c>
      <c r="CR142" s="97">
        <v>1</v>
      </c>
      <c r="CS142" s="97">
        <v>1</v>
      </c>
      <c r="CT142" s="97"/>
      <c r="CU142" s="97"/>
      <c r="CV142" s="97"/>
      <c r="CW142" s="184"/>
    </row>
    <row r="143" spans="37:101" hidden="1" x14ac:dyDescent="0.2">
      <c r="AK143" s="161">
        <v>5</v>
      </c>
      <c r="AL143" s="498">
        <v>2</v>
      </c>
      <c r="AM143" s="496">
        <v>2</v>
      </c>
      <c r="AN143" s="496">
        <v>2</v>
      </c>
      <c r="AO143" s="496">
        <v>2</v>
      </c>
      <c r="AP143" s="496">
        <v>2</v>
      </c>
      <c r="AQ143" s="496">
        <v>2</v>
      </c>
      <c r="AR143" s="496">
        <v>2</v>
      </c>
      <c r="AS143" s="496">
        <v>2</v>
      </c>
      <c r="AT143" s="496">
        <v>2</v>
      </c>
      <c r="AU143" s="496">
        <v>2</v>
      </c>
      <c r="AV143" s="496">
        <v>2</v>
      </c>
      <c r="AW143" s="496">
        <v>2</v>
      </c>
      <c r="AX143" s="496">
        <v>2</v>
      </c>
      <c r="AY143" s="496">
        <v>2</v>
      </c>
      <c r="AZ143" s="496">
        <v>2</v>
      </c>
      <c r="BA143" s="496">
        <v>2</v>
      </c>
      <c r="BB143" s="496">
        <v>1</v>
      </c>
      <c r="BC143" s="496">
        <v>1</v>
      </c>
      <c r="BD143" s="496">
        <v>1</v>
      </c>
      <c r="BE143" s="496">
        <v>1</v>
      </c>
      <c r="BF143" s="496">
        <v>1</v>
      </c>
      <c r="BG143" s="496">
        <v>1</v>
      </c>
      <c r="BH143" s="496">
        <v>1</v>
      </c>
      <c r="BI143" s="496">
        <v>1</v>
      </c>
      <c r="BJ143" s="496">
        <v>1</v>
      </c>
      <c r="BK143" s="496">
        <v>1</v>
      </c>
      <c r="BL143" s="496">
        <v>1</v>
      </c>
      <c r="BM143" s="496">
        <v>1</v>
      </c>
      <c r="BN143" s="496">
        <v>1</v>
      </c>
      <c r="BO143" s="496">
        <v>1</v>
      </c>
      <c r="BP143" s="496">
        <v>1</v>
      </c>
      <c r="BQ143" s="496">
        <v>1</v>
      </c>
      <c r="BR143" s="496">
        <v>1</v>
      </c>
      <c r="BS143" s="496">
        <v>1</v>
      </c>
      <c r="BT143" s="496">
        <v>1</v>
      </c>
      <c r="BU143" s="496">
        <v>1</v>
      </c>
      <c r="BV143" s="496">
        <v>1</v>
      </c>
      <c r="BW143" s="496">
        <v>1</v>
      </c>
      <c r="BX143" s="496">
        <v>1</v>
      </c>
      <c r="BY143" s="496">
        <v>1</v>
      </c>
      <c r="BZ143" s="496">
        <v>1</v>
      </c>
      <c r="CA143" s="496">
        <v>1</v>
      </c>
      <c r="CB143" s="496">
        <v>1</v>
      </c>
      <c r="CC143" s="591">
        <v>1</v>
      </c>
      <c r="CD143" s="496">
        <v>1</v>
      </c>
      <c r="CE143" s="591">
        <v>1</v>
      </c>
      <c r="CF143" s="496">
        <v>1</v>
      </c>
      <c r="CG143" s="496">
        <v>1</v>
      </c>
      <c r="CH143" s="496"/>
      <c r="CI143" s="496"/>
      <c r="CJ143" s="496"/>
      <c r="CK143" s="496"/>
      <c r="CL143" s="496"/>
      <c r="CM143" s="496"/>
      <c r="CN143" s="496"/>
      <c r="CO143" s="496"/>
      <c r="CP143" s="496"/>
      <c r="CQ143" s="496"/>
      <c r="CR143" s="496"/>
      <c r="CS143" s="496"/>
      <c r="CT143" s="496"/>
      <c r="CU143" s="496"/>
      <c r="CV143" s="496"/>
      <c r="CW143" s="496"/>
    </row>
    <row r="144" spans="37:101" hidden="1" x14ac:dyDescent="0.2">
      <c r="AK144" s="161">
        <v>6</v>
      </c>
      <c r="AL144" s="183">
        <v>1</v>
      </c>
      <c r="AM144" s="97">
        <v>1</v>
      </c>
      <c r="AN144" s="97">
        <v>1</v>
      </c>
      <c r="AO144" s="97">
        <v>1</v>
      </c>
      <c r="AP144" s="97">
        <v>1</v>
      </c>
      <c r="AQ144" s="97">
        <v>1</v>
      </c>
      <c r="AR144" s="97">
        <v>1</v>
      </c>
      <c r="AS144" s="97">
        <v>1</v>
      </c>
      <c r="AT144" s="97">
        <v>1</v>
      </c>
      <c r="AU144" s="97">
        <v>1</v>
      </c>
      <c r="AV144" s="97">
        <v>1</v>
      </c>
      <c r="AW144" s="97">
        <v>1</v>
      </c>
      <c r="AX144" s="97">
        <v>1</v>
      </c>
      <c r="AY144" s="97">
        <v>1</v>
      </c>
      <c r="AZ144" s="97">
        <v>1</v>
      </c>
      <c r="BA144" s="97">
        <v>1</v>
      </c>
      <c r="BB144" s="97">
        <v>1</v>
      </c>
      <c r="BC144" s="97">
        <v>1</v>
      </c>
      <c r="BD144" s="97">
        <v>1</v>
      </c>
      <c r="BE144" s="97">
        <v>1</v>
      </c>
      <c r="BF144" s="97">
        <v>1</v>
      </c>
      <c r="BG144" s="97">
        <v>1</v>
      </c>
      <c r="BH144" s="97">
        <v>1</v>
      </c>
      <c r="BI144" s="97">
        <v>1</v>
      </c>
      <c r="BJ144" s="97">
        <v>1</v>
      </c>
      <c r="BK144" s="97">
        <v>1</v>
      </c>
      <c r="BL144" s="97">
        <v>1</v>
      </c>
      <c r="BM144" s="97">
        <v>1</v>
      </c>
      <c r="BN144" s="97">
        <v>1</v>
      </c>
      <c r="BO144" s="97">
        <v>1</v>
      </c>
      <c r="BP144" s="97">
        <v>1</v>
      </c>
      <c r="BQ144" s="97">
        <v>1</v>
      </c>
      <c r="BR144" s="97">
        <v>1</v>
      </c>
      <c r="BS144" s="97">
        <v>1</v>
      </c>
      <c r="BT144" s="97">
        <v>1</v>
      </c>
      <c r="BU144" s="97">
        <v>1</v>
      </c>
      <c r="BV144" s="97">
        <v>1</v>
      </c>
      <c r="BW144" s="97">
        <v>1</v>
      </c>
      <c r="BX144" s="97">
        <v>1</v>
      </c>
      <c r="BY144" s="97">
        <v>1</v>
      </c>
      <c r="BZ144" s="97">
        <v>1</v>
      </c>
      <c r="CA144" s="97">
        <v>1</v>
      </c>
      <c r="CB144" s="97">
        <v>1</v>
      </c>
      <c r="CC144" s="593">
        <v>1</v>
      </c>
      <c r="CD144" s="97">
        <v>1</v>
      </c>
      <c r="CE144" s="593">
        <v>1</v>
      </c>
      <c r="CF144" s="97">
        <v>1</v>
      </c>
      <c r="CG144" s="97">
        <v>1</v>
      </c>
      <c r="CH144" s="97"/>
      <c r="CI144" s="97"/>
      <c r="CJ144" s="97"/>
      <c r="CK144" s="97"/>
      <c r="CL144" s="97"/>
      <c r="CM144" s="97"/>
      <c r="CN144" s="97"/>
      <c r="CO144" s="97"/>
      <c r="CP144" s="97"/>
      <c r="CQ144" s="97"/>
      <c r="CR144" s="97"/>
      <c r="CS144" s="97"/>
      <c r="CT144" s="97"/>
      <c r="CU144" s="97"/>
      <c r="CV144" s="97"/>
      <c r="CW144" s="97"/>
    </row>
    <row r="145" spans="38:101" hidden="1" x14ac:dyDescent="0.2">
      <c r="AM145" s="496"/>
      <c r="AN145" s="496"/>
    </row>
    <row r="146" spans="38:101" hidden="1" x14ac:dyDescent="0.2">
      <c r="AL146" s="493"/>
      <c r="AM146" s="494" t="s">
        <v>12</v>
      </c>
      <c r="AN146" s="494"/>
      <c r="AO146" s="494" t="s">
        <v>12</v>
      </c>
      <c r="AP146" s="500"/>
      <c r="AQ146" s="500" t="s">
        <v>12</v>
      </c>
      <c r="AR146" s="500"/>
      <c r="AS146" s="500" t="s">
        <v>12</v>
      </c>
      <c r="AT146" s="500"/>
      <c r="AU146" s="494" t="s">
        <v>12</v>
      </c>
      <c r="AV146" s="494"/>
      <c r="AW146" s="494" t="s">
        <v>12</v>
      </c>
      <c r="AX146" s="500"/>
      <c r="AY146" s="500" t="s">
        <v>12</v>
      </c>
      <c r="AZ146" s="500"/>
      <c r="BA146" s="500" t="s">
        <v>12</v>
      </c>
      <c r="BB146" s="494"/>
      <c r="BC146" s="494" t="s">
        <v>12</v>
      </c>
      <c r="BD146" s="494"/>
      <c r="BE146" s="494" t="s">
        <v>12</v>
      </c>
      <c r="BF146" s="500"/>
      <c r="BG146" s="500" t="s">
        <v>12</v>
      </c>
      <c r="BH146" s="500"/>
      <c r="BI146" s="500" t="s">
        <v>12</v>
      </c>
      <c r="BJ146" s="500"/>
      <c r="BK146" s="494" t="s">
        <v>12</v>
      </c>
      <c r="BL146" s="494"/>
      <c r="BM146" s="494" t="s">
        <v>12</v>
      </c>
      <c r="BN146" s="500"/>
      <c r="BO146" s="500" t="s">
        <v>12</v>
      </c>
      <c r="BP146" s="500"/>
      <c r="BQ146" s="500" t="s">
        <v>12</v>
      </c>
      <c r="BR146" s="494"/>
      <c r="BS146" s="494" t="s">
        <v>12</v>
      </c>
      <c r="BT146" s="494"/>
      <c r="BU146" s="494" t="s">
        <v>12</v>
      </c>
      <c r="BV146" s="500"/>
      <c r="BW146" s="500" t="s">
        <v>12</v>
      </c>
      <c r="BX146" s="500"/>
      <c r="BY146" s="500" t="s">
        <v>12</v>
      </c>
      <c r="BZ146" s="500"/>
      <c r="CA146" s="494" t="s">
        <v>12</v>
      </c>
      <c r="CB146" s="494"/>
      <c r="CC146" s="592" t="s">
        <v>12</v>
      </c>
      <c r="CD146" s="500"/>
      <c r="CE146" s="596" t="s">
        <v>12</v>
      </c>
      <c r="CF146" s="500"/>
      <c r="CG146" s="500" t="s">
        <v>12</v>
      </c>
      <c r="CH146" s="494"/>
      <c r="CI146" s="494" t="s">
        <v>12</v>
      </c>
      <c r="CJ146" s="494"/>
      <c r="CK146" s="494" t="s">
        <v>12</v>
      </c>
      <c r="CL146" s="500"/>
      <c r="CM146" s="500" t="s">
        <v>12</v>
      </c>
      <c r="CN146" s="500"/>
      <c r="CO146" s="500" t="s">
        <v>12</v>
      </c>
      <c r="CP146" s="500"/>
      <c r="CQ146" s="494" t="s">
        <v>12</v>
      </c>
      <c r="CR146" s="494"/>
      <c r="CS146" s="494" t="s">
        <v>12</v>
      </c>
      <c r="CT146" s="500"/>
      <c r="CU146" s="500" t="s">
        <v>12</v>
      </c>
      <c r="CV146" s="500"/>
      <c r="CW146" s="501" t="s">
        <v>12</v>
      </c>
    </row>
    <row r="147" spans="38:101" hidden="1" x14ac:dyDescent="0.2">
      <c r="AL147" s="498"/>
      <c r="AM147" s="496"/>
      <c r="AN147" s="496" t="s">
        <v>12</v>
      </c>
      <c r="AO147" s="496" t="s">
        <v>12</v>
      </c>
      <c r="AP147" s="499"/>
      <c r="AQ147" s="499"/>
      <c r="AR147" s="499" t="s">
        <v>12</v>
      </c>
      <c r="AS147" s="499" t="s">
        <v>12</v>
      </c>
      <c r="AT147" s="499"/>
      <c r="AU147" s="496"/>
      <c r="AV147" s="496" t="s">
        <v>12</v>
      </c>
      <c r="AW147" s="496" t="s">
        <v>12</v>
      </c>
      <c r="AX147" s="499"/>
      <c r="AY147" s="499"/>
      <c r="AZ147" s="499" t="s">
        <v>12</v>
      </c>
      <c r="BA147" s="499" t="s">
        <v>12</v>
      </c>
      <c r="BB147" s="496"/>
      <c r="BC147" s="496"/>
      <c r="BD147" s="496" t="s">
        <v>12</v>
      </c>
      <c r="BE147" s="496" t="s">
        <v>12</v>
      </c>
      <c r="BF147" s="499"/>
      <c r="BG147" s="499"/>
      <c r="BH147" s="499" t="s">
        <v>12</v>
      </c>
      <c r="BI147" s="499" t="s">
        <v>12</v>
      </c>
      <c r="BJ147" s="499"/>
      <c r="BK147" s="496"/>
      <c r="BL147" s="496" t="s">
        <v>12</v>
      </c>
      <c r="BM147" s="496" t="s">
        <v>12</v>
      </c>
      <c r="BN147" s="499"/>
      <c r="BO147" s="499"/>
      <c r="BP147" s="499" t="s">
        <v>12</v>
      </c>
      <c r="BQ147" s="499" t="s">
        <v>12</v>
      </c>
      <c r="BR147" s="496"/>
      <c r="BS147" s="496"/>
      <c r="BT147" s="496" t="s">
        <v>12</v>
      </c>
      <c r="BU147" s="496" t="s">
        <v>12</v>
      </c>
      <c r="BV147" s="499"/>
      <c r="BW147" s="499"/>
      <c r="BX147" s="499" t="s">
        <v>12</v>
      </c>
      <c r="BY147" s="499" t="s">
        <v>12</v>
      </c>
      <c r="BZ147" s="499"/>
      <c r="CA147" s="496"/>
      <c r="CB147" s="496" t="s">
        <v>12</v>
      </c>
      <c r="CC147" s="591" t="s">
        <v>12</v>
      </c>
      <c r="CD147" s="499"/>
      <c r="CE147" s="595"/>
      <c r="CF147" s="499" t="s">
        <v>12</v>
      </c>
      <c r="CG147" s="499" t="s">
        <v>12</v>
      </c>
      <c r="CH147" s="496"/>
      <c r="CI147" s="496"/>
      <c r="CJ147" s="496" t="s">
        <v>12</v>
      </c>
      <c r="CK147" s="496" t="s">
        <v>12</v>
      </c>
      <c r="CL147" s="499"/>
      <c r="CM147" s="499"/>
      <c r="CN147" s="499" t="s">
        <v>12</v>
      </c>
      <c r="CO147" s="499" t="s">
        <v>12</v>
      </c>
      <c r="CP147" s="499"/>
      <c r="CQ147" s="496"/>
      <c r="CR147" s="496" t="s">
        <v>12</v>
      </c>
      <c r="CS147" s="496" t="s">
        <v>12</v>
      </c>
      <c r="CT147" s="499"/>
      <c r="CU147" s="499"/>
      <c r="CV147" s="499" t="s">
        <v>12</v>
      </c>
      <c r="CW147" s="502" t="s">
        <v>12</v>
      </c>
    </row>
    <row r="148" spans="38:101" hidden="1" x14ac:dyDescent="0.2">
      <c r="AL148" s="493"/>
      <c r="AM148" s="494"/>
      <c r="AN148" s="494"/>
      <c r="AO148" s="494"/>
      <c r="AP148" s="500" t="s">
        <v>12</v>
      </c>
      <c r="AQ148" s="500" t="s">
        <v>12</v>
      </c>
      <c r="AR148" s="500" t="s">
        <v>12</v>
      </c>
      <c r="AS148" s="500" t="s">
        <v>12</v>
      </c>
      <c r="AT148" s="500"/>
      <c r="AU148" s="494"/>
      <c r="AV148" s="494"/>
      <c r="AW148" s="494"/>
      <c r="AX148" s="500" t="s">
        <v>12</v>
      </c>
      <c r="AY148" s="500" t="s">
        <v>12</v>
      </c>
      <c r="AZ148" s="500" t="s">
        <v>12</v>
      </c>
      <c r="BA148" s="500" t="s">
        <v>12</v>
      </c>
      <c r="BB148" s="494"/>
      <c r="BC148" s="494"/>
      <c r="BD148" s="494"/>
      <c r="BE148" s="494"/>
      <c r="BF148" s="500" t="s">
        <v>12</v>
      </c>
      <c r="BG148" s="500" t="s">
        <v>12</v>
      </c>
      <c r="BH148" s="500" t="s">
        <v>12</v>
      </c>
      <c r="BI148" s="500" t="s">
        <v>12</v>
      </c>
      <c r="BJ148" s="500"/>
      <c r="BK148" s="494"/>
      <c r="BL148" s="494"/>
      <c r="BM148" s="494"/>
      <c r="BN148" s="500" t="s">
        <v>12</v>
      </c>
      <c r="BO148" s="500" t="s">
        <v>12</v>
      </c>
      <c r="BP148" s="500" t="s">
        <v>12</v>
      </c>
      <c r="BQ148" s="500" t="s">
        <v>12</v>
      </c>
      <c r="BR148" s="494"/>
      <c r="BS148" s="494"/>
      <c r="BT148" s="494"/>
      <c r="BU148" s="494"/>
      <c r="BV148" s="500" t="s">
        <v>12</v>
      </c>
      <c r="BW148" s="500" t="s">
        <v>12</v>
      </c>
      <c r="BX148" s="500" t="s">
        <v>12</v>
      </c>
      <c r="BY148" s="500" t="s">
        <v>12</v>
      </c>
      <c r="BZ148" s="500"/>
      <c r="CA148" s="494"/>
      <c r="CB148" s="494"/>
      <c r="CC148" s="592"/>
      <c r="CD148" s="500" t="s">
        <v>12</v>
      </c>
      <c r="CE148" s="596" t="s">
        <v>12</v>
      </c>
      <c r="CF148" s="500" t="s">
        <v>12</v>
      </c>
      <c r="CG148" s="500" t="s">
        <v>12</v>
      </c>
      <c r="CH148" s="494"/>
      <c r="CI148" s="494"/>
      <c r="CJ148" s="494"/>
      <c r="CK148" s="494"/>
      <c r="CL148" s="500" t="s">
        <v>12</v>
      </c>
      <c r="CM148" s="500" t="s">
        <v>12</v>
      </c>
      <c r="CN148" s="500" t="s">
        <v>12</v>
      </c>
      <c r="CO148" s="500" t="s">
        <v>12</v>
      </c>
      <c r="CP148" s="500"/>
      <c r="CQ148" s="494"/>
      <c r="CR148" s="494"/>
      <c r="CS148" s="494"/>
      <c r="CT148" s="500" t="s">
        <v>12</v>
      </c>
      <c r="CU148" s="500" t="s">
        <v>12</v>
      </c>
      <c r="CV148" s="500" t="s">
        <v>12</v>
      </c>
      <c r="CW148" s="501" t="s">
        <v>12</v>
      </c>
    </row>
    <row r="149" spans="38:101" hidden="1" x14ac:dyDescent="0.2">
      <c r="AL149" s="183"/>
      <c r="AM149" s="97"/>
      <c r="AN149" s="97"/>
      <c r="AO149" s="97"/>
      <c r="AP149" s="503"/>
      <c r="AQ149" s="503"/>
      <c r="AR149" s="503"/>
      <c r="AS149" s="503"/>
      <c r="AT149" s="503" t="s">
        <v>12</v>
      </c>
      <c r="AU149" s="503" t="s">
        <v>12</v>
      </c>
      <c r="AV149" s="503" t="s">
        <v>12</v>
      </c>
      <c r="AW149" s="503" t="s">
        <v>12</v>
      </c>
      <c r="AX149" s="503" t="s">
        <v>12</v>
      </c>
      <c r="AY149" s="97" t="s">
        <v>12</v>
      </c>
      <c r="AZ149" s="97" t="s">
        <v>12</v>
      </c>
      <c r="BA149" s="97" t="s">
        <v>12</v>
      </c>
      <c r="BB149" s="97"/>
      <c r="BC149" s="97"/>
      <c r="BD149" s="97"/>
      <c r="BE149" s="97"/>
      <c r="BF149" s="503"/>
      <c r="BG149" s="503"/>
      <c r="BH149" s="503"/>
      <c r="BI149" s="503"/>
      <c r="BJ149" s="503" t="s">
        <v>12</v>
      </c>
      <c r="BK149" s="503" t="s">
        <v>12</v>
      </c>
      <c r="BL149" s="503" t="s">
        <v>12</v>
      </c>
      <c r="BM149" s="503" t="s">
        <v>12</v>
      </c>
      <c r="BN149" s="503" t="s">
        <v>12</v>
      </c>
      <c r="BO149" s="97" t="s">
        <v>12</v>
      </c>
      <c r="BP149" s="97" t="s">
        <v>12</v>
      </c>
      <c r="BQ149" s="97" t="s">
        <v>12</v>
      </c>
      <c r="BR149" s="97"/>
      <c r="BS149" s="97"/>
      <c r="BT149" s="97"/>
      <c r="BU149" s="97"/>
      <c r="BV149" s="503"/>
      <c r="BW149" s="503"/>
      <c r="BX149" s="503"/>
      <c r="BY149" s="503"/>
      <c r="BZ149" s="503" t="s">
        <v>12</v>
      </c>
      <c r="CA149" s="503" t="s">
        <v>12</v>
      </c>
      <c r="CB149" s="503" t="s">
        <v>12</v>
      </c>
      <c r="CC149" s="594" t="s">
        <v>12</v>
      </c>
      <c r="CD149" s="503" t="s">
        <v>12</v>
      </c>
      <c r="CE149" s="593" t="s">
        <v>12</v>
      </c>
      <c r="CF149" s="97" t="s">
        <v>12</v>
      </c>
      <c r="CG149" s="97" t="s">
        <v>12</v>
      </c>
      <c r="CH149" s="97"/>
      <c r="CI149" s="97"/>
      <c r="CJ149" s="97"/>
      <c r="CK149" s="97"/>
      <c r="CL149" s="503"/>
      <c r="CM149" s="503"/>
      <c r="CN149" s="503"/>
      <c r="CO149" s="503"/>
      <c r="CP149" s="503" t="s">
        <v>12</v>
      </c>
      <c r="CQ149" s="503" t="s">
        <v>12</v>
      </c>
      <c r="CR149" s="503" t="s">
        <v>12</v>
      </c>
      <c r="CS149" s="503" t="s">
        <v>12</v>
      </c>
      <c r="CT149" s="503" t="s">
        <v>12</v>
      </c>
      <c r="CU149" s="97" t="s">
        <v>12</v>
      </c>
      <c r="CV149" s="97" t="s">
        <v>12</v>
      </c>
      <c r="CW149" s="184" t="s">
        <v>12</v>
      </c>
    </row>
    <row r="150" spans="38:101" hidden="1" x14ac:dyDescent="0.2">
      <c r="AL150" s="498"/>
      <c r="AM150" s="496"/>
      <c r="AN150" s="496"/>
      <c r="AO150" s="496"/>
      <c r="AP150" s="499"/>
      <c r="AQ150" s="499"/>
      <c r="AR150" s="499"/>
      <c r="AS150" s="499"/>
      <c r="AT150" s="499"/>
      <c r="AU150" s="499"/>
      <c r="AV150" s="499"/>
      <c r="AW150" s="499"/>
      <c r="AX150" s="499"/>
      <c r="AY150" s="496"/>
      <c r="AZ150" s="496"/>
      <c r="BA150" s="496"/>
      <c r="BB150" s="496" t="s">
        <v>12</v>
      </c>
      <c r="BC150" s="496" t="s">
        <v>12</v>
      </c>
      <c r="BD150" s="496" t="s">
        <v>12</v>
      </c>
      <c r="BE150" s="496" t="s">
        <v>12</v>
      </c>
      <c r="BF150" s="496" t="s">
        <v>12</v>
      </c>
      <c r="BG150" s="496" t="s">
        <v>12</v>
      </c>
      <c r="BH150" s="496" t="s">
        <v>12</v>
      </c>
      <c r="BI150" s="496" t="s">
        <v>12</v>
      </c>
      <c r="BJ150" s="496" t="s">
        <v>12</v>
      </c>
      <c r="BK150" s="496" t="s">
        <v>12</v>
      </c>
      <c r="BL150" s="496" t="s">
        <v>12</v>
      </c>
      <c r="BM150" s="496" t="s">
        <v>12</v>
      </c>
      <c r="BN150" s="496" t="s">
        <v>12</v>
      </c>
      <c r="BO150" s="496" t="s">
        <v>12</v>
      </c>
      <c r="BP150" s="496" t="s">
        <v>12</v>
      </c>
      <c r="BQ150" s="496" t="s">
        <v>12</v>
      </c>
      <c r="BR150" s="496"/>
      <c r="BS150" s="496"/>
      <c r="BT150" s="496"/>
      <c r="BU150" s="496"/>
      <c r="BV150" s="499"/>
      <c r="BW150" s="499"/>
      <c r="BX150" s="499"/>
      <c r="BY150" s="499"/>
      <c r="BZ150" s="499"/>
      <c r="CA150" s="499"/>
      <c r="CB150" s="499"/>
      <c r="CC150" s="595"/>
      <c r="CD150" s="499"/>
      <c r="CE150" s="591"/>
      <c r="CF150" s="496"/>
      <c r="CG150" s="496"/>
      <c r="CH150" s="496" t="s">
        <v>12</v>
      </c>
      <c r="CI150" s="496" t="s">
        <v>12</v>
      </c>
      <c r="CJ150" s="496" t="s">
        <v>12</v>
      </c>
      <c r="CK150" s="496" t="s">
        <v>12</v>
      </c>
      <c r="CL150" s="496" t="s">
        <v>12</v>
      </c>
      <c r="CM150" s="496" t="s">
        <v>12</v>
      </c>
      <c r="CN150" s="496" t="s">
        <v>12</v>
      </c>
      <c r="CO150" s="496" t="s">
        <v>12</v>
      </c>
      <c r="CP150" s="496" t="s">
        <v>12</v>
      </c>
      <c r="CQ150" s="496" t="s">
        <v>12</v>
      </c>
      <c r="CR150" s="496" t="s">
        <v>12</v>
      </c>
      <c r="CS150" s="496" t="s">
        <v>12</v>
      </c>
      <c r="CT150" s="496" t="s">
        <v>12</v>
      </c>
      <c r="CU150" s="496" t="s">
        <v>12</v>
      </c>
      <c r="CV150" s="496" t="s">
        <v>12</v>
      </c>
      <c r="CW150" s="497" t="s">
        <v>12</v>
      </c>
    </row>
    <row r="151" spans="38:101" x14ac:dyDescent="0.2">
      <c r="AL151" s="183"/>
      <c r="AM151" s="97"/>
      <c r="AN151" s="97"/>
      <c r="AO151" s="97"/>
      <c r="AP151" s="503"/>
      <c r="AQ151" s="503"/>
      <c r="AR151" s="503"/>
      <c r="AS151" s="503"/>
      <c r="AT151" s="503"/>
      <c r="AU151" s="503"/>
      <c r="AV151" s="503"/>
      <c r="AW151" s="503"/>
      <c r="AX151" s="503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7"/>
      <c r="BJ151" s="97"/>
      <c r="BK151" s="97"/>
      <c r="BL151" s="97"/>
      <c r="BM151" s="97"/>
      <c r="BN151" s="97"/>
      <c r="BO151" s="97"/>
      <c r="BP151" s="97"/>
      <c r="BQ151" s="97"/>
      <c r="BR151" s="97" t="s">
        <v>12</v>
      </c>
      <c r="BS151" s="97" t="s">
        <v>12</v>
      </c>
      <c r="BT151" s="97" t="s">
        <v>12</v>
      </c>
      <c r="BU151" s="97" t="s">
        <v>12</v>
      </c>
      <c r="BV151" s="97" t="s">
        <v>12</v>
      </c>
      <c r="BW151" s="97" t="s">
        <v>12</v>
      </c>
      <c r="BX151" s="97" t="s">
        <v>12</v>
      </c>
      <c r="BY151" s="97" t="s">
        <v>12</v>
      </c>
      <c r="BZ151" s="97" t="s">
        <v>12</v>
      </c>
      <c r="CA151" s="97" t="s">
        <v>12</v>
      </c>
      <c r="CB151" s="97" t="s">
        <v>12</v>
      </c>
      <c r="CC151" s="593" t="s">
        <v>12</v>
      </c>
      <c r="CD151" s="97" t="s">
        <v>12</v>
      </c>
      <c r="CE151" s="593" t="s">
        <v>12</v>
      </c>
      <c r="CF151" s="97" t="s">
        <v>12</v>
      </c>
      <c r="CG151" s="97" t="s">
        <v>12</v>
      </c>
      <c r="CH151" s="97" t="s">
        <v>12</v>
      </c>
      <c r="CI151" s="97" t="s">
        <v>12</v>
      </c>
      <c r="CJ151" s="97" t="s">
        <v>12</v>
      </c>
      <c r="CK151" s="97" t="s">
        <v>12</v>
      </c>
      <c r="CL151" s="97" t="s">
        <v>12</v>
      </c>
      <c r="CM151" s="97" t="s">
        <v>12</v>
      </c>
      <c r="CN151" s="97" t="s">
        <v>12</v>
      </c>
      <c r="CO151" s="97" t="s">
        <v>12</v>
      </c>
      <c r="CP151" s="97" t="s">
        <v>12</v>
      </c>
      <c r="CQ151" s="97" t="s">
        <v>12</v>
      </c>
      <c r="CR151" s="97" t="s">
        <v>12</v>
      </c>
      <c r="CS151" s="97" t="s">
        <v>12</v>
      </c>
      <c r="CT151" s="97" t="s">
        <v>12</v>
      </c>
      <c r="CU151" s="97" t="s">
        <v>12</v>
      </c>
      <c r="CV151" s="97" t="s">
        <v>12</v>
      </c>
      <c r="CW151" s="184" t="s">
        <v>12</v>
      </c>
    </row>
    <row r="152" spans="38:101" x14ac:dyDescent="0.2">
      <c r="AM152" s="496"/>
      <c r="AN152" s="496"/>
    </row>
    <row r="153" spans="38:101" x14ac:dyDescent="0.2">
      <c r="AM153" s="496"/>
      <c r="AN153" s="496"/>
    </row>
    <row r="154" spans="38:101" x14ac:dyDescent="0.2">
      <c r="AM154" s="496"/>
      <c r="AN154" s="496"/>
    </row>
    <row r="155" spans="38:101" x14ac:dyDescent="0.2">
      <c r="AM155" s="496"/>
      <c r="AN155" s="496"/>
    </row>
    <row r="156" spans="38:101" x14ac:dyDescent="0.2">
      <c r="AM156" s="496"/>
      <c r="AN156" s="496"/>
    </row>
    <row r="157" spans="38:101" x14ac:dyDescent="0.2">
      <c r="AM157" s="496"/>
      <c r="AN157" s="496"/>
    </row>
    <row r="158" spans="38:101" x14ac:dyDescent="0.2">
      <c r="AM158" s="496"/>
      <c r="AN158" s="496"/>
    </row>
    <row r="159" spans="38:101" x14ac:dyDescent="0.2">
      <c r="AM159" s="496"/>
      <c r="AN159" s="496"/>
    </row>
    <row r="160" spans="38:101" x14ac:dyDescent="0.2">
      <c r="AM160" s="496"/>
      <c r="AN160" s="496"/>
    </row>
    <row r="161" spans="39:40" x14ac:dyDescent="0.2">
      <c r="AM161" s="496"/>
      <c r="AN161" s="496"/>
    </row>
  </sheetData>
  <mergeCells count="282">
    <mergeCell ref="HC75:HD75"/>
    <mergeCell ref="HC76:HD76"/>
    <mergeCell ref="BC26:BC27"/>
    <mergeCell ref="BG22:BG23"/>
    <mergeCell ref="BP9:BQ9"/>
    <mergeCell ref="BR9:BS9"/>
    <mergeCell ref="BN21:BO21"/>
    <mergeCell ref="BP21:BQ21"/>
    <mergeCell ref="BR21:BS21"/>
    <mergeCell ref="BC10:BC11"/>
    <mergeCell ref="BC12:BC13"/>
    <mergeCell ref="BC14:BC15"/>
    <mergeCell ref="BD22:BD23"/>
    <mergeCell ref="BD24:BD25"/>
    <mergeCell ref="BG24:BG25"/>
    <mergeCell ref="BJ24:BJ25"/>
    <mergeCell ref="BD26:BD27"/>
    <mergeCell ref="BG26:BG27"/>
    <mergeCell ref="BJ26:BJ27"/>
    <mergeCell ref="BC22:BC23"/>
    <mergeCell ref="BC24:BC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A28:A29"/>
    <mergeCell ref="B28:B29"/>
    <mergeCell ref="C28:C29"/>
    <mergeCell ref="O28:O29"/>
    <mergeCell ref="E28:E29"/>
    <mergeCell ref="H28:H29"/>
    <mergeCell ref="K28:K29"/>
    <mergeCell ref="D28:D29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DQ7:DS7"/>
    <mergeCell ref="K10:K11"/>
    <mergeCell ref="Q22:Q23"/>
    <mergeCell ref="AD9:AF9"/>
    <mergeCell ref="BD10:BD11"/>
    <mergeCell ref="BG10:BG11"/>
    <mergeCell ref="BJ10:BJ11"/>
    <mergeCell ref="H14:H15"/>
    <mergeCell ref="K14:K15"/>
    <mergeCell ref="U12:U13"/>
    <mergeCell ref="U14:U15"/>
    <mergeCell ref="BN9:BO9"/>
    <mergeCell ref="BJ22:BJ23"/>
    <mergeCell ref="AH22:AH23"/>
    <mergeCell ref="U22:U23"/>
    <mergeCell ref="K16:K17"/>
    <mergeCell ref="BM3:BN3"/>
    <mergeCell ref="CY3:DA3"/>
    <mergeCell ref="DM7:DO7"/>
    <mergeCell ref="BI3:BL3"/>
    <mergeCell ref="BD12:BD13"/>
    <mergeCell ref="BG12:BG13"/>
    <mergeCell ref="BJ12:BJ13"/>
    <mergeCell ref="BD14:BD15"/>
    <mergeCell ref="BG14:BG15"/>
    <mergeCell ref="BJ14:BJ15"/>
    <mergeCell ref="A45:A46"/>
    <mergeCell ref="B45:B46"/>
    <mergeCell ref="C45:C46"/>
    <mergeCell ref="D45:D46"/>
    <mergeCell ref="E45:G46"/>
    <mergeCell ref="H45:J45"/>
    <mergeCell ref="A43:G43"/>
    <mergeCell ref="E39:E40"/>
    <mergeCell ref="H39:H40"/>
    <mergeCell ref="I39:I40"/>
    <mergeCell ref="J39:J40"/>
    <mergeCell ref="A39:A40"/>
    <mergeCell ref="K35:L36"/>
    <mergeCell ref="J49:J50"/>
    <mergeCell ref="K49:L50"/>
    <mergeCell ref="A47:A48"/>
    <mergeCell ref="B47:B48"/>
    <mergeCell ref="C47:C48"/>
    <mergeCell ref="D47:D48"/>
    <mergeCell ref="A49:A50"/>
    <mergeCell ref="B49:B50"/>
    <mergeCell ref="C49:C50"/>
    <mergeCell ref="D49:D50"/>
    <mergeCell ref="E49:E50"/>
    <mergeCell ref="H49:H50"/>
    <mergeCell ref="I49:I50"/>
    <mergeCell ref="E47:E48"/>
    <mergeCell ref="H47:H48"/>
    <mergeCell ref="J47:J48"/>
    <mergeCell ref="K47:L48"/>
    <mergeCell ref="I47:I48"/>
    <mergeCell ref="B39:B40"/>
    <mergeCell ref="C39:C40"/>
    <mergeCell ref="D39:D40"/>
    <mergeCell ref="A37:A38"/>
    <mergeCell ref="B37:B38"/>
    <mergeCell ref="C37:C38"/>
    <mergeCell ref="D37:D38"/>
    <mergeCell ref="C35:C36"/>
    <mergeCell ref="D35:D36"/>
    <mergeCell ref="E35:G36"/>
    <mergeCell ref="A35:A36"/>
    <mergeCell ref="B35:B36"/>
    <mergeCell ref="A33:G33"/>
    <mergeCell ref="K45:L46"/>
    <mergeCell ref="O24:O25"/>
    <mergeCell ref="P24:P25"/>
    <mergeCell ref="K37:L38"/>
    <mergeCell ref="P28:P29"/>
    <mergeCell ref="K39:L40"/>
    <mergeCell ref="E37:E38"/>
    <mergeCell ref="H37:H38"/>
    <mergeCell ref="D26:D27"/>
    <mergeCell ref="E24:E25"/>
    <mergeCell ref="N24:N25"/>
    <mergeCell ref="E26:E27"/>
    <mergeCell ref="H26:H27"/>
    <mergeCell ref="K26:K27"/>
    <mergeCell ref="N28:N29"/>
    <mergeCell ref="I33:P33"/>
    <mergeCell ref="I37:I38"/>
    <mergeCell ref="J37:J38"/>
    <mergeCell ref="Q28:Q29"/>
    <mergeCell ref="U28:U29"/>
    <mergeCell ref="U26:U27"/>
    <mergeCell ref="S28:S29"/>
    <mergeCell ref="H35:J35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FQ79:FQ83"/>
    <mergeCell ref="FP79:FP83"/>
    <mergeCell ref="FO79:FO83"/>
    <mergeCell ref="FN79:FN83"/>
    <mergeCell ref="FM79:FM83"/>
    <mergeCell ref="FL79:FL83"/>
    <mergeCell ref="FK79:FK83"/>
    <mergeCell ref="AK78:FQ78"/>
    <mergeCell ref="FL66:FL70"/>
    <mergeCell ref="FM66:FM70"/>
    <mergeCell ref="FN66:FN70"/>
    <mergeCell ref="FO66:FO70"/>
    <mergeCell ref="FP66:FP70"/>
    <mergeCell ref="FL65:FP65"/>
    <mergeCell ref="FK66:FK70"/>
    <mergeCell ref="FQ66:FQ70"/>
    <mergeCell ref="LL79:LL83"/>
    <mergeCell ref="LM79:LM83"/>
    <mergeCell ref="GK84:GL84"/>
    <mergeCell ref="GK83:GL83"/>
    <mergeCell ref="FZ79:FZ83"/>
    <mergeCell ref="FR79:FR83"/>
    <mergeCell ref="LN79:LN83"/>
    <mergeCell ref="GD79:GD83"/>
    <mergeCell ref="GE79:GE83"/>
    <mergeCell ref="GF79:GF83"/>
    <mergeCell ref="GG79:GG83"/>
    <mergeCell ref="GH79:GH83"/>
    <mergeCell ref="GI79:GI83"/>
    <mergeCell ref="GJ79:GJ83"/>
    <mergeCell ref="HC82:HD82"/>
    <mergeCell ref="HG79:HI79"/>
    <mergeCell ref="LH79:LH83"/>
    <mergeCell ref="LI79:LI83"/>
    <mergeCell ref="LJ79:LJ83"/>
    <mergeCell ref="LK79:LK83"/>
    <mergeCell ref="GK85:GL85"/>
    <mergeCell ref="GK86:GL86"/>
    <mergeCell ref="FS79:FS83"/>
    <mergeCell ref="FU79:FU83"/>
    <mergeCell ref="FV79:FV83"/>
    <mergeCell ref="FW79:FW83"/>
    <mergeCell ref="FX79:FX83"/>
    <mergeCell ref="FY79:FY83"/>
    <mergeCell ref="FS78:FY78"/>
    <mergeCell ref="GB78:GI78"/>
    <mergeCell ref="FT79:FT83"/>
    <mergeCell ref="GA79:GA83"/>
    <mergeCell ref="GK87:GL87"/>
    <mergeCell ref="GK88:GL88"/>
    <mergeCell ref="GK89:GL89"/>
    <mergeCell ref="GK90:GL90"/>
    <mergeCell ref="GK91:GL91"/>
    <mergeCell ref="GK92:GL92"/>
    <mergeCell ref="GK93:GL93"/>
    <mergeCell ref="GK94:GL94"/>
    <mergeCell ref="GK95:GL95"/>
    <mergeCell ref="GK96:GL96"/>
    <mergeCell ref="GK97:GL97"/>
    <mergeCell ref="GK98:GL98"/>
    <mergeCell ref="GK99:GL99"/>
    <mergeCell ref="GK100:GL100"/>
    <mergeCell ref="GK101:GL101"/>
    <mergeCell ref="GK102:GL102"/>
    <mergeCell ref="GK103:GL103"/>
    <mergeCell ref="GK104:GL104"/>
    <mergeCell ref="GK114:GL114"/>
    <mergeCell ref="GK115:GL115"/>
    <mergeCell ref="GK105:GL105"/>
    <mergeCell ref="GK106:GL106"/>
    <mergeCell ref="GK107:GL107"/>
    <mergeCell ref="GK108:GL108"/>
    <mergeCell ref="GK109:GL109"/>
    <mergeCell ref="GK110:GL110"/>
    <mergeCell ref="GK111:GL111"/>
    <mergeCell ref="GK112:GL112"/>
    <mergeCell ref="GK113:GL113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803" t="str">
        <f>[1]List1!$A$274</f>
        <v>Informační tabule</v>
      </c>
      <c r="C1" s="803"/>
      <c r="D1" s="803"/>
      <c r="E1" s="803"/>
      <c r="F1" s="803"/>
      <c r="G1" s="803"/>
      <c r="H1" s="803"/>
      <c r="I1" s="803"/>
      <c r="J1" s="803"/>
      <c r="K1" s="803"/>
    </row>
    <row r="3" spans="1:19" ht="15.75" x14ac:dyDescent="0.2">
      <c r="B3" s="804" t="e">
        <f>#REF!</f>
        <v>#REF!</v>
      </c>
      <c r="C3" s="804"/>
      <c r="D3" s="804"/>
      <c r="E3" s="804"/>
      <c r="F3" s="446" t="e">
        <f>#REF!</f>
        <v>#REF!</v>
      </c>
      <c r="G3" s="446"/>
      <c r="H3" s="447"/>
      <c r="I3" s="448" t="e">
        <f>#REF!</f>
        <v>#REF!</v>
      </c>
      <c r="J3" s="600" t="e">
        <f>#REF!</f>
        <v>#REF!</v>
      </c>
      <c r="P3" t="e">
        <f>B5</f>
        <v>#REF!</v>
      </c>
    </row>
    <row r="4" spans="1:19" ht="15.75" x14ac:dyDescent="0.2">
      <c r="B4" s="600"/>
      <c r="C4" s="600"/>
      <c r="D4" s="600"/>
      <c r="E4" s="600"/>
      <c r="F4" s="446"/>
      <c r="G4" s="446"/>
      <c r="H4" s="447"/>
      <c r="I4" s="448"/>
      <c r="J4" s="600"/>
    </row>
    <row r="5" spans="1:19" ht="15.75" x14ac:dyDescent="0.2">
      <c r="A5" s="606" t="e">
        <f>#REF!</f>
        <v>#REF!</v>
      </c>
      <c r="B5" s="600" t="e">
        <f>CONCATENATE((J3*10000+A5)," ",#REF!," kolo ",#REF!," ",#REF!)</f>
        <v>#REF!</v>
      </c>
      <c r="C5" s="600"/>
      <c r="D5" s="600"/>
      <c r="E5" s="600"/>
      <c r="F5" s="446"/>
      <c r="G5" s="446"/>
      <c r="H5" s="447" t="e">
        <f>CONCATENATE(#REF!)</f>
        <v>#REF!</v>
      </c>
      <c r="I5" s="448"/>
      <c r="J5" s="600" t="e">
        <f>CONCATENATE(#REF!)</f>
        <v>#REF!</v>
      </c>
      <c r="Q5" s="604"/>
      <c r="R5" s="601"/>
      <c r="S5" s="602"/>
    </row>
    <row r="7" spans="1:19" x14ac:dyDescent="0.2">
      <c r="A7" s="77" t="e">
        <f>#REF!</f>
        <v>#REF!</v>
      </c>
      <c r="B7" s="88" t="e">
        <f>#REF!</f>
        <v>#REF!</v>
      </c>
      <c r="C7" s="609" t="e">
        <f>#REF!</f>
        <v>#REF!</v>
      </c>
      <c r="D7" s="609"/>
      <c r="E7" s="609"/>
      <c r="F7" s="609"/>
      <c r="H7" s="609" t="e">
        <f>#REF!</f>
        <v>#REF!</v>
      </c>
      <c r="I7" s="609"/>
      <c r="J7" s="609"/>
      <c r="K7" s="609"/>
      <c r="Q7" s="603"/>
    </row>
    <row r="8" spans="1:19" x14ac:dyDescent="0.2">
      <c r="A8" s="77"/>
      <c r="C8" s="597"/>
      <c r="D8" s="597"/>
      <c r="E8" s="597"/>
      <c r="F8" s="597"/>
      <c r="H8" s="597"/>
      <c r="I8" s="597"/>
      <c r="J8" s="597"/>
      <c r="K8" s="597"/>
    </row>
    <row r="9" spans="1:19" ht="15.75" customHeight="1" x14ac:dyDescent="0.2">
      <c r="A9" s="597" t="e">
        <f>IF(#REF!="x",#REF!,(#REF!))</f>
        <v>#REF!</v>
      </c>
      <c r="B9" s="597" t="e">
        <f>IF(A9="","",(#REF!))</f>
        <v>#REF!</v>
      </c>
      <c r="C9" s="802" t="e">
        <f>IF(#REF!="x",'Tabulka finále'!#REF!,((IF(A9="",$O$7,(#REF!)))))</f>
        <v>#REF!</v>
      </c>
      <c r="D9" s="802"/>
      <c r="E9" s="802"/>
      <c r="F9" s="599" t="e">
        <f>IF(#REF!="x","",IF(A9="",$O$7,(#REF!)))</f>
        <v>#REF!</v>
      </c>
      <c r="G9" s="599"/>
      <c r="H9" s="802" t="e">
        <f>IF(#REF!="x","",IF(A9="",$O$7,(#REF!)))</f>
        <v>#REF!</v>
      </c>
      <c r="I9" s="802"/>
      <c r="J9" s="802"/>
      <c r="K9" s="599" t="e">
        <f>IF(#REF!="x","",IF(A9="",$O$7,(#REF!)))</f>
        <v>#REF!</v>
      </c>
    </row>
    <row r="10" spans="1:19" ht="15.75" customHeight="1" x14ac:dyDescent="0.2">
      <c r="A10" s="597" t="e">
        <f>#REF!</f>
        <v>#REF!</v>
      </c>
      <c r="B10" s="597" t="e">
        <f>IF(A10="","",(#REF!))</f>
        <v>#REF!</v>
      </c>
      <c r="C10" s="802" t="e">
        <f>IF('Tabulka finále'!Q33="","",(IF('Tabulka finále'!#REF!="","",(IF(#REF!="x",'Tabulka finále'!#REF!,IF(A10="",$O$7,(#REF!)))))))</f>
        <v>#REF!</v>
      </c>
      <c r="D10" s="802"/>
      <c r="E10" s="802"/>
      <c r="F10" s="599" t="e">
        <f>IF('Tabulka finále'!Q33="","",(IF('Tabulka finále'!#REF!="","",(IF(#REF!="x",'Tabulka finále'!#REF!,IF(A10="",$O$7,(#REF!)))))))</f>
        <v>#REF!</v>
      </c>
      <c r="G10" s="599"/>
      <c r="H10" s="802" t="e">
        <f>IF('Tabulka finále'!Q33="","",(IF('Tabulka finále'!#REF!="","",(IF(#REF!="x",'Tabulka finále'!#REF!,IF(A10="",$O$7,(#REF!)))))))</f>
        <v>#REF!</v>
      </c>
      <c r="I10" s="802"/>
      <c r="J10" s="802"/>
      <c r="K10" s="599" t="e">
        <f>IF('Tabulka finále'!Q33="","",(IF('Tabulka finále'!#REF!="","",(IF(#REF!="x",'Tabulka finále'!#REF!,IF(A10="",$O$7,(#REF!)))))))</f>
        <v>#REF!</v>
      </c>
    </row>
    <row r="11" spans="1:19" ht="15.75" customHeight="1" x14ac:dyDescent="0.2">
      <c r="A11" s="597" t="e">
        <f>#REF!</f>
        <v>#REF!</v>
      </c>
      <c r="B11" s="597" t="e">
        <f>IF(A11="","",(#REF!))</f>
        <v>#REF!</v>
      </c>
      <c r="C11" s="802" t="e">
        <f>IF(A11="",$O$7,(#REF!))</f>
        <v>#REF!</v>
      </c>
      <c r="D11" s="802"/>
      <c r="E11" s="802"/>
      <c r="F11" s="599" t="e">
        <f>IF(A11="",$O$7,(#REF!))</f>
        <v>#REF!</v>
      </c>
      <c r="G11" s="599"/>
      <c r="H11" s="802" t="e">
        <f>IF(A11="",$O$7,(#REF!))</f>
        <v>#REF!</v>
      </c>
      <c r="I11" s="802"/>
      <c r="J11" s="802"/>
      <c r="K11" s="599" t="e">
        <f>IF(A11="",$O$7,(#REF!))</f>
        <v>#REF!</v>
      </c>
    </row>
    <row r="12" spans="1:19" ht="15.75" customHeight="1" x14ac:dyDescent="0.2">
      <c r="A12" s="597" t="e">
        <f>IF(#REF!="x",(#REF!+1),(#REF!))</f>
        <v>#REF!</v>
      </c>
      <c r="B12" s="597" t="e">
        <f>IF(A12="","",(#REF!))</f>
        <v>#REF!</v>
      </c>
      <c r="C12" s="802" t="e">
        <f>IF(#REF!="x",'Tabulka finále'!A33,(IF(A12="",$O$7,(#REF!))))</f>
        <v>#REF!</v>
      </c>
      <c r="D12" s="802"/>
      <c r="E12" s="802"/>
      <c r="F12" s="599" t="e">
        <f>IF(#REF!="x","",IF(A12="",$O$7,(#REF!)))</f>
        <v>#REF!</v>
      </c>
      <c r="G12" s="599"/>
      <c r="H12" s="802" t="e">
        <f>IF(#REF!="x","",IF(A12="",$O$7,(#REF!)))</f>
        <v>#REF!</v>
      </c>
      <c r="I12" s="802"/>
      <c r="J12" s="802"/>
      <c r="K12" s="599" t="e">
        <f>IF(#REF!="x","",IF(A12="",$O$7,(#REF!)))</f>
        <v>#REF!</v>
      </c>
    </row>
    <row r="13" spans="1:19" ht="15.75" customHeight="1" x14ac:dyDescent="0.2">
      <c r="A13" s="605" t="e">
        <f>IF(#REF!="x",(#REF!+1),(#REF!))</f>
        <v>#REF!</v>
      </c>
      <c r="B13" s="597" t="e">
        <f>IF(A13="","",(#REF!))</f>
        <v>#REF!</v>
      </c>
      <c r="C13" s="802" t="e">
        <f>IF(#REF!="x",'Tabulka finále'!A34,(IF(A13="",$O$7,(#REF!))))</f>
        <v>#REF!</v>
      </c>
      <c r="D13" s="802"/>
      <c r="E13" s="802"/>
      <c r="F13" s="599" t="e">
        <f>IF('Tabulka finále'!Q33="","",(IF(#REF!="x",'Tabulka finále'!B37,IF(A13="",$O$7,(#REF!)))))</f>
        <v>#REF!</v>
      </c>
      <c r="G13" s="599"/>
      <c r="H13" s="802" t="e">
        <f>IF('Tabulka finále'!Q33="","",(IF(#REF!="x",'Tabulka finále'!A39,IF(A13="",$O$7,(#REF!)))))</f>
        <v>#REF!</v>
      </c>
      <c r="I13" s="802"/>
      <c r="J13" s="802"/>
      <c r="K13" s="599" t="e">
        <f>IF('Tabulka finále'!Q33="","",(IF(#REF!="x",'Tabulka finále'!B39,IF(A13="",$O$7,(#REF!)))))</f>
        <v>#REF!</v>
      </c>
    </row>
    <row r="14" spans="1:19" ht="15.75" customHeight="1" x14ac:dyDescent="0.2">
      <c r="A14" s="605" t="e">
        <f>IF(#REF!="x",(#REF!+1),(#REF!))</f>
        <v>#REF!</v>
      </c>
      <c r="B14" s="597" t="e">
        <f>IF(A14="","",(#REF!))</f>
        <v>#REF!</v>
      </c>
      <c r="C14" s="802" t="e">
        <f>IF(#REF!="x",'Tabulka finále'!A35,(IF(A14="",$O$7,(#REF!))))</f>
        <v>#REF!</v>
      </c>
      <c r="D14" s="802"/>
      <c r="E14" s="802"/>
      <c r="F14" s="599" t="e">
        <f>IF(A14="",$O$7,(#REF!))</f>
        <v>#REF!</v>
      </c>
      <c r="G14" s="599"/>
      <c r="H14" s="802" t="e">
        <f>IF(A14="",$O$7,(#REF!))</f>
        <v>#REF!</v>
      </c>
      <c r="I14" s="802"/>
      <c r="J14" s="802"/>
      <c r="K14" s="599" t="e">
        <f>IF(A14="",$O$7,(#REF!))</f>
        <v>#REF!</v>
      </c>
    </row>
    <row r="15" spans="1:19" ht="15.75" customHeight="1" x14ac:dyDescent="0.2">
      <c r="A15" s="597" t="e">
        <f>IF(#REF!="x",(#REF!+1),#REF!)</f>
        <v>#REF!</v>
      </c>
      <c r="B15" s="597" t="e">
        <f>IF(A15="","",(#REF!))</f>
        <v>#REF!</v>
      </c>
      <c r="C15" s="802" t="e">
        <f>IF(#REF!="x",'Tabulka finále'!A36,(IF(A15="",$O$7,(#REF!))))</f>
        <v>#REF!</v>
      </c>
      <c r="D15" s="802"/>
      <c r="E15" s="802"/>
      <c r="F15" s="599" t="e">
        <f>IF(#REF!="x","",IF(A15="",$O$7,(#REF!)))</f>
        <v>#REF!</v>
      </c>
      <c r="G15" s="599"/>
      <c r="H15" s="802" t="e">
        <f>IF(#REF!="x","",IF(A15="",$O$7,(#REF!)))</f>
        <v>#REF!</v>
      </c>
      <c r="I15" s="802"/>
      <c r="J15" s="802"/>
      <c r="K15" s="599" t="e">
        <f>IF(#REF!="x","",IF(A15="",$O$7,(#REF!)))</f>
        <v>#REF!</v>
      </c>
    </row>
    <row r="16" spans="1:19" ht="15.75" customHeight="1" x14ac:dyDescent="0.2">
      <c r="A16" s="597" t="e">
        <f>#REF!</f>
        <v>#REF!</v>
      </c>
      <c r="B16" s="597" t="e">
        <f>IF(A16="","",(#REF!))</f>
        <v>#REF!</v>
      </c>
      <c r="C16" s="802" t="e">
        <f>IF(#REF!="x",'Tabulka finále'!A37,(IF(A16="",$O$7,(#REF!))))</f>
        <v>#REF!</v>
      </c>
      <c r="D16" s="802"/>
      <c r="E16" s="802"/>
      <c r="F16" s="599" t="e">
        <f>IF(#REF!="x",'Tabulka finále'!B47,IF(A16="",$O$7,(#REF!)))</f>
        <v>#REF!</v>
      </c>
      <c r="G16" s="599"/>
      <c r="H16" s="802" t="e">
        <f>IF(#REF!="x",'Tabulka finále'!A49,IF(A16="",$O$7,(#REF!)))</f>
        <v>#REF!</v>
      </c>
      <c r="I16" s="802"/>
      <c r="J16" s="802"/>
      <c r="K16" s="599" t="e">
        <f>IF(#REF!="x",'Tabulka finále'!B49,IF(A16="",$O$7,(#REF!)))</f>
        <v>#REF!</v>
      </c>
    </row>
    <row r="17" spans="1:11" ht="15.75" customHeight="1" x14ac:dyDescent="0.2">
      <c r="A17" s="597" t="e">
        <f>#REF!</f>
        <v>#REF!</v>
      </c>
      <c r="B17" s="597" t="e">
        <f>IF(A17="","",(#REF!))</f>
        <v>#REF!</v>
      </c>
      <c r="C17" s="802" t="e">
        <f>IF(#REF!="x",'Tabulka finále'!A38,(IF(A17="",$O$7,(#REF!))))</f>
        <v>#REF!</v>
      </c>
      <c r="D17" s="802"/>
      <c r="E17" s="802"/>
      <c r="F17" s="599" t="e">
        <f>IF(A17="",$O$7,(#REF!))</f>
        <v>#REF!</v>
      </c>
      <c r="G17" s="599"/>
      <c r="H17" s="802" t="e">
        <f>IF(A17="",$O$7,(#REF!))</f>
        <v>#REF!</v>
      </c>
      <c r="I17" s="802"/>
      <c r="J17" s="802"/>
      <c r="K17" s="599" t="e">
        <f>IF(A17="",$O$7,(#REF!))</f>
        <v>#REF!</v>
      </c>
    </row>
    <row r="18" spans="1:11" ht="15.75" customHeight="1" x14ac:dyDescent="0.2">
      <c r="A18" s="597" t="e">
        <f>#REF!</f>
        <v>#REF!</v>
      </c>
      <c r="B18" s="597" t="e">
        <f>IF(A18="","",(#REF!))</f>
        <v>#REF!</v>
      </c>
      <c r="C18" s="802" t="e">
        <f>IF(#REF!="x",'Tabulka finále'!A39,(IF(A18="",$O$7,(#REF!))))</f>
        <v>#REF!</v>
      </c>
      <c r="D18" s="802"/>
      <c r="E18" s="802"/>
      <c r="F18" s="599" t="e">
        <f>IF(A18="",$O$7,(#REF!))</f>
        <v>#REF!</v>
      </c>
      <c r="G18" s="599"/>
      <c r="H18" s="802" t="e">
        <f>IF(A18="",$O$7,(#REF!))</f>
        <v>#REF!</v>
      </c>
      <c r="I18" s="802"/>
      <c r="J18" s="802"/>
      <c r="K18" s="599" t="e">
        <f>IF(A18="",$O$7,(#REF!))</f>
        <v>#REF!</v>
      </c>
    </row>
    <row r="19" spans="1:11" ht="15.75" customHeight="1" x14ac:dyDescent="0.2">
      <c r="A19" s="597" t="e">
        <f>#REF!</f>
        <v>#REF!</v>
      </c>
      <c r="B19" s="597" t="e">
        <f>IF(A19="","",(#REF!))</f>
        <v>#REF!</v>
      </c>
      <c r="C19" s="802" t="e">
        <f>IF(#REF!="x",'Tabulka finále'!A40,(IF(A19="",$O$7,(#REF!))))</f>
        <v>#REF!</v>
      </c>
      <c r="D19" s="802"/>
      <c r="E19" s="802"/>
      <c r="F19" s="599" t="e">
        <f>IF(A19="",$O$7,(#REF!))</f>
        <v>#REF!</v>
      </c>
      <c r="G19" s="599"/>
      <c r="H19" s="802" t="e">
        <f>IF(A19="",$O$7,(#REF!))</f>
        <v>#REF!</v>
      </c>
      <c r="I19" s="802"/>
      <c r="J19" s="802"/>
      <c r="K19" s="599" t="e">
        <f>IF(A19="",$O$7,(#REF!))</f>
        <v>#REF!</v>
      </c>
    </row>
    <row r="20" spans="1:11" ht="15.75" customHeight="1" x14ac:dyDescent="0.2">
      <c r="A20" s="597" t="e">
        <f>#REF!</f>
        <v>#REF!</v>
      </c>
      <c r="B20" s="597" t="e">
        <f>IF(A20="","",(#REF!))</f>
        <v>#REF!</v>
      </c>
      <c r="C20" s="802" t="e">
        <f>IF(#REF!="x",'Tabulka finále'!A41,(IF(A20="",$O$7,(#REF!))))</f>
        <v>#REF!</v>
      </c>
      <c r="D20" s="802"/>
      <c r="E20" s="802"/>
      <c r="F20" s="599" t="e">
        <f>IF(A20="",$O$7,(#REF!))</f>
        <v>#REF!</v>
      </c>
      <c r="G20" s="599"/>
      <c r="H20" s="802" t="e">
        <f>IF(A20="",$O$7,(#REF!))</f>
        <v>#REF!</v>
      </c>
      <c r="I20" s="802"/>
      <c r="J20" s="802"/>
      <c r="K20" s="599" t="e">
        <f>IF(A20="",$O$7,(#REF!))</f>
        <v>#REF!</v>
      </c>
    </row>
    <row r="21" spans="1:11" ht="15.75" customHeight="1" x14ac:dyDescent="0.2">
      <c r="A21" s="597" t="e">
        <f>#REF!</f>
        <v>#REF!</v>
      </c>
      <c r="B21" s="597" t="e">
        <f>IF(A21="","",(#REF!))</f>
        <v>#REF!</v>
      </c>
      <c r="C21" s="802" t="e">
        <f>IF(#REF!="x",'Tabulka finále'!A42,(IF(A21="",$O$7,(#REF!))))</f>
        <v>#REF!</v>
      </c>
      <c r="D21" s="802"/>
      <c r="E21" s="802"/>
      <c r="F21" s="599" t="e">
        <f>IF(A21="",$O$7,(#REF!))</f>
        <v>#REF!</v>
      </c>
      <c r="G21" s="599"/>
      <c r="H21" s="802" t="e">
        <f>IF(A21="",$O$7,(#REF!))</f>
        <v>#REF!</v>
      </c>
      <c r="I21" s="802"/>
      <c r="J21" s="802"/>
      <c r="K21" s="599" t="e">
        <f>IF(A21="",$O$7,(#REF!))</f>
        <v>#REF!</v>
      </c>
    </row>
    <row r="22" spans="1:11" ht="15.75" customHeight="1" x14ac:dyDescent="0.2">
      <c r="A22" s="597" t="e">
        <f>#REF!</f>
        <v>#REF!</v>
      </c>
      <c r="B22" s="597" t="e">
        <f>IF(A22="","",(#REF!))</f>
        <v>#REF!</v>
      </c>
      <c r="C22" s="802" t="e">
        <f>IF(#REF!="x",'Tabulka finále'!A43,(IF(A22="",$O$7,(#REF!))))</f>
        <v>#REF!</v>
      </c>
      <c r="D22" s="802"/>
      <c r="E22" s="802"/>
      <c r="F22" s="599" t="e">
        <f>IF(A22="",$O$7,(#REF!))</f>
        <v>#REF!</v>
      </c>
      <c r="G22" s="599"/>
      <c r="H22" s="802" t="e">
        <f>IF(A22="",$O$7,(#REF!))</f>
        <v>#REF!</v>
      </c>
      <c r="I22" s="802"/>
      <c r="J22" s="802"/>
      <c r="K22" s="599" t="e">
        <f>IF(A22="",$O$7,(#REF!))</f>
        <v>#REF!</v>
      </c>
    </row>
    <row r="23" spans="1:11" ht="15.75" customHeight="1" x14ac:dyDescent="0.2">
      <c r="A23" s="597" t="e">
        <f>#REF!</f>
        <v>#REF!</v>
      </c>
      <c r="B23" s="597" t="e">
        <f>IF(A23="","",(#REF!))</f>
        <v>#REF!</v>
      </c>
      <c r="C23" s="802" t="e">
        <f>IF(#REF!="x",'Tabulka finále'!A44,(IF(A23="",$O$7,(#REF!))))</f>
        <v>#REF!</v>
      </c>
      <c r="D23" s="802"/>
      <c r="E23" s="802"/>
      <c r="F23" s="599" t="e">
        <f>IF(A23="",$O$7,(#REF!))</f>
        <v>#REF!</v>
      </c>
      <c r="G23" s="599"/>
      <c r="H23" s="802" t="e">
        <f>IF(A23="",$O$7,(#REF!))</f>
        <v>#REF!</v>
      </c>
      <c r="I23" s="802"/>
      <c r="J23" s="802"/>
      <c r="K23" s="599" t="e">
        <f>IF(A23="",$O$7,(#REF!))</f>
        <v>#REF!</v>
      </c>
    </row>
    <row r="24" spans="1:11" ht="15.75" customHeight="1" x14ac:dyDescent="0.2">
      <c r="A24" s="597" t="e">
        <f>#REF!</f>
        <v>#REF!</v>
      </c>
      <c r="B24" s="597" t="e">
        <f>IF(A24="","",(#REF!))</f>
        <v>#REF!</v>
      </c>
      <c r="C24" s="802" t="e">
        <f>IF(#REF!="x",'Tabulka finále'!A45,(IF(A24="",$O$7,(#REF!))))</f>
        <v>#REF!</v>
      </c>
      <c r="D24" s="802"/>
      <c r="E24" s="802"/>
      <c r="F24" s="599" t="e">
        <f>IF(A24="",$O$7,(#REF!))</f>
        <v>#REF!</v>
      </c>
      <c r="G24" s="599"/>
      <c r="H24" s="802" t="e">
        <f>IF(A24="",$O$7,(#REF!))</f>
        <v>#REF!</v>
      </c>
      <c r="I24" s="802"/>
      <c r="J24" s="802"/>
      <c r="K24" s="599" t="e">
        <f>IF(A24="",$O$7,(#REF!))</f>
        <v>#REF!</v>
      </c>
    </row>
    <row r="25" spans="1:11" x14ac:dyDescent="0.2">
      <c r="B25" s="597"/>
      <c r="C25" s="801"/>
      <c r="D25" s="801"/>
      <c r="E25" s="801"/>
      <c r="F25" s="598"/>
      <c r="G25" s="598"/>
      <c r="H25" s="801"/>
      <c r="I25" s="801"/>
      <c r="J25" s="801"/>
      <c r="K25" s="598"/>
    </row>
    <row r="26" spans="1:11" x14ac:dyDescent="0.2">
      <c r="B26" s="597"/>
      <c r="C26" s="801"/>
      <c r="D26" s="801"/>
      <c r="E26" s="801"/>
      <c r="F26" s="598"/>
      <c r="G26" s="598"/>
      <c r="H26" s="801"/>
      <c r="I26" s="801"/>
      <c r="J26" s="801"/>
      <c r="K26" s="598"/>
    </row>
    <row r="27" spans="1:11" x14ac:dyDescent="0.2">
      <c r="B27" s="597"/>
      <c r="C27" s="801"/>
      <c r="D27" s="801"/>
      <c r="E27" s="801"/>
      <c r="F27" s="598"/>
      <c r="G27" s="598"/>
      <c r="H27" s="801"/>
      <c r="I27" s="801"/>
      <c r="J27" s="801"/>
      <c r="K27" s="598"/>
    </row>
    <row r="28" spans="1:11" x14ac:dyDescent="0.2">
      <c r="B28" s="597"/>
      <c r="C28" s="801"/>
      <c r="D28" s="801"/>
      <c r="E28" s="801"/>
      <c r="F28" s="598"/>
      <c r="G28" s="598"/>
      <c r="H28" s="801"/>
      <c r="I28" s="801"/>
      <c r="J28" s="801"/>
      <c r="K28" s="59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User</cp:lastModifiedBy>
  <cp:lastPrinted>2020-02-08T13:10:30Z</cp:lastPrinted>
  <dcterms:created xsi:type="dcterms:W3CDTF">2002-01-25T08:02:23Z</dcterms:created>
  <dcterms:modified xsi:type="dcterms:W3CDTF">2020-02-09T20:22:56Z</dcterms:modified>
</cp:coreProperties>
</file>